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ARALIK\WEB\"/>
    </mc:Choice>
  </mc:AlternateContent>
  <xr:revisionPtr revIDLastSave="0" documentId="8_{D2CC6DC6-014E-4C71-9A2C-4D3AC32A2460}" xr6:coauthVersionLast="36" xr6:coauthVersionMax="36" xr10:uidLastSave="{00000000-0000-0000-0000-000000000000}"/>
  <bookViews>
    <workbookView xWindow="-108" yWindow="-108" windowWidth="23256" windowHeight="12576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K47" i="4"/>
  <c r="L47" i="4" s="1"/>
  <c r="E47" i="4"/>
  <c r="K46" i="4"/>
  <c r="L46" i="4" s="1"/>
  <c r="H46" i="4"/>
  <c r="E46" i="4"/>
  <c r="K45" i="4"/>
  <c r="E45" i="4"/>
  <c r="K44" i="4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H37" i="4"/>
  <c r="E37" i="4"/>
  <c r="K36" i="4"/>
  <c r="H36" i="4"/>
  <c r="E36" i="4"/>
  <c r="K35" i="4"/>
  <c r="L35" i="4" s="1"/>
  <c r="E35" i="4"/>
  <c r="E34" i="4"/>
  <c r="L34" i="4" s="1"/>
  <c r="K33" i="4"/>
  <c r="E33" i="4"/>
  <c r="K32" i="4"/>
  <c r="H32" i="4"/>
  <c r="E32" i="4"/>
  <c r="E31" i="4"/>
  <c r="L31" i="4" s="1"/>
  <c r="K30" i="4"/>
  <c r="L30" i="4" s="1"/>
  <c r="H30" i="4"/>
  <c r="E30" i="4"/>
  <c r="E29" i="4"/>
  <c r="L29" i="4" s="1"/>
  <c r="E28" i="4"/>
  <c r="L28" i="4" s="1"/>
  <c r="E27" i="4"/>
  <c r="L27" i="4" s="1"/>
  <c r="E26" i="4"/>
  <c r="L26" i="4" s="1"/>
  <c r="K25" i="4"/>
  <c r="L25" i="4" s="1"/>
  <c r="H25" i="4"/>
  <c r="E25" i="4"/>
  <c r="L24" i="4"/>
  <c r="K24" i="4"/>
  <c r="H24" i="4"/>
  <c r="E24" i="4"/>
  <c r="E23" i="4"/>
  <c r="L23" i="4" s="1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L16" i="4" s="1"/>
  <c r="H16" i="4"/>
  <c r="E16" i="4"/>
  <c r="E15" i="4"/>
  <c r="L15" i="4" s="1"/>
  <c r="K14" i="4"/>
  <c r="H14" i="4"/>
  <c r="E14" i="4"/>
  <c r="E13" i="4"/>
  <c r="L13" i="4" s="1"/>
  <c r="E12" i="4"/>
  <c r="L12" i="4" s="1"/>
  <c r="K11" i="4"/>
  <c r="H11" i="4"/>
  <c r="E11" i="4"/>
  <c r="K10" i="4"/>
  <c r="L10" i="4" s="1"/>
  <c r="H10" i="4"/>
  <c r="E10" i="4"/>
  <c r="E9" i="4"/>
  <c r="L9" i="4" s="1"/>
  <c r="K8" i="4"/>
  <c r="L8" i="4" s="1"/>
  <c r="H8" i="4"/>
  <c r="E8" i="4"/>
  <c r="L7" i="4"/>
  <c r="E7" i="4"/>
  <c r="K6" i="4"/>
  <c r="H6" i="4"/>
  <c r="E6" i="4"/>
  <c r="J5" i="4"/>
  <c r="I5" i="4"/>
  <c r="K5" i="4" s="1"/>
  <c r="G5" i="4"/>
  <c r="F5" i="4"/>
  <c r="H5" i="4" s="1"/>
  <c r="D5" i="4"/>
  <c r="C5" i="4"/>
  <c r="E5" i="4" s="1"/>
  <c r="J4" i="4"/>
  <c r="J3" i="4" s="1"/>
  <c r="I4" i="4"/>
  <c r="K4" i="4" s="1"/>
  <c r="G4" i="4"/>
  <c r="G3" i="4" s="1"/>
  <c r="F4" i="4"/>
  <c r="H4" i="4" s="1"/>
  <c r="D4" i="4"/>
  <c r="D3" i="4" s="1"/>
  <c r="C4" i="4"/>
  <c r="L14" i="4" l="1"/>
  <c r="L38" i="4"/>
  <c r="L49" i="4"/>
  <c r="L32" i="4"/>
  <c r="L41" i="4"/>
  <c r="L11" i="4"/>
  <c r="L36" i="4"/>
  <c r="L44" i="4"/>
  <c r="L33" i="4"/>
  <c r="L39" i="4"/>
  <c r="I3" i="4"/>
  <c r="K3" i="4" s="1"/>
  <c r="L42" i="4"/>
  <c r="L45" i="4"/>
  <c r="L6" i="4"/>
  <c r="L37" i="4"/>
  <c r="E4" i="4"/>
  <c r="L4" i="4" s="1"/>
  <c r="L40" i="4"/>
  <c r="L52" i="4"/>
  <c r="L5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<sst xmlns="http://schemas.openxmlformats.org/spreadsheetml/2006/main" count="98544" uniqueCount="22037">
  <si>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</si>
  <si>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</si>
  <si>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</si>
  <si>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</si>
  <si>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</si>
  <si>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</si>
  <si>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</si>
  <si>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</si>
  <si>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</si>
  <si>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</si>
  <si>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</si>
  <si>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</si>
  <si>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</si>
  <si>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</si>
  <si>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</si>
  <si>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</si>
  <si>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</si>
  <si>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</si>
  <si>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</si>
  <si>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</si>
  <si>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</si>
  <si>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</si>
  <si>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</si>
  <si>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</si>
  <si>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</si>
  <si>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</si>
  <si>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</si>
  <si>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</si>
  <si>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</si>
  <si>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</si>
  <si>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</si>
  <si>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</si>
  <si>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</si>
  <si>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</si>
  <si>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</si>
  <si>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</si>
  <si>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</si>
  <si>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</si>
  <si>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</si>
  <si>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</si>
  <si>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</si>
  <si>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</si>
  <si>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</si>
  <si>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</si>
  <si>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</si>
  <si>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</si>
  <si>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</si>
  <si>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</si>
  <si>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</si>
  <si>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</si>
  <si>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</si>
  <si>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</si>
  <si>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</si>
  <si>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</si>
  <si>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</si>
  <si>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</si>
  <si>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</si>
  <si>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</si>
  <si>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</si>
  <si>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</si>
  <si>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</si>
  <si>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</si>
  <si>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</si>
  <si>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</si>
  <si>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</si>
  <si>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</si>
  <si>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</si>
  <si>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</si>
  <si>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</si>
  <si>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</si>
  <si>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</si>
  <si>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</si>
  <si>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</si>
  <si>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</si>
  <si>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</si>
  <si>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</si>
  <si>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</si>
  <si>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</si>
  <si>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</si>
  <si>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</si>
  <si>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</si>
  <si>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</si>
  <si>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</si>
  <si>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</si>
  <si>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</si>
  <si>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</si>
  <si>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</si>
  <si>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</si>
  <si>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</si>
  <si>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</si>
  <si>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</si>
  <si>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</si>
  <si>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</si>
  <si>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</si>
  <si>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</si>
  <si>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</si>
  <si>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</si>
  <si>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</si>
  <si>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</si>
  <si>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</si>
  <si>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</si>
  <si>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</si>
  <si>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</si>
  <si>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</si>
  <si>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</si>
  <si>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</si>
  <si>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</si>
  <si>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</si>
  <si>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</si>
  <si>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</si>
  <si>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</si>
  <si>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</si>
  <si>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</si>
  <si>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</si>
  <si>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</si>
  <si>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</si>
  <si>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</si>
  <si>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</si>
  <si>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</si>
  <si>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</si>
  <si>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</si>
  <si>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</si>
  <si>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</si>
  <si>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</si>
  <si>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</si>
  <si>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</si>
  <si>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</si>
  <si>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AVŞAR TR-2 45-75-M00196_B_56385581_56385581</t>
  </si>
  <si>
    <t>AG Pano Kol Sigorta Atığı</t>
  </si>
  <si>
    <t>Uzun</t>
  </si>
  <si>
    <t>Şebeke işletmecisi</t>
  </si>
  <si>
    <t>Bildirimsiz</t>
  </si>
  <si>
    <t>01.12.2023 00:01:04</t>
  </si>
  <si>
    <t>01.12.2023 01:01:31</t>
  </si>
  <si>
    <t>TR-107 35-26-M00107__56359028_56359028</t>
  </si>
  <si>
    <t>AG Yeraltı Kablo Arızası</t>
  </si>
  <si>
    <t>01.12.2023 00:30:44</t>
  </si>
  <si>
    <t>01.12.2023 01:24:03</t>
  </si>
  <si>
    <t>TM Fideri</t>
  </si>
  <si>
    <t>ALAÇATI TM 35-18-A00005_TR-B M06_2311006</t>
  </si>
  <si>
    <t>TEİAŞ Trafo Bakım Çalışması</t>
  </si>
  <si>
    <t>İletim</t>
  </si>
  <si>
    <t>Bildirimli</t>
  </si>
  <si>
    <t>01.12.2023 00:32:08</t>
  </si>
  <si>
    <t>01.12.2023 02:39:54</t>
  </si>
  <si>
    <t>Saha Dağıtım Kutusu (SDK)</t>
  </si>
  <si>
    <t>K-1316 35-04-K01316_D 1316 D1_5831982</t>
  </si>
  <si>
    <t>01.12.2023 00:40:09</t>
  </si>
  <si>
    <t>01.12.2023 02:00:44</t>
  </si>
  <si>
    <t>K-273 35-01-K00273_A 3A_5873803</t>
  </si>
  <si>
    <t>AG Box / Sdk Giriş Sigorta Atığı</t>
  </si>
  <si>
    <t>01.12.2023 00:44:27</t>
  </si>
  <si>
    <t>01.12.2023 01:35:19</t>
  </si>
  <si>
    <t>Kullanıcı Bağlantı Hattı</t>
  </si>
  <si>
    <t>BAĞYURDU TR-5 35-27-L00232_915009284_915009284</t>
  </si>
  <si>
    <t>AG Branşman Yeraltı Kablo Arızası</t>
  </si>
  <si>
    <t>01.12.2023 00:54:25</t>
  </si>
  <si>
    <t>01.12.2023 06:18:52</t>
  </si>
  <si>
    <t>KÖK</t>
  </si>
  <si>
    <t>GÜZELKÖY KÖK 45-71-M00123_HAŞİM AKCURA ENH M03_50218077</t>
  </si>
  <si>
    <t>Plansız Kesinti / Müdahale</t>
  </si>
  <si>
    <t>01.12.2023 01:22:14</t>
  </si>
  <si>
    <t>01.12.2023 02:40:50</t>
  </si>
  <si>
    <t>OG Fideri</t>
  </si>
  <si>
    <t>K-4237 35-03-K04237_K-3939 K01_41910541</t>
  </si>
  <si>
    <t>01.12.2023 01:22:17</t>
  </si>
  <si>
    <t>01.12.2023 01:30:33</t>
  </si>
  <si>
    <t>Dağıtım Transformatörü</t>
  </si>
  <si>
    <t>TR-107 35-26-M00107_35-26-M00107_65976163</t>
  </si>
  <si>
    <t>01.12.2023 06:48:10</t>
  </si>
  <si>
    <t>M-1826 35-02-M01826_35-02-M01826_2348419</t>
  </si>
  <si>
    <t>01.12.2023 01:29:59</t>
  </si>
  <si>
    <t>01.12.2023 05:37:55</t>
  </si>
  <si>
    <t>TR-51 35-16-L00051_953317325_953317325</t>
  </si>
  <si>
    <t>01.12.2023 01:31:41</t>
  </si>
  <si>
    <t>01.12.2023 02:55:35</t>
  </si>
  <si>
    <t>TR-73 35-16-L00073_47552115_56397759_56397759</t>
  </si>
  <si>
    <t>AG Atlama Kopuğu</t>
  </si>
  <si>
    <t>01.12.2023 01:39:49</t>
  </si>
  <si>
    <t>01.12.2023 03:33:18</t>
  </si>
  <si>
    <t>K-60 35-01-K00060_35-01-K00060_2360119</t>
  </si>
  <si>
    <t>01.12.2023 01:45:17</t>
  </si>
  <si>
    <t>01.12.2023 01:54:41</t>
  </si>
  <si>
    <t>ULUKENT DM-1/5 35-28-M00575_953382392_953382392</t>
  </si>
  <si>
    <t>01.12.2023 01:56:04</t>
  </si>
  <si>
    <t>01.12.2023 03:05:29</t>
  </si>
  <si>
    <t>TR-103 35-15-L00103_DAĞITIM TRAFO TR-103 L04_66678639</t>
  </si>
  <si>
    <t>OG Trafo Arızası</t>
  </si>
  <si>
    <t>01.12.2023 02:05:26</t>
  </si>
  <si>
    <t>01.12.2023 02:36:15</t>
  </si>
  <si>
    <t>TR-13 35-15-L00013_35-15-L00013_2365006</t>
  </si>
  <si>
    <t>AG Pano Arızası</t>
  </si>
  <si>
    <t>01.12.2023 02:09:08</t>
  </si>
  <si>
    <t>01.12.2023 04:40:31</t>
  </si>
  <si>
    <t>DM-11B (TOKİ-3B) 45-71-M00370_45-71-M00370_66143558</t>
  </si>
  <si>
    <t>AG Termik Açması</t>
  </si>
  <si>
    <t>01.12.2023 02:33:54</t>
  </si>
  <si>
    <t>01.12.2023 03:21:15</t>
  </si>
  <si>
    <t>KARGIN KÖK 45-71-M00095_KARAOĞLANLI BOZKÖY M06_2321770</t>
  </si>
  <si>
    <t>OG Fider Açması</t>
  </si>
  <si>
    <t>01.12.2023 02:43:54</t>
  </si>
  <si>
    <t>01.12.2023 04:14:22</t>
  </si>
  <si>
    <t>M-3309(YATIRIM REZERVE) 35-07-M03309_912788527_912788527</t>
  </si>
  <si>
    <t>01.12.2023 03:03:19</t>
  </si>
  <si>
    <t>01.12.2023 03:45:50</t>
  </si>
  <si>
    <t>M-1061 35-02-M01061_915013827_915013827</t>
  </si>
  <si>
    <t>AG Box / Sdk Abone Çıkış Sigorta Atığı</t>
  </si>
  <si>
    <t>01.12.2023 03:04:23</t>
  </si>
  <si>
    <t>01.12.2023 04:49:36</t>
  </si>
  <si>
    <t>01.12.2023 03:47:47</t>
  </si>
  <si>
    <t>01.12.2023 06:27:40</t>
  </si>
  <si>
    <t>M-1954 35-01-M01954_M M1b_5873843</t>
  </si>
  <si>
    <t>01.12.2023 04:25:52</t>
  </si>
  <si>
    <t>01.12.2023 06:17:49</t>
  </si>
  <si>
    <t>01.12.2023 05:45:28</t>
  </si>
  <si>
    <t>01.12.2023 09:44:45</t>
  </si>
  <si>
    <t>K-488 35-04-K00488_D 488 D1_5784544</t>
  </si>
  <si>
    <t>01.12.2023 06:20:21</t>
  </si>
  <si>
    <t>01.12.2023 09:44:51</t>
  </si>
  <si>
    <t>K-921 35-01-K00921_98373357_98373357</t>
  </si>
  <si>
    <t>01.12.2023 06:28:42</t>
  </si>
  <si>
    <t>01.12.2023 12:54:58</t>
  </si>
  <si>
    <t>DM</t>
  </si>
  <si>
    <t>TROPİKAL DM 35-27-L00056_KIZILCA L01_72201727</t>
  </si>
  <si>
    <t>01.12.2023 06:40:44</t>
  </si>
  <si>
    <t>01.12.2023 07:27:33</t>
  </si>
  <si>
    <t>K-3008 35-07-K03008_A a1_5839846</t>
  </si>
  <si>
    <t>NH Altlık Arızası</t>
  </si>
  <si>
    <t>01.12.2023 06:43:51</t>
  </si>
  <si>
    <t>01.12.2023 09:36:53</t>
  </si>
  <si>
    <t>K-915 35-01-K00915_912216240_912216240</t>
  </si>
  <si>
    <t>01.12.2023 06:48:04</t>
  </si>
  <si>
    <t>01.12.2023 18:57:57</t>
  </si>
  <si>
    <t>K-646 35-01-K00646_913755017_913755017</t>
  </si>
  <si>
    <t>01.12.2023 06:52:34</t>
  </si>
  <si>
    <t>01.12.2023 13:58:23</t>
  </si>
  <si>
    <t>K-49 35-01-K00049_B 3B_5865790</t>
  </si>
  <si>
    <t>01.12.2023 07:11:07</t>
  </si>
  <si>
    <t>01.12.2023 13:42:46</t>
  </si>
  <si>
    <t>K-632 35-02-K00632_913646064_913646064</t>
  </si>
  <si>
    <t>01.12.2023 07:11:13</t>
  </si>
  <si>
    <t>01.12.2023 10:09:16</t>
  </si>
  <si>
    <t>K-3656 35-01-K03656_A A1_5896851</t>
  </si>
  <si>
    <t>01.12.2023 07:11:29</t>
  </si>
  <si>
    <t>01.12.2023 16:27:27</t>
  </si>
  <si>
    <t>K-2877 35-02-K02877_D D1B_5848075</t>
  </si>
  <si>
    <t>01.12.2023 07:12:09</t>
  </si>
  <si>
    <t>01.12.2023 10:52:36</t>
  </si>
  <si>
    <t>M-2896(YATIRIM REZERVE) 35-01-M02896_912943411_912943411</t>
  </si>
  <si>
    <t>AG Havai Branşman Arızası</t>
  </si>
  <si>
    <t>01.12.2023 07:12:43</t>
  </si>
  <si>
    <t>01.12.2023 16:48:44</t>
  </si>
  <si>
    <t>K-493 35-01-K00493_D 2D_5838472</t>
  </si>
  <si>
    <t>01.12.2023 07:13:47</t>
  </si>
  <si>
    <t>01.12.2023 16:28:22</t>
  </si>
  <si>
    <t>TR-1/43 45-72-M00043_A_56385669_56385669</t>
  </si>
  <si>
    <t>01.12.2023 07:18:34</t>
  </si>
  <si>
    <t>01.12.2023 09:14:20</t>
  </si>
  <si>
    <t>M-3131(YATIRIM REZERVE) 35-01-M03131_911337885_911337885</t>
  </si>
  <si>
    <t>01.12.2023 07:29:22</t>
  </si>
  <si>
    <t>01.12.2023 12:03:30</t>
  </si>
  <si>
    <t>01.12.2023 07:29:33</t>
  </si>
  <si>
    <t>01.12.2023 15:02:08</t>
  </si>
  <si>
    <t>KIZLARALANI KÖK 45-72-L00698_HatBaşıAyırıcı_53140477 L02_53140477</t>
  </si>
  <si>
    <t>OG Sigorta Atması</t>
  </si>
  <si>
    <t>01.12.2023 07:33:32</t>
  </si>
  <si>
    <t>01.12.2023 16:20:27</t>
  </si>
  <si>
    <t>M-3021(YATIRIM REZERVE) 35-01-M03021_911232116_911232116</t>
  </si>
  <si>
    <t>01.12.2023 07:38:40</t>
  </si>
  <si>
    <t>01.12.2023 20:41:15</t>
  </si>
  <si>
    <t>K-3322 35-09-K03322_97755066_97755066</t>
  </si>
  <si>
    <t>01.12.2023 07:42:58</t>
  </si>
  <si>
    <t>01.12.2023 08:55:09</t>
  </si>
  <si>
    <t>K-4230 35-03-K04230_911294873_911294873</t>
  </si>
  <si>
    <t>01.12.2023 07:47:39</t>
  </si>
  <si>
    <t>01.12.2023 16:18:53</t>
  </si>
  <si>
    <t>TR-23 35-27-M00023__72373122_72373122</t>
  </si>
  <si>
    <t>AG Nötr İletken Kopması</t>
  </si>
  <si>
    <t>01.12.2023 07:58:26</t>
  </si>
  <si>
    <t>01.12.2023 11:58:44</t>
  </si>
  <si>
    <t>M-1430 35-02-M01430_913894247_913894247</t>
  </si>
  <si>
    <t>01.12.2023 08:02:06</t>
  </si>
  <si>
    <t>01.12.2023 14:50:04</t>
  </si>
  <si>
    <t>K-1683 35-01-K01683_912494035_912494035</t>
  </si>
  <si>
    <t>01.12.2023 08:06:58</t>
  </si>
  <si>
    <t>01.12.2023 17:27:23</t>
  </si>
  <si>
    <t>M-1871 35-01-M01871_910881742_910881742</t>
  </si>
  <si>
    <t>01.12.2023 08:14:06</t>
  </si>
  <si>
    <t>01.12.2023 10:05:07</t>
  </si>
  <si>
    <t>K-210 35-07-K00210_97533617_97533617</t>
  </si>
  <si>
    <t>01.12.2023 08:18:10</t>
  </si>
  <si>
    <t>01.12.2023 12:21:41</t>
  </si>
  <si>
    <t>K-511 35-01-K00511_E E1_5922934</t>
  </si>
  <si>
    <t>01.12.2023 08:18:17</t>
  </si>
  <si>
    <t>01.12.2023 13:08:22</t>
  </si>
  <si>
    <t>EROL VARLIK SLM GRB TR 35-27-M00753_95002548359_95002548359</t>
  </si>
  <si>
    <t>01.12.2023 08:20:16</t>
  </si>
  <si>
    <t>01.12.2023 11:10:33</t>
  </si>
  <si>
    <t>KAVACIK TR-1 45-77-M00001_B_56384587_56384587</t>
  </si>
  <si>
    <t>01.12.2023 08:20:44</t>
  </si>
  <si>
    <t>01.12.2023 08:50:07</t>
  </si>
  <si>
    <t>PİYADELER KÖK 45-73-M00136_KAVAKLIDERE KÖK M06_95408236</t>
  </si>
  <si>
    <t>01.12.2023 08:27:24</t>
  </si>
  <si>
    <t>01.12.2023 09:02:13</t>
  </si>
  <si>
    <t>K-1207 35-01-K01207_911334384_911334384</t>
  </si>
  <si>
    <t>01.12.2023 08:29:39</t>
  </si>
  <si>
    <t>01.12.2023 18:56:08</t>
  </si>
  <si>
    <t>OĞLANANASI TR-5 KÖK 35-22-M00092_OĞLANANASI TR-7 M07_89600659</t>
  </si>
  <si>
    <t>01.12.2023 08:36:54</t>
  </si>
  <si>
    <t>01.12.2023 09:22:28</t>
  </si>
  <si>
    <t>SÜPERPAK KÖK 35-26-M00711_NİLSAN M04_65955864</t>
  </si>
  <si>
    <t>01.12.2023 09:26:29</t>
  </si>
  <si>
    <t>AŞAĞIKIRIKLAR DM 35-16-M00448_YENİKENT SULAMA M11_2115986</t>
  </si>
  <si>
    <t>01.12.2023 08:40:35</t>
  </si>
  <si>
    <t>01.12.2023 09:00:04</t>
  </si>
  <si>
    <t>K-1011 35-01-K01011_911069099_911069099</t>
  </si>
  <si>
    <t>01.12.2023 17:46:25</t>
  </si>
  <si>
    <t>URLA TM-2 35-19-A00005_URLA TR-5 FİDERİ M13_2313902</t>
  </si>
  <si>
    <t>TEİAŞ Hat Bakım Çalışması</t>
  </si>
  <si>
    <t>01.12.2023 08:44:55</t>
  </si>
  <si>
    <t>01.12.2023 12:20:26</t>
  </si>
  <si>
    <t>DİNDARLI TR-1 45-79-M00416_945574401_945574401</t>
  </si>
  <si>
    <t>01.12.2023 08:45:37</t>
  </si>
  <si>
    <t>01.12.2023 10:01:36</t>
  </si>
  <si>
    <t>KAVACIK TR-1 45-77-M00001_45-77-M00001_2367392</t>
  </si>
  <si>
    <t>01.12.2023 09:34:39</t>
  </si>
  <si>
    <t>K-2950 35-03-K02950_911124880_911124880</t>
  </si>
  <si>
    <t>01.12.2023 08:50:10</t>
  </si>
  <si>
    <t>01.12.2023 14:43:46</t>
  </si>
  <si>
    <t>KARKIN TR-1 45-84-M00031_A_91005227_91005227</t>
  </si>
  <si>
    <t>01.12.2023 08:51:26</t>
  </si>
  <si>
    <t>01.12.2023 11:25:59</t>
  </si>
  <si>
    <t>MANDALLI TR-1 45-84-M00020_45-84-M00020_2371890</t>
  </si>
  <si>
    <t>01.12.2023 08:51:33</t>
  </si>
  <si>
    <t>01.12.2023 10:39:16</t>
  </si>
  <si>
    <t>HELVACI DM-2 35-17-M00359_HELVACI M04_66476613</t>
  </si>
  <si>
    <t>01.12.2023 08:53:24</t>
  </si>
  <si>
    <t>01.12.2023 10:07:31</t>
  </si>
  <si>
    <t>ÇAPAKLI KÖK 45-78-M01161_HatBaşıAyırıcı_53140251 M04_53140251</t>
  </si>
  <si>
    <t>Kısa</t>
  </si>
  <si>
    <t>01.12.2023 08:59:35</t>
  </si>
  <si>
    <t>KARABULU KÖK 35-31-L00227_DEMİRAYAKLAR L02_2119132</t>
  </si>
  <si>
    <t>01.12.2023 10:02:01</t>
  </si>
  <si>
    <t>AHMETAĞA TR-1 45-79-M00318_45-79-M00318_2349134</t>
  </si>
  <si>
    <t>Şebeke Bakım Çalışması</t>
  </si>
  <si>
    <t>01.12.2023 09:01:29</t>
  </si>
  <si>
    <t>01.12.2023 13:17:16</t>
  </si>
  <si>
    <t>KELLETEPE KÖK 35-31-L00035_SULUDERE KÖK L05_72230903</t>
  </si>
  <si>
    <t>Şebeke Yenileme ve Kapasite Artışı Çalışması</t>
  </si>
  <si>
    <t>01.12.2023 09:02:41</t>
  </si>
  <si>
    <t>01.12.2023 16:23:18</t>
  </si>
  <si>
    <t>BOYABAĞ TR-1 35-21-L00113_35-21-L00113_2373867</t>
  </si>
  <si>
    <t>01.12.2023 09:02:45</t>
  </si>
  <si>
    <t>01.12.2023 16:57:25</t>
  </si>
  <si>
    <t>K-2867 35-09-K02867_913451719_913451719</t>
  </si>
  <si>
    <t>01.12.2023 09:04:28</t>
  </si>
  <si>
    <t>01.12.2023 10:47:50</t>
  </si>
  <si>
    <t>KULA İM 45-77-A00001_KONURCA M01_2049499</t>
  </si>
  <si>
    <t>01.12.2023 09:04:39</t>
  </si>
  <si>
    <t>01.12.2023 09:38:52</t>
  </si>
  <si>
    <t>BALCIOĞLU MAHALLESİ TR-1 45-78-M00211_45-78-M00211_2348301</t>
  </si>
  <si>
    <t>01.12.2023 09:05:06</t>
  </si>
  <si>
    <t>01.12.2023 16:45:19</t>
  </si>
  <si>
    <t>SİNANCILAR KÖYÜ TR-2 35-27-L00260_DIREK TIPI TRAFO HUCRESI H01_2055080</t>
  </si>
  <si>
    <t>OG Ayırıcı Arızası</t>
  </si>
  <si>
    <t>01.12.2023 09:06:03</t>
  </si>
  <si>
    <t>01.12.2023 11:42:43</t>
  </si>
  <si>
    <t>BEYLİKLİ TR-1 45-78-M00727_45-78-M00727_2354363</t>
  </si>
  <si>
    <t>01.12.2023 09:06:36</t>
  </si>
  <si>
    <t>01.12.2023 16:52:28</t>
  </si>
  <si>
    <t>ÇAPAKLI TR-1 45-78-M00445_C_91181420_91181420</t>
  </si>
  <si>
    <t>AG Tel Kopuğu</t>
  </si>
  <si>
    <t>01.12.2023 09:07:22</t>
  </si>
  <si>
    <t>01.12.2023 10:31:42</t>
  </si>
  <si>
    <t>MECİDİYE TR-1 KÖK 45-72-L00078_HatBaşıAyırıcı_80342707 L010_80342707</t>
  </si>
  <si>
    <t>01.12.2023 09:08:02</t>
  </si>
  <si>
    <t>01.12.2023 12:41:32</t>
  </si>
  <si>
    <t>HALİLLER KÖK 35-31-L00228_HatBaşıAyırıcı_97368131 L02_97368131</t>
  </si>
  <si>
    <t>01.12.2023 09:10:14</t>
  </si>
  <si>
    <t>01.12.2023 18:24:33</t>
  </si>
  <si>
    <t>ALİAĞA GIS TM 35-17-A00014_BELEDİYE-1 (2H04) M017_66128126</t>
  </si>
  <si>
    <t>01.12.2023 09:14:24</t>
  </si>
  <si>
    <t>01.12.2023 09:37:06</t>
  </si>
  <si>
    <t>HARMANDALI KÖK 45-71-M00061_HatBaşıAyırıcı_53134190 M11_53134190</t>
  </si>
  <si>
    <t>01.12.2023 09:14:30</t>
  </si>
  <si>
    <t>01.12.2023 13:29:43</t>
  </si>
  <si>
    <t>PAŞATIMARI TR-1 45-83-M00811_PAŞATIMARI-2 KÖK M02_89801451</t>
  </si>
  <si>
    <t>01.12.2023 09:16:15</t>
  </si>
  <si>
    <t>01.12.2023 09:45:35</t>
  </si>
  <si>
    <t>KORDON KÖK 45-78-M00730_KÖSEALİ KABAZLI GÖBEKLİ M02_2327656</t>
  </si>
  <si>
    <t>01.12.2023 09:18:31</t>
  </si>
  <si>
    <t>01.12.2023 10:03:26</t>
  </si>
  <si>
    <t>BADEMLİ ÜÇCEVİZLER ÇIKIŞI YOL KENARI TR-25 35-15-L01039_B_56361104_56361104</t>
  </si>
  <si>
    <t>01.12.2023 09:19:38</t>
  </si>
  <si>
    <t>01.12.2023 10:32:39</t>
  </si>
  <si>
    <t>PANAZTEPE DM 35-28-M00732_KESİKKÖY-1 GİRİŞ M07_2114179</t>
  </si>
  <si>
    <t>01.12.2023 09:20:23</t>
  </si>
  <si>
    <t>01.12.2023 09:37:36</t>
  </si>
  <si>
    <t>DM-11/TR-11 45-72-L01002_956499315_956499315</t>
  </si>
  <si>
    <t>01.12.2023 09:20:31</t>
  </si>
  <si>
    <t>01.12.2023 11:28:37</t>
  </si>
  <si>
    <t>K-681 35-04-K00681_912046553_912046553</t>
  </si>
  <si>
    <t>01.12.2023 09:23:04</t>
  </si>
  <si>
    <t>01.12.2023 10:10:26</t>
  </si>
  <si>
    <t>KÖPRÜBAŞI TR-20 45-86-M00020_TR-23 M02_84553502</t>
  </si>
  <si>
    <t>01.12.2023 09:23:27</t>
  </si>
  <si>
    <t>01.12.2023 09:30:44</t>
  </si>
  <si>
    <t>K-3278 35-01-K03278_910988620_910988620</t>
  </si>
  <si>
    <t>01.12.2023 09:24:17</t>
  </si>
  <si>
    <t>01.12.2023 13:44:11</t>
  </si>
  <si>
    <t>DEMİRTAŞ TR-2 35-30-M00151_35-30-M00151_2365761</t>
  </si>
  <si>
    <t>01.12.2023 09:26:27</t>
  </si>
  <si>
    <t>01.12.2023 15:14:02</t>
  </si>
  <si>
    <t>SARUHANLI TR-19 45-80-M00019__73832679_73832679</t>
  </si>
  <si>
    <t>01.12.2023 09:27:02</t>
  </si>
  <si>
    <t>01.12.2023 10:48:32</t>
  </si>
  <si>
    <t>ÇİFTLİK İM 35-18-A00003_TURSİTE L14_2307810</t>
  </si>
  <si>
    <t>Üçüncü Şahıs Talebiyle Planlı Çalışma</t>
  </si>
  <si>
    <t>01.12.2023 09:28:24</t>
  </si>
  <si>
    <t>01.12.2023 13:35:39</t>
  </si>
  <si>
    <t>M-347 35-09-M00347_M-1391 M03_47620367</t>
  </si>
  <si>
    <t>01.12.2023 09:28:45</t>
  </si>
  <si>
    <t>01.12.2023 09:49:40</t>
  </si>
  <si>
    <t>HACIVELİLER TR-1 45-85-L00083_45-85-L00083_2357209</t>
  </si>
  <si>
    <t>01.12.2023 09:31:04</t>
  </si>
  <si>
    <t>01.12.2023 10:08:25</t>
  </si>
  <si>
    <t>K-434 35-02-K00434_913282766_913282766</t>
  </si>
  <si>
    <t>01.12.2023 09:31:12</t>
  </si>
  <si>
    <t>01.12.2023 11:23:25</t>
  </si>
  <si>
    <t>ULUCAK DM-2 35-27-M00331_DAMLACIK M03_72170825</t>
  </si>
  <si>
    <t>01.12.2023 09:31:37</t>
  </si>
  <si>
    <t>01.12.2023 12:03:32</t>
  </si>
  <si>
    <t>KAVAKDERE DM 35-14-M00339_ORHANLI M10_94924132</t>
  </si>
  <si>
    <t>01.12.2023 09:32:18</t>
  </si>
  <si>
    <t>01.12.2023 16:47:52</t>
  </si>
  <si>
    <t>KORDON KÖK 45-78-M00730_HatBaşıAyırıcı_53139398 M02_53139398</t>
  </si>
  <si>
    <t>01.12.2023 09:33:13</t>
  </si>
  <si>
    <t>01.12.2023 17:20:52</t>
  </si>
  <si>
    <t>KEMALİYE DM (TR-1) 45-73-M00150_JANDARMA M06_66716006</t>
  </si>
  <si>
    <t>01.12.2023 09:34:36</t>
  </si>
  <si>
    <t>01.12.2023 12:05:20</t>
  </si>
  <si>
    <t>VELİLER KÖK 35-31-L00116_CERİTLER L03_2119151</t>
  </si>
  <si>
    <t>01.12.2023 09:35:36</t>
  </si>
  <si>
    <t>01.12.2023 17:23:18</t>
  </si>
  <si>
    <t>PERLİT KÖK 35-22-M00094_YENİKÖY TR-1/TR-2/TR-3 M02_72139681</t>
  </si>
  <si>
    <t>01.12.2023 09:36:24</t>
  </si>
  <si>
    <t>01.12.2023 16:45:24</t>
  </si>
  <si>
    <t>TR-123 35-26-M00123_A_91446906_91446906</t>
  </si>
  <si>
    <t>01.12.2023 09:37:34</t>
  </si>
  <si>
    <t>01.12.2023 09:58:54</t>
  </si>
  <si>
    <t>K-1027 35-01-K01027_97479866_97479866</t>
  </si>
  <si>
    <t>01.12.2023 09:38:00</t>
  </si>
  <si>
    <t>01.12.2023 13:43:44</t>
  </si>
  <si>
    <t>TİRE İM-DM-1 35-29-A00001_TİRE-3 GİRİŞ M20_2312217</t>
  </si>
  <si>
    <t>01.12.2023 09:39:03</t>
  </si>
  <si>
    <t>01.12.2023 14:18:27</t>
  </si>
  <si>
    <t>KABAZLI KÖK 45-78-M00675_HatBaşıAyırıcı_73215683 M03_73215683</t>
  </si>
  <si>
    <t>01.12.2023 09:39:42</t>
  </si>
  <si>
    <t>01.12.2023 11:14:40</t>
  </si>
  <si>
    <t>TİRE İM-DM-1 35-29-A00001_TİRE-4 GİRİŞ M14_2312222</t>
  </si>
  <si>
    <t>01.12.2023 09:40:17</t>
  </si>
  <si>
    <t>01.12.2023 14:09:00</t>
  </si>
  <si>
    <t>DM-2/20 35-27-M01092_95002569746_95002569746</t>
  </si>
  <si>
    <t>01.12.2023 09:41:40</t>
  </si>
  <si>
    <t>01.12.2023 13:10:45</t>
  </si>
  <si>
    <t>M-3546 35-01-M03546_911503728_911503728</t>
  </si>
  <si>
    <t>01.12.2023 09:42:45</t>
  </si>
  <si>
    <t>01.12.2023 13:03:51</t>
  </si>
  <si>
    <t>DM-3/10 35-29-M00483_950327355_950327355</t>
  </si>
  <si>
    <t>01.12.2023 09:44:36</t>
  </si>
  <si>
    <t>01.12.2023 10:32:34</t>
  </si>
  <si>
    <t>SAİPALTI TR-1 35-21-L00101_A_56375409_56375409</t>
  </si>
  <si>
    <t>01.12.2023 09:44:55</t>
  </si>
  <si>
    <t>01.12.2023 11:16:14</t>
  </si>
  <si>
    <t>FATİH KÖK 35-15-L01160_HORZUM L01_72298565</t>
  </si>
  <si>
    <t>01.12.2023 09:49:47</t>
  </si>
  <si>
    <t>01.12.2023 10:50:44</t>
  </si>
  <si>
    <t>KAYAKÖY TR-2 35-15-L00522_35-15-L00522_2364691</t>
  </si>
  <si>
    <t>01.12.2023 09:50:13</t>
  </si>
  <si>
    <t>01.12.2023 14:16:34</t>
  </si>
  <si>
    <t>ULUCAK DM-2/15 35-27-M00334_913319355_913319355</t>
  </si>
  <si>
    <t>01.12.2023 09:51:04</t>
  </si>
  <si>
    <t>01.12.2023 14:40:32</t>
  </si>
  <si>
    <t>MAHMUTLAR TR-1 35-29-L00118_35-29-L00118_2370487</t>
  </si>
  <si>
    <t>01.12.2023 09:52:26</t>
  </si>
  <si>
    <t>01.12.2023 15:38:43</t>
  </si>
  <si>
    <t>KIRCALAR DM 35-16-M00261_TIRMANLAR DM M04_72041845</t>
  </si>
  <si>
    <t>01.12.2023 09:52:44</t>
  </si>
  <si>
    <t>01.12.2023 11:12:49</t>
  </si>
  <si>
    <t>K-3648 35-01-K03648_99285154_99285154</t>
  </si>
  <si>
    <t>01.12.2023 09:54:38</t>
  </si>
  <si>
    <t>01.12.2023 13:43:23</t>
  </si>
  <si>
    <t>YAĞCILAR KÖK 45-71-M00179_YAĞCILAR M04_72258057</t>
  </si>
  <si>
    <t>01.12.2023 09:55:37</t>
  </si>
  <si>
    <t>01.12.2023 11:11:26</t>
  </si>
  <si>
    <t>VELİLER KÖK 35-31-L00116_GEDİK L05_2337021</t>
  </si>
  <si>
    <t>01.12.2023 09:56:54</t>
  </si>
  <si>
    <t>01.12.2023 11:11:35</t>
  </si>
  <si>
    <t>TİRE TM 35-29-A00003_TİRE-1 M23_2313888</t>
  </si>
  <si>
    <t>01.12.2023 09:59:04</t>
  </si>
  <si>
    <t>01.12.2023 14:24:00</t>
  </si>
  <si>
    <t>K-4111 35-08-K04111_TRAFO K03_42450635</t>
  </si>
  <si>
    <t>01.12.2023 09:59:34</t>
  </si>
  <si>
    <t>01.12.2023 11:14:06</t>
  </si>
  <si>
    <t>K-190 35-01-K00190_35-01-K00190_2366297</t>
  </si>
  <si>
    <t>01.12.2023 10:00:54</t>
  </si>
  <si>
    <t>01.12.2023 10:29:02</t>
  </si>
  <si>
    <t>CAMBAZLI KÖK 45-84-M00005_MADEN KÖK M03_50241539</t>
  </si>
  <si>
    <t>01.12.2023 10:03:06</t>
  </si>
  <si>
    <t>01.12.2023 16:04:42</t>
  </si>
  <si>
    <t>CANLI TR-3 35-20-L00134_955197924_955197924</t>
  </si>
  <si>
    <t>01.12.2023 10:06:40</t>
  </si>
  <si>
    <t>01.12.2023 13:25:15</t>
  </si>
  <si>
    <t>GÜNGÖR BOZYAKA SULAMA TR 45-71-M01310_43117865_56352561_56352561</t>
  </si>
  <si>
    <t>01.12.2023 10:13:00</t>
  </si>
  <si>
    <t>01.12.2023 18:31:51</t>
  </si>
  <si>
    <t>K-3 35-01-K00003_P P4_5839510</t>
  </si>
  <si>
    <t>01.12.2023 10:13:59</t>
  </si>
  <si>
    <t>01.12.2023 12:24:03</t>
  </si>
  <si>
    <t>K-4325 35-04-K04325_99230751_99230751</t>
  </si>
  <si>
    <t>01.12.2023 10:15:00</t>
  </si>
  <si>
    <t>01.12.2023 15:07:03</t>
  </si>
  <si>
    <t>ALTINOLUK TR-11 35-31-L00293_A_56405111_56405111</t>
  </si>
  <si>
    <t>01.12.2023 10:20:16</t>
  </si>
  <si>
    <t>01.12.2023 15:23:06</t>
  </si>
  <si>
    <t>YEŞİLYURT DM 45-73-M00476_YEŞİLYURT MERKEZ (TR-2) M05_2086186</t>
  </si>
  <si>
    <t>01.12.2023 10:20:43</t>
  </si>
  <si>
    <t>01.12.2023 11:11:25</t>
  </si>
  <si>
    <t>ÖZBEY İM 35-26-A00005_CEZA EVİ L12_2314087</t>
  </si>
  <si>
    <t>01.12.2023 10:22:11</t>
  </si>
  <si>
    <t>01.12.2023 12:09:25</t>
  </si>
  <si>
    <t>SOMA A SANTRALİ İM/DM 45-82-A00001_MADEN L16_2324962</t>
  </si>
  <si>
    <t>01.12.2023 10:24:06</t>
  </si>
  <si>
    <t>01.12.2023 17:14:09</t>
  </si>
  <si>
    <t>K-845 35-01-K00845_F_56370072_56370072</t>
  </si>
  <si>
    <t>01.12.2023 10:24:12</t>
  </si>
  <si>
    <t>01.12.2023 12:29:57</t>
  </si>
  <si>
    <t>L-266 35-18-L00266_B_97466121_97466121</t>
  </si>
  <si>
    <t>01.12.2023 10:25:16</t>
  </si>
  <si>
    <t>01.12.2023 11:58:32</t>
  </si>
  <si>
    <t>TAYTAN OFİS KÖK 45-78-M00314_DEMİRKÖPRÜ DM-2 ÇIKIŞI (DEMİRKÖPRÜ-2) M06_60669745</t>
  </si>
  <si>
    <t>01.12.2023 10:26:34</t>
  </si>
  <si>
    <t>01.12.2023 10:56:05</t>
  </si>
  <si>
    <t>01.12.2023 10:27:53</t>
  </si>
  <si>
    <t>01.12.2023 12:19:56</t>
  </si>
  <si>
    <t>GÖRDES DM 45-75-M00050_GÜNEŞLİ M13_2083729</t>
  </si>
  <si>
    <t>01.12.2023 10:29:04</t>
  </si>
  <si>
    <t>01.12.2023 10:50:18</t>
  </si>
  <si>
    <t>DAĞDERE DM 45-72-M00097_HatBaşıAyırıcı_97453144 M05_97453144</t>
  </si>
  <si>
    <t>01.12.2023 10:30:02</t>
  </si>
  <si>
    <t>01.12.2023 12:55:44</t>
  </si>
  <si>
    <t>CANPAŞA KÖK 45-71-M00140_ALİ ÖRÜMLÜ M06_72246777</t>
  </si>
  <si>
    <t>01.12.2023 10:33:34</t>
  </si>
  <si>
    <t>01.12.2023 12:59:41</t>
  </si>
  <si>
    <t>01.12.2023 10:34:04</t>
  </si>
  <si>
    <t>01.12.2023 13:24:31</t>
  </si>
  <si>
    <t>DAĞDERE DM 45-72-M00097_ÇITAK M05_2106082</t>
  </si>
  <si>
    <t>01.12.2023 10:34:20</t>
  </si>
  <si>
    <t>01.12.2023 11:54:54</t>
  </si>
  <si>
    <t>L-245 35-18-L00245_950461461_950461461</t>
  </si>
  <si>
    <t>01.12.2023 10:36:53</t>
  </si>
  <si>
    <t>01.12.2023 15:09:26</t>
  </si>
  <si>
    <t>TR-111 ZEYTİNALANI 35-19-L00111_DAĞITIM TRAFOSU L04_2333959</t>
  </si>
  <si>
    <t>01.12.2023 10:40:33</t>
  </si>
  <si>
    <t>01.12.2023 11:31:21</t>
  </si>
  <si>
    <t>ÇANDARLI DM-TR-20 35-30-M00020_YAYLAYURT M06_72352818</t>
  </si>
  <si>
    <t>01.12.2023 10:44:06</t>
  </si>
  <si>
    <t>01.12.2023 11:05:58</t>
  </si>
  <si>
    <t>K-2313 35-04-K02313_912230674_912230674</t>
  </si>
  <si>
    <t>01.12.2023 10:45:43</t>
  </si>
  <si>
    <t>01.12.2023 17:52:04</t>
  </si>
  <si>
    <t>YENİFOÇA TR-24 35-23-M00024_950418883_950418883</t>
  </si>
  <si>
    <t>01.12.2023 10:45:48</t>
  </si>
  <si>
    <t>01.12.2023 12:55:04</t>
  </si>
  <si>
    <t>SÜLEYMANLI KÖK 35-28-M00606_HatBaşıAyırıcı_53133879 M04_53133879</t>
  </si>
  <si>
    <t>01.12.2023 10:47:25</t>
  </si>
  <si>
    <t>01.12.2023 17:13:59</t>
  </si>
  <si>
    <t>ALAŞEHİR TR-8 45-73-M00008_945670242_945670242</t>
  </si>
  <si>
    <t>Üçüncü Şahısların Vermiş Olduğu Hasarlar</t>
  </si>
  <si>
    <t>01.12.2023 10:47:57</t>
  </si>
  <si>
    <t>01.12.2023 14:41:33</t>
  </si>
  <si>
    <t>HALIKÖY OVACIK TR-5 35-32-L00126_B_56367727_56367727</t>
  </si>
  <si>
    <t>AG Direk Kırılması</t>
  </si>
  <si>
    <t>01.12.2023 10:49:21</t>
  </si>
  <si>
    <t>01.12.2023 17:03:43</t>
  </si>
  <si>
    <t>KIRCALAR DM 35-16-M00261_KARALAR-KATRANCI ENH GRUBU M02_72041786</t>
  </si>
  <si>
    <t>01.12.2023 10:50:20</t>
  </si>
  <si>
    <t>01.12.2023 11:10:14</t>
  </si>
  <si>
    <t>ZIRAMAN TR-1 45-81-M00116_45-81-M00116_2376065</t>
  </si>
  <si>
    <t>01.12.2023 11:01:14</t>
  </si>
  <si>
    <t>01.12.2023 15:54:22</t>
  </si>
  <si>
    <t>K-3 35-01-K00003_912843597_912843597</t>
  </si>
  <si>
    <t>01.12.2023 11:02:03</t>
  </si>
  <si>
    <t>01.12.2023 13:52:41</t>
  </si>
  <si>
    <t>BEYLER KÖK 45-85-L00034_HatBaşıAyırıcı_53135928 L03_53135928</t>
  </si>
  <si>
    <t>01.12.2023 11:02:34</t>
  </si>
  <si>
    <t>01.12.2023 11:04:07</t>
  </si>
  <si>
    <t>K-3224 35-04-K03224_A A2B_5824672</t>
  </si>
  <si>
    <t>01.12.2023 11:03:02</t>
  </si>
  <si>
    <t>01.12.2023 13:01:30</t>
  </si>
  <si>
    <t>DİNDARLI KÖK TR-3 KAKLIK 45-79-M00395_HatBaşıAyırıcı_53134317 M01_53134317</t>
  </si>
  <si>
    <t>01.12.2023 11:03:44</t>
  </si>
  <si>
    <t>01.12.2023 15:30:04</t>
  </si>
  <si>
    <t>ALİ DEDEOĞLU TARIMSAL SULAMA TR-2 45-72-L00345_45-72-L00345_2374896</t>
  </si>
  <si>
    <t>01.12.2023 11:05:57</t>
  </si>
  <si>
    <t>01.12.2023 20:50:52</t>
  </si>
  <si>
    <t>KEMALPAŞA TM 35-27-A00002_KEMALPAŞA-1 M06_2306690</t>
  </si>
  <si>
    <t>01.12.2023 11:10:57</t>
  </si>
  <si>
    <t>01.12.2023 12:31:30</t>
  </si>
  <si>
    <t>KOLDERE TR-6 45-80-M00054_956538841_956538841</t>
  </si>
  <si>
    <t>01.12.2023 11:11:22</t>
  </si>
  <si>
    <t>01.12.2023 16:38:53</t>
  </si>
  <si>
    <t>TOPÇAM SULAMA TR-16 35-16-M00209_35-16-M00209_2376819</t>
  </si>
  <si>
    <t>01.12.2023 11:12:43</t>
  </si>
  <si>
    <t>01.12.2023 20:06:14</t>
  </si>
  <si>
    <t>KERESTECİLER TR-3 45-83-M00140_B_56405061_56405061</t>
  </si>
  <si>
    <t>01.12.2023 11:14:05</t>
  </si>
  <si>
    <t>01.12.2023 12:46:05</t>
  </si>
  <si>
    <t>BALABANLI DM 35-15-M00280_OTURAKKUYU M04_72306326</t>
  </si>
  <si>
    <t>01.12.2023 11:14:24</t>
  </si>
  <si>
    <t>01.12.2023 12:02:45</t>
  </si>
  <si>
    <t>01.12.2023 11:15:32</t>
  </si>
  <si>
    <t>01.12.2023 12:45:20</t>
  </si>
  <si>
    <t>KARAALİ TR-1 45-71-M01470_45-71-M01470_2366198</t>
  </si>
  <si>
    <t>01.12.2023 11:15:43</t>
  </si>
  <si>
    <t>01.12.2023 19:31:42</t>
  </si>
  <si>
    <t>K-1088 35-04-K01088_99042353_99042353</t>
  </si>
  <si>
    <t>01.12.2023 11:23:11</t>
  </si>
  <si>
    <t>01.12.2023 13:28:17</t>
  </si>
  <si>
    <t>SARILAR KÖYÜ TR-1 35-27-L00262_912569407_912569407</t>
  </si>
  <si>
    <t>01.12.2023 11:24:15</t>
  </si>
  <si>
    <t>01.12.2023 12:49:00</t>
  </si>
  <si>
    <t>K-49 35-01-K00049_G G1_5865798</t>
  </si>
  <si>
    <t>Sel</t>
  </si>
  <si>
    <t>01.12.2023 11:26:44</t>
  </si>
  <si>
    <t>01.12.2023 23:58:02</t>
  </si>
  <si>
    <t>SIRIMLI TR-1 35-31-L00201_A_91366349_91366349</t>
  </si>
  <si>
    <t>01.12.2023 11:30:31</t>
  </si>
  <si>
    <t>01.12.2023 14:35:59</t>
  </si>
  <si>
    <t>M-1929 GEÇİT 35-03-M01929_M-2033 M02_66740322</t>
  </si>
  <si>
    <t>01.12.2023 11:34:54</t>
  </si>
  <si>
    <t>01.12.2023 12:47:44</t>
  </si>
  <si>
    <t>DM-05/02 45-71-M00048_FABRİKALAR M03_66503089</t>
  </si>
  <si>
    <t>01.12.2023 11:37:10</t>
  </si>
  <si>
    <t>01.12.2023 18:23:28</t>
  </si>
  <si>
    <t>K-55 35-04-K00055_99303487_99303487</t>
  </si>
  <si>
    <t>01.12.2023 11:38:36</t>
  </si>
  <si>
    <t>01.12.2023 13:54:48</t>
  </si>
  <si>
    <t>DM-25/17-A 45-71-M00054_B_60984233_60984233</t>
  </si>
  <si>
    <t>01.12.2023 11:42:35</t>
  </si>
  <si>
    <t>01.12.2023 16:15:23</t>
  </si>
  <si>
    <t>BAĞYURDU KÖK 35-27-L00239_HALİLBEYLİ TR-1 KÖK L04_72157251</t>
  </si>
  <si>
    <t>01.12.2023 12:13:11</t>
  </si>
  <si>
    <t>SARUHANLI TR-12 45-80-M00012_95000652956_95000652956</t>
  </si>
  <si>
    <t>01.12.2023 11:44:45</t>
  </si>
  <si>
    <t>01.12.2023 16:01:46</t>
  </si>
  <si>
    <t>M-1914 35-01-M01914_98536153_98536153</t>
  </si>
  <si>
    <t>01.12.2023 11:45:29</t>
  </si>
  <si>
    <t>01.12.2023 12:30:43</t>
  </si>
  <si>
    <t>YAHŞELLİ DM-5 35-28-M00882_MENEMEN-1 M07_66821006</t>
  </si>
  <si>
    <t>01.12.2023 11:52:00</t>
  </si>
  <si>
    <t>01.12.2023 14:10:17</t>
  </si>
  <si>
    <t>TOKATBAŞI TR-3 35-20-L00103_35-20-L00103_2367674</t>
  </si>
  <si>
    <t>01.12.2023 11:58:07</t>
  </si>
  <si>
    <t>01.12.2023 12:33:24</t>
  </si>
  <si>
    <t>K-483 35-01-K00483_35-01-K00483_2355749</t>
  </si>
  <si>
    <t>01.12.2023 12:00:09</t>
  </si>
  <si>
    <t>01.12.2023 13:00:24</t>
  </si>
  <si>
    <t>M-417 35-02-M00417_962686677_962686677</t>
  </si>
  <si>
    <t>01.12.2023 12:00:16</t>
  </si>
  <si>
    <t>01.12.2023 16:48:37</t>
  </si>
  <si>
    <t>SOMA DM-3 45-82-M00025_TR-16/4 M03_60210062</t>
  </si>
  <si>
    <t>01.12.2023 12:08:04</t>
  </si>
  <si>
    <t>01.12.2023 13:45:39</t>
  </si>
  <si>
    <t>SOMA DM-3 45-82-M00025_TURGUTALP TR-1 M02_60210061</t>
  </si>
  <si>
    <t>01.12.2023 13:30:48</t>
  </si>
  <si>
    <t>HASTANE KABİN KÖK 45-82-M00445_ M01_48480958</t>
  </si>
  <si>
    <t>01.12.2023 12:09:17</t>
  </si>
  <si>
    <t>01.12.2023 13:59:47</t>
  </si>
  <si>
    <t>M-2557 35-01-M02557_911324285_911324285</t>
  </si>
  <si>
    <t>01.12.2023 12:09:30</t>
  </si>
  <si>
    <t>01.12.2023 15:30:22</t>
  </si>
  <si>
    <t>K-812 35-03-K00812_D_56401681_56401681</t>
  </si>
  <si>
    <t>01.12.2023 12:11:31</t>
  </si>
  <si>
    <t>01.12.2023 15:42:13</t>
  </si>
  <si>
    <t>AYDOĞDU TR-1 45-73-M00899__91078458_91078458</t>
  </si>
  <si>
    <t>01.12.2023 12:13:24</t>
  </si>
  <si>
    <t>01.12.2023 18:39:55</t>
  </si>
  <si>
    <t>GÖKÇELER (YAYLACIK MAH.) TR-1 45-71-M00999_C_91092562_91092562</t>
  </si>
  <si>
    <t>01.12.2023 12:16:52</t>
  </si>
  <si>
    <t>01.12.2023 18:54:26</t>
  </si>
  <si>
    <t>KENANPAŞA TR-1 45-73-M00749_B_56391530_56391530</t>
  </si>
  <si>
    <t>01.12.2023 12:17:46</t>
  </si>
  <si>
    <t>01.12.2023 15:15:44</t>
  </si>
  <si>
    <t>TR-292 (İM-1/TR-2) 35-19-L00292_956683334_956683334</t>
  </si>
  <si>
    <t>01.12.2023 12:32:44</t>
  </si>
  <si>
    <t>01.12.2023 15:11:51</t>
  </si>
  <si>
    <t>ÖZBEY İM 35-26-A00005_AHMETLİ L09_2066118</t>
  </si>
  <si>
    <t>01.12.2023 12:40:53</t>
  </si>
  <si>
    <t>01.12.2023 13:00:32</t>
  </si>
  <si>
    <t>KIRBAŞI TR-1 35-26-L00319_A_81235514_81235514</t>
  </si>
  <si>
    <t>01.12.2023 12:42:14</t>
  </si>
  <si>
    <t>01.12.2023 15:16:25</t>
  </si>
  <si>
    <t>YAŞAR YILDIZLI SULAMA GRUBU 35-29-M00264_B_56377806_56377806</t>
  </si>
  <si>
    <t>01.12.2023 12:44:11</t>
  </si>
  <si>
    <t>01.12.2023 14:09:57</t>
  </si>
  <si>
    <t>TR-57 35-17-M00057__56377370_56377370</t>
  </si>
  <si>
    <t>01.12.2023 12:46:43</t>
  </si>
  <si>
    <t>01.12.2023 13:12:16</t>
  </si>
  <si>
    <t>L-240 PTT TRAFO 35-18-L00240_6348110_56370833_56370833</t>
  </si>
  <si>
    <t>01.12.2023 12:49:53</t>
  </si>
  <si>
    <t>01.12.2023 20:11:08</t>
  </si>
  <si>
    <t>MEDAR TR-6 45-72-L00276_956518252_956518252</t>
  </si>
  <si>
    <t>01.12.2023 12:53:45</t>
  </si>
  <si>
    <t>01.12.2023 14:15:00</t>
  </si>
  <si>
    <t>ÇİFTLİKDERE TR-3 45-73-M00548_B_91045812_91045812</t>
  </si>
  <si>
    <t>01.12.2023 12:56:28</t>
  </si>
  <si>
    <t>01.12.2023 14:04:14</t>
  </si>
  <si>
    <t>M-3070(YATIRIM REZERVE) 35-01-M03070_C_56372489_56372489</t>
  </si>
  <si>
    <t>01.12.2023 13:06:00</t>
  </si>
  <si>
    <t>01.12.2023 18:06:59</t>
  </si>
  <si>
    <t>MAVİKENT TR-1 35-30-M00132_955311519_955311519</t>
  </si>
  <si>
    <t>01.12.2023 13:08:13</t>
  </si>
  <si>
    <t>01.12.2023 15:05:19</t>
  </si>
  <si>
    <t>ÇUKURALTI M-26 35-25-M00074_955284415_955284415</t>
  </si>
  <si>
    <t>01.12.2023 13:10:47</t>
  </si>
  <si>
    <t>01.12.2023 18:20:48</t>
  </si>
  <si>
    <t>K-921 35-01-K00921_TRAFO K03_2071333</t>
  </si>
  <si>
    <t>Manevra</t>
  </si>
  <si>
    <t>01.12.2023 13:15:40</t>
  </si>
  <si>
    <t>01.12.2023 13:19:39</t>
  </si>
  <si>
    <t>EBSO TM 35-09-A00001_HARMANDALI-1 M25_2062068</t>
  </si>
  <si>
    <t>OG İletken Kopması</t>
  </si>
  <si>
    <t>01.12.2023 13:16:27</t>
  </si>
  <si>
    <t>01.12.2023 15:02:19</t>
  </si>
  <si>
    <t>GÖRDES TR-33 45-75-M00033_945604775_945604775</t>
  </si>
  <si>
    <t>01.12.2023 13:17:03</t>
  </si>
  <si>
    <t>01.12.2023 15:09:40</t>
  </si>
  <si>
    <t>KARASAVCI TR-1 45-78-M00553_953289742_953289742</t>
  </si>
  <si>
    <t>01.12.2023 13:19:26</t>
  </si>
  <si>
    <t>01.12.2023 15:31:47</t>
  </si>
  <si>
    <t>K-491 35-04-K00491_913022375_913022375</t>
  </si>
  <si>
    <t>01.12.2023 13:21:06</t>
  </si>
  <si>
    <t>01.12.2023 16:36:49</t>
  </si>
  <si>
    <t>PİYADELER KÖK 45-73-M00136_HatBaşıAyırıcı_100708901 M021_100708901</t>
  </si>
  <si>
    <t>01.12.2023 13:23:23</t>
  </si>
  <si>
    <t>01.12.2023 14:12:41</t>
  </si>
  <si>
    <t>CANPAŞA KÖK 45-71-M00140_ALİ ÖRÜMLÜ M06_72246776</t>
  </si>
  <si>
    <t>01.12.2023 13:24:17</t>
  </si>
  <si>
    <t>01.12.2023 18:44:19</t>
  </si>
  <si>
    <t>HARMANDALI KÖK 45-71-M00061_NURİ SORMAN M11_72231091</t>
  </si>
  <si>
    <t>01.12.2023 14:31:13</t>
  </si>
  <si>
    <t>M-172 35-02-M00172_910354544_910354544</t>
  </si>
  <si>
    <t>01.12.2023 13:33:11</t>
  </si>
  <si>
    <t>01.12.2023 17:49:33</t>
  </si>
  <si>
    <t>TR-38 35-30-L00038_955319452_955319452</t>
  </si>
  <si>
    <t>01.12.2023 13:33:17</t>
  </si>
  <si>
    <t>01.12.2023 15:01:09</t>
  </si>
  <si>
    <t>SARAÇLAR TR-2 45-77-L00106_945501196_945501196</t>
  </si>
  <si>
    <t>01.12.2023 13:36:43</t>
  </si>
  <si>
    <t>01.12.2023 15:08:22</t>
  </si>
  <si>
    <t>M-3307(YATIRIM REZERVE) 35-07-M03307_97568281_97568281</t>
  </si>
  <si>
    <t>01.12.2023 13:37:58</t>
  </si>
  <si>
    <t>01.12.2023 20:25:35</t>
  </si>
  <si>
    <t>BAĞYURDU TR-9 35-27-L00243_A_56379063_56379063</t>
  </si>
  <si>
    <t>01.12.2023 13:43:55</t>
  </si>
  <si>
    <t>01.12.2023 17:42:11</t>
  </si>
  <si>
    <t>M-865 ÇAMİÇİ KÖYÜ 35-02-M00865_99690464_99690464</t>
  </si>
  <si>
    <t>01.12.2023 13:50:03</t>
  </si>
  <si>
    <t>01.12.2023 18:46:58</t>
  </si>
  <si>
    <t>L-424 AKTAŞ MARKET 35-18-L00424_950459852_950459852</t>
  </si>
  <si>
    <t>01.12.2023 13:51:30</t>
  </si>
  <si>
    <t>01.12.2023 19:13:50</t>
  </si>
  <si>
    <t>MANİSA BİRLİK KÖŞESİ 45-71-M01183_953190452_953190452</t>
  </si>
  <si>
    <t>01.12.2023 13:51:48</t>
  </si>
  <si>
    <t>01.12.2023 22:40:50</t>
  </si>
  <si>
    <t>L-258/1 35-18-L00608_950464464_950464464</t>
  </si>
  <si>
    <t>01.12.2023 13:56:54</t>
  </si>
  <si>
    <t>01.12.2023 21:43:44</t>
  </si>
  <si>
    <t>SAKARLI KÖK 45-76-M00046_KOCAİSKAN M03_72214504</t>
  </si>
  <si>
    <t>01.12.2023 14:03:35</t>
  </si>
  <si>
    <t>01.12.2023 14:30:53</t>
  </si>
  <si>
    <t>ÇİFTLİKDERE TR-3 45-73-M00548_45-73-M00548_2353600</t>
  </si>
  <si>
    <t>01.12.2023 14:46:03</t>
  </si>
  <si>
    <t>TR-72 45-78-M00072__56389657_56389657</t>
  </si>
  <si>
    <t>01.12.2023 14:06:26</t>
  </si>
  <si>
    <t>01.12.2023 15:47:44</t>
  </si>
  <si>
    <t>ÖREN TR-5 35-27-L00221_913572059_913572059</t>
  </si>
  <si>
    <t>01.12.2023 14:08:29</t>
  </si>
  <si>
    <t>01.12.2023 18:10:12</t>
  </si>
  <si>
    <t>GÖLCÜK DM 35-15-L01153_GÖLCÜK L05_67177076</t>
  </si>
  <si>
    <t>01.12.2023 14:09:27</t>
  </si>
  <si>
    <t>01.12.2023 14:42:08</t>
  </si>
  <si>
    <t>HALIKÖY OVACIK TR-5 35-32-L00126_35-32-L00126_2347299</t>
  </si>
  <si>
    <t>01.12.2023 17:09:00</t>
  </si>
  <si>
    <t>KINIK İM 35-24-A00001_HatBaşıAyırıcı_79434880 M09_79434880</t>
  </si>
  <si>
    <t>01.12.2023 14:15:17</t>
  </si>
  <si>
    <t>01.12.2023 16:41:12</t>
  </si>
  <si>
    <t>EBSO TM 35-09-A00001_KUŞ CENNETİ M22_2314258</t>
  </si>
  <si>
    <t>01.12.2023 14:15:20</t>
  </si>
  <si>
    <t>01.12.2023 14:29:54</t>
  </si>
  <si>
    <t>01.12.2023 14:19:25</t>
  </si>
  <si>
    <t>01.12.2023 14:37:12</t>
  </si>
  <si>
    <t>HİKMET GIDA KÖK 45-72-M00122_HARTA BAKIR FİDERİ ÇIKIŞ M04_66519783</t>
  </si>
  <si>
    <t>01.12.2023 16:06:43</t>
  </si>
  <si>
    <t>K-1913 35-10-K01913_97931160_97931160</t>
  </si>
  <si>
    <t>01.12.2023 14:20:31</t>
  </si>
  <si>
    <t>01.12.2023 16:06:42</t>
  </si>
  <si>
    <t>TR-1/49 45-72-M00049_956530626_956530626</t>
  </si>
  <si>
    <t>01.12.2023 14:20:54</t>
  </si>
  <si>
    <t>ÇAKIRCA ALİ TR-4 45-73-M00367_945649542_945649542</t>
  </si>
  <si>
    <t>01.12.2023 14:22:10</t>
  </si>
  <si>
    <t>01.12.2023 19:20:41</t>
  </si>
  <si>
    <t>ÇANDARLI TR-17 35-30-M00017_955317397_955317397</t>
  </si>
  <si>
    <t>01.12.2023 14:25:49</t>
  </si>
  <si>
    <t>01.12.2023 23:28:31</t>
  </si>
  <si>
    <t>M-1149 35-09-M01149_M-538 M07_47615744</t>
  </si>
  <si>
    <t>01.12.2023 17:35:11</t>
  </si>
  <si>
    <t>01.12.2023 14:36:30</t>
  </si>
  <si>
    <t>01.12.2023 14:49:46</t>
  </si>
  <si>
    <t>M-1230 35-01-M01230_911951249_911951249</t>
  </si>
  <si>
    <t>01.12.2023 14:37:25</t>
  </si>
  <si>
    <t>01.12.2023 19:04:49</t>
  </si>
  <si>
    <t>SEYREK TR-7 KÖK 35-28-M00379_SÜZBEYLİ-TUZCULU M04_2303511</t>
  </si>
  <si>
    <t>01.12.2023 14:39:50</t>
  </si>
  <si>
    <t>01.12.2023 16:15:39</t>
  </si>
  <si>
    <t>GÜLBAHÇE TR-7 35-19-L00167_956689929_956689929</t>
  </si>
  <si>
    <t>01.12.2023 14:39:54</t>
  </si>
  <si>
    <t>01.12.2023 15:23:22</t>
  </si>
  <si>
    <t>TAŞTEPE TR-2 35-29-L00396_A_56397402_56397402</t>
  </si>
  <si>
    <t>01.12.2023 14:41:55</t>
  </si>
  <si>
    <t>01.12.2023 15:48:50</t>
  </si>
  <si>
    <t>DM-2/TR-2 35-13-M00059_946424395_946424395</t>
  </si>
  <si>
    <t>01.12.2023 14:42:50</t>
  </si>
  <si>
    <t>01.12.2023 15:17:05</t>
  </si>
  <si>
    <t>ÇİLEME TR-5 35-22-M00333_955284970_955284970</t>
  </si>
  <si>
    <t>01.12.2023 14:55:40</t>
  </si>
  <si>
    <t>01.12.2023 17:49:12</t>
  </si>
  <si>
    <t>APANÇEŞME KÖK( TR-1) 35-16-M00683_ARAPLI OVASI KARADİKEN M04_72042300</t>
  </si>
  <si>
    <t>01.12.2023 14:57:08</t>
  </si>
  <si>
    <t>01.12.2023 15:09:59</t>
  </si>
  <si>
    <t>M-3458(YATIRIM REZERVE) 35-02-M03458_35-02-M03458_97131777</t>
  </si>
  <si>
    <t>01.12.2023 14:59:48</t>
  </si>
  <si>
    <t>01.12.2023 16:21:04</t>
  </si>
  <si>
    <t>YENİ FOÇA TR-26 35-23-M00026_950418914_950418914</t>
  </si>
  <si>
    <t>01.12.2023 15:01:48</t>
  </si>
  <si>
    <t>01.12.2023 17:24:21</t>
  </si>
  <si>
    <t>ULUKENT DM-6/7 KÖK 35-28-M00618_CTS MAKİNA M11_79699570</t>
  </si>
  <si>
    <t>01.12.2023 15:03:24</t>
  </si>
  <si>
    <t>01.12.2023 19:32:21</t>
  </si>
  <si>
    <t>SOMA TR-44 45-82-M00044_SOMA TR-44/2 M03_2324896</t>
  </si>
  <si>
    <t>01.12.2023 15:06:12</t>
  </si>
  <si>
    <t>01.12.2023 17:54:57</t>
  </si>
  <si>
    <t>K-3750 35-08-K03750_F a1b_5823741</t>
  </si>
  <si>
    <t>01.12.2023 15:08:17</t>
  </si>
  <si>
    <t>01.12.2023 16:29:26</t>
  </si>
  <si>
    <t>K-3750 35-08-K03750_C c1b_5830151</t>
  </si>
  <si>
    <t>01.12.2023 15:08:40</t>
  </si>
  <si>
    <t>01.12.2023 16:32:05</t>
  </si>
  <si>
    <t>ULUCAK DM-2 35-27-M00331_ULUCAK DM-2/14-ULUCAK DM-2/15 M06_72170828</t>
  </si>
  <si>
    <t>01.12.2023 15:09:46</t>
  </si>
  <si>
    <t>01.12.2023 17:26:24</t>
  </si>
  <si>
    <t>K-3582 35-01-K03582_911025810_911025810</t>
  </si>
  <si>
    <t>01.12.2023 15:11:38</t>
  </si>
  <si>
    <t>01.12.2023 20:23:53</t>
  </si>
  <si>
    <t>YEŞİLYURT TR-4 45-73-M00801_A_56355197_56355197</t>
  </si>
  <si>
    <t>01.12.2023 15:16:16</t>
  </si>
  <si>
    <t>01.12.2023 16:43:26</t>
  </si>
  <si>
    <t>KIRBAŞI TR-1 35-26-L00319_35-26-L00319_81235506</t>
  </si>
  <si>
    <t>01.12.2023 15:56:42</t>
  </si>
  <si>
    <t>BUCA TM 35-03-A00003_Buca-3 K05_2311765</t>
  </si>
  <si>
    <t>01.12.2023 15:20:54</t>
  </si>
  <si>
    <t>01.12.2023 15:40:24</t>
  </si>
  <si>
    <t>M-4 35-02-M00004_B B1B_5813119</t>
  </si>
  <si>
    <t>01.12.2023 15:21:32</t>
  </si>
  <si>
    <t>01.12.2023 19:18:05</t>
  </si>
  <si>
    <t>K-165 35-03-K00165_B_56362355_56362355</t>
  </si>
  <si>
    <t>01.12.2023 15:30:31</t>
  </si>
  <si>
    <t>01.12.2023 16:45:54</t>
  </si>
  <si>
    <t>L-332 SERKANKENT 35-18-L00332_9089624_56358035_56358035</t>
  </si>
  <si>
    <t>01.12.2023 15:33:14</t>
  </si>
  <si>
    <t>01.12.2023 20:53:25</t>
  </si>
  <si>
    <t>M-2792 35-01-M02792_A A1_5862493</t>
  </si>
  <si>
    <t>01.12.2023 15:33:25</t>
  </si>
  <si>
    <t>01.12.2023 21:26:37</t>
  </si>
  <si>
    <t>K-3393 35-08-K03393_D D1b_61421378</t>
  </si>
  <si>
    <t>01.12.2023 15:34:26</t>
  </si>
  <si>
    <t>01.12.2023 17:34:59</t>
  </si>
  <si>
    <t>MAHMUT ÇETİN VE ARK. ÖZEL TR 45-71-M02305Ö_DIREK TIPI TRAFO HUCRESI H01_2079406</t>
  </si>
  <si>
    <t>01.12.2023 15:34:29</t>
  </si>
  <si>
    <t>02.12.2023 01:41:24</t>
  </si>
  <si>
    <t>K-2867 35-09-K02867_913439502_913439502</t>
  </si>
  <si>
    <t>01.12.2023 15:36:28</t>
  </si>
  <si>
    <t>01.12.2023 17:35:14</t>
  </si>
  <si>
    <t>DAĞDERE TR-1 45-72-M00256_A_56406436_56406436</t>
  </si>
  <si>
    <t>01.12.2023 15:36:38</t>
  </si>
  <si>
    <t>01.12.2023 17:57:57</t>
  </si>
  <si>
    <t>M-762 İZSU MENDERES İÇME SUYU ÖZEL 35-22-M00578Ö_DIREK TIPI TRAFO HUCRESI H01_2125983</t>
  </si>
  <si>
    <t>01.12.2023 15:38:05</t>
  </si>
  <si>
    <t>01.12.2023 19:22:49</t>
  </si>
  <si>
    <t>L-353 İŞTUR 35-18-L00353_A_91134308_91134308</t>
  </si>
  <si>
    <t>01.12.2023 15:41:38</t>
  </si>
  <si>
    <t>K-681 35-04-K00681_98257881_98257881</t>
  </si>
  <si>
    <t>01.12.2023 15:41:50</t>
  </si>
  <si>
    <t>01.12.2023 18:27:28</t>
  </si>
  <si>
    <t>GÖLCÜK TR-24 35-15-L00321_95000613248_95000613248</t>
  </si>
  <si>
    <t>01.12.2023 15:48:45</t>
  </si>
  <si>
    <t>01.12.2023 20:17:15</t>
  </si>
  <si>
    <t>TAŞTEPE TR-2 35-29-L00396_35-29-L00396_2376502</t>
  </si>
  <si>
    <t>01.12.2023 15:59:08</t>
  </si>
  <si>
    <t>TR-21 (M-721) 35-30-M00721_955298417_955298417</t>
  </si>
  <si>
    <t>01.12.2023 15:52:21</t>
  </si>
  <si>
    <t>01.12.2023 22:01:49</t>
  </si>
  <si>
    <t>ALAŞEHİR PTT TRAFO 45-73-M00040_945671248_945671248</t>
  </si>
  <si>
    <t>01.12.2023 15:56:40</t>
  </si>
  <si>
    <t>01.12.2023 17:25:46</t>
  </si>
  <si>
    <t>HAMZABEYLİ KÖK 45-71-M00071_FABRİKALAR M02_2076264</t>
  </si>
  <si>
    <t>01.12.2023 15:57:35</t>
  </si>
  <si>
    <t>01.12.2023 22:49:18</t>
  </si>
  <si>
    <t>K-3 35-01-K00003_P 1P_5860391</t>
  </si>
  <si>
    <t>01.12.2023 15:59:31</t>
  </si>
  <si>
    <t>01.12.2023 19:30:26</t>
  </si>
  <si>
    <t>EBSO TM 35-09-A00001_HARMANDALI-1 M25_2312282</t>
  </si>
  <si>
    <t>OG Atlama Arızası</t>
  </si>
  <si>
    <t>01.12.2023 16:01:53</t>
  </si>
  <si>
    <t>01.12.2023 16:36:04</t>
  </si>
  <si>
    <t>SELENDİ TR-19 45-81-M00019_945625501_945625501</t>
  </si>
  <si>
    <t>01.12.2023 16:14:00</t>
  </si>
  <si>
    <t>01.12.2023 18:22:48</t>
  </si>
  <si>
    <t>TR-150 45-78-M00150_953263421_953263421</t>
  </si>
  <si>
    <t>01.12.2023 16:14:17</t>
  </si>
  <si>
    <t>01.12.2023 17:31:25</t>
  </si>
  <si>
    <t>TR-57 35-16-L00057_953338642_953338642</t>
  </si>
  <si>
    <t>01.12.2023 16:18:50</t>
  </si>
  <si>
    <t>01.12.2023 17:14:42</t>
  </si>
  <si>
    <t>TR-318 ZEYTİNALANI 35-19-L00366_956678987_956678987</t>
  </si>
  <si>
    <t>01.12.2023 16:21:46</t>
  </si>
  <si>
    <t>01.12.2023 18:48:00</t>
  </si>
  <si>
    <t>KOLDERE TR-6 45-80-M00054_45-80-M00054_72196826</t>
  </si>
  <si>
    <t>01.12.2023 16:21:54</t>
  </si>
  <si>
    <t>01.12.2023 16:42:39</t>
  </si>
  <si>
    <t>SAKARKAYA TR-2 45-72-L00494_45-72-L00494_2372112</t>
  </si>
  <si>
    <t>01.12.2023 16:22:47</t>
  </si>
  <si>
    <t>01.12.2023 18:03:54</t>
  </si>
  <si>
    <t>IŞIKLAR KÖK 45-73-M00467_HatBaşıAyırıcı_53136488 M06_53136488</t>
  </si>
  <si>
    <t>01.12.2023 16:23:44</t>
  </si>
  <si>
    <t>01.12.2023 18:11:45</t>
  </si>
  <si>
    <t>K-3656 35-01-K03656_910903607_910903607</t>
  </si>
  <si>
    <t>01.12.2023 16:24:05</t>
  </si>
  <si>
    <t>02.12.2023 00:02:39</t>
  </si>
  <si>
    <t>M-3466(YATIRIM REZERVE) 35-02-M03466_35-02-M03466_88370532</t>
  </si>
  <si>
    <t>01.12.2023 16:24:15</t>
  </si>
  <si>
    <t>01.12.2023 17:06:42</t>
  </si>
  <si>
    <t>K-1317 35-07-K01317_A k1317a1_5828035</t>
  </si>
  <si>
    <t>01.12.2023 16:25:53</t>
  </si>
  <si>
    <t>01.12.2023 18:12:55</t>
  </si>
  <si>
    <t>UĞURLU KÖK 45-86-M00045_GÜNDOĞDU UĞURLU M02_72226051</t>
  </si>
  <si>
    <t>01.12.2023 16:25:57</t>
  </si>
  <si>
    <t>01.12.2023 18:13:03</t>
  </si>
  <si>
    <t>DADAĞLI TR-3 OVA 45-79-M00402_A_56386160_56386160</t>
  </si>
  <si>
    <t>01.12.2023 16:29:55</t>
  </si>
  <si>
    <t>01.12.2023 17:53:40</t>
  </si>
  <si>
    <t>TOPUZDAMLARI TR-2 45-77-M00129_945509847_945509847</t>
  </si>
  <si>
    <t>01.12.2023 16:31:59</t>
  </si>
  <si>
    <t>01.12.2023 21:14:14</t>
  </si>
  <si>
    <t>AYASKENT-3 TR 35-16-M00012_953322046_953322046</t>
  </si>
  <si>
    <t>01.12.2023 16:32:52</t>
  </si>
  <si>
    <t>01.12.2023 18:58:26</t>
  </si>
  <si>
    <t>K-3555 35-01-K03555_911215088_911215088</t>
  </si>
  <si>
    <t>01.12.2023 16:33:23</t>
  </si>
  <si>
    <t>01.12.2023 22:41:33</t>
  </si>
  <si>
    <t>KORDON KÖK 45-78-M00730_KÖSEALİ KABAZLI GÖBEKLİ M02_2105506</t>
  </si>
  <si>
    <t>01.12.2023 16:34:36</t>
  </si>
  <si>
    <t>01.12.2023 17:18:03</t>
  </si>
  <si>
    <t>TR-93 35-16-L00093_953330660_953330660</t>
  </si>
  <si>
    <t>01.12.2023 16:39:46</t>
  </si>
  <si>
    <t>01.12.2023 18:11:02</t>
  </si>
  <si>
    <t>AYASKENT-4 TR 35-16-M00015_953321874_953321874</t>
  </si>
  <si>
    <t>01.12.2023 16:41:50</t>
  </si>
  <si>
    <t>01.12.2023 19:29:39</t>
  </si>
  <si>
    <t>L-353 İŞTUR 35-18-L00353_35-18-L00353_2358303</t>
  </si>
  <si>
    <t>02.12.2023 02:54:00</t>
  </si>
  <si>
    <t>ÇAPAKLI KÖK 45-78-M01161_HatBaşıAyırıcı_53138968 M05_53138968</t>
  </si>
  <si>
    <t>01.12.2023 16:48:27</t>
  </si>
  <si>
    <t>01.12.2023 16:56:18</t>
  </si>
  <si>
    <t>KIRBAŞI TR-1 35-26-L00319_ H_81235503</t>
  </si>
  <si>
    <t>01.12.2023 16:52:19</t>
  </si>
  <si>
    <t>01.12.2023 18:49:54</t>
  </si>
  <si>
    <t>DM-3/29 45-71-M00083_953211635_953211635</t>
  </si>
  <si>
    <t>01.12.2023 16:57:15</t>
  </si>
  <si>
    <t>01.12.2023 19:34:10</t>
  </si>
  <si>
    <t>KENANPAŞA TR-1 45-73-M00749_45-73-M00749_2355694</t>
  </si>
  <si>
    <t>01.12.2023 16:58:30</t>
  </si>
  <si>
    <t>01.12.2023 20:47:36</t>
  </si>
  <si>
    <t>KESİKKÖY DM 35-28-M00309_BURUNCUK M14_96738829</t>
  </si>
  <si>
    <t>01.12.2023 17:01:54</t>
  </si>
  <si>
    <t>01.12.2023 18:30:05</t>
  </si>
  <si>
    <t>01.12.2023 17:02:26</t>
  </si>
  <si>
    <t>01.12.2023 20:22:01</t>
  </si>
  <si>
    <t>M-33 CUMHURİYET 35-25-M00102_955254213_955254213</t>
  </si>
  <si>
    <t>01.12.2023 17:03:51</t>
  </si>
  <si>
    <t>01.12.2023 18:53:38</t>
  </si>
  <si>
    <t>M-324 35-02-M00324_910205690_910205690</t>
  </si>
  <si>
    <t>01.12.2023 17:05:35</t>
  </si>
  <si>
    <t>01.12.2023 18:34:50</t>
  </si>
  <si>
    <t>TAYTAN OFİS KÖK 45-78-M00314_HatBaşıAyırıcı_84998077 M06_84998077</t>
  </si>
  <si>
    <t>01.12.2023 17:06:48</t>
  </si>
  <si>
    <t>01.12.2023 18:07:29</t>
  </si>
  <si>
    <t>K-3385 35-04-K03385_E E1B_5819411</t>
  </si>
  <si>
    <t>01.12.2023 17:13:07</t>
  </si>
  <si>
    <t>01.12.2023 22:10:15</t>
  </si>
  <si>
    <t>K-270 35-01-K00270_912887748_912887748</t>
  </si>
  <si>
    <t>01.12.2023 17:15:48</t>
  </si>
  <si>
    <t>01.12.2023 22:27:38</t>
  </si>
  <si>
    <t>SARUHANLI TR-21 45-80-M00021_95000010130_95000010130</t>
  </si>
  <si>
    <t>01.12.2023 17:16:32</t>
  </si>
  <si>
    <t>01.12.2023 23:49:52</t>
  </si>
  <si>
    <t>AŞAĞIKIRIKLAR DM 35-16-M00448_TOPÇAM M05_2334650</t>
  </si>
  <si>
    <t>01.12.2023 17:21:55</t>
  </si>
  <si>
    <t>01.12.2023 19:38:29</t>
  </si>
  <si>
    <t>MECİDİYE TR-1 KÖK 45-72-L00078_GÖKÇEKÖY (KÖYLER ÇIKIŞI) L010_66560899</t>
  </si>
  <si>
    <t>01.12.2023 17:24:14</t>
  </si>
  <si>
    <t>01.12.2023 17:48:05</t>
  </si>
  <si>
    <t>M-1386 35-03-M01386_35-03-M01386_41970025</t>
  </si>
  <si>
    <t>01.12.2023 17:28:34</t>
  </si>
  <si>
    <t>01.12.2023 18:13:49</t>
  </si>
  <si>
    <t>K-732 35-01-K00732_B_56362285_56362285</t>
  </si>
  <si>
    <t>01.12.2023 17:28:49</t>
  </si>
  <si>
    <t>01.12.2023 20:53:47</t>
  </si>
  <si>
    <t>ULUKENT DM-6/7 KÖK 35-28-M00618_M-639 M06_79699772</t>
  </si>
  <si>
    <t>01.12.2023 17:29:08</t>
  </si>
  <si>
    <t>01.12.2023 19:25:12</t>
  </si>
  <si>
    <t>01.12.2023 17:30:44</t>
  </si>
  <si>
    <t>02.12.2023 01:54:55</t>
  </si>
  <si>
    <t>K-575 35-01-K00575_911314543_911314543</t>
  </si>
  <si>
    <t>01.12.2023 17:33:39</t>
  </si>
  <si>
    <t>02.12.2023 02:33:42</t>
  </si>
  <si>
    <t>K-1386 35-01-K01386_911202204_911202204</t>
  </si>
  <si>
    <t>01.12.2023 17:44:55</t>
  </si>
  <si>
    <t>01.12.2023 19:30:57</t>
  </si>
  <si>
    <t>K-1131 35-08-K01131_98962075_98962075</t>
  </si>
  <si>
    <t>01.12.2023 17:55:10</t>
  </si>
  <si>
    <t>01.12.2023 20:29:37</t>
  </si>
  <si>
    <t>ÇIRPI SULAMA KOOP. TR-2 35-20-M00012_915042654_915042654</t>
  </si>
  <si>
    <t>01.12.2023 17:57:03</t>
  </si>
  <si>
    <t>01.12.2023 19:18:01</t>
  </si>
  <si>
    <t>K-2398 35-02-K02398_35-02-K02398_2363901</t>
  </si>
  <si>
    <t>01.12.2023 18:00:49</t>
  </si>
  <si>
    <t>01.12.2023 18:29:34</t>
  </si>
  <si>
    <t>01.12.2023 18:02:34</t>
  </si>
  <si>
    <t>01.12.2023 18:47:44</t>
  </si>
  <si>
    <t>BOYNUYOĞUN KÖK 35-29-L00051_KİRELLİ L05_72215448</t>
  </si>
  <si>
    <t>01.12.2023 18:07:44</t>
  </si>
  <si>
    <t>01.12.2023 18:35:13</t>
  </si>
  <si>
    <t>KELLETEPE KÖK 35-31-L00035_KELLETEPE L01_72230941</t>
  </si>
  <si>
    <t>01.12.2023 18:07:54</t>
  </si>
  <si>
    <t>01.12.2023 18:49:34</t>
  </si>
  <si>
    <t>ÇAMLIK DM 35-17-M00173_HatBaşıAyırıcı_65826607 M08_65826607</t>
  </si>
  <si>
    <t>01.12.2023 18:08:38</t>
  </si>
  <si>
    <t>01.12.2023 20:45:48</t>
  </si>
  <si>
    <t>TURGUTALP TR-5/1 45-82-M00055_45-82-M00055_2371124</t>
  </si>
  <si>
    <t>01.12.2023 18:08:47</t>
  </si>
  <si>
    <t>01.12.2023 20:04:17</t>
  </si>
  <si>
    <t>01.12.2023 18:16:01</t>
  </si>
  <si>
    <t>01.12.2023 21:17:06</t>
  </si>
  <si>
    <t>TR-174/A 45-78-L00736__72371984_72371984</t>
  </si>
  <si>
    <t>01.12.2023 18:16:42</t>
  </si>
  <si>
    <t>01.12.2023 19:18:00</t>
  </si>
  <si>
    <t>DM-5/TR-12 45-72-M00619_H H02b_92817083</t>
  </si>
  <si>
    <t>01.12.2023 18:23:37</t>
  </si>
  <si>
    <t>02.12.2023 00:02:47</t>
  </si>
  <si>
    <t>KIRKAĞAÇ DM 45-76-M00043_HatBaşıAyırıcı_86494455 M08_86494455</t>
  </si>
  <si>
    <t>OG Kablo Başlığı Arızası</t>
  </si>
  <si>
    <t>01.12.2023 18:31:42</t>
  </si>
  <si>
    <t>01.12.2023 18:52:31</t>
  </si>
  <si>
    <t>K-4163 35-02-K04163_912485727_912485727</t>
  </si>
  <si>
    <t>01.12.2023 18:34:30</t>
  </si>
  <si>
    <t>01.12.2023 20:37:50</t>
  </si>
  <si>
    <t>ÇOBANLAR TR-1 35-16-M00085_47462204_65513544_65513544</t>
  </si>
  <si>
    <t>01.12.2023 18:36:14</t>
  </si>
  <si>
    <t>01.12.2023 23:09:46</t>
  </si>
  <si>
    <t>01.12.2023 18:41:44</t>
  </si>
  <si>
    <t>01.12.2023 19:25:01</t>
  </si>
  <si>
    <t>M-1345 35-09-M01345_HatBaşıAyırıcı_53133891 M02_53133891</t>
  </si>
  <si>
    <t>01.12.2023 18:43:04</t>
  </si>
  <si>
    <t>KİRAZ İM 35-31-A00001_KELLETEPE L04_2096630</t>
  </si>
  <si>
    <t>01.12.2023 18:49:35</t>
  </si>
  <si>
    <t>01.12.2023 18:58:28</t>
  </si>
  <si>
    <t>K-3 35-01-K00003_97863522_97863522</t>
  </si>
  <si>
    <t>01.12.2023 18:52:19</t>
  </si>
  <si>
    <t>02.12.2023 01:17:26</t>
  </si>
  <si>
    <t>K-915 35-01-K00915_35-01-K00915_2347017</t>
  </si>
  <si>
    <t>01.12.2023 18:53:00</t>
  </si>
  <si>
    <t>01.12.2023 19:26:07</t>
  </si>
  <si>
    <t>01.12.2023 18:58:42</t>
  </si>
  <si>
    <t>02.12.2023 00:42:12</t>
  </si>
  <si>
    <t>KELLETEPE KÖK 35-31-L00035_SULUDERE KÖK L05_72230945</t>
  </si>
  <si>
    <t>OG Kesici Arızası</t>
  </si>
  <si>
    <t>01.12.2023 19:00:47</t>
  </si>
  <si>
    <t>01.12.2023 21:46:17</t>
  </si>
  <si>
    <t>MURADİYE DM-9/2 KÖK 45-71-M00676_VESTON HAVAİ HAT M02_2317659</t>
  </si>
  <si>
    <t>01.12.2023 19:11:39</t>
  </si>
  <si>
    <t>02.12.2023 02:16:14</t>
  </si>
  <si>
    <t>SERKELE TR-1 45-72-M00207_B_56406587_56406587</t>
  </si>
  <si>
    <t>01.12.2023 19:16:00</t>
  </si>
  <si>
    <t>01.12.2023 22:50:30</t>
  </si>
  <si>
    <t>SÜLEYMANİYE TR-2 45-78-M00423_A_91274542_91274542</t>
  </si>
  <si>
    <t>01.12.2023 19:18:44</t>
  </si>
  <si>
    <t>01.12.2023 19:44:11</t>
  </si>
  <si>
    <t>ULUKENT DM-1/16 35-28-M00069_ESKİ KARŞIYAKA M06_66552816</t>
  </si>
  <si>
    <t>01.12.2023 19:33:35</t>
  </si>
  <si>
    <t>01.12.2023 20:05:17</t>
  </si>
  <si>
    <t>KÜÇÜKBAHÇE KÖYÜ TR-1 35-21-L00085_A_94798170_94798170</t>
  </si>
  <si>
    <t>01.12.2023 19:37:39</t>
  </si>
  <si>
    <t>01.12.2023 20:50:18</t>
  </si>
  <si>
    <t>HACIİBRAHİMLER TR-2 45-72-M00192_45-72-M00192_2372325</t>
  </si>
  <si>
    <t>01.12.2023 19:45:01</t>
  </si>
  <si>
    <t>01.12.2023 21:41:50</t>
  </si>
  <si>
    <t>UĞURLU KÖK 45-86-M00045_HatBaşıAyırıcı_100651695 M02_100651695</t>
  </si>
  <si>
    <t>01.12.2023 19:47:11</t>
  </si>
  <si>
    <t>01.12.2023 21:06:07</t>
  </si>
  <si>
    <t>K-84 35-02-K00084_912907681_912907681</t>
  </si>
  <si>
    <t>01.12.2023 19:49:08</t>
  </si>
  <si>
    <t>02.12.2023 00:16:27</t>
  </si>
  <si>
    <t>TR-68 45-77-L00068_A_56403892_56403892</t>
  </si>
  <si>
    <t>01.12.2023 19:51:34</t>
  </si>
  <si>
    <t>01.12.2023 22:41:18</t>
  </si>
  <si>
    <t>M-3439(YATIRIM REZERVE) 35-03-M03439_910363243_910363243</t>
  </si>
  <si>
    <t>01.12.2023 19:59:05</t>
  </si>
  <si>
    <t>01.12.2023 22:33:17</t>
  </si>
  <si>
    <t>AKÇAALAN YEDİEVLER TR-3 35-22-M00223_965176317_965176317</t>
  </si>
  <si>
    <t>01.12.2023 20:06:16</t>
  </si>
  <si>
    <t>01.12.2023 21:36:33</t>
  </si>
  <si>
    <t>M-2440 35-09-M02440_DAĞITIM TRF-1 M-2440 M03_42782932</t>
  </si>
  <si>
    <t>01.12.2023 20:12:57</t>
  </si>
  <si>
    <t>01.12.2023 22:06:52</t>
  </si>
  <si>
    <t>K-1654 35-07-K01654_99181126_99181126</t>
  </si>
  <si>
    <t>01.12.2023 20:14:23</t>
  </si>
  <si>
    <t>01.12.2023 23:51:00</t>
  </si>
  <si>
    <t>K-2322 35-01-K02322_A_56368360_56368360</t>
  </si>
  <si>
    <t>01.12.2023 20:24:44</t>
  </si>
  <si>
    <t>02.12.2023 03:58:03</t>
  </si>
  <si>
    <t>M-3307(YATIRIM REZERVE) 35-07-M03307__79892026_79892026</t>
  </si>
  <si>
    <t>01.12.2023 21:03:26</t>
  </si>
  <si>
    <t>DM-5/11 45-71-M00286_B b2_45143258</t>
  </si>
  <si>
    <t>01.12.2023 20:25:45</t>
  </si>
  <si>
    <t>01.12.2023 21:52:05</t>
  </si>
  <si>
    <t>M-1856 YAKAKÖY TR-5 35-02-M01856_99956111_99956111</t>
  </si>
  <si>
    <t>01.12.2023 20:28:45</t>
  </si>
  <si>
    <t>01.12.2023 22:45:06</t>
  </si>
  <si>
    <t>KARAAĞAÇLI TR-2 45-71-M00130_TR-5-6 M03_72242834</t>
  </si>
  <si>
    <t>01.12.2023 20:33:03</t>
  </si>
  <si>
    <t>01.12.2023 22:03:15</t>
  </si>
  <si>
    <t>M-4 35-02-M00004_99805970_99805970</t>
  </si>
  <si>
    <t>01.12.2023 20:34:06</t>
  </si>
  <si>
    <t>01.12.2023 22:46:34</t>
  </si>
  <si>
    <t>01.12.2023 20:35:58</t>
  </si>
  <si>
    <t>01.12.2023 21:54:57</t>
  </si>
  <si>
    <t>YILMAZ TR-6 45-78-L00206_45-78-L00206_66025092</t>
  </si>
  <si>
    <t>01.12.2023 20:48:44</t>
  </si>
  <si>
    <t>01.12.2023 21:16:34</t>
  </si>
  <si>
    <t>K-273 35-01-K00273_912850406_912850406</t>
  </si>
  <si>
    <t>01.12.2023 20:50:13</t>
  </si>
  <si>
    <t>02.12.2023 01:25:55</t>
  </si>
  <si>
    <t>EMİRHACILI TR-1 45-78-L00605_45-78-L00605_2354602</t>
  </si>
  <si>
    <t>01.12.2023 20:50:55</t>
  </si>
  <si>
    <t>01.12.2023 21:04:21</t>
  </si>
  <si>
    <t>EMİRHACILI TR-3 45-78-L00578_45-78-L00578_2354453</t>
  </si>
  <si>
    <t>01.12.2023 21:07:24</t>
  </si>
  <si>
    <t>01.12.2023 21:31:42</t>
  </si>
  <si>
    <t>TR-1/11 45-83-M00011_SEMİZLER M03_83843135</t>
  </si>
  <si>
    <t>01.12.2023 21:26:20</t>
  </si>
  <si>
    <t>01.12.2023 22:51:40</t>
  </si>
  <si>
    <t>01.12.2023 21:33:38</t>
  </si>
  <si>
    <t>02.12.2023 02:01:26</t>
  </si>
  <si>
    <t>DEMİRTAŞ TR-2 45-76-M00166_45-76-M00166_2358819</t>
  </si>
  <si>
    <t>01.12.2023 21:33:44</t>
  </si>
  <si>
    <t>01.12.2023 22:47:17</t>
  </si>
  <si>
    <t>YENİFOÇA TR-3 35-23-M00003_C_56406873_56406873</t>
  </si>
  <si>
    <t>01.12.2023 21:37:07</t>
  </si>
  <si>
    <t>01.12.2023 22:23:39</t>
  </si>
  <si>
    <t>K-3008 35-07-K03008_B b3_5839782</t>
  </si>
  <si>
    <t>01.12.2023 21:58:49</t>
  </si>
  <si>
    <t>01.12.2023 22:55:49</t>
  </si>
  <si>
    <t>GÜLENYAKA ÇAMLIK MAH.TR-2 45-73-M00513_45-73-M00513_2353253</t>
  </si>
  <si>
    <t>01.12.2023 22:11:13</t>
  </si>
  <si>
    <t>01.12.2023 22:38:07</t>
  </si>
  <si>
    <t>KOCA MEHMETLER TR-1 35-23-M00212_C_60983366_60983366</t>
  </si>
  <si>
    <t>01.12.2023 23:06:23</t>
  </si>
  <si>
    <t>01.12.2023 23:47:17</t>
  </si>
  <si>
    <t>ÇANDARLI TR-9 35-30-M00009_955321239_955321239</t>
  </si>
  <si>
    <t>01.12.2023 23:16:05</t>
  </si>
  <si>
    <t>02.12.2023 02:10:50</t>
  </si>
  <si>
    <t>ÇANDARLI TATİL KÖYÜ TR-1 35-30-M00088_955314628_955314628</t>
  </si>
  <si>
    <t>01.12.2023 23:20:07</t>
  </si>
  <si>
    <t>02.12.2023 03:42:01</t>
  </si>
  <si>
    <t>HALİLLER ÜMMET ÇAVUŞLAR TR-4 35-31-L00234_ H_72391057</t>
  </si>
  <si>
    <t>01.12.2023 23:30:57</t>
  </si>
  <si>
    <t>02.12.2023 02:05:03</t>
  </si>
  <si>
    <t>DM-01/06 45-71-M00023_A a1_45143209</t>
  </si>
  <si>
    <t>02.12.2023 00:04:16</t>
  </si>
  <si>
    <t>02.12.2023 00:52:40</t>
  </si>
  <si>
    <t>K-84 35-02-K00084_A_56362332_56362332</t>
  </si>
  <si>
    <t>02.12.2023 02:26:06</t>
  </si>
  <si>
    <t>SIĞACIK DM (L-35) 35-14-M00425_L-36 M02_97012870</t>
  </si>
  <si>
    <t>02.12.2023 01:26:04</t>
  </si>
  <si>
    <t>02.12.2023 01:55:15</t>
  </si>
  <si>
    <t>K-1093 35-03-K01093_TRAFO K02_41934759</t>
  </si>
  <si>
    <t>02.12.2023 01:27:34</t>
  </si>
  <si>
    <t>02.12.2023 01:36:14</t>
  </si>
  <si>
    <t>İĞDECİK KÖK 45-71-M00077_SULAMALAR M05_72234123</t>
  </si>
  <si>
    <t>02.12.2023 02:58:07</t>
  </si>
  <si>
    <t>FİKRİ KOÇTÜRK-2 45-71-M00789_DIREK TIPI TRAFO HUCRESI H01_2078633</t>
  </si>
  <si>
    <t>02.12.2023 01:49:28</t>
  </si>
  <si>
    <t>02.12.2023 05:55:43</t>
  </si>
  <si>
    <t>K-3773 35-04-K03773_35-04-K03773_2352917</t>
  </si>
  <si>
    <t>02.12.2023 01:54:07</t>
  </si>
  <si>
    <t>02.12.2023 03:05:18</t>
  </si>
  <si>
    <t>K-273 35-01-K00273_912694306_912694306</t>
  </si>
  <si>
    <t>02.12.2023 02:26:27</t>
  </si>
  <si>
    <t>02.12.2023 05:31:20</t>
  </si>
  <si>
    <t>M-3420(YATIRIM REZERVE) 35-03-M03420_E_56381076_56381076</t>
  </si>
  <si>
    <t>02.12.2023 02:31:02</t>
  </si>
  <si>
    <t>02.12.2023 03:41:06</t>
  </si>
  <si>
    <t>K-1316 35-04-K01316_E 1316 E1B_5831947</t>
  </si>
  <si>
    <t>02.12.2023 02:55:50</t>
  </si>
  <si>
    <t>02.12.2023 03:47:11</t>
  </si>
  <si>
    <t>ÜNİVERSİTE TM 35-02-A00008_TR-B M11_2310702</t>
  </si>
  <si>
    <t>02.12.2023 03:08:34</t>
  </si>
  <si>
    <t>02.12.2023 03:17:13</t>
  </si>
  <si>
    <t>K-575 35-01-K00575_35-01-K00575_42445274</t>
  </si>
  <si>
    <t>02.12.2023 03:10:13</t>
  </si>
  <si>
    <t>02.12.2023 04:15:04</t>
  </si>
  <si>
    <t>K-3 35-01-K00003_A 1A_5860367</t>
  </si>
  <si>
    <t>02.12.2023 04:21:56</t>
  </si>
  <si>
    <t>02.12.2023 07:14:13</t>
  </si>
  <si>
    <t>TAHTALIÇAY KÖK (M-751) 35-22-M00145_M-52 BASIN YAYIN M05_2330031</t>
  </si>
  <si>
    <t>02.12.2023 04:54:45</t>
  </si>
  <si>
    <t>02.12.2023 05:23:51</t>
  </si>
  <si>
    <t>02.12.2023 05:21:22</t>
  </si>
  <si>
    <t>02.12.2023 06:44:31</t>
  </si>
  <si>
    <t>02.12.2023 05:24:53</t>
  </si>
  <si>
    <t>02.12.2023 06:49:54</t>
  </si>
  <si>
    <t>KARATEKE TR-4 35-29-L00134__66114885_66114885</t>
  </si>
  <si>
    <t>02.12.2023 05:53:42</t>
  </si>
  <si>
    <t>02.12.2023 06:53:59</t>
  </si>
  <si>
    <t>KARGIN KÖK 45-71-M00095_AYTEKİNLER ESKİ HARMANDALI M07_2321769</t>
  </si>
  <si>
    <t>02.12.2023 07:06:37</t>
  </si>
  <si>
    <t>K-1088 35-04-K01088_99134347_99134347</t>
  </si>
  <si>
    <t>02.12.2023 06:21:49</t>
  </si>
  <si>
    <t>02.12.2023 10:43:34</t>
  </si>
  <si>
    <t>M-2705 35-01-M02705_E e1_5895625</t>
  </si>
  <si>
    <t>02.12.2023 06:29:09</t>
  </si>
  <si>
    <t>02.12.2023 10:08:06</t>
  </si>
  <si>
    <t>FUAR İM 35-01-A00003_ÇORAKKAPI M02_72278820</t>
  </si>
  <si>
    <t>02.12.2023 06:29:23</t>
  </si>
  <si>
    <t>02.12.2023 08:31:24</t>
  </si>
  <si>
    <t>02.12.2023 06:56:44</t>
  </si>
  <si>
    <t>02.12.2023 09:08:55</t>
  </si>
  <si>
    <t>K-49 35-01-K00049_M M2_66312611</t>
  </si>
  <si>
    <t>02.12.2023 07:00:49</t>
  </si>
  <si>
    <t>02.12.2023 07:16:12</t>
  </si>
  <si>
    <t>K-3 35-01-K00003_A 3A_5860375</t>
  </si>
  <si>
    <t>02.12.2023 13:01:40</t>
  </si>
  <si>
    <t>K-4259 35-01-K04259_C_56382702_56382702</t>
  </si>
  <si>
    <t>02.12.2023 07:56:58</t>
  </si>
  <si>
    <t>02.12.2023 12:41:59</t>
  </si>
  <si>
    <t>K-1042 35-03-K01042_965432714_965432714</t>
  </si>
  <si>
    <t>02.12.2023 07:57:34</t>
  </si>
  <si>
    <t>02.12.2023 14:09:56</t>
  </si>
  <si>
    <t>YUKARI KILAVUZLAR TR 45-74-M00211_B_91118508_91118508</t>
  </si>
  <si>
    <t>02.12.2023 08:07:44</t>
  </si>
  <si>
    <t>02.12.2023 09:59:05</t>
  </si>
  <si>
    <t>DM-20/09 45-71-M00589_953244679_953244679</t>
  </si>
  <si>
    <t>02.12.2023 08:08:51</t>
  </si>
  <si>
    <t>02.12.2023 11:15:18</t>
  </si>
  <si>
    <t>M-3069(YATIRIM REZERVE) 35-01-M03069_911765552_911765552</t>
  </si>
  <si>
    <t>02.12.2023 08:18:48</t>
  </si>
  <si>
    <t>02.12.2023 15:10:50</t>
  </si>
  <si>
    <t>PİYALE TM 35-02-A00007_PİYALE-31 K42_2310563</t>
  </si>
  <si>
    <t>02.12.2023 08:20:47</t>
  </si>
  <si>
    <t>02.12.2023 09:43:44</t>
  </si>
  <si>
    <t>HAMZABÜKÜ TR-1 35-21-L00069_C_56358386_56358386</t>
  </si>
  <si>
    <t>02.12.2023 08:22:44</t>
  </si>
  <si>
    <t>02.12.2023 09:49:56</t>
  </si>
  <si>
    <t>EMLAKDERE TR-1 45-71-M02432_A_91131481_91131481</t>
  </si>
  <si>
    <t>02.12.2023 08:26:27</t>
  </si>
  <si>
    <t>02.12.2023 09:40:46</t>
  </si>
  <si>
    <t>K-49 35-01-K00049_911728651_911728651</t>
  </si>
  <si>
    <t>02.12.2023 08:29:41</t>
  </si>
  <si>
    <t>02.12.2023 11:10:26</t>
  </si>
  <si>
    <t>M-2016 35-01-M02016_M-2017 M01_81518805</t>
  </si>
  <si>
    <t>02.12.2023 08:42:01</t>
  </si>
  <si>
    <t>K-2308 35-01-K02308_913173385_913173385</t>
  </si>
  <si>
    <t>02.12.2023 08:32:26</t>
  </si>
  <si>
    <t>02.12.2023 16:19:44</t>
  </si>
  <si>
    <t>TR-17 45-77-L00017_B_56363011_56363011</t>
  </si>
  <si>
    <t>02.12.2023 08:37:00</t>
  </si>
  <si>
    <t>02.12.2023 09:27:45</t>
  </si>
  <si>
    <t>M-2017 35-01-M02017_DAĞITIM TRAFOSU-1 M04_81342291</t>
  </si>
  <si>
    <t>02.12.2023 12:27:52</t>
  </si>
  <si>
    <t>KOZAKLI HACI MUSALI 45-86-M00095_DIREK TIPI TRAFO HUCRESI H01_2082501</t>
  </si>
  <si>
    <t>OG Parafudr Patlaması</t>
  </si>
  <si>
    <t>02.12.2023 08:44:40</t>
  </si>
  <si>
    <t>02.12.2023 09:30:34</t>
  </si>
  <si>
    <t>YENİFOÇA TR-45 35-23-M00045_HatBaşıAyırıcı_88019230 M01_88019230</t>
  </si>
  <si>
    <t>02.12.2023 08:47:34</t>
  </si>
  <si>
    <t>02.12.2023 12:24:22</t>
  </si>
  <si>
    <t>BEYOBA TR-3 45-72-M00420__82864664_82864664</t>
  </si>
  <si>
    <t>02.12.2023 08:53:41</t>
  </si>
  <si>
    <t>02.12.2023 10:14:43</t>
  </si>
  <si>
    <t>ÜRKMEZ DM-4 (ÜRKMEZ M-21) 35-25-M00155_ÜRKMEZ M-20 M04_72072821</t>
  </si>
  <si>
    <t>02.12.2023 08:56:41</t>
  </si>
  <si>
    <t>02.12.2023 09:28:21</t>
  </si>
  <si>
    <t>GÜMÜLDÜR DM-3 (M-29) 35-25-M00029_GÜMÜLDÜR M-28 M03_72083925</t>
  </si>
  <si>
    <t>02.12.2023 08:58:07</t>
  </si>
  <si>
    <t>02.12.2023 09:18:49</t>
  </si>
  <si>
    <t>DM-01/06 45-71-M00023_953200767_953200767</t>
  </si>
  <si>
    <t>02.12.2023 08:58:18</t>
  </si>
  <si>
    <t>02.12.2023 14:06:23</t>
  </si>
  <si>
    <t>02.12.2023 08:58:54</t>
  </si>
  <si>
    <t>03.12.2023 22:42:22</t>
  </si>
  <si>
    <t>KEMİKLİDERE KÖK 45-80-M00108_KEMİKLİDERE KÖY M02_2322669</t>
  </si>
  <si>
    <t>02.12.2023 09:02:26</t>
  </si>
  <si>
    <t>02.12.2023 09:59:51</t>
  </si>
  <si>
    <t>SULTAN DM 35-25-M00121_M-36 ZİNDANCIK KÖK M12_72117240</t>
  </si>
  <si>
    <t>02.12.2023 09:04:35</t>
  </si>
  <si>
    <t>02.12.2023 09:24:15</t>
  </si>
  <si>
    <t>BÖLCEK DM 35-16-M00153_MEZARLIKALTI M06_82962827</t>
  </si>
  <si>
    <t>02.12.2023 09:07:03</t>
  </si>
  <si>
    <t>02.12.2023 11:03:42</t>
  </si>
  <si>
    <t>02.12.2023 09:07:04</t>
  </si>
  <si>
    <t>02.12.2023 16:27:16</t>
  </si>
  <si>
    <t>YAĞLAR YAYLA TR-3 35-31-L00040_35-31-L00040_2366010</t>
  </si>
  <si>
    <t>02.12.2023 09:10:30</t>
  </si>
  <si>
    <t>02.12.2023 17:24:40</t>
  </si>
  <si>
    <t>K-2352 35-01-K02352_911293353_911293353</t>
  </si>
  <si>
    <t>02.12.2023 09:11:20</t>
  </si>
  <si>
    <t>02.12.2023 11:16:31</t>
  </si>
  <si>
    <t>KARABURUN TR-7 35-21-L00033_D_56357084_56357084</t>
  </si>
  <si>
    <t>02.12.2023 09:12:33</t>
  </si>
  <si>
    <t>02.12.2023 10:48:22</t>
  </si>
  <si>
    <t>TR-6 35-26-M00006_35-26-M00006_2348893</t>
  </si>
  <si>
    <t>02.12.2023 09:13:47</t>
  </si>
  <si>
    <t>02.12.2023 17:19:22</t>
  </si>
  <si>
    <t>K-49 35-01-K00049_911921962_911921962</t>
  </si>
  <si>
    <t>02.12.2023 09:14:04</t>
  </si>
  <si>
    <t>02.12.2023 12:24:50</t>
  </si>
  <si>
    <t>İNECİK TR-1 35-21-L00121_35-21-L00121_2349072</t>
  </si>
  <si>
    <t>02.12.2023 09:14:15</t>
  </si>
  <si>
    <t>02.12.2023 17:02:00</t>
  </si>
  <si>
    <t>02.12.2023 09:14:38</t>
  </si>
  <si>
    <t>02.12.2023 16:34:56</t>
  </si>
  <si>
    <t>DM-5/11 45-71-M00286_HatBaşıAyırıcı_53134994 M03_53134994</t>
  </si>
  <si>
    <t>02.12.2023 09:15:04</t>
  </si>
  <si>
    <t>02.12.2023 12:44:37</t>
  </si>
  <si>
    <t>EGE İM 35-02-A00003_GENÇLİK K11_2055930</t>
  </si>
  <si>
    <t>02.12.2023 09:16:21</t>
  </si>
  <si>
    <t>02.12.2023 09:40:38</t>
  </si>
  <si>
    <t>ÜNİVERSİTE TM 35-02-A00008_ÜNİVERSİTE-6 K36_2310278</t>
  </si>
  <si>
    <t>02.12.2023 09:16:44</t>
  </si>
  <si>
    <t>02.12.2023 09:41:04</t>
  </si>
  <si>
    <t>ÜNİVERSİTE TM 35-02-A00008_ÜNİVERSİTE-1 K29_2310272</t>
  </si>
  <si>
    <t>02.12.2023 09:17:02</t>
  </si>
  <si>
    <t>02.12.2023 09:41:22</t>
  </si>
  <si>
    <t>ÜNİVERSİTE TM 35-02-A00008_ÜNİVERSİTE-2 K30_2310273</t>
  </si>
  <si>
    <t>02.12.2023 09:17:18</t>
  </si>
  <si>
    <t>02.12.2023 09:41:08</t>
  </si>
  <si>
    <t>ÜNİVERSİTE TM 35-02-A00008_ÜNİVERSİTE-3 K31_2310274</t>
  </si>
  <si>
    <t>02.12.2023 09:17:26</t>
  </si>
  <si>
    <t>02.12.2023 09:41:01</t>
  </si>
  <si>
    <t>ÜNİVERSİTE TM 35-02-A00008_ÜNİVERSİTE-4 K32_2310275</t>
  </si>
  <si>
    <t>02.12.2023 09:17:36</t>
  </si>
  <si>
    <t>02.12.2023 09:41:58</t>
  </si>
  <si>
    <t>02.12.2023 09:19:40</t>
  </si>
  <si>
    <t>02.12.2023 14:06:13</t>
  </si>
  <si>
    <t>DİKİLİ İM 35-30-A00001_KOCAOBA L12_72357049</t>
  </si>
  <si>
    <t>02.12.2023 09:20:21</t>
  </si>
  <si>
    <t>02.12.2023 10:11:00</t>
  </si>
  <si>
    <t>M-1147 GEÇİT 35-09-M01147_35-09-M01147_97433290</t>
  </si>
  <si>
    <t>02.12.2023 09:21:00</t>
  </si>
  <si>
    <t>02.12.2023 10:05:57</t>
  </si>
  <si>
    <t>SALİHLERALTI MİGROS TR 35-30-M00669_HatBaşıAyırıcı_90148255 M02_90148255</t>
  </si>
  <si>
    <t>02.12.2023 09:21:01</t>
  </si>
  <si>
    <t>02.12.2023 11:48:11</t>
  </si>
  <si>
    <t>M-3418(YATIRIM REZERVE) 35-03-M03418_ M03_88084461</t>
  </si>
  <si>
    <t>02.12.2023 09:22:56</t>
  </si>
  <si>
    <t>02.12.2023 16:24:24</t>
  </si>
  <si>
    <t>TR-4 METROPOLİS 35-26-M00004_35-26-M00004_2348895</t>
  </si>
  <si>
    <t>02.12.2023 09:23:40</t>
  </si>
  <si>
    <t>02.12.2023 12:56:03</t>
  </si>
  <si>
    <t>ULUDERBENT DM 45-73-M00491_DAĞCIYUSUF M06_95492112</t>
  </si>
  <si>
    <t>02.12.2023 09:27:53</t>
  </si>
  <si>
    <t>02.12.2023 13:59:30</t>
  </si>
  <si>
    <t>KEMHALLI KÖK 45-86-M00044_HatBaşıAyırıcı_85992566 M03_85992566</t>
  </si>
  <si>
    <t>02.12.2023 10:15:07</t>
  </si>
  <si>
    <t>DURASILLI TR-2 45-78-M01115_DURASILLI TR-1 M01_66089956</t>
  </si>
  <si>
    <t>02.12.2023 09:30:56</t>
  </si>
  <si>
    <t>02.12.2023 10:28:17</t>
  </si>
  <si>
    <t>CAFERBEY KÖK 45-78-L00231_HASALAN L02_2105185</t>
  </si>
  <si>
    <t>02.12.2023 09:36:13</t>
  </si>
  <si>
    <t>02.12.2023 09:41:38</t>
  </si>
  <si>
    <t>K-1027 35-01-K01027_911110694_911110694</t>
  </si>
  <si>
    <t>02.12.2023 09:36:34</t>
  </si>
  <si>
    <t>02.12.2023 14:14:31</t>
  </si>
  <si>
    <t>OKLUİSA KÖK 45-81-M00046_KAZIKLI GRUP M05_71994403</t>
  </si>
  <si>
    <t>02.12.2023 09:36:58</t>
  </si>
  <si>
    <t>02.12.2023 09:54:06</t>
  </si>
  <si>
    <t>M-33 CUMHURİYET 35-25-M00102_35-25-M00102_2376936</t>
  </si>
  <si>
    <t>02.12.2023 09:39:56</t>
  </si>
  <si>
    <t>02.12.2023 16:19:14</t>
  </si>
  <si>
    <t>02.12.2023 09:40:23</t>
  </si>
  <si>
    <t>02.12.2023 11:45:27</t>
  </si>
  <si>
    <t>ÇİÇEKLİ ELMA ÇUKURU TR-1 45-75-M00312_B_56404323_56404323</t>
  </si>
  <si>
    <t>02.12.2023 09:40:51</t>
  </si>
  <si>
    <t>02.12.2023 13:08:12</t>
  </si>
  <si>
    <t>K-49 35-01-K00049_F 1F_5865670</t>
  </si>
  <si>
    <t>02.12.2023 09:41:27</t>
  </si>
  <si>
    <t>02.12.2023 11:10:53</t>
  </si>
  <si>
    <t>K-1386 35-01-K01386_35-01-K01386_2367102</t>
  </si>
  <si>
    <t>02.12.2023 09:43:28</t>
  </si>
  <si>
    <t>02.12.2023 10:46:53</t>
  </si>
  <si>
    <t>K-2868 35-02-K02868_K-2488 K01_2083033</t>
  </si>
  <si>
    <t>02.12.2023 10:58:46</t>
  </si>
  <si>
    <t>M-991 35-03-M00991_35-03-M00991_41923664</t>
  </si>
  <si>
    <t>02.12.2023 09:44:53</t>
  </si>
  <si>
    <t>02.12.2023 14:39:03</t>
  </si>
  <si>
    <t>M-3308(YATIRIM REZERVE) 35-07-M03308_99429116_99429116</t>
  </si>
  <si>
    <t>02.12.2023 09:47:41</t>
  </si>
  <si>
    <t>02.12.2023 13:25:10</t>
  </si>
  <si>
    <t>02.12.2023 09:48:40</t>
  </si>
  <si>
    <t>02.12.2023 13:38:28</t>
  </si>
  <si>
    <t>HAMZABÜKÜ TR-1 35-21-L00069_35-21-L00069_2373870</t>
  </si>
  <si>
    <t>02.12.2023 11:28:23</t>
  </si>
  <si>
    <t>KARGIN KÖK 45-71-M00095_ESKİ KARAOĞLANLI (BAYIRLAR PETROL) M02_2321773</t>
  </si>
  <si>
    <t>02.12.2023 09:51:11</t>
  </si>
  <si>
    <t>02.12.2023 17:15:28</t>
  </si>
  <si>
    <t>VELİLER KÖK 35-31-L00116_CERİTLER L03_2337024</t>
  </si>
  <si>
    <t>02.12.2023 09:53:46</t>
  </si>
  <si>
    <t>02.12.2023 15:58:18</t>
  </si>
  <si>
    <t>DOĞANCI TR-1 35-31-L00334_35-31-L00334_2365002</t>
  </si>
  <si>
    <t>02.12.2023 09:56:23</t>
  </si>
  <si>
    <t>02.12.2023 15:24:17</t>
  </si>
  <si>
    <t>K-1654 35-07-K01654_912274688_912274688</t>
  </si>
  <si>
    <t>02.12.2023 10:00:36</t>
  </si>
  <si>
    <t>02.12.2023 11:37:27</t>
  </si>
  <si>
    <t>DM-17 45-71-M00400_DM-18 M03_73387911</t>
  </si>
  <si>
    <t>02.12.2023 10:00:56</t>
  </si>
  <si>
    <t>02.12.2023 15:44:47</t>
  </si>
  <si>
    <t>KÜÇÜKAVULCUK DM 35-15-L00727_İSMAİL BAYSAL L04_72098513</t>
  </si>
  <si>
    <t>02.12.2023 10:00:57</t>
  </si>
  <si>
    <t>02.12.2023 10:46:32</t>
  </si>
  <si>
    <t>MURADİYE DM-5/10 45-71-M00775_DM-5/10C M03_2124686</t>
  </si>
  <si>
    <t>02.12.2023 10:01:30</t>
  </si>
  <si>
    <t>02.12.2023 10:54:09</t>
  </si>
  <si>
    <t>YAKACIK TR-1 35-20-L00232_5830771_56376219_56376219</t>
  </si>
  <si>
    <t>02.12.2023 10:03:04</t>
  </si>
  <si>
    <t>02.12.2023 10:49:26</t>
  </si>
  <si>
    <t>M-1404 35-01-M01404_95002663822_95002663822</t>
  </si>
  <si>
    <t>02.12.2023 10:07:16</t>
  </si>
  <si>
    <t>02.12.2023 15:50:52</t>
  </si>
  <si>
    <t>M-329 35-03-M00329_910477845_910477845</t>
  </si>
  <si>
    <t>02.12.2023 10:07:18</t>
  </si>
  <si>
    <t>02.12.2023 13:56:27</t>
  </si>
  <si>
    <t>K-511 35-01-K00511_A 2A_5873644</t>
  </si>
  <si>
    <t>02.12.2023 10:07:51</t>
  </si>
  <si>
    <t>02.12.2023 11:35:08</t>
  </si>
  <si>
    <t>K-3419 35-08-K03419_99149954_99149954</t>
  </si>
  <si>
    <t>02.12.2023 10:07:54</t>
  </si>
  <si>
    <t>02.12.2023 14:28:17</t>
  </si>
  <si>
    <t>DM-1/1 35-18-L00580_DM-1/4 L01_72047066</t>
  </si>
  <si>
    <t>02.12.2023 10:09:47</t>
  </si>
  <si>
    <t>02.12.2023 10:52:34</t>
  </si>
  <si>
    <t>TR-34 35-26-M00034__56360812_56360812</t>
  </si>
  <si>
    <t>02.12.2023 10:10:48</t>
  </si>
  <si>
    <t>02.12.2023 12:55:36</t>
  </si>
  <si>
    <t>TR-16 45-77-L00016_45-77-L00016_2371067</t>
  </si>
  <si>
    <t>02.12.2023 10:11:38</t>
  </si>
  <si>
    <t>02.12.2023 18:11:57</t>
  </si>
  <si>
    <t>BEYOBA TR-3 45-72-M00420_45-72-M00420_2373480</t>
  </si>
  <si>
    <t>02.12.2023 11:18:46</t>
  </si>
  <si>
    <t>BEFORE SUNSET TR 35-18-L00511_950460776_950460776</t>
  </si>
  <si>
    <t>02.12.2023 10:15:09</t>
  </si>
  <si>
    <t>02.12.2023 11:09:21</t>
  </si>
  <si>
    <t>TR-69 35-19-L00069_6450329_56378430_56378430</t>
  </si>
  <si>
    <t>02.12.2023 10:15:27</t>
  </si>
  <si>
    <t>02.12.2023 11:39:00</t>
  </si>
  <si>
    <t>K-1514 35-01-K01514_D_56363445_56363445</t>
  </si>
  <si>
    <t>Hırsızlık</t>
  </si>
  <si>
    <t>02.12.2023 10:16:20</t>
  </si>
  <si>
    <t>02.12.2023 11:13:53</t>
  </si>
  <si>
    <t>M-2016 35-01-M02016_A A01_80022308</t>
  </si>
  <si>
    <t>02.12.2023 10:18:30</t>
  </si>
  <si>
    <t>02.12.2023 13:11:06</t>
  </si>
  <si>
    <t>K-1020 35-01-K01020_35-01-K01020_41905910</t>
  </si>
  <si>
    <t>02.12.2023 10:19:03</t>
  </si>
  <si>
    <t>02.12.2023 10:45:57</t>
  </si>
  <si>
    <t>DİKİLİ İM 35-30-A00001_KOCAOBA L12_72356773</t>
  </si>
  <si>
    <t>02.12.2023 10:19:37</t>
  </si>
  <si>
    <t>02.12.2023 10:36:57</t>
  </si>
  <si>
    <t>M-563 35-17-M00563_B_60982470_60982470</t>
  </si>
  <si>
    <t>02.12.2023 10:19:40</t>
  </si>
  <si>
    <t>02.12.2023 11:14:51</t>
  </si>
  <si>
    <t>TURGUTLU TR-1/1 DM 45-83-M00001_BLOKSAN M03_72159583</t>
  </si>
  <si>
    <t>02.12.2023 10:25:57</t>
  </si>
  <si>
    <t>02.12.2023 13:59:32</t>
  </si>
  <si>
    <t>K-49 35-01-K00049_911664787_911664787</t>
  </si>
  <si>
    <t>02.12.2023 10:28:47</t>
  </si>
  <si>
    <t>02.12.2023 15:24:15</t>
  </si>
  <si>
    <t>L-238 35-18-L00238_95000524553_95000524553</t>
  </si>
  <si>
    <t>02.12.2023 10:30:49</t>
  </si>
  <si>
    <t>02.12.2023 13:51:20</t>
  </si>
  <si>
    <t>EVRENLİ KAYADİBİ TR-1 45-73-M00497_A_56386396_56386396</t>
  </si>
  <si>
    <t>02.12.2023 12:27:56</t>
  </si>
  <si>
    <t>BAĞYURDU TM 35-27-A00003_ABALIOĞLU M09_2303181</t>
  </si>
  <si>
    <t>02.12.2023 10:31:06</t>
  </si>
  <si>
    <t>02.12.2023 12:59:44</t>
  </si>
  <si>
    <t>LEZİTA DM 35-27-M00950_BAĞYURDU TM LEZİTA-1 M08_49855328</t>
  </si>
  <si>
    <t>02.12.2023 11:04:11</t>
  </si>
  <si>
    <t>TOKMAKLI KÖK 45-86-M00047_HatBaşıAyırıcı_53137217 M05_53137217</t>
  </si>
  <si>
    <t>02.12.2023 10:33:59</t>
  </si>
  <si>
    <t>02.12.2023 17:11:30</t>
  </si>
  <si>
    <t>KÖFÜNDERE TR-2 35-15-L00212_C_56368264_56368264</t>
  </si>
  <si>
    <t>02.12.2023 10:34:59</t>
  </si>
  <si>
    <t>02.12.2023 17:31:01</t>
  </si>
  <si>
    <t>DM-1/62 35-29-M00062_967124914_967124914</t>
  </si>
  <si>
    <t>02.12.2023 10:36:45</t>
  </si>
  <si>
    <t>02.12.2023 13:37:31</t>
  </si>
  <si>
    <t>ÇANAKÇI KÖK 45-79-M00194_HatBaşıAyırıcı_53134469 M01_53134469</t>
  </si>
  <si>
    <t>02.12.2023 10:40:14</t>
  </si>
  <si>
    <t>02.12.2023 13:11:19</t>
  </si>
  <si>
    <t>ÇIRPI İM 35-20-A00002_ARIKBAŞI L12_2054987</t>
  </si>
  <si>
    <t>02.12.2023 10:46:09</t>
  </si>
  <si>
    <t>02.12.2023 11:01:34</t>
  </si>
  <si>
    <t>SELENDİ TR-16 45-81-M00016_TR-15 M02_71987620</t>
  </si>
  <si>
    <t>02.12.2023 10:48:43</t>
  </si>
  <si>
    <t>02.12.2023 12:01:49</t>
  </si>
  <si>
    <t>K-273 35-01-K00273_912714251_912714251</t>
  </si>
  <si>
    <t>02.12.2023 10:48:51</t>
  </si>
  <si>
    <t>02.12.2023 13:40:45</t>
  </si>
  <si>
    <t>YEĞENOBA TR-2 45-72-M00214_A_56407538_56407538</t>
  </si>
  <si>
    <t>02.12.2023 10:50:05</t>
  </si>
  <si>
    <t>02.12.2023 15:28:50</t>
  </si>
  <si>
    <t>DURASILLI TR-8 45-78-M01119_DAĞITIM TRAFOSU TR-8 - TR-20 M04_66108920</t>
  </si>
  <si>
    <t>02.12.2023 10:50:49</t>
  </si>
  <si>
    <t>02.12.2023 11:48:42</t>
  </si>
  <si>
    <t>K-859 35-01-K00859_911739017_911739017</t>
  </si>
  <si>
    <t>02.12.2023 10:59:32</t>
  </si>
  <si>
    <t>02.12.2023 12:28:53</t>
  </si>
  <si>
    <t>K-837 35-01-K00837_912716183_912716183</t>
  </si>
  <si>
    <t>02.12.2023 11:07:13</t>
  </si>
  <si>
    <t>02.12.2023 12:36:49</t>
  </si>
  <si>
    <t>K-1495 35-04-K01495_954887885_954887885</t>
  </si>
  <si>
    <t>02.12.2023 11:07:43</t>
  </si>
  <si>
    <t>02.12.2023 11:44:45</t>
  </si>
  <si>
    <t>MENEMEN TR-32 35-28-L00032_953384250_953384250</t>
  </si>
  <si>
    <t>02.12.2023 11:09:29</t>
  </si>
  <si>
    <t>02.12.2023 12:15:10</t>
  </si>
  <si>
    <t>YOLÜSTÜ İM 35-15-A00002_KÜÇÜKAVULCUK L05_2314559</t>
  </si>
  <si>
    <t>02.12.2023 11:11:42</t>
  </si>
  <si>
    <t>02.12.2023 16:24:00</t>
  </si>
  <si>
    <t>K-1514 35-01-K01514_35-01-K01514_2365119</t>
  </si>
  <si>
    <t>02.12.2023 11:12:07</t>
  </si>
  <si>
    <t>02.12.2023 17:48:44</t>
  </si>
  <si>
    <t>MANİSA BİRLİK KÖŞESİ 45-71-M01183_C C1_44658228</t>
  </si>
  <si>
    <t>02.12.2023 11:16:48</t>
  </si>
  <si>
    <t>03.12.2023 07:28:27</t>
  </si>
  <si>
    <t>02.12.2023 11:18:57</t>
  </si>
  <si>
    <t>02.12.2023 14:15:41</t>
  </si>
  <si>
    <t>K-49 35-01-K00049_911171861_911171861</t>
  </si>
  <si>
    <t>02.12.2023 11:20:12</t>
  </si>
  <si>
    <t>02.12.2023 11:37:55</t>
  </si>
  <si>
    <t>VEZİROĞLU TARIMSAL SULAMA 45-71-M01074_45-71-M01074_2364027</t>
  </si>
  <si>
    <t>02.12.2023 11:20:18</t>
  </si>
  <si>
    <t>02.12.2023 20:25:17</t>
  </si>
  <si>
    <t>HORZUM ALAYAKA DEDEKAVAK TR-2 45-73-M00292_45-73-M00292_2368609</t>
  </si>
  <si>
    <t>02.12.2023 11:22:21</t>
  </si>
  <si>
    <t>02.12.2023 15:44:09</t>
  </si>
  <si>
    <t>DM-13/02 45-71-M00330_A a1b_44925037</t>
  </si>
  <si>
    <t>02.12.2023 11:24:59</t>
  </si>
  <si>
    <t>02.12.2023 15:15:30</t>
  </si>
  <si>
    <t>L-272 GÜZELÇİFTLİK  KÖK 35-14-L00272_DÜZCE-TURGUT L05_89207582</t>
  </si>
  <si>
    <t>02.12.2023 11:25:10</t>
  </si>
  <si>
    <t>02.12.2023 16:16:35</t>
  </si>
  <si>
    <t>M-2559 35-01-M02559_910688480_910688480</t>
  </si>
  <si>
    <t>02.12.2023 11:31:14</t>
  </si>
  <si>
    <t>02.12.2023 14:49:18</t>
  </si>
  <si>
    <t>K-511 35-01-K00511_A 1A_5873652</t>
  </si>
  <si>
    <t>02.12.2023 12:02:26</t>
  </si>
  <si>
    <t>YENİ ŞAKRAN TR-1 35-17-M00201_35-17-M00201_2362608</t>
  </si>
  <si>
    <t>02.12.2023 11:37:18</t>
  </si>
  <si>
    <t>02.12.2023 13:26:22</t>
  </si>
  <si>
    <t>K-319 35-02-K00319_35-02-K00319_2351600</t>
  </si>
  <si>
    <t>02.12.2023 13:04:39</t>
  </si>
  <si>
    <t>M-1218 35-01-M01218_35-01-M01218_2375118</t>
  </si>
  <si>
    <t>02.12.2023 11:39:36</t>
  </si>
  <si>
    <t>02.12.2023 18:37:04</t>
  </si>
  <si>
    <t>MORALILAR İM 45-72-A00002_MORALILAR TARIMSAL SULAMA L04_2097902</t>
  </si>
  <si>
    <t>02.12.2023 11:39:53</t>
  </si>
  <si>
    <t>02.12.2023 12:39:47</t>
  </si>
  <si>
    <t>K-3284 YEDİ GÖLLER EVKA-1 35-03-K03284Ö_ K03_2316870</t>
  </si>
  <si>
    <t>02.12.2023 11:42:58</t>
  </si>
  <si>
    <t>02.12.2023 16:49:19</t>
  </si>
  <si>
    <t>ÇAYBAŞI DM-1/19 35-26-M00182_ M12_2333048</t>
  </si>
  <si>
    <t>02.12.2023 11:45:44</t>
  </si>
  <si>
    <t>02.12.2023 13:07:58</t>
  </si>
  <si>
    <t>L-224 SİBAM EVLERİ 35-18-L00224_950458443_950458443</t>
  </si>
  <si>
    <t>02.12.2023 11:45:59</t>
  </si>
  <si>
    <t>02.12.2023 14:16:02</t>
  </si>
  <si>
    <t>HALİME KEKLİK-1 TARIMSAL SULAMA 45-72-L00092_947724594_947724594</t>
  </si>
  <si>
    <t>02.12.2023 11:46:42</t>
  </si>
  <si>
    <t>02.12.2023 12:56:14</t>
  </si>
  <si>
    <t>İSTASYONALTI KÖK 45-83-M00131_MANİSA-2 ÇIKIŞ M01_2329936</t>
  </si>
  <si>
    <t>02.12.2023 11:47:02</t>
  </si>
  <si>
    <t>02.12.2023 15:54:26</t>
  </si>
  <si>
    <t>K-4123 35-09-K04123_97703978_97703978</t>
  </si>
  <si>
    <t>02.12.2023 11:52:04</t>
  </si>
  <si>
    <t>02.12.2023 12:39:18</t>
  </si>
  <si>
    <t>L-143 35-18-L00143_950443578_950443578</t>
  </si>
  <si>
    <t>02.12.2023 11:52:53</t>
  </si>
  <si>
    <t>02.12.2023 13:45:15</t>
  </si>
  <si>
    <t>K-3 35-01-K00003_911324965_911324965</t>
  </si>
  <si>
    <t>02.12.2023 11:56:50</t>
  </si>
  <si>
    <t>02.12.2023 13:41:54</t>
  </si>
  <si>
    <t>TİRE İM-DM-1 35-29-A00001_AKÇAŞEHİR L19_2060156</t>
  </si>
  <si>
    <t>02.12.2023 11:57:26</t>
  </si>
  <si>
    <t>02.12.2023 12:02:34</t>
  </si>
  <si>
    <t>HALIKÖY OVACIK MAH. TR-4 35-32-L00125_A_56368020_56368020</t>
  </si>
  <si>
    <t>02.12.2023 12:00:54</t>
  </si>
  <si>
    <t>02.12.2023 14:28:32</t>
  </si>
  <si>
    <t>BAĞLICA KÖK 45-79-M00248_ÇAVUŞLAR M04_72036938</t>
  </si>
  <si>
    <t>02.12.2023 12:00:56</t>
  </si>
  <si>
    <t>02.12.2023 13:53:35</t>
  </si>
  <si>
    <t>TOKMAKLI KÖK 45-86-M00047_TOKMAKLI M05_72227762</t>
  </si>
  <si>
    <t>02.12.2023 12:04:37</t>
  </si>
  <si>
    <t>02.12.2023 12:33:52</t>
  </si>
  <si>
    <t>K-273 35-01-K00273_R 1R_5856705</t>
  </si>
  <si>
    <t>02.12.2023 12:05:21</t>
  </si>
  <si>
    <t>02.12.2023 12:23:41</t>
  </si>
  <si>
    <t>K-49 35-01-K00049_911771595_911771595</t>
  </si>
  <si>
    <t>02.12.2023 12:07:26</t>
  </si>
  <si>
    <t>02.12.2023 13:07:49</t>
  </si>
  <si>
    <t>TUNÇKENT SİTESİ M-339 35-30-M00339_35-30-M00339_2348159</t>
  </si>
  <si>
    <t>02.12.2023 12:13:43</t>
  </si>
  <si>
    <t>02.12.2023 12:55:32</t>
  </si>
  <si>
    <t>ÇAPAKLI KÖK 45-78-M01161_HatBaşıAyırıcı_53139033 M07_53139033</t>
  </si>
  <si>
    <t>02.12.2023 12:14:12</t>
  </si>
  <si>
    <t>02.12.2023 14:05:12</t>
  </si>
  <si>
    <t>FOÇA TR-55 35-23-L00055_950422642_950422642</t>
  </si>
  <si>
    <t>02.12.2023 12:20:32</t>
  </si>
  <si>
    <t>02.12.2023 16:06:36</t>
  </si>
  <si>
    <t>KARAĞAÇLI TR-6 45-71-M01905_B_56402874_56402874</t>
  </si>
  <si>
    <t>02.12.2023 12:21:09</t>
  </si>
  <si>
    <t>02.12.2023 14:49:46</t>
  </si>
  <si>
    <t>K-938 35-02-K00938_910569724_910569724</t>
  </si>
  <si>
    <t>02.12.2023 12:26:11</t>
  </si>
  <si>
    <t>02.12.2023 13:24:13</t>
  </si>
  <si>
    <t>K-859 35-01-K00859_35-01-K00859_2376914</t>
  </si>
  <si>
    <t>02.12.2023 13:19:33</t>
  </si>
  <si>
    <t>AYASKENT DM-1 35-16-M00009_AYASKENT DM-2 M10_82964605</t>
  </si>
  <si>
    <t>02.12.2023 12:34:23</t>
  </si>
  <si>
    <t>02.12.2023 13:27:48</t>
  </si>
  <si>
    <t>02.12.2023 13:25:38</t>
  </si>
  <si>
    <t>SART TR-5 45-78-M00174_49315394_56389973_56389973</t>
  </si>
  <si>
    <t>02.12.2023 12:46:50</t>
  </si>
  <si>
    <t>02.12.2023 17:24:35</t>
  </si>
  <si>
    <t>L-128/1 35-18-L00603_950436135_950436135</t>
  </si>
  <si>
    <t>02.12.2023 12:56:34</t>
  </si>
  <si>
    <t>02.12.2023 15:06:07</t>
  </si>
  <si>
    <t>K-49 35-01-K00049_N 1N_5865814</t>
  </si>
  <si>
    <t>02.12.2023 12:57:16</t>
  </si>
  <si>
    <t>02.12.2023 21:27:22</t>
  </si>
  <si>
    <t>GÜMÜLDÜR M-4 35-25-M00004_955278804_955278804</t>
  </si>
  <si>
    <t>02.12.2023 12:57:54</t>
  </si>
  <si>
    <t>02.12.2023 14:09:36</t>
  </si>
  <si>
    <t>M-1853 YAKAKÖY (TR-284) 35-02-M01853_95002722583_95002722583</t>
  </si>
  <si>
    <t>02.12.2023 12:59:48</t>
  </si>
  <si>
    <t>02.12.2023 14:25:17</t>
  </si>
  <si>
    <t>YUVACALI KÖYÜ TR-1 45-73-M00238_A_56401221_56401221</t>
  </si>
  <si>
    <t>AG Klemens Arızası</t>
  </si>
  <si>
    <t>02.12.2023 13:00:46</t>
  </si>
  <si>
    <t>02.12.2023 17:06:55</t>
  </si>
  <si>
    <t>L-36 35-14-L00036_956636836_956636836</t>
  </si>
  <si>
    <t>02.12.2023 13:02:40</t>
  </si>
  <si>
    <t>02.12.2023 16:56:26</t>
  </si>
  <si>
    <t>TR-134 35-26-M00134_10448811_56359589_56359589</t>
  </si>
  <si>
    <t>02.12.2023 13:05:55</t>
  </si>
  <si>
    <t>02.12.2023 19:12:24</t>
  </si>
  <si>
    <t>KOZBEYLİ TR-2 35-23-M00071_950424245_950424245</t>
  </si>
  <si>
    <t>02.12.2023 13:07:19</t>
  </si>
  <si>
    <t>02.12.2023 21:22:25</t>
  </si>
  <si>
    <t>TOKMAKLI KÖYÜ TR-1 45-86-M00190_B_56400774_56400774</t>
  </si>
  <si>
    <t>02.12.2023 13:13:16</t>
  </si>
  <si>
    <t>02.12.2023 14:27:44</t>
  </si>
  <si>
    <t>K-49 35-01-K00049_912028339_912028339</t>
  </si>
  <si>
    <t>02.12.2023 13:15:52</t>
  </si>
  <si>
    <t>02.12.2023 14:32:24</t>
  </si>
  <si>
    <t>KEMALİYE DM (TR-1) 45-73-M00150_HatBaşıAyırıcı_53134870 M01_53134870</t>
  </si>
  <si>
    <t>02.12.2023 13:20:05</t>
  </si>
  <si>
    <t>02.12.2023 17:24:36</t>
  </si>
  <si>
    <t>YUKARIBEY TR-1 35-16-M00120_47478742_56396034_56396034</t>
  </si>
  <si>
    <t>02.12.2023 13:26:51</t>
  </si>
  <si>
    <t>02.12.2023 21:45:53</t>
  </si>
  <si>
    <t>MURADİYE ARON YAPI DM 45-71-M00238_DM-7/1 A M01_2077530</t>
  </si>
  <si>
    <t>02.12.2023 13:29:03</t>
  </si>
  <si>
    <t>02.12.2023 13:44:33</t>
  </si>
  <si>
    <t>ILIPINAR TR-1 35-23-M00081_A_56357020_56357020</t>
  </si>
  <si>
    <t>02.12.2023 13:29:10</t>
  </si>
  <si>
    <t>02.12.2023 14:02:56</t>
  </si>
  <si>
    <t>ZEYTİNKÖY KÖK 35-13-L00065_BARUTÇU L08_2328211</t>
  </si>
  <si>
    <t>02.12.2023 13:30:03</t>
  </si>
  <si>
    <t>02.12.2023 14:08:44</t>
  </si>
  <si>
    <t>AŞAĞIKIŞLA TR-2 45-72-M00202_A_56406399_56406399</t>
  </si>
  <si>
    <t>02.12.2023 13:35:48</t>
  </si>
  <si>
    <t>02.12.2023 21:20:11</t>
  </si>
  <si>
    <t>TR-359 ONURKENT 35-19-M00133_C C1_5929410</t>
  </si>
  <si>
    <t>02.12.2023 13:38:47</t>
  </si>
  <si>
    <t>02.12.2023 18:41:04</t>
  </si>
  <si>
    <t>TR-39 35-30-L00039_E_56402557_56402557</t>
  </si>
  <si>
    <t>02.12.2023 13:38:48</t>
  </si>
  <si>
    <t>02.12.2023 14:52:07</t>
  </si>
  <si>
    <t>TR-135 35-19-L00135_E_91454053_91454053</t>
  </si>
  <si>
    <t>02.12.2023 13:43:22</t>
  </si>
  <si>
    <t>02.12.2023 14:32:10</t>
  </si>
  <si>
    <t>DM-1/10 (TR-18) 35-19-M00018_956688220_956688220</t>
  </si>
  <si>
    <t>02.12.2023 13:46:40</t>
  </si>
  <si>
    <t>02.12.2023 17:43:09</t>
  </si>
  <si>
    <t>SELENDİ TR-20/A 45-81-M00255_945624735_945624735</t>
  </si>
  <si>
    <t>02.12.2023 13:47:45</t>
  </si>
  <si>
    <t>02.12.2023 15:58:30</t>
  </si>
  <si>
    <t>02.12.2023 13:50:04</t>
  </si>
  <si>
    <t>02.12.2023 14:02:22</t>
  </si>
  <si>
    <t>ÇANDARLI TR-11(CANKENT1) 35-30-M00011_B_91310700_91310700</t>
  </si>
  <si>
    <t>02.12.2023 13:52:21</t>
  </si>
  <si>
    <t>GÜNEŞLİ KÖK 45-75-M00056_SALUR M03_67577842</t>
  </si>
  <si>
    <t>02.12.2023 13:53:03</t>
  </si>
  <si>
    <t>02.12.2023 13:55:50</t>
  </si>
  <si>
    <t>YILMAZ İM 45-78-A00003_AHMETLİ DSİ M09_2108961</t>
  </si>
  <si>
    <t>02.12.2023 13:58:50</t>
  </si>
  <si>
    <t>02.12.2023 14:42:38</t>
  </si>
  <si>
    <t>KIRCALAR TR-1 35-16-M00096_47460226_56400040_56400040</t>
  </si>
  <si>
    <t>02.12.2023 14:00:49</t>
  </si>
  <si>
    <t>02.12.2023 15:10:28</t>
  </si>
  <si>
    <t>TİRE İM-DM-1 35-29-A00001_YENİÇİFTLİK M18_2059040</t>
  </si>
  <si>
    <t>02.12.2023 14:12:27</t>
  </si>
  <si>
    <t>02.12.2023 14:23:24</t>
  </si>
  <si>
    <t>02.12.2023 14:37:29</t>
  </si>
  <si>
    <t>02.12.2023 14:21:33</t>
  </si>
  <si>
    <t>02.12.2023 19:36:47</t>
  </si>
  <si>
    <t>02.12.2023 14:29:09</t>
  </si>
  <si>
    <t>02.12.2023 17:29:37</t>
  </si>
  <si>
    <t>DM-1/TR-19 (TR-46) 35-26-M00046_956614196_956614196</t>
  </si>
  <si>
    <t>02.12.2023 14:35:38</t>
  </si>
  <si>
    <t>02.12.2023 18:13:00</t>
  </si>
  <si>
    <t>M-3278(YATIRIM REZERVE) 35-03-M03278_95001315854_95001315854</t>
  </si>
  <si>
    <t>02.12.2023 14:35:39</t>
  </si>
  <si>
    <t>02.12.2023 18:03:11</t>
  </si>
  <si>
    <t>SİYEKLİ KÖK 45-71-M00185_DAĞYENİCE M07_72256967</t>
  </si>
  <si>
    <t>02.12.2023 14:36:43</t>
  </si>
  <si>
    <t>02.12.2023 16:11:33</t>
  </si>
  <si>
    <t>AHMETLİ İM 45-84-A00001_KÖY GRUBU L05_2314527</t>
  </si>
  <si>
    <t>02.12.2023 14:38:43</t>
  </si>
  <si>
    <t>02.12.2023 17:01:39</t>
  </si>
  <si>
    <t>ÇAMÖNÜ TR-8 35-22-M00173_C_56353742_56353742</t>
  </si>
  <si>
    <t>02.12.2023 14:39:35</t>
  </si>
  <si>
    <t>02.12.2023 21:17:34</t>
  </si>
  <si>
    <t>YILMAZ TR-15 45-78-M01380_TR-28 TR-29 TR-30 M03_82103751</t>
  </si>
  <si>
    <t>02.12.2023 15:46:15</t>
  </si>
  <si>
    <t>TURGUTALP TR-4/5 45-82-M00067_95001280591_95001280591</t>
  </si>
  <si>
    <t>02.12.2023 14:50:06</t>
  </si>
  <si>
    <t>02.12.2023 19:30:06</t>
  </si>
  <si>
    <t>BERGAMA İM-2 35-16-A00002_KÖYLER(ÇAMKÖY) L12_2311755</t>
  </si>
  <si>
    <t>02.12.2023 14:54:25</t>
  </si>
  <si>
    <t>02.12.2023 15:24:46</t>
  </si>
  <si>
    <t>SOMA B SANTRALİ TM 45-82-A00004_SOMA KÖYLER DM-2 FİDER-2 (2H08) M019_66326717</t>
  </si>
  <si>
    <t>02.12.2023 14:56:14</t>
  </si>
  <si>
    <t>02.12.2023 15:46:59</t>
  </si>
  <si>
    <t>UMURLU TR-2 35-31-L00355_47788192_56352954_56352954</t>
  </si>
  <si>
    <t>02.12.2023 15:05:19</t>
  </si>
  <si>
    <t>02.12.2023 18:24:29</t>
  </si>
  <si>
    <t>K-511 35-01-K00511_912956190_912956190</t>
  </si>
  <si>
    <t>02.12.2023 15:08:15</t>
  </si>
  <si>
    <t>02.12.2023 17:24:59</t>
  </si>
  <si>
    <t>M-1193 35-02-M01193_912953035_912953035</t>
  </si>
  <si>
    <t>02.12.2023 15:09:48</t>
  </si>
  <si>
    <t>02.12.2023 18:06:39</t>
  </si>
  <si>
    <t>_99200720_99200720</t>
  </si>
  <si>
    <t>02.12.2023 15:15:23</t>
  </si>
  <si>
    <t>02.12.2023 19:21:49</t>
  </si>
  <si>
    <t>ALİ ÖCAL TARIMSAL SULAMA TR 35-30-L00209_C_56400771_56400771</t>
  </si>
  <si>
    <t>02.12.2023 15:18:18</t>
  </si>
  <si>
    <t>02.12.2023 18:02:30</t>
  </si>
  <si>
    <t>TR-89 35-16-L00089_953330703_953330703</t>
  </si>
  <si>
    <t>02.12.2023 15:24:58</t>
  </si>
  <si>
    <t>02.12.2023 18:17:49</t>
  </si>
  <si>
    <t>M-2674 35-01-M02674_B 1B_5868502</t>
  </si>
  <si>
    <t>02.12.2023 15:25:39</t>
  </si>
  <si>
    <t>03.12.2023 00:01:09</t>
  </si>
  <si>
    <t>ABALIOĞLU DM 45-83-M00136_BAĞYURDU-DOĞALGAZ-OZAN BLOK M09_72134615</t>
  </si>
  <si>
    <t>OG Atlama(Jumper) Arızası</t>
  </si>
  <si>
    <t>02.12.2023 15:27:27</t>
  </si>
  <si>
    <t>02.12.2023 18:51:28</t>
  </si>
  <si>
    <t>MENEMEN TR-66 35-28-L00066_953380079_953380079</t>
  </si>
  <si>
    <t>02.12.2023 15:28:46</t>
  </si>
  <si>
    <t>02.12.2023 19:02:48</t>
  </si>
  <si>
    <t>M-987 35-03-M00987_910775924_910775924</t>
  </si>
  <si>
    <t>02.12.2023 15:29:44</t>
  </si>
  <si>
    <t>02.12.2023 18:33:57</t>
  </si>
  <si>
    <t>BADEMLİ TR-2 35-30-L00099_A_56353388_56353388</t>
  </si>
  <si>
    <t>02.12.2023 15:41:16</t>
  </si>
  <si>
    <t>02.12.2023 18:56:08</t>
  </si>
  <si>
    <t>ULUKENT DM-2/12 35-28-M00582_953375349_953375349</t>
  </si>
  <si>
    <t>02.12.2023 15:44:55</t>
  </si>
  <si>
    <t>02.12.2023 18:38:38</t>
  </si>
  <si>
    <t>K-2304 35-04-K02304_963002314_963002314</t>
  </si>
  <si>
    <t>02.12.2023 15:46:30</t>
  </si>
  <si>
    <t>02.12.2023 21:07:09</t>
  </si>
  <si>
    <t>02.12.2023 15:47:55</t>
  </si>
  <si>
    <t>02.12.2023 16:38:30</t>
  </si>
  <si>
    <t>FOÇA M-259 BAĞARASI 35-23-M00259_DIREK TIPI TRAFO HUCRESI H01_2051289</t>
  </si>
  <si>
    <t>02.12.2023 15:50:08</t>
  </si>
  <si>
    <t>02.12.2023 17:21:12</t>
  </si>
  <si>
    <t>K-49 35-01-K00049_G 2G_5865694</t>
  </si>
  <si>
    <t>02.12.2023 15:51:01</t>
  </si>
  <si>
    <t>02.12.2023 18:26:18</t>
  </si>
  <si>
    <t>DM-05/02 45-71-M00048_FABRİKALAR M03_66503130</t>
  </si>
  <si>
    <t>02.12.2023 16:03:42</t>
  </si>
  <si>
    <t>03.12.2023 03:03:55</t>
  </si>
  <si>
    <t>DİKİLİ TR-20 35-30-M00620_95002634242_95002634242</t>
  </si>
  <si>
    <t>02.12.2023 16:04:23</t>
  </si>
  <si>
    <t>02.12.2023 19:36:34</t>
  </si>
  <si>
    <t>M-873 35-02-M00873_99638305_99638305</t>
  </si>
  <si>
    <t>02.12.2023 16:10:46</t>
  </si>
  <si>
    <t>02.12.2023 21:26:35</t>
  </si>
  <si>
    <t>02.12.2023 16:11:04</t>
  </si>
  <si>
    <t>02.12.2023 22:25:54</t>
  </si>
  <si>
    <t>AKÇAKİLİSE TR-1 35-21-L00044_C_76803840_76803840</t>
  </si>
  <si>
    <t>02.12.2023 16:12:24</t>
  </si>
  <si>
    <t>02.12.2023 20:10:40</t>
  </si>
  <si>
    <t>GÖKEYÜP SARISU TR-3 45-78-M00803_A_91302019_91302019</t>
  </si>
  <si>
    <t>02.12.2023 16:17:50</t>
  </si>
  <si>
    <t>02.12.2023 19:56:58</t>
  </si>
  <si>
    <t>K-1203 35-02-K01203_910121843_910121843</t>
  </si>
  <si>
    <t>02.12.2023 16:21:25</t>
  </si>
  <si>
    <t>02.12.2023 19:15:44</t>
  </si>
  <si>
    <t>DM-18/07 45-71-M02377_DAHİLİ TRAFO M04_83785519</t>
  </si>
  <si>
    <t>02.12.2023 16:31:57</t>
  </si>
  <si>
    <t>02.12.2023 18:22:36</t>
  </si>
  <si>
    <t>HORZUM ALAYAKA YAYLA MEVKİİ TR-1 45-73-M00291_945686726_945686726</t>
  </si>
  <si>
    <t>02.12.2023 16:32:05</t>
  </si>
  <si>
    <t>02.12.2023 21:15:14</t>
  </si>
  <si>
    <t>MENEMEN TR-32 35-28-L00032_35-28-L00032_2349501</t>
  </si>
  <si>
    <t>02.12.2023 16:34:29</t>
  </si>
  <si>
    <t>02.12.2023 18:35:02</t>
  </si>
  <si>
    <t>K-1654 35-07-K01654_97490612_97490612</t>
  </si>
  <si>
    <t>02.12.2023 16:35:57</t>
  </si>
  <si>
    <t>02.12.2023 18:04:04</t>
  </si>
  <si>
    <t>M-256 35-09-M00256_912806888_912806888</t>
  </si>
  <si>
    <t>02.12.2023 16:36:06</t>
  </si>
  <si>
    <t>02.12.2023 19:11:24</t>
  </si>
  <si>
    <t>MENDERES DM-4/TR-1 35-22-M00004_DM-4/TR-20 M09_2331513</t>
  </si>
  <si>
    <t>02.12.2023 16:40:56</t>
  </si>
  <si>
    <t>02.12.2023 17:43:26</t>
  </si>
  <si>
    <t>K-273 35-01-K00273_912549461_912549461</t>
  </si>
  <si>
    <t>02.12.2023 16:43:50</t>
  </si>
  <si>
    <t>02.12.2023 20:25:37</t>
  </si>
  <si>
    <t>TR-149 35-19-L00149_B_91302588_91302588</t>
  </si>
  <si>
    <t>02.12.2023 16:46:29</t>
  </si>
  <si>
    <t>03.12.2023 00:11:17</t>
  </si>
  <si>
    <t>KEMALİYE TR-5 45-73-M00153_945656606_945656606</t>
  </si>
  <si>
    <t>02.12.2023 16:49:02</t>
  </si>
  <si>
    <t>02.12.2023 18:00:26</t>
  </si>
  <si>
    <t>YAKACIK TR-2 35-20-L00233_7258535_56376576_56376576</t>
  </si>
  <si>
    <t>02.12.2023 16:50:44</t>
  </si>
  <si>
    <t>02.12.2023 17:34:48</t>
  </si>
  <si>
    <t>KARABURUN TR-7 35-21-L00033__95802907_95802907</t>
  </si>
  <si>
    <t>02.12.2023 16:51:53</t>
  </si>
  <si>
    <t>02.12.2023 21:04:53</t>
  </si>
  <si>
    <t>KARABURUN İM 35-21-A00001_MORDOĞAN KÖYLER L02_2314241</t>
  </si>
  <si>
    <t>02.12.2023 16:57:26</t>
  </si>
  <si>
    <t>02.12.2023 17:30:31</t>
  </si>
  <si>
    <t>TR-81 35-30-L00081_C_56398004_56398004</t>
  </si>
  <si>
    <t>02.12.2023 16:57:27</t>
  </si>
  <si>
    <t>02.12.2023 20:49:59</t>
  </si>
  <si>
    <t>SUBAŞI-4 35-26-L00331_B_90991238_90991238</t>
  </si>
  <si>
    <t>02.12.2023 16:59:11</t>
  </si>
  <si>
    <t>02.12.2023 17:53:26</t>
  </si>
  <si>
    <t>ZEYTİNDAĞ TR-5 35-16-M00007_47507023_56395376_56395376</t>
  </si>
  <si>
    <t>02.12.2023 16:59:49</t>
  </si>
  <si>
    <t>02.12.2023 20:02:35</t>
  </si>
  <si>
    <t>K-493 35-01-K00493_910855565_910855565</t>
  </si>
  <si>
    <t>02.12.2023 17:15:24</t>
  </si>
  <si>
    <t>02.12.2023 20:01:59</t>
  </si>
  <si>
    <t>SOMA A SANTRALİ İM/DM 45-82-A00001_DENİŞ-2 M12_2324964</t>
  </si>
  <si>
    <t>02.12.2023 17:22:21</t>
  </si>
  <si>
    <t>02.12.2023 22:32:50</t>
  </si>
  <si>
    <t>M-3390(YATIRIM REZERVE) 35-03-M03390_915124280_915124280</t>
  </si>
  <si>
    <t>02.12.2023 17:33:05</t>
  </si>
  <si>
    <t>02.12.2023 20:26:27</t>
  </si>
  <si>
    <t>ÜÇPINAR DM 45-71-M00183_HatBaşıAyırıcı_93901699 M09_93901699</t>
  </si>
  <si>
    <t>02.12.2023 17:34:07</t>
  </si>
  <si>
    <t>03.12.2023 04:16:15</t>
  </si>
  <si>
    <t>K-1032 35-04-K01032_99677612_99677612</t>
  </si>
  <si>
    <t>02.12.2023 17:35:18</t>
  </si>
  <si>
    <t>02.12.2023 21:58:41</t>
  </si>
  <si>
    <t>KULA İM 45-77-A00001_HatBaşıAyırıcı_89716736 M01_89716736</t>
  </si>
  <si>
    <t>02.12.2023 17:37:45</t>
  </si>
  <si>
    <t>02.12.2023 19:38:07</t>
  </si>
  <si>
    <t>TR-134 35-15-M00134_48878235_56364719_56364719</t>
  </si>
  <si>
    <t>02.12.2023 17:45:28</t>
  </si>
  <si>
    <t>02.12.2023 21:02:11</t>
  </si>
  <si>
    <t>K-1316 35-04-K01316_98925401_98925401</t>
  </si>
  <si>
    <t>02.12.2023 17:46:12</t>
  </si>
  <si>
    <t>02.12.2023 22:01:35</t>
  </si>
  <si>
    <t>K-493 35-01-K00493_911893707_911893707</t>
  </si>
  <si>
    <t>02.12.2023 17:47:30</t>
  </si>
  <si>
    <t>02.12.2023 20:02:00</t>
  </si>
  <si>
    <t>ŞEHİTLER TR-2 45-72-L00728_A_91179794_91179794</t>
  </si>
  <si>
    <t>02.12.2023 17:50:20</t>
  </si>
  <si>
    <t>02.12.2023 22:43:55</t>
  </si>
  <si>
    <t>AKÇAKİLİSE TR-2 35-21-L00045_AZMAK TR-1 L02_72177549</t>
  </si>
  <si>
    <t>02.12.2023 17:53:39</t>
  </si>
  <si>
    <t>02.12.2023 19:48:27</t>
  </si>
  <si>
    <t>DM-1/52 45-71-M00325_B B01_60515521</t>
  </si>
  <si>
    <t>AG Kablo Başlığı Arızası</t>
  </si>
  <si>
    <t>02.12.2023 17:55:32</t>
  </si>
  <si>
    <t>03.12.2023 01:30:25</t>
  </si>
  <si>
    <t>02.12.2023 17:58:30</t>
  </si>
  <si>
    <t>02.12.2023 19:10:58</t>
  </si>
  <si>
    <t>M-3307(YATIRIM REZERVE) 35-07-M03307_99275067_99275067</t>
  </si>
  <si>
    <t>02.12.2023 18:00:55</t>
  </si>
  <si>
    <t>02.12.2023 19:06:29</t>
  </si>
  <si>
    <t>ŞEHİT KEMAL KÖK 35-17-M00449_E_56355742_56355742</t>
  </si>
  <si>
    <t>02.12.2023 18:09:01</t>
  </si>
  <si>
    <t>02.12.2023 22:16:17</t>
  </si>
  <si>
    <t>ÇAMÖNÜ TR-5 35-22-M00172_D_56354316_56354316</t>
  </si>
  <si>
    <t>02.12.2023 18:11:42</t>
  </si>
  <si>
    <t>02.12.2023 23:50:23</t>
  </si>
  <si>
    <t>M-12 GERMİYAN 35-18-M00183_B_76953967_76953967</t>
  </si>
  <si>
    <t>02.12.2023 18:12:01</t>
  </si>
  <si>
    <t>02.12.2023 18:58:06</t>
  </si>
  <si>
    <t>02.12.2023 18:18:26</t>
  </si>
  <si>
    <t>02.12.2023 19:26:47</t>
  </si>
  <si>
    <t>M-3557(YATIRIM REZERVE) 35-02-M03557_98546974_98546974</t>
  </si>
  <si>
    <t>02.12.2023 18:20:55</t>
  </si>
  <si>
    <t>02.12.2023 20:16:07</t>
  </si>
  <si>
    <t>ÜRKMEZ M-12 35-25-M00150_956658468_956658468</t>
  </si>
  <si>
    <t>02.12.2023 18:21:33</t>
  </si>
  <si>
    <t>02.12.2023 20:30:10</t>
  </si>
  <si>
    <t>BAŞKÖY MAŞAT TR-1 35-29-L00192_B_56400177_56400177</t>
  </si>
  <si>
    <t>02.12.2023 18:25:29</t>
  </si>
  <si>
    <t>02.12.2023 21:50:56</t>
  </si>
  <si>
    <t>KIRKAĞAÇ TR-21 45-76-M00021_E_56403409_56403409</t>
  </si>
  <si>
    <t>02.12.2023 18:26:25</t>
  </si>
  <si>
    <t>02.12.2023 20:36:33</t>
  </si>
  <si>
    <t>K-915 35-01-K00915_910540434_910540434</t>
  </si>
  <si>
    <t>02.12.2023 18:27:14</t>
  </si>
  <si>
    <t>02.12.2023 21:38:51</t>
  </si>
  <si>
    <t>DM-3/19 (ESKİ TR-2/72) 45-83-L00072__72374102_72374102</t>
  </si>
  <si>
    <t>02.12.2023 18:31:48</t>
  </si>
  <si>
    <t>02.12.2023 20:44:43</t>
  </si>
  <si>
    <t>L-326 35-18-L00326_A_91137562_91137562</t>
  </si>
  <si>
    <t>02.12.2023 18:34:12</t>
  </si>
  <si>
    <t>02.12.2023 22:08:39</t>
  </si>
  <si>
    <t>ULUKENT DM-1/5 35-28-M00575_953382394_953382394</t>
  </si>
  <si>
    <t>02.12.2023 18:35:53</t>
  </si>
  <si>
    <t>02.12.2023 20:01:08</t>
  </si>
  <si>
    <t>YENİDOĞAN TR-1 45-72-M00634_956520431_956520431</t>
  </si>
  <si>
    <t>02.12.2023 18:40:39</t>
  </si>
  <si>
    <t>02.12.2023 23:18:53</t>
  </si>
  <si>
    <t>TR-150 45-78-M00150_C_56385375_56385375</t>
  </si>
  <si>
    <t>02.12.2023 19:03:35</t>
  </si>
  <si>
    <t>02.12.2023 22:05:52</t>
  </si>
  <si>
    <t>KARAKUZU TR-1 35-17-M00466_950303415_950303415</t>
  </si>
  <si>
    <t>02.12.2023 19:11:34</t>
  </si>
  <si>
    <t>02.12.2023 21:13:20</t>
  </si>
  <si>
    <t>SAİPALTI TR-1 35-21-L00101_95002594542_95002594542</t>
  </si>
  <si>
    <t>02.12.2023 19:13:47</t>
  </si>
  <si>
    <t>02.12.2023 22:20:18</t>
  </si>
  <si>
    <t>L-4 TEKKE 35-18-L00004_6272201 d2_5962843</t>
  </si>
  <si>
    <t>02.12.2023 19:13:51</t>
  </si>
  <si>
    <t>02.12.2023 21:06:56</t>
  </si>
  <si>
    <t>DM-23/03 TOKİ OKUL 45-71-M00518_45063147_56405194_56405194</t>
  </si>
  <si>
    <t>02.12.2023 19:16:36</t>
  </si>
  <si>
    <t>02.12.2023 23:39:45</t>
  </si>
  <si>
    <t>TAŞTEPE TR-3 35-29-L00400_B_56395601_56395601</t>
  </si>
  <si>
    <t>02.12.2023 19:17:03</t>
  </si>
  <si>
    <t>02.12.2023 22:17:47</t>
  </si>
  <si>
    <t>TR-104 45-78-L00104__72373429_72373429</t>
  </si>
  <si>
    <t>02.12.2023 19:32:37</t>
  </si>
  <si>
    <t>02.12.2023 20:47:49</t>
  </si>
  <si>
    <t>TR-35 45-78-L00035_953251195_953251195</t>
  </si>
  <si>
    <t>02.12.2023 19:43:53</t>
  </si>
  <si>
    <t>02.12.2023 22:31:45</t>
  </si>
  <si>
    <t>K-4052 35-01-K04052_911627346_911627346</t>
  </si>
  <si>
    <t>02.12.2023 19:46:00</t>
  </si>
  <si>
    <t>02.12.2023 21:17:59</t>
  </si>
  <si>
    <t>SAKARLI KÖK 45-76-M00046_KOCAİSKAN M03_72214545</t>
  </si>
  <si>
    <t>02.12.2023 19:46:10</t>
  </si>
  <si>
    <t>02.12.2023 20:32:23</t>
  </si>
  <si>
    <t>M-2823 35-10-M02823_95001234528_95001234528</t>
  </si>
  <si>
    <t>02.12.2023 20:03:04</t>
  </si>
  <si>
    <t>02.12.2023 21:35:43</t>
  </si>
  <si>
    <t>KOZBEYLİ TR-1 35-23-M00070_42098021_56376421_56376421</t>
  </si>
  <si>
    <t>02.12.2023 20:08:50</t>
  </si>
  <si>
    <t>02.12.2023 22:31:53</t>
  </si>
  <si>
    <t>SARUHANLI TR-17/1 45-80-M03029_A_92412110_92412110</t>
  </si>
  <si>
    <t>02.12.2023 20:15:26</t>
  </si>
  <si>
    <t>02.12.2023 20:48:41</t>
  </si>
  <si>
    <t>ÇIKRIKÇI TR-1 45-81-M00206_45-81-M00206_2376292</t>
  </si>
  <si>
    <t>02.12.2023 20:30:50</t>
  </si>
  <si>
    <t>02.12.2023 21:37:43</t>
  </si>
  <si>
    <t>MECİDİYE TR-6 45-72-L00579_956500525_956500525</t>
  </si>
  <si>
    <t>02.12.2023 20:35:11</t>
  </si>
  <si>
    <t>03.12.2023 00:16:50</t>
  </si>
  <si>
    <t>M-4 35-02-M00004_99594846_99594846</t>
  </si>
  <si>
    <t>02.12.2023 20:35:51</t>
  </si>
  <si>
    <t>02.12.2023 21:38:53</t>
  </si>
  <si>
    <t>K-3674 35-03-K03674_910178896_910178896</t>
  </si>
  <si>
    <t>02.12.2023 20:47:31</t>
  </si>
  <si>
    <t>02.12.2023 21:50:45</t>
  </si>
  <si>
    <t>TR-104 45-78-L00104_45-78-L00104_61218444</t>
  </si>
  <si>
    <t>02.12.2023 21:10:33</t>
  </si>
  <si>
    <t>ÇIRPI TR-1-2/4 35-20-M00009_C_92863395_92863395</t>
  </si>
  <si>
    <t>02.12.2023 20:56:55</t>
  </si>
  <si>
    <t>02.12.2023 21:56:57</t>
  </si>
  <si>
    <t>M-2993 35-04-M02993_912469503_912469503</t>
  </si>
  <si>
    <t>02.12.2023 21:02:04</t>
  </si>
  <si>
    <t>03.12.2023 01:55:23</t>
  </si>
  <si>
    <t>KALEMLİ TR-1 45-71-M01533_43109911_56388856_56388856</t>
  </si>
  <si>
    <t>02.12.2023 21:18:35</t>
  </si>
  <si>
    <t>02.12.2023 22:14:33</t>
  </si>
  <si>
    <t>TIRMANLAR TR-1 35-16-M00083_953355675_953355675</t>
  </si>
  <si>
    <t>02.12.2023 21:28:33</t>
  </si>
  <si>
    <t>02.12.2023 22:44:49</t>
  </si>
  <si>
    <t>K-706 35-04-K00706_98900452_98900452</t>
  </si>
  <si>
    <t>02.12.2023 21:56:13</t>
  </si>
  <si>
    <t>03.12.2023 02:19:37</t>
  </si>
  <si>
    <t>L-201 GÜZELÇİFTLİK 35-14-L00201_956648747_956648747</t>
  </si>
  <si>
    <t>02.12.2023 22:43:50</t>
  </si>
  <si>
    <t>03.12.2023 00:55:59</t>
  </si>
  <si>
    <t>L-493 (BALANBAKA-2) 35-18-L00493_965789885_965789885</t>
  </si>
  <si>
    <t>02.12.2023 22:46:26</t>
  </si>
  <si>
    <t>02.12.2023 23:59:17</t>
  </si>
  <si>
    <t>K-2428 35-04-K02428_912661370_912661370</t>
  </si>
  <si>
    <t>02.12.2023 23:01:31</t>
  </si>
  <si>
    <t>03.12.2023 03:01:41</t>
  </si>
  <si>
    <t>KIRKAĞAÇ TR-8 45-76-M00008_955250754_955250754</t>
  </si>
  <si>
    <t>02.12.2023 23:07:01</t>
  </si>
  <si>
    <t>03.12.2023 01:23:39</t>
  </si>
  <si>
    <t>DM-8 35-17-M00700_A_83714373_83714373</t>
  </si>
  <si>
    <t>02.12.2023 23:44:21</t>
  </si>
  <si>
    <t>03.12.2023 00:40:23</t>
  </si>
  <si>
    <t>K-692 35-04-K00692_D D1B_5824322</t>
  </si>
  <si>
    <t>02.12.2023 23:52:52</t>
  </si>
  <si>
    <t>03.12.2023 03:29:21</t>
  </si>
  <si>
    <t>ASARLIK TR-8 35-28-M00182_C_91231154_91231154</t>
  </si>
  <si>
    <t>03.12.2023 00:01:38</t>
  </si>
  <si>
    <t>03.12.2023 00:53:00</t>
  </si>
  <si>
    <t>SALİHLİ TM 45-78-A00004_TR-B M10_2310854</t>
  </si>
  <si>
    <t>03.12.2023 00:09:40</t>
  </si>
  <si>
    <t>03.12.2023 09:39:23</t>
  </si>
  <si>
    <t>SAİP KÖYÜ TR-1 35-21-L00102_D_90962164_90962164</t>
  </si>
  <si>
    <t>03.12.2023 00:25:26</t>
  </si>
  <si>
    <t>03.12.2023 02:01:23</t>
  </si>
  <si>
    <t>K-3743 35-01-K03743_911825418_911825418</t>
  </si>
  <si>
    <t>03.12.2023 00:47:15</t>
  </si>
  <si>
    <t>03.12.2023 08:42:31</t>
  </si>
  <si>
    <t>MENEMEN TR-66 35-28-L00066_953393399_953393399</t>
  </si>
  <si>
    <t>03.12.2023 00:49:30</t>
  </si>
  <si>
    <t>03.12.2023 02:17:59</t>
  </si>
  <si>
    <t>AŞAĞIÇOBANİSA KÖK 45-71-M00096_KARAOĞLANLI M07_2076280</t>
  </si>
  <si>
    <t>03.12.2023 01:39:06</t>
  </si>
  <si>
    <t>03.12.2023 02:50:39</t>
  </si>
  <si>
    <t>K-3 35-01-K00003_913202798_913202798</t>
  </si>
  <si>
    <t>03.12.2023 01:51:27</t>
  </si>
  <si>
    <t>03.12.2023 08:43:43</t>
  </si>
  <si>
    <t>ARMUTLU İM 35-27-A00001_ÇUKURBAĞ L04_100963264</t>
  </si>
  <si>
    <t>03.12.2023 02:34:28</t>
  </si>
  <si>
    <t>03.12.2023 02:54:01</t>
  </si>
  <si>
    <t>MENDERES DM-2/TR-1 35-22-M00300_DAĞITIM TRAFO MENDERES DM-2/TR-1 M23_2095193</t>
  </si>
  <si>
    <t>OG Kademe Ayarı</t>
  </si>
  <si>
    <t>03.12.2023 02:41:28</t>
  </si>
  <si>
    <t>03.12.2023 03:11:12</t>
  </si>
  <si>
    <t>K-575 35-01-K00575_B B1_5916530</t>
  </si>
  <si>
    <t>03.12.2023 02:52:26</t>
  </si>
  <si>
    <t>03.12.2023 04:18:20</t>
  </si>
  <si>
    <t>GÜZELKÖY KÖK 45-71-M00123_HatBaşıAyırıcı_53135216 M07_53135216</t>
  </si>
  <si>
    <t>03.12.2023 03:06:22</t>
  </si>
  <si>
    <t>03.12.2023 12:50:24</t>
  </si>
  <si>
    <t>03.12.2023 04:34:35</t>
  </si>
  <si>
    <t>03.12.2023 05:03:25</t>
  </si>
  <si>
    <t>K-716 35-02-K00716_A_56365878_56365878</t>
  </si>
  <si>
    <t>03.12.2023 04:36:17</t>
  </si>
  <si>
    <t>03.12.2023 05:25:44</t>
  </si>
  <si>
    <t>K-692 35-04-K00692_G 692 G2_5910418</t>
  </si>
  <si>
    <t>03.12.2023 05:32:09</t>
  </si>
  <si>
    <t>03.12.2023 09:11:32</t>
  </si>
  <si>
    <t>TROPİKAL DM 35-27-L00056_KIZILCA L01_72201764</t>
  </si>
  <si>
    <t>03.12.2023 06:32:13</t>
  </si>
  <si>
    <t>03.12.2023 09:20:43</t>
  </si>
  <si>
    <t>SARUHANLI TR-14 45-80-M00014_A_91142447_91142447</t>
  </si>
  <si>
    <t>AG Yük Ayırıcı Arızası</t>
  </si>
  <si>
    <t>03.12.2023 08:07:31</t>
  </si>
  <si>
    <t>03.12.2023 09:21:37</t>
  </si>
  <si>
    <t>KARAHIDIRLI TR-1 35-16-M00048_B_91125433_91125433</t>
  </si>
  <si>
    <t>03.12.2023 08:13:20</t>
  </si>
  <si>
    <t>03.12.2023 08:59:49</t>
  </si>
  <si>
    <t>L-240 PTT TRAFO 35-18-L00240_9551680 C1_5958436</t>
  </si>
  <si>
    <t>03.12.2023 08:25:28</t>
  </si>
  <si>
    <t>03.12.2023 12:34:42</t>
  </si>
  <si>
    <t>SAİP KÖYÜ TR-1 35-21-L00102_C_56389465_56389465</t>
  </si>
  <si>
    <t>03.12.2023 08:33:18</t>
  </si>
  <si>
    <t>03.12.2023 11:46:33</t>
  </si>
  <si>
    <t>ARPALIK KÖK 45-83-M00137_İSTASYON ALTI M01_2096635</t>
  </si>
  <si>
    <t>03.12.2023 08:39:27</t>
  </si>
  <si>
    <t>03.12.2023 09:18:00</t>
  </si>
  <si>
    <t>ÇATALOLUK DM 45-74-M00227_HatBaşıAyırıcı_77952822 M03_77952822</t>
  </si>
  <si>
    <t>03.12.2023 08:46:23</t>
  </si>
  <si>
    <t>03.12.2023 08:46:56</t>
  </si>
  <si>
    <t>ÇİLE DM 35-22-M00086_ÇAKALTEPE M04_50064098</t>
  </si>
  <si>
    <t>03.12.2023 08:53:00</t>
  </si>
  <si>
    <t>03.12.2023 09:41:06</t>
  </si>
  <si>
    <t>DEĞİRMENDERE DM 35-22-M00085_ÇAMÖNÜ - ATAKÖY M09_50066612</t>
  </si>
  <si>
    <t>03.12.2023 08:54:56</t>
  </si>
  <si>
    <t>03.12.2023 09:40:53</t>
  </si>
  <si>
    <t>GÜMÜLDÜR DM-3 (M-29) 35-25-M00029_GÜMÜLDÜR M-28 M03_72083797</t>
  </si>
  <si>
    <t>03.12.2023 08:54:57</t>
  </si>
  <si>
    <t>03.12.2023 09:19:24</t>
  </si>
  <si>
    <t>K-3399 35-07-K03399_97590282_97590282</t>
  </si>
  <si>
    <t>AG Direkten Kesme Açma</t>
  </si>
  <si>
    <t>03.12.2023 08:57:56</t>
  </si>
  <si>
    <t>03.12.2023 09:44:51</t>
  </si>
  <si>
    <t>İM-2/TR-22 SIĞACIK 35-14-L00302_956660248_956660248</t>
  </si>
  <si>
    <t>03.12.2023 08:57:59</t>
  </si>
  <si>
    <t>03.12.2023 10:15:54</t>
  </si>
  <si>
    <t>03.12.2023 08:58:13</t>
  </si>
  <si>
    <t>03.12.2023 08:59:17</t>
  </si>
  <si>
    <t>K-575 35-01-K00575_A 1A_5864926</t>
  </si>
  <si>
    <t>03.12.2023 14:23:39</t>
  </si>
  <si>
    <t>K-575 35-01-K00575_G G1_5864958</t>
  </si>
  <si>
    <t>03.12.2023 14:23:11</t>
  </si>
  <si>
    <t>KARAHIDIRLI TR-1 35-16-M00048_35-16-M00048_2357414</t>
  </si>
  <si>
    <t>03.12.2023 09:50:35</t>
  </si>
  <si>
    <t>M-2792 35-01-M02792_910640327_910640327</t>
  </si>
  <si>
    <t>03.12.2023 09:16:33</t>
  </si>
  <si>
    <t>03.12.2023 17:16:01</t>
  </si>
  <si>
    <t>L-45 JANDARMA SİTESİ 35-14-L00045_954921922_954921922</t>
  </si>
  <si>
    <t>03.12.2023 09:19:46</t>
  </si>
  <si>
    <t>03.12.2023 11:02:48</t>
  </si>
  <si>
    <t>DERBENT İM-DM 45-83-A00004_MANİSA-2 M12_2331771</t>
  </si>
  <si>
    <t>03.12.2023 09:27:46</t>
  </si>
  <si>
    <t>03.12.2023 09:43:38</t>
  </si>
  <si>
    <t>BADEMLİ TR-1 DM 35-15-L01010_MERKEZ TR-5 L03_67544152</t>
  </si>
  <si>
    <t>03.12.2023 09:30:45</t>
  </si>
  <si>
    <t>03.12.2023 09:46:50</t>
  </si>
  <si>
    <t>M-327 35-03-M00327_95000579960_95000579960</t>
  </si>
  <si>
    <t>03.12.2023 09:32:15</t>
  </si>
  <si>
    <t>03.12.2023 14:55:18</t>
  </si>
  <si>
    <t>03.12.2023 09:33:09</t>
  </si>
  <si>
    <t>03.12.2023 10:02:11</t>
  </si>
  <si>
    <t>03.12.2023 09:34:09</t>
  </si>
  <si>
    <t>03.12.2023 11:40:01</t>
  </si>
  <si>
    <t>İM-1/TR-3 35-14-M00309_95000520827_95000520827</t>
  </si>
  <si>
    <t>03.12.2023 09:35:39</t>
  </si>
  <si>
    <t>03.12.2023 14:45:53</t>
  </si>
  <si>
    <t>ELDELEK TR-2 45-78-L00601_45-78-L00601_2352798</t>
  </si>
  <si>
    <t>03.12.2023 09:38:39</t>
  </si>
  <si>
    <t>03.12.2023 11:30:25</t>
  </si>
  <si>
    <t>BÜYÜKSÜMBÜLLER TR-1 45-71-M00818_953194714_953194714</t>
  </si>
  <si>
    <t>03.12.2023 09:45:13</t>
  </si>
  <si>
    <t>03.12.2023 16:52:14</t>
  </si>
  <si>
    <t>M-220 35-09-M00220_D_56368858_56368858</t>
  </si>
  <si>
    <t>03.12.2023 09:45:54</t>
  </si>
  <si>
    <t>03.12.2023 10:35:10</t>
  </si>
  <si>
    <t>MURADİYE ARON YAPI DM 45-71-M00238_DM-7/1 A M01_2077531</t>
  </si>
  <si>
    <t>03.12.2023 09:46:53</t>
  </si>
  <si>
    <t>03.12.2023 09:50:43</t>
  </si>
  <si>
    <t>DM-20 45-71-M00273_TR-89 ÇAPRA M04_2070235</t>
  </si>
  <si>
    <t>03.12.2023 09:51:20</t>
  </si>
  <si>
    <t>03.12.2023 15:31:08</t>
  </si>
  <si>
    <t>ERTUĞRUL TR-3 35-15-L00676_D_56406822_56406822</t>
  </si>
  <si>
    <t>03.12.2023 09:53:09</t>
  </si>
  <si>
    <t>03.12.2023 14:26:45</t>
  </si>
  <si>
    <t>DM-20 45-71-M00273_TR-62 VEZİROĞLU M03_2070236</t>
  </si>
  <si>
    <t>03.12.2023 09:53:12</t>
  </si>
  <si>
    <t>03.12.2023 14:40:19</t>
  </si>
  <si>
    <t>HALİTPAŞA DM 45-80-M00060_HALİTPAŞA TARIMSAL SULAMA-2 M01_72188720</t>
  </si>
  <si>
    <t>03.12.2023 09:58:19</t>
  </si>
  <si>
    <t>03.12.2023 10:42:32</t>
  </si>
  <si>
    <t>SULTAN DM 35-25-M00121__72373450_72373450</t>
  </si>
  <si>
    <t>03.12.2023 10:00:24</t>
  </si>
  <si>
    <t>03.12.2023 11:26:33</t>
  </si>
  <si>
    <t>ÖREN TR-6 35-27-L00215_98735944_98735944</t>
  </si>
  <si>
    <t>03.12.2023 10:00:33</t>
  </si>
  <si>
    <t>03.12.2023 10:48:46</t>
  </si>
  <si>
    <t>KULA İM 45-77-A00001_KONURCA M01_2308471</t>
  </si>
  <si>
    <t>03.12.2023 10:01:30</t>
  </si>
  <si>
    <t>03.12.2023 15:08:36</t>
  </si>
  <si>
    <t>M-1873 35-04-M01873_DAĞITIM TRAFOSU M01_88868277</t>
  </si>
  <si>
    <t>03.12.2023 10:02:38</t>
  </si>
  <si>
    <t>03.12.2023 10:32:50</t>
  </si>
  <si>
    <t>03.12.2023 10:07:39</t>
  </si>
  <si>
    <t>03.12.2023 10:56:51</t>
  </si>
  <si>
    <t>K-2877 35-02-K02877_G G1B_5850491</t>
  </si>
  <si>
    <t>03.12.2023 10:08:03</t>
  </si>
  <si>
    <t>03.12.2023 10:49:07</t>
  </si>
  <si>
    <t>ERZA KAP KÖK 35-27-M00078_ULUCAK YOLU M03_72177832</t>
  </si>
  <si>
    <t>03.12.2023 10:08:38</t>
  </si>
  <si>
    <t>03.12.2023 13:23:59</t>
  </si>
  <si>
    <t>PİYADELER KÖK 45-73-M00136_ÖRNEKKÖY M04_95408081</t>
  </si>
  <si>
    <t>03.12.2023 10:10:26</t>
  </si>
  <si>
    <t>03.12.2023 10:10:56</t>
  </si>
  <si>
    <t>DM-18/10 45-71-M02376_KESS DOĞU M08_84429850</t>
  </si>
  <si>
    <t>03.12.2023 10:13:29</t>
  </si>
  <si>
    <t>03.12.2023 15:23:42</t>
  </si>
  <si>
    <t>AVŞAR İM 45-83-A00002_ERGENEKON M02_81661194</t>
  </si>
  <si>
    <t>03.12.2023 10:14:51</t>
  </si>
  <si>
    <t>03.12.2023 16:00:20</t>
  </si>
  <si>
    <t>EĞRİGÖL TR-1 35-16-M00050_35-16-M00050_2357415</t>
  </si>
  <si>
    <t>03.12.2023 10:21:34</t>
  </si>
  <si>
    <t>03.12.2023 10:46:41</t>
  </si>
  <si>
    <t>AKSELENDİ İM 45-72-A00004_AKSELENDİ TR-7 L02_100808533</t>
  </si>
  <si>
    <t>03.12.2023 10:22:16</t>
  </si>
  <si>
    <t>03.12.2023 11:20:45</t>
  </si>
  <si>
    <t>03.12.2023 10:25:57</t>
  </si>
  <si>
    <t>03.12.2023 10:39:46</t>
  </si>
  <si>
    <t>K-3 35-01-K00003_913890016_913890016</t>
  </si>
  <si>
    <t>03.12.2023 10:36:16</t>
  </si>
  <si>
    <t>03.12.2023 14:26:51</t>
  </si>
  <si>
    <t>ULUKENT TR-6 35-28-M00073_35-28-M00073_2366129</t>
  </si>
  <si>
    <t>03.12.2023 10:41:46</t>
  </si>
  <si>
    <t>03.12.2023 12:53:54</t>
  </si>
  <si>
    <t>MEDİ KÖK 35-27-M00425_ECEM KALORİ M03_97431173</t>
  </si>
  <si>
    <t>03.12.2023 10:50:18</t>
  </si>
  <si>
    <t>03.12.2023 14:52:24</t>
  </si>
  <si>
    <t>DEREKÖY KÖK 45-72-L00458_DEREKÖY ÇIKIŞI L01_2330810</t>
  </si>
  <si>
    <t>03.12.2023 10:50:33</t>
  </si>
  <si>
    <t>03.12.2023 11:31:23</t>
  </si>
  <si>
    <t>GÖLCÜK TR-42 35-15-L01065_950395147_950395147</t>
  </si>
  <si>
    <t>03.12.2023 10:52:37</t>
  </si>
  <si>
    <t>03.12.2023 15:26:18</t>
  </si>
  <si>
    <t>CANPAŞA KÖK 45-71-M00140_ALİ ÖRÜMLÜ M06_72246820</t>
  </si>
  <si>
    <t>03.12.2023 11:04:13</t>
  </si>
  <si>
    <t>03.12.2023 14:30:11</t>
  </si>
  <si>
    <t>AKÇAKİLİSE TR-2 35-21-L00045_953364398_953364398</t>
  </si>
  <si>
    <t>03.12.2023 11:06:26</t>
  </si>
  <si>
    <t>03.12.2023 13:56:46</t>
  </si>
  <si>
    <t>DM-1/TR-17 SEFERİHİSAR 35-14-M00329_95002660730_95002660730</t>
  </si>
  <si>
    <t>03.12.2023 11:06:47</t>
  </si>
  <si>
    <t>03.12.2023 13:20:25</t>
  </si>
  <si>
    <t>K-122 35-01-K00122_911133866_911133866</t>
  </si>
  <si>
    <t>03.12.2023 11:07:02</t>
  </si>
  <si>
    <t>03.12.2023 13:31:44</t>
  </si>
  <si>
    <t>TURGUTLAR TR-1 35-28-M00285_35-28-M00285_2351026</t>
  </si>
  <si>
    <t>03.12.2023 11:07:43</t>
  </si>
  <si>
    <t>03.12.2023 16:26:34</t>
  </si>
  <si>
    <t>GÜZELKÖY KÖK 45-71-M00123_GÜZELKÖY M07_50218082</t>
  </si>
  <si>
    <t>03.12.2023 11:09:54</t>
  </si>
  <si>
    <t>03.12.2023 12:59:24</t>
  </si>
  <si>
    <t>03.12.2023 11:11:23</t>
  </si>
  <si>
    <t>03.12.2023 14:40:22</t>
  </si>
  <si>
    <t>SARIÇALI TR-1 45-72-L00776_956488480_956488480</t>
  </si>
  <si>
    <t>03.12.2023 11:11:46</t>
  </si>
  <si>
    <t>03.12.2023 11:49:43</t>
  </si>
  <si>
    <t>MEDİ KÖK 35-27-M00425_AKALAN M01_72165947</t>
  </si>
  <si>
    <t>03.12.2023 11:15:43</t>
  </si>
  <si>
    <t>03.12.2023 12:09:40</t>
  </si>
  <si>
    <t>MAVİKENT TR-2 35-30-M00136_95000465542_95000465542</t>
  </si>
  <si>
    <t>03.12.2023 11:15:57</t>
  </si>
  <si>
    <t>03.12.2023 12:20:09</t>
  </si>
  <si>
    <t>K-2423 35-04-K02423_913535104_913535104</t>
  </si>
  <si>
    <t>03.12.2023 11:18:40</t>
  </si>
  <si>
    <t>03.12.2023 12:57:22</t>
  </si>
  <si>
    <t>K-1561 35-02-K01561_A_56381100_56381100</t>
  </si>
  <si>
    <t>03.12.2023 11:23:16</t>
  </si>
  <si>
    <t>03.12.2023 12:58:07</t>
  </si>
  <si>
    <t>ASARLIK TR-7 35-28-M00181_A_91438388_91438388</t>
  </si>
  <si>
    <t>03.12.2023 11:26:13</t>
  </si>
  <si>
    <t>03.12.2023 20:05:02</t>
  </si>
  <si>
    <t>BOZALAN TR-1 35-28-M00281_35-28-M00281_2374110</t>
  </si>
  <si>
    <t>AG Kademe Ayarı</t>
  </si>
  <si>
    <t>03.12.2023 11:29:49</t>
  </si>
  <si>
    <t>03.12.2023 12:44:42</t>
  </si>
  <si>
    <t>MEHMET YELSELİ SULAMA GRUBU 35-29-M00257_A_91017097_91017097</t>
  </si>
  <si>
    <t>03.12.2023 11:35:32</t>
  </si>
  <si>
    <t>03.12.2023 14:11:10</t>
  </si>
  <si>
    <t>TR-118 35-16-L00118_953352695_953352695</t>
  </si>
  <si>
    <t>03.12.2023 11:37:09</t>
  </si>
  <si>
    <t>03.12.2023 13:13:15</t>
  </si>
  <si>
    <t>BAĞARASI TR-13 35-23-M00360_35-23-M00360_79385539</t>
  </si>
  <si>
    <t>03.12.2023 11:37:59</t>
  </si>
  <si>
    <t>03.12.2023 12:35:04</t>
  </si>
  <si>
    <t>DÜBEKALAN TR-1 45-72-M00196_45-72-M00196_2372499</t>
  </si>
  <si>
    <t>03.12.2023 11:38:13</t>
  </si>
  <si>
    <t>03.12.2023 13:14:39</t>
  </si>
  <si>
    <t>ÇEŞNELİ TR-439 TARIMSAL SULAMA 45-73-M00945_A_56389755_56389755</t>
  </si>
  <si>
    <t>03.12.2023 12:43:50</t>
  </si>
  <si>
    <t>ZEYTİNDAĞ TR-5 35-16-M00007_47506990_56396796_56396796</t>
  </si>
  <si>
    <t>AG İzolatör Arızası</t>
  </si>
  <si>
    <t>03.12.2023 11:44:04</t>
  </si>
  <si>
    <t>03.12.2023 14:02:13</t>
  </si>
  <si>
    <t>K-4181 35-03-K04181_965433656_965433656</t>
  </si>
  <si>
    <t>03.12.2023 11:45:18</t>
  </si>
  <si>
    <t>03.12.2023 16:42:20</t>
  </si>
  <si>
    <t>M-650 35-02-M00650_M-652 M02_2103541</t>
  </si>
  <si>
    <t>03.12.2023 11:59:10</t>
  </si>
  <si>
    <t>03.12.2023 12:31:26</t>
  </si>
  <si>
    <t>SAZOBA DM 45-72-M00413_SAZOBA ÇIKIŞI M02_2102715</t>
  </si>
  <si>
    <t>03.12.2023 11:59:47</t>
  </si>
  <si>
    <t>03.12.2023 12:02:43</t>
  </si>
  <si>
    <t>L-211 35-18-L00211_950452734_950452734</t>
  </si>
  <si>
    <t>03.12.2023 12:01:17</t>
  </si>
  <si>
    <t>03.12.2023 13:09:13</t>
  </si>
  <si>
    <t>KOYUNDERE TR-1 35-28-M00154_95001287228_95001287228</t>
  </si>
  <si>
    <t>03.12.2023 12:11:10</t>
  </si>
  <si>
    <t>03.12.2023 15:08:22</t>
  </si>
  <si>
    <t>TURGUTALP TR-2 45-82-M00052_945529157_945529157</t>
  </si>
  <si>
    <t>03.12.2023 12:11:37</t>
  </si>
  <si>
    <t>03.12.2023 17:09:10</t>
  </si>
  <si>
    <t>TEPEYNİHAN TR-1 45-81-M00244_945627601_945627601</t>
  </si>
  <si>
    <t>03.12.2023 12:15:07</t>
  </si>
  <si>
    <t>03.12.2023 18:35:30</t>
  </si>
  <si>
    <t>03.12.2023 12:21:00</t>
  </si>
  <si>
    <t>03.12.2023 12:32:15</t>
  </si>
  <si>
    <t>DM-1/52 45-71-M00325__72410669_72410669</t>
  </si>
  <si>
    <t>03.12.2023 12:21:56</t>
  </si>
  <si>
    <t>03.12.2023 16:12:47</t>
  </si>
  <si>
    <t>SAZOBA DM 45-72-M00413_SAZOBA ÇIKIŞI M02_2331690</t>
  </si>
  <si>
    <t>03.12.2023 12:28:49</t>
  </si>
  <si>
    <t>03.12.2023 14:15:32</t>
  </si>
  <si>
    <t>K-49 35-01-K00049_911190970_911190970</t>
  </si>
  <si>
    <t>03.12.2023 12:29:50</t>
  </si>
  <si>
    <t>03.12.2023 14:49:00</t>
  </si>
  <si>
    <t>KAVŞAK DM TR-154 35-16-L00154_BENZİNLİK ÇIKIŞI/ETÇİLER L03_66050251</t>
  </si>
  <si>
    <t>03.12.2023 12:35:37</t>
  </si>
  <si>
    <t>03.12.2023 13:19:30</t>
  </si>
  <si>
    <t>M-1268 35-04-M01268_35-04-M01268_66570907</t>
  </si>
  <si>
    <t>03.12.2023 12:36:25</t>
  </si>
  <si>
    <t>03.12.2023 14:16:54</t>
  </si>
  <si>
    <t>PANCAR KÖK 35-26-M00891_KARAKUYU M02_2123366</t>
  </si>
  <si>
    <t>03.12.2023 12:37:56</t>
  </si>
  <si>
    <t>03.12.2023 14:00:21</t>
  </si>
  <si>
    <t>03.12.2023 12:46:02</t>
  </si>
  <si>
    <t>03.12.2023 12:55:51</t>
  </si>
  <si>
    <t>BALLICA İM 45-72-A00005_YENİ ZEYTİNLİOVA L03_2095872</t>
  </si>
  <si>
    <t>03.12.2023 12:46:25</t>
  </si>
  <si>
    <t>03.12.2023 12:50:33</t>
  </si>
  <si>
    <t>03.12.2023 12:47:43</t>
  </si>
  <si>
    <t>03.12.2023 13:26:44</t>
  </si>
  <si>
    <t>DM-01/3F(TR-1/48) 45-71-M00055_B_60985256_60985256</t>
  </si>
  <si>
    <t>03.12.2023 12:47:54</t>
  </si>
  <si>
    <t>03.12.2023 16:53:50</t>
  </si>
  <si>
    <t>KARAKOCA TR-1 45-71-M00978_95000484700_95000484700</t>
  </si>
  <si>
    <t>03.12.2023 13:00:19</t>
  </si>
  <si>
    <t>03.12.2023 19:07:09</t>
  </si>
  <si>
    <t>BEYLİKLİ TR-3 45-78-M00726_45-78-M00726_2354362</t>
  </si>
  <si>
    <t>03.12.2023 13:04:56</t>
  </si>
  <si>
    <t>03.12.2023 13:37:50</t>
  </si>
  <si>
    <t>K-554 35-01-K00554_B_56353767_56353767</t>
  </si>
  <si>
    <t>03.12.2023 13:08:57</t>
  </si>
  <si>
    <t>03.12.2023 14:36:21</t>
  </si>
  <si>
    <t>ÇUKURALTI M-18 35-25-M00066_955277398_955277398</t>
  </si>
  <si>
    <t>03.12.2023 13:23:45</t>
  </si>
  <si>
    <t>03.12.2023 15:02:13</t>
  </si>
  <si>
    <t>TR-1/40 45-83-M00040_KERESTECİLER TR-1 M04_2096924</t>
  </si>
  <si>
    <t>03.12.2023 13:27:03</t>
  </si>
  <si>
    <t>03.12.2023 13:29:16</t>
  </si>
  <si>
    <t>K-2013 35-08-K02013_99219916_99219916</t>
  </si>
  <si>
    <t>03.12.2023 13:37:37</t>
  </si>
  <si>
    <t>03.12.2023 16:16:52</t>
  </si>
  <si>
    <t>03.12.2023 13:45:10</t>
  </si>
  <si>
    <t>03.12.2023 16:20:50</t>
  </si>
  <si>
    <t>L-40 SERAKENT 35-18-L00040_ L01_2323917</t>
  </si>
  <si>
    <t>03.12.2023 13:46:27</t>
  </si>
  <si>
    <t>03.12.2023 19:18:05</t>
  </si>
  <si>
    <t>TURGUTALP TR-2 45-82-M00052_945529110_945529110</t>
  </si>
  <si>
    <t>03.12.2023 13:47:40</t>
  </si>
  <si>
    <t>03.12.2023 17:14:03</t>
  </si>
  <si>
    <t>BEYDERE KÖK 45-71-M00128_ÜÇPINAR M03_50217152</t>
  </si>
  <si>
    <t>03.12.2023 13:51:42</t>
  </si>
  <si>
    <t>03.12.2023 14:34:37</t>
  </si>
  <si>
    <t>L-4 TEKKE 35-18-L00004_35-18-L00004_72053995</t>
  </si>
  <si>
    <t>03.12.2023 13:53:04</t>
  </si>
  <si>
    <t>03.12.2023 15:30:18</t>
  </si>
  <si>
    <t>ZEYTİNDAĞ TR-5 35-16-M00007_35-16-M00007_2346980</t>
  </si>
  <si>
    <t>03.12.2023 14:24:53</t>
  </si>
  <si>
    <t>AKKEÇİLİ KÖK 45-73-M00239_AKKEÇİLİ M03_72035008</t>
  </si>
  <si>
    <t>03.12.2023 14:09:18</t>
  </si>
  <si>
    <t>03.12.2023 14:44:49</t>
  </si>
  <si>
    <t>ALAŞEHİR TM 45-73-A00001_KAVAKLIDERE M21_2312686</t>
  </si>
  <si>
    <t>03.12.2023 14:10:26</t>
  </si>
  <si>
    <t>03.12.2023 14:31:45</t>
  </si>
  <si>
    <t>TEKKEDERE DM 35-16-M00137_ZEYTİNDAĞ İÇME SUYU-DÖNMEZ ÇIRÇIR M04_2118714</t>
  </si>
  <si>
    <t>03.12.2023 14:13:37</t>
  </si>
  <si>
    <t>03.12.2023 14:36:08</t>
  </si>
  <si>
    <t>L-379 35-18-L00379_95001394605_95001394605</t>
  </si>
  <si>
    <t>03.12.2023 14:19:41</t>
  </si>
  <si>
    <t>03.12.2023 16:37:30</t>
  </si>
  <si>
    <t>03.12.2023 14:25:13</t>
  </si>
  <si>
    <t>03.12.2023 15:40:16</t>
  </si>
  <si>
    <t>DUMANLAR KÖK 45-81-M00044_DUMANLAR M03_72038297</t>
  </si>
  <si>
    <t>03.12.2023 14:25:33</t>
  </si>
  <si>
    <t>03.12.2023 14:50:49</t>
  </si>
  <si>
    <t>KULA İM 45-77-A00001_DEMİRKÖPRÜ M03_2049496</t>
  </si>
  <si>
    <t>03.12.2023 14:28:23</t>
  </si>
  <si>
    <t>03.12.2023 14:44:54</t>
  </si>
  <si>
    <t>SELENDİ DM 45-81-M00001_ESKİ SELENDİ M16_2321602</t>
  </si>
  <si>
    <t>03.12.2023 14:29:46</t>
  </si>
  <si>
    <t>03.12.2023 15:30:07</t>
  </si>
  <si>
    <t>KEMER TR-1 35-22-M00872_955292863_955292863</t>
  </si>
  <si>
    <t>03.12.2023 14:33:06</t>
  </si>
  <si>
    <t>03.12.2023 17:38:43</t>
  </si>
  <si>
    <t>AKÇAKÖY TR-2 35-22-M00904_35-22-M00904_82669947</t>
  </si>
  <si>
    <t>03.12.2023 14:39:53</t>
  </si>
  <si>
    <t>03.12.2023 15:20:46</t>
  </si>
  <si>
    <t>M-2207 DOĞANCILAR TR-3 35-03-M02207_95000568887_95000568887</t>
  </si>
  <si>
    <t>03.12.2023 14:48:05</t>
  </si>
  <si>
    <t>03.12.2023 19:55:57</t>
  </si>
  <si>
    <t>GÜLBAHÇE TR-1 35-19-L00151_956690665_956690665</t>
  </si>
  <si>
    <t>03.12.2023 17:47:06</t>
  </si>
  <si>
    <t>L-58 HAVACILAR SİTESİ 35-14-L00058_956645730_956645730</t>
  </si>
  <si>
    <t>03.12.2023 14:51:31</t>
  </si>
  <si>
    <t>03.12.2023 18:32:41</t>
  </si>
  <si>
    <t>L-72 35-14-L00072_956636664_956636664</t>
  </si>
  <si>
    <t>03.12.2023 14:53:11</t>
  </si>
  <si>
    <t>03.12.2023 17:10:31</t>
  </si>
  <si>
    <t>ÖZBEY İM 35-26-A00005_CEZA EVİ L12_2066112</t>
  </si>
  <si>
    <t>03.12.2023 14:56:41</t>
  </si>
  <si>
    <t>03.12.2023 15:50:12</t>
  </si>
  <si>
    <t>K-3 35-01-K00003_913229634_913229634</t>
  </si>
  <si>
    <t>03.12.2023 15:00:26</t>
  </si>
  <si>
    <t>03.12.2023 18:17:31</t>
  </si>
  <si>
    <t>MEDAR TR-9 45-72-L00278_956514263_956514263</t>
  </si>
  <si>
    <t>03.12.2023 15:01:01</t>
  </si>
  <si>
    <t>03.12.2023 16:41:36</t>
  </si>
  <si>
    <t>GÖKKÖY TR-2 45-78-L00273_45-78-L00273_2355418</t>
  </si>
  <si>
    <t>03.12.2023 15:01:07</t>
  </si>
  <si>
    <t>03.12.2023 16:00:39</t>
  </si>
  <si>
    <t>ALAŞEHİR TR-46 45-73-M00046_45-73-M00046_61399094</t>
  </si>
  <si>
    <t>03.12.2023 15:01:27</t>
  </si>
  <si>
    <t>03.12.2023 15:38:35</t>
  </si>
  <si>
    <t>KÜRDÜLLÜ EKİNLİK TR-1 35-29-L00459_A_56402766_56402766</t>
  </si>
  <si>
    <t>03.12.2023 15:07:28</t>
  </si>
  <si>
    <t>03.12.2023 16:50:01</t>
  </si>
  <si>
    <t>AYDIN OKAN SULAMA GRUBU 35-29-M00178_D_56360750_56360750</t>
  </si>
  <si>
    <t>03.12.2023 15:07:43</t>
  </si>
  <si>
    <t>03.12.2023 17:40:53</t>
  </si>
  <si>
    <t>K-1027 35-01-K01027_910681202_910681202</t>
  </si>
  <si>
    <t>03.12.2023 15:08:33</t>
  </si>
  <si>
    <t>03.12.2023 21:36:25</t>
  </si>
  <si>
    <t>DEĞİRMENDERE ILDIZLAR YANI TR-3 45-73-M00299_A_91388837_91388837</t>
  </si>
  <si>
    <t>03.12.2023 15:09:39</t>
  </si>
  <si>
    <t>03.12.2023 17:32:19</t>
  </si>
  <si>
    <t>L-376 PAZARYERİ 35-18-L00376_950467746_950467746</t>
  </si>
  <si>
    <t>03.12.2023 15:09:56</t>
  </si>
  <si>
    <t>03.12.2023 21:11:16</t>
  </si>
  <si>
    <t>K-50 35-01-K00050_911131406_911131406</t>
  </si>
  <si>
    <t>03.12.2023 15:10:15</t>
  </si>
  <si>
    <t>03.12.2023 16:45:57</t>
  </si>
  <si>
    <t>AKKEÇİLİ KÖK 45-73-M00239_AKKEÇİLİ M03_72035048</t>
  </si>
  <si>
    <t>03.12.2023 15:11:53</t>
  </si>
  <si>
    <t>03.12.2023 16:00:17</t>
  </si>
  <si>
    <t>M-2973 35-01-M02973_912405641_912405641</t>
  </si>
  <si>
    <t>03.12.2023 15:17:11</t>
  </si>
  <si>
    <t>03.12.2023 17:49:45</t>
  </si>
  <si>
    <t>03.12.2023 15:20:23</t>
  </si>
  <si>
    <t>03.12.2023 15:27:59</t>
  </si>
  <si>
    <t>K-1140 35-02-K01140_D D1B_5809641</t>
  </si>
  <si>
    <t>03.12.2023 15:26:07</t>
  </si>
  <si>
    <t>03.12.2023 16:23:32</t>
  </si>
  <si>
    <t>K-1654 35-07-K01654_97514207_97514207</t>
  </si>
  <si>
    <t>03.12.2023 15:31:19</t>
  </si>
  <si>
    <t>03.12.2023 16:48:07</t>
  </si>
  <si>
    <t>TR-52 35-19-L00052_DIREK TIPI TRAFO HUCRESI H01_2057437</t>
  </si>
  <si>
    <t>03.12.2023 15:33:29</t>
  </si>
  <si>
    <t>03.12.2023 19:21:40</t>
  </si>
  <si>
    <t>DEREBAŞI TR-15 35-29-L00254_B_56360867_56360867</t>
  </si>
  <si>
    <t>03.12.2023 15:40:19</t>
  </si>
  <si>
    <t>03.12.2023 17:48:07</t>
  </si>
  <si>
    <t>03.12.2023 15:42:06</t>
  </si>
  <si>
    <t>03.12.2023 20:42:48</t>
  </si>
  <si>
    <t>ÖZBEK TR-1 35-19-M00231_35-19-M00231_2349210</t>
  </si>
  <si>
    <t>03.12.2023 15:45:00</t>
  </si>
  <si>
    <t>03.12.2023 17:41:38</t>
  </si>
  <si>
    <t>SARUHANLI TR-2 45-80-M00002__73832685_73832685</t>
  </si>
  <si>
    <t>03.12.2023 15:53:23</t>
  </si>
  <si>
    <t>03.12.2023 17:42:02</t>
  </si>
  <si>
    <t>K-765 35-01-K00765_911785816_911785816</t>
  </si>
  <si>
    <t>03.12.2023 15:54:28</t>
  </si>
  <si>
    <t>03.12.2023 18:20:26</t>
  </si>
  <si>
    <t>TR-32 35-30-L00032_955318835_955318835</t>
  </si>
  <si>
    <t>03.12.2023 15:57:24</t>
  </si>
  <si>
    <t>03.12.2023 17:58:33</t>
  </si>
  <si>
    <t>TR-131 35-16-L00131_953316937_953316937</t>
  </si>
  <si>
    <t>03.12.2023 16:22:06</t>
  </si>
  <si>
    <t>03.12.2023 19:04:22</t>
  </si>
  <si>
    <t>YENİ KENT TR-3 35-16-M00028_B_56395378_56395378</t>
  </si>
  <si>
    <t>03.12.2023 16:25:56</t>
  </si>
  <si>
    <t>03.12.2023 20:05:38</t>
  </si>
  <si>
    <t>IŞIKLAR KÖK 45-73-M00467_BAKLACI M06_83813303</t>
  </si>
  <si>
    <t>03.12.2023 16:36:17</t>
  </si>
  <si>
    <t>03.12.2023 16:37:43</t>
  </si>
  <si>
    <t>ERDAL KARASU ÖZEL TR 45-71-M01576Ö_DIREK TIPI TRAFO HUCRESI H01_2085473</t>
  </si>
  <si>
    <t>03.12.2023 16:40:05</t>
  </si>
  <si>
    <t>03.12.2023 21:25:05</t>
  </si>
  <si>
    <t>M-865 ÇAMİÇİ KÖYÜ 35-02-M00865_35-02-M00865_2361733</t>
  </si>
  <si>
    <t>03.12.2023 16:43:37</t>
  </si>
  <si>
    <t>03.12.2023 18:23:31</t>
  </si>
  <si>
    <t>CABBAR DM 45-73-M00100_DSİ ÇIKIŞ M03_2057597</t>
  </si>
  <si>
    <t>03.12.2023 16:44:47</t>
  </si>
  <si>
    <t>03.12.2023 16:57:48</t>
  </si>
  <si>
    <t>CAFERBEY KÖK 45-78-L00231_HatBaşıAyırıcı_53139937 L04_53139937</t>
  </si>
  <si>
    <t>03.12.2023 16:48:17</t>
  </si>
  <si>
    <t>03.12.2023 17:51:10</t>
  </si>
  <si>
    <t>BÜYÜKSÜMBÜLLER TR-1 45-71-M00818_45-71-M00818_2366952</t>
  </si>
  <si>
    <t>03.12.2023 17:34:24</t>
  </si>
  <si>
    <t>AKHİSAR TM 45-72-A00006_GÖLMARMARA M01_2313121</t>
  </si>
  <si>
    <t>03.12.2023 16:56:23</t>
  </si>
  <si>
    <t>03.12.2023 17:04:57</t>
  </si>
  <si>
    <t>03.12.2023 17:03:42</t>
  </si>
  <si>
    <t>03.12.2023 18:26:13</t>
  </si>
  <si>
    <t>M-3198 (YATIRIM REZERVE) 35-01-M03198_D_56378757_56378757</t>
  </si>
  <si>
    <t>03.12.2023 17:04:53</t>
  </si>
  <si>
    <t>03.12.2023 18:14:13</t>
  </si>
  <si>
    <t>K-4624 35-03-K04624_TRAFO K03_41921147</t>
  </si>
  <si>
    <t>03.12.2023 17:06:23</t>
  </si>
  <si>
    <t>03.12.2023 17:23:06</t>
  </si>
  <si>
    <t>AHMETBEYLER DM 35-16-M00154_HatBaşıAyırıcı_53139424 M04_53139424</t>
  </si>
  <si>
    <t>03.12.2023 17:19:23</t>
  </si>
  <si>
    <t>03.12.2023 17:31:27</t>
  </si>
  <si>
    <t>03.12.2023 17:32:56</t>
  </si>
  <si>
    <t>03.12.2023 22:16:24</t>
  </si>
  <si>
    <t>SABİHA KURUÜZÜM TR 35-30-M00294_955312547_955312547</t>
  </si>
  <si>
    <t>03.12.2023 17:33:49</t>
  </si>
  <si>
    <t>03.12.2023 19:49:11</t>
  </si>
  <si>
    <t>K-3224 35-04-K03224_99077871_99077871</t>
  </si>
  <si>
    <t>03.12.2023 17:34:56</t>
  </si>
  <si>
    <t>03.12.2023 21:46:46</t>
  </si>
  <si>
    <t>03.12.2023 17:40:49</t>
  </si>
  <si>
    <t>03.12.2023 22:45:44</t>
  </si>
  <si>
    <t>ÇINARDİBİ KÖK 35-20-M00069_DERNEKLİ-BALCILAR-OSMANLAR-BAYRAMLAR-KAMBERLER M04_66050707</t>
  </si>
  <si>
    <t>03.12.2023 17:41:33</t>
  </si>
  <si>
    <t>03.12.2023 18:20:54</t>
  </si>
  <si>
    <t>ALİ KURT GRUBU 35-26-L00121_35-26-L00121_2368452</t>
  </si>
  <si>
    <t>03.12.2023 17:45:26</t>
  </si>
  <si>
    <t>04.12.2023 00:41:37</t>
  </si>
  <si>
    <t>03.12.2023 17:46:10</t>
  </si>
  <si>
    <t>03.12.2023 18:31:05</t>
  </si>
  <si>
    <t>K-49 35-01-K00049_35-01-K00049_42446532</t>
  </si>
  <si>
    <t>03.12.2023 17:46:37</t>
  </si>
  <si>
    <t>03.12.2023 18:04:56</t>
  </si>
  <si>
    <t>KÜÇÜK SANAYİ SİTESİ TR-3 45-83-L00144_DAĞITIM TRAFOSU L04_2327690</t>
  </si>
  <si>
    <t>03.12.2023 17:48:43</t>
  </si>
  <si>
    <t>03.12.2023 19:05:28</t>
  </si>
  <si>
    <t>03.12.2023 17:57:18</t>
  </si>
  <si>
    <t>03.12.2023 18:52:19</t>
  </si>
  <si>
    <t>AKMESCİT TR-2 35-29-L00220_B_91369628_91369628</t>
  </si>
  <si>
    <t>03.12.2023 18:00:01</t>
  </si>
  <si>
    <t>03.12.2023 20:20:47</t>
  </si>
  <si>
    <t>TR-253 35-19-M00253_956697868_956697868</t>
  </si>
  <si>
    <t>03.12.2023 18:02:11</t>
  </si>
  <si>
    <t>03.12.2023 22:32:43</t>
  </si>
  <si>
    <t>K-526 35-02-K00526_960888349_960888349</t>
  </si>
  <si>
    <t>03.12.2023 18:03:14</t>
  </si>
  <si>
    <t>03.12.2023 20:50:36</t>
  </si>
  <si>
    <t>ÇİFTLİK İM 35-18-A00003_GOLF-1 L12_2054622</t>
  </si>
  <si>
    <t>03.12.2023 18:06:23</t>
  </si>
  <si>
    <t>03.12.2023 19:21:46</t>
  </si>
  <si>
    <t>M-1028 35-04-M01028_913893923_913893923</t>
  </si>
  <si>
    <t>03.12.2023 18:12:26</t>
  </si>
  <si>
    <t>03.12.2023 20:23:20</t>
  </si>
  <si>
    <t>HİSARLIK TR-1 35-20-L00261_955196807_955196807</t>
  </si>
  <si>
    <t>03.12.2023 18:13:09</t>
  </si>
  <si>
    <t>03.12.2023 21:30:07</t>
  </si>
  <si>
    <t>M-3198 (YATIRIM REZERVE) 35-01-M03198_35-01-M03198_83180931</t>
  </si>
  <si>
    <t>03.12.2023 18:40:49</t>
  </si>
  <si>
    <t>BELENYAKA TR-7 45-73-M00665_DIREK TIPI TRAFO HUCRESI H01_2094136</t>
  </si>
  <si>
    <t>03.12.2023 18:16:36</t>
  </si>
  <si>
    <t>03.12.2023 20:54:45</t>
  </si>
  <si>
    <t>TR-52 35-16-L00052_C_90943488_90943488</t>
  </si>
  <si>
    <t>03.12.2023 18:20:33</t>
  </si>
  <si>
    <t>03.12.2023 20:51:40</t>
  </si>
  <si>
    <t>DAĞHACIYUSUF TR-5 45-73-M01229_945651460_945651460</t>
  </si>
  <si>
    <t>03.12.2023 18:23:28</t>
  </si>
  <si>
    <t>03.12.2023 22:08:43</t>
  </si>
  <si>
    <t>ŞEYHDAVUTLAR TR-4 KEMİKLİ 45-79-M00121_C_56387153_56387153</t>
  </si>
  <si>
    <t>03.12.2023 18:30:42</t>
  </si>
  <si>
    <t>03.12.2023 19:43:08</t>
  </si>
  <si>
    <t>03.12.2023 18:30:48</t>
  </si>
  <si>
    <t>03.12.2023 19:57:21</t>
  </si>
  <si>
    <t>GÖKEYÜP TR-1 KÖK 45-78-M00798_HatBaşıAyırıcı_53140228 M04_53140228</t>
  </si>
  <si>
    <t>03.12.2023 18:30:53</t>
  </si>
  <si>
    <t>03.12.2023 21:00:07</t>
  </si>
  <si>
    <t>K-1027 35-01-K01027_915085552_915085552</t>
  </si>
  <si>
    <t>03.12.2023 18:34:23</t>
  </si>
  <si>
    <t>03.12.2023 20:01:34</t>
  </si>
  <si>
    <t>ALAŞEHİR TR-4 45-73-M00004_945669311_945669311</t>
  </si>
  <si>
    <t>03.12.2023 18:34:33</t>
  </si>
  <si>
    <t>03.12.2023 22:05:13</t>
  </si>
  <si>
    <t>KARAKOCA TR-1 45-71-M00978_45-71-M00978_2355322</t>
  </si>
  <si>
    <t>03.12.2023 19:42:38</t>
  </si>
  <si>
    <t>SARUHANLI TR-12 45-80-M00012_C C01b_5985915</t>
  </si>
  <si>
    <t>03.12.2023 19:13:04</t>
  </si>
  <si>
    <t>03.12.2023 20:26:01</t>
  </si>
  <si>
    <t>DM-13/03 (İTFAİYE KARŞISI) 45-71-M00333_B tr13/3 b1b_44922228</t>
  </si>
  <si>
    <t>03.12.2023 19:14:40</t>
  </si>
  <si>
    <t>03.12.2023 20:49:07</t>
  </si>
  <si>
    <t>M-2792 35-01-M02792_E 1E_5861589</t>
  </si>
  <si>
    <t>03.12.2023 19:50:38</t>
  </si>
  <si>
    <t>03.12.2023 21:26:54</t>
  </si>
  <si>
    <t>ALİAĞA M-433 35-17-M00433_DIREK TIPI TRAFO HUCRESI H01_2067068</t>
  </si>
  <si>
    <t>03.12.2023 19:56:06</t>
  </si>
  <si>
    <t>03.12.2023 21:22:38</t>
  </si>
  <si>
    <t>SAİPALTI TR-1 35-21-L00101_A_90961111_90961111</t>
  </si>
  <si>
    <t>03.12.2023 19:56:07</t>
  </si>
  <si>
    <t>03.12.2023 21:25:25</t>
  </si>
  <si>
    <t>YENİKÖY TR-2 45-71-M01045_DIREK TIPI TRAFO HUCRESI H01_2053046</t>
  </si>
  <si>
    <t>03.12.2023 20:08:46</t>
  </si>
  <si>
    <t>04.12.2023 02:13:23</t>
  </si>
  <si>
    <t>OĞULDURUK TR-1 45-75-M00185_A_56403328_56403328</t>
  </si>
  <si>
    <t>03.12.2023 20:10:10</t>
  </si>
  <si>
    <t>03.12.2023 20:56:26</t>
  </si>
  <si>
    <t>L-349 35-18-L00349_950456060_950456060</t>
  </si>
  <si>
    <t>03.12.2023 20:20:12</t>
  </si>
  <si>
    <t>03.12.2023 23:45:27</t>
  </si>
  <si>
    <t>AKMESCİT TR-2 35-29-L00220_35-29-L00220_2375084</t>
  </si>
  <si>
    <t>03.12.2023 20:34:42</t>
  </si>
  <si>
    <t>03.12.2023 20:33:57</t>
  </si>
  <si>
    <t>03.12.2023 22:25:30</t>
  </si>
  <si>
    <t>GÜVENDİK TR-1 45-76-L00086_955237290_955237290</t>
  </si>
  <si>
    <t>03.12.2023 20:34:54</t>
  </si>
  <si>
    <t>03.12.2023 22:40:55</t>
  </si>
  <si>
    <t>K-3160 35-01-K03160_911184775_911184775</t>
  </si>
  <si>
    <t>03.12.2023 20:44:17</t>
  </si>
  <si>
    <t>03.12.2023 21:29:24</t>
  </si>
  <si>
    <t>K-525 35-04-K00525_D K525D1B_5786407</t>
  </si>
  <si>
    <t>03.12.2023 20:47:03</t>
  </si>
  <si>
    <t>04.12.2023 01:14:07</t>
  </si>
  <si>
    <t>ALAŞEHİR TR-80 45-73-M00080_945669380_945669380</t>
  </si>
  <si>
    <t>03.12.2023 20:48:59</t>
  </si>
  <si>
    <t>03.12.2023 23:15:09</t>
  </si>
  <si>
    <t>AŞAĞIÇOBANİSA TR-12 45-71-M00097_45-71-M00097_60972150</t>
  </si>
  <si>
    <t>03.12.2023 20:57:03</t>
  </si>
  <si>
    <t>03.12.2023 20:58:23</t>
  </si>
  <si>
    <t>03.12.2023 21:07:05</t>
  </si>
  <si>
    <t>03.12.2023 21:36:57</t>
  </si>
  <si>
    <t>03.12.2023 21:11:13</t>
  </si>
  <si>
    <t>04.12.2023 01:15:05</t>
  </si>
  <si>
    <t>TR-50 35-19-L00050_B_91002915_91002915</t>
  </si>
  <si>
    <t>03.12.2023 21:24:14</t>
  </si>
  <si>
    <t>03.12.2023 23:02:34</t>
  </si>
  <si>
    <t>YAĞCILAR KÖK 45-71-M00179_SULAMALAR-AT ÇİFTLİĞİ M02_72258055</t>
  </si>
  <si>
    <t>03.12.2023 22:29:54</t>
  </si>
  <si>
    <t>DM-13/03 (İTFAİYE KARŞISI) 45-71-M00333_45-71-M00333_72050906</t>
  </si>
  <si>
    <t>03.12.2023 22:30:38</t>
  </si>
  <si>
    <t>L-158 ONTUR 35-18-L00158_11513016 a2_5776996</t>
  </si>
  <si>
    <t>03.12.2023 21:52:10</t>
  </si>
  <si>
    <t>03.12.2023 22:39:27</t>
  </si>
  <si>
    <t>MANİSA TM-1 45-71-A00001_SARUHANLI M04_2309457</t>
  </si>
  <si>
    <t>03.12.2023 22:58:13</t>
  </si>
  <si>
    <t>04.12.2023 00:00:42</t>
  </si>
  <si>
    <t>KESİKKÖY DM 35-28-M00309_SAKIPAĞA M06_96738811</t>
  </si>
  <si>
    <t>03.12.2023 23:00:29</t>
  </si>
  <si>
    <t>03.12.2023 23:16:23</t>
  </si>
  <si>
    <t>TÜRKELLİ DM (TR-4) 35-28-M00368_ALÇUK-2 M03_56298985</t>
  </si>
  <si>
    <t>03.12.2023 23:01:53</t>
  </si>
  <si>
    <t>03.12.2023 23:16:43</t>
  </si>
  <si>
    <t>M-3333 35-04-M03333_912758869_912758869</t>
  </si>
  <si>
    <t>03.12.2023 23:02:22</t>
  </si>
  <si>
    <t>04.12.2023 05:19:35</t>
  </si>
  <si>
    <t>TR-50 35-19-L00050_35-19-L00050_2348973</t>
  </si>
  <si>
    <t>03.12.2023 23:48:55</t>
  </si>
  <si>
    <t>KARDEMİR DM 35-17-M00242_HABAŞ-2 M15_2336079</t>
  </si>
  <si>
    <t>03.12.2023 23:04:28</t>
  </si>
  <si>
    <t>04.12.2023 00:30:45</t>
  </si>
  <si>
    <t>KARDEMİR DM 35-17-M00242_KARDEMİR M06_2320385</t>
  </si>
  <si>
    <t>03.12.2023 23:17:19</t>
  </si>
  <si>
    <t>04.12.2023 00:26:37</t>
  </si>
  <si>
    <t>ALÇUK TM 35-17-A00001_HABAŞ-1 M31_2055294</t>
  </si>
  <si>
    <t>03.12.2023 23:51:57</t>
  </si>
  <si>
    <t>04.12.2023 02:57:08</t>
  </si>
  <si>
    <t>03.12.2023 23:56:56</t>
  </si>
  <si>
    <t>04.12.2023 00:03:35</t>
  </si>
  <si>
    <t>04.12.2023 01:37:05</t>
  </si>
  <si>
    <t>04.12.2023 03:49:34</t>
  </si>
  <si>
    <t>YENİKÖY TR-4 45-71-M00125_YENİKÖY TR-3 M03_72244248</t>
  </si>
  <si>
    <t>04.12.2023 04:26:13</t>
  </si>
  <si>
    <t>04.12.2023 02:16:56</t>
  </si>
  <si>
    <t>04.12.2023 03:22:37</t>
  </si>
  <si>
    <t>AKKEÇİLİ KÖK 45-73-M00239_AKKEÇİLİ M03_72035013</t>
  </si>
  <si>
    <t>04.12.2023 02:33:41</t>
  </si>
  <si>
    <t>04.12.2023 03:04:17</t>
  </si>
  <si>
    <t>K-488 35-04-K00488_35-04-K00488_2375563</t>
  </si>
  <si>
    <t>04.12.2023 03:21:36</t>
  </si>
  <si>
    <t>04.12.2023 06:32:03</t>
  </si>
  <si>
    <t>YENİKÖY TR-3 45-71-M01044_45-71-M01044_2371688</t>
  </si>
  <si>
    <t>04.12.2023 03:42:23</t>
  </si>
  <si>
    <t>04.12.2023 05:06:03</t>
  </si>
  <si>
    <t>K-3393 35-08-K03393_99747162_99747162</t>
  </si>
  <si>
    <t>04.12.2023 04:02:55</t>
  </si>
  <si>
    <t>04.12.2023 05:24:29</t>
  </si>
  <si>
    <t>ÇAYBAŞI DM-1/19 35-26-M00182_ M10_2038795</t>
  </si>
  <si>
    <t>04.12.2023 04:03:59</t>
  </si>
  <si>
    <t>04.12.2023 04:52:32</t>
  </si>
  <si>
    <t>04.12.2023 04:35:07</t>
  </si>
  <si>
    <t>04.12.2023 04:45:40</t>
  </si>
  <si>
    <t>04.12.2023 04:45:44</t>
  </si>
  <si>
    <t>ÜNİVERSİTE TM 35-02-A00008_ÜNİVERSİTE-4 K32_2062769</t>
  </si>
  <si>
    <t>04.12.2023 04:45:47</t>
  </si>
  <si>
    <t>ÜNİVERSİTE TM 35-02-A00008_ÜNİVERSİTE-6 K36_2062776</t>
  </si>
  <si>
    <t>04.12.2023 04:45:54</t>
  </si>
  <si>
    <t>ÜNİVERSİTE TM 35-02-A00008_ÜNİVERSİTE-18 K42_2314411</t>
  </si>
  <si>
    <t>04.12.2023 04:35:33</t>
  </si>
  <si>
    <t>04.12.2023 04:45:57</t>
  </si>
  <si>
    <t>ÜNİVERSİTE TM 35-02-A00008_ÜNİVERSİTE-16 K40_2314409</t>
  </si>
  <si>
    <t>04.12.2023 04:37:09</t>
  </si>
  <si>
    <t>04.12.2023 04:46:01</t>
  </si>
  <si>
    <t>ÜNİVERSİTE TM 35-02-A00008_ÜNİVERSİTE-17 K41_2314410</t>
  </si>
  <si>
    <t>04.12.2023 04:37:16</t>
  </si>
  <si>
    <t>04.12.2023 04:46:05</t>
  </si>
  <si>
    <t>04.12.2023 05:03:38</t>
  </si>
  <si>
    <t>04.12.2023 06:06:36</t>
  </si>
  <si>
    <t>KARABURUN İM 35-21-A00001_KÜÇÜKBAHÇE L05_2063035</t>
  </si>
  <si>
    <t>04.12.2023 05:22:45</t>
  </si>
  <si>
    <t>04.12.2023 05:35:47</t>
  </si>
  <si>
    <t>K-813 35-01-K00813_912188085_912188085</t>
  </si>
  <si>
    <t>04.12.2023 05:50:05</t>
  </si>
  <si>
    <t>04.12.2023 09:57:26</t>
  </si>
  <si>
    <t>SULUDERE KÖK 35-31-L00057_AYDOĞDU L04_2113666</t>
  </si>
  <si>
    <t>04.12.2023 05:52:13</t>
  </si>
  <si>
    <t>04.12.2023 06:37:42</t>
  </si>
  <si>
    <t>04.12.2023 06:04:05</t>
  </si>
  <si>
    <t>04.12.2023 09:07:39</t>
  </si>
  <si>
    <t>04.12.2023 06:20:26</t>
  </si>
  <si>
    <t>04.12.2023 09:15:36</t>
  </si>
  <si>
    <t>ALAÇATI TM 35-18-A00005_KARABURUN-3 M08_2311008</t>
  </si>
  <si>
    <t>04.12.2023 06:20:27</t>
  </si>
  <si>
    <t>04.12.2023 07:02:04</t>
  </si>
  <si>
    <t>EĞLENHOCA DM 35-21-M00013_MORDOĞAN-1 M04_72178831</t>
  </si>
  <si>
    <t>04.12.2023 06:21:00</t>
  </si>
  <si>
    <t>04.12.2023 06:39:00</t>
  </si>
  <si>
    <t>ALAÇATI TM 35-18-A00005_ALAÇATI-4 M04_2311005</t>
  </si>
  <si>
    <t>04.12.2023 06:21:33</t>
  </si>
  <si>
    <t>04.12.2023 07:05:55</t>
  </si>
  <si>
    <t>ÇEŞME İM 35-18-A00001_MARİNA M01_2307667</t>
  </si>
  <si>
    <t>04.12.2023 06:24:33</t>
  </si>
  <si>
    <t>04.12.2023 07:12:56</t>
  </si>
  <si>
    <t>K-3036 35-04-K03036_D_56355982_56355982</t>
  </si>
  <si>
    <t>04.12.2023 06:40:37</t>
  </si>
  <si>
    <t>04.12.2023 09:01:10</t>
  </si>
  <si>
    <t>ALAÇATI TM 35-18-A00005_KARABURUN-1 M19_2310585</t>
  </si>
  <si>
    <t>04.12.2023 06:48:54</t>
  </si>
  <si>
    <t>04.12.2023 07:10:39</t>
  </si>
  <si>
    <t>L-470 KÖK 35-18-L00470_REİSDERE L04_72090182</t>
  </si>
  <si>
    <t>04.12.2023 07:12:16</t>
  </si>
  <si>
    <t>04.12.2023 07:39:00</t>
  </si>
  <si>
    <t>K-101 35-01-K00101_911161033_911161033</t>
  </si>
  <si>
    <t>04.12.2023 07:15:12</t>
  </si>
  <si>
    <t>04.12.2023 08:39:40</t>
  </si>
  <si>
    <t>ALİZE KÖK 35-18-M00059_HatBaşıAyırıcı_100708474 M09_100708474</t>
  </si>
  <si>
    <t>04.12.2023 07:25:27</t>
  </si>
  <si>
    <t>04.12.2023 10:01:00</t>
  </si>
  <si>
    <t>04.12.2023 07:26:25</t>
  </si>
  <si>
    <t>04.12.2023 08:26:17</t>
  </si>
  <si>
    <t>TR-17 35-19-L00017_10344771_56368452_56368452</t>
  </si>
  <si>
    <t>04.12.2023 07:29:53</t>
  </si>
  <si>
    <t>04.12.2023 08:00:10</t>
  </si>
  <si>
    <t>GERMİYAN İM 35-18-A00004_KARABURUN-3 (ALAÇATI TM) M05_66027122</t>
  </si>
  <si>
    <t>04.12.2023 07:39:29</t>
  </si>
  <si>
    <t>04.12.2023 10:00:54</t>
  </si>
  <si>
    <t>K-1545 35-02-K01545_D D1B_5849363</t>
  </si>
  <si>
    <t>04.12.2023 07:53:21</t>
  </si>
  <si>
    <t>04.12.2023 09:31:22</t>
  </si>
  <si>
    <t>M-3122 35-10-M03122_95002767438_95002767438</t>
  </si>
  <si>
    <t>04.12.2023 08:06:30</t>
  </si>
  <si>
    <t>04.12.2023 17:08:43</t>
  </si>
  <si>
    <t>ALAŞEHİR TM 45-73-A00001_CABBAR DM-1 M07_2312673</t>
  </si>
  <si>
    <t>04.12.2023 08:11:37</t>
  </si>
  <si>
    <t>04.12.2023 08:44:17</t>
  </si>
  <si>
    <t>K-2867 35-09-K02867_A a1b_5868934</t>
  </si>
  <si>
    <t>04.12.2023 08:14:51</t>
  </si>
  <si>
    <t>04.12.2023 09:57:25</t>
  </si>
  <si>
    <t>K-1020 35-01-K01020_912310151_912310151</t>
  </si>
  <si>
    <t>04.12.2023 08:15:25</t>
  </si>
  <si>
    <t>04.12.2023 09:19:14</t>
  </si>
  <si>
    <t>M-195 35-02-M00195_E E1B_5847731</t>
  </si>
  <si>
    <t>04.12.2023 08:19:00</t>
  </si>
  <si>
    <t>04.12.2023 11:09:11</t>
  </si>
  <si>
    <t>KARABURUN GIS TM 35-19-A00008_KARAREİS M05_2317316</t>
  </si>
  <si>
    <t>04.12.2023 08:20:44</t>
  </si>
  <si>
    <t>04.12.2023 08:36:26</t>
  </si>
  <si>
    <t>ALİAĞA M-564 35-17-M00564_B_65497126_65497126</t>
  </si>
  <si>
    <t>04.12.2023 08:21:20</t>
  </si>
  <si>
    <t>04.12.2023 09:51:07</t>
  </si>
  <si>
    <t>DM-2/TR-16 35-16-M00835_95001244040_95001244040</t>
  </si>
  <si>
    <t>04.12.2023 08:21:56</t>
  </si>
  <si>
    <t>04.12.2023 12:04:16</t>
  </si>
  <si>
    <t>TR-16 45-77-L00016_A_56359840_56359840</t>
  </si>
  <si>
    <t>04.12.2023 08:22:24</t>
  </si>
  <si>
    <t>04.12.2023 14:02:52</t>
  </si>
  <si>
    <t>DENİZGİREN KÖK 35-21-L00233_KÜÇÜKBAHÇE KÖY L04_97424579</t>
  </si>
  <si>
    <t>04.12.2023 08:27:25</t>
  </si>
  <si>
    <t>04.12.2023 09:58:20</t>
  </si>
  <si>
    <t>KAHRAMANDERE İM 35-10-A00002_GÜZELBAHÇE HAT-1 M11_2094869</t>
  </si>
  <si>
    <t>04.12.2023 08:37:36</t>
  </si>
  <si>
    <t>04.12.2023 08:53:52</t>
  </si>
  <si>
    <t>CABBAR DM 45-73-M00100_EMRE PLASTİK M01_2057592</t>
  </si>
  <si>
    <t>04.12.2023 08:40:22</t>
  </si>
  <si>
    <t>04.12.2023 08:58:03</t>
  </si>
  <si>
    <t>04.12.2023 08:40:26</t>
  </si>
  <si>
    <t>04.12.2023 09:00:54</t>
  </si>
  <si>
    <t>TR-55 KÖK 35-19-M00055_TR-77 KÖK M03_76783811</t>
  </si>
  <si>
    <t>04.12.2023 08:41:27</t>
  </si>
  <si>
    <t>04.12.2023 09:16:41</t>
  </si>
  <si>
    <t>BADEMLER İM-DM 35-19-A00003_GÜZELBAHÇE-1 (GÖNEN) ÇIKIŞ M16_100970895</t>
  </si>
  <si>
    <t>04.12.2023 09:09:09</t>
  </si>
  <si>
    <t>KIZILAVLU KÖK 45-78-M00837_DELİBAŞLI GRUBU M02_66247833</t>
  </si>
  <si>
    <t>04.12.2023 08:42:13</t>
  </si>
  <si>
    <t>04.12.2023 08:42:16</t>
  </si>
  <si>
    <t>TR-81 35-19-L00081_TR-147 L02_72133518</t>
  </si>
  <si>
    <t>04.12.2023 08:42:33</t>
  </si>
  <si>
    <t>04.12.2023 09:11:17</t>
  </si>
  <si>
    <t>OKLUİSA KÖK 45-81-M00046_CINAN GRUP M04_71994401</t>
  </si>
  <si>
    <t>04.12.2023 08:45:06</t>
  </si>
  <si>
    <t>04.12.2023 08:58:22</t>
  </si>
  <si>
    <t>L-377 35-18-L00377_L-291 L01_72109886</t>
  </si>
  <si>
    <t>04.12.2023 08:45:53</t>
  </si>
  <si>
    <t>04.12.2023 11:24:42</t>
  </si>
  <si>
    <t>L-431 HAPPY PARK 35-18-L00431_9224493_56369836_56369836</t>
  </si>
  <si>
    <t>04.12.2023 08:48:04</t>
  </si>
  <si>
    <t>04.12.2023 10:55:30</t>
  </si>
  <si>
    <t>KAHRAMANDERE İM 35-10-A00002_YELKİ-2 M10_2310126</t>
  </si>
  <si>
    <t>04.12.2023 08:54:14</t>
  </si>
  <si>
    <t>04.12.2023 09:47:17</t>
  </si>
  <si>
    <t>M-1565 35-02-M01565_M-3269 M04_2310632</t>
  </si>
  <si>
    <t>04.12.2023 08:54:43</t>
  </si>
  <si>
    <t>04.12.2023 10:06:00</t>
  </si>
  <si>
    <t>M-3470(YATIRIM REZERVE) 35-02-M03470_B_56360054_56360054</t>
  </si>
  <si>
    <t>04.12.2023 08:55:13</t>
  </si>
  <si>
    <t>04.12.2023 16:41:53</t>
  </si>
  <si>
    <t>DURASILLI TR-7 45-78-M01118_TR-8 M05_2327267</t>
  </si>
  <si>
    <t>04.12.2023 08:59:37</t>
  </si>
  <si>
    <t>04.12.2023 10:09:04</t>
  </si>
  <si>
    <t>SOMA TR-16/1 45-82-M00528_F F01b_93716980</t>
  </si>
  <si>
    <t>04.12.2023 09:01:54</t>
  </si>
  <si>
    <t>04.12.2023 13:15:07</t>
  </si>
  <si>
    <t>TR-94 35-16-L00094_35-16-L00094_72001672</t>
  </si>
  <si>
    <t>04.12.2023 09:04:27</t>
  </si>
  <si>
    <t>04.12.2023 09:27:36</t>
  </si>
  <si>
    <t>YEŞİLYURT DM 45-73-M00476_SOBRAN M02_2318327</t>
  </si>
  <si>
    <t>04.12.2023 09:05:23</t>
  </si>
  <si>
    <t>04.12.2023 10:47:38</t>
  </si>
  <si>
    <t>KARAPINAR TR-1 45-78-M01107_A_56387618_56387618</t>
  </si>
  <si>
    <t>04.12.2023 09:08:59</t>
  </si>
  <si>
    <t>04.12.2023 13:06:03</t>
  </si>
  <si>
    <t>04.12.2023 09:09:34</t>
  </si>
  <si>
    <t>04.12.2023 20:05:17</t>
  </si>
  <si>
    <t>YAYAKENT TR-7 35-24-M00007_A_56353129_56353129</t>
  </si>
  <si>
    <t>04.12.2023 09:11:57</t>
  </si>
  <si>
    <t>04.12.2023 15:46:16</t>
  </si>
  <si>
    <t>TR-109 35-15-M00109_915013053_915013053</t>
  </si>
  <si>
    <t>04.12.2023 09:12:23</t>
  </si>
  <si>
    <t>04.12.2023 16:00:44</t>
  </si>
  <si>
    <t>BADEMBÜKÜ TR-1 35-21-L00075_ H_76840963</t>
  </si>
  <si>
    <t>04.12.2023 09:14:34</t>
  </si>
  <si>
    <t>04.12.2023 10:46:36</t>
  </si>
  <si>
    <t>K-2312 35-03-K02312_B_56355549_56355549</t>
  </si>
  <si>
    <t>04.12.2023 09:16:22</t>
  </si>
  <si>
    <t>04.12.2023 11:23:29</t>
  </si>
  <si>
    <t>MURADİYE DM-7/1 45-71-M01854_DM-7/1A M05_2125942</t>
  </si>
  <si>
    <t>04.12.2023 09:17:47</t>
  </si>
  <si>
    <t>04.12.2023 09:43:00</t>
  </si>
  <si>
    <t>TR-80 35-19-L00080_DAĞITIM TRAFOSU L03_72131355</t>
  </si>
  <si>
    <t>04.12.2023 09:19:31</t>
  </si>
  <si>
    <t>04.12.2023 10:02:00</t>
  </si>
  <si>
    <t>04.12.2023 09:20:10</t>
  </si>
  <si>
    <t>04.12.2023 12:46:20</t>
  </si>
  <si>
    <t>M-1292 35-02-M01292_D_56365864_56365864</t>
  </si>
  <si>
    <t>04.12.2023 09:20:13</t>
  </si>
  <si>
    <t>04.12.2023 10:43:49</t>
  </si>
  <si>
    <t>KORDON KÖK 45-78-M00730_KABAZLI M01_2105505</t>
  </si>
  <si>
    <t>04.12.2023 09:20:18</t>
  </si>
  <si>
    <t>04.12.2023 16:52:05</t>
  </si>
  <si>
    <t>TROPİKAL DM 35-27-L00056_Recloser L04_76015984</t>
  </si>
  <si>
    <t>04.12.2023 09:22:35</t>
  </si>
  <si>
    <t>04.12.2023 15:40:52</t>
  </si>
  <si>
    <t>TR-87 MENTEŞ KAVŞAĞI 35-19-L00087_TR-89 L02_2116369</t>
  </si>
  <si>
    <t>04.12.2023 09:23:25</t>
  </si>
  <si>
    <t>04.12.2023 09:42:36</t>
  </si>
  <si>
    <t>TR-38 35-30-L00038_955325247_955325247</t>
  </si>
  <si>
    <t>04.12.2023 09:29:36</t>
  </si>
  <si>
    <t>04.12.2023 10:33:20</t>
  </si>
  <si>
    <t>GÖKÇEÖREN TR-10 45-77-M00029_945515775_945515775</t>
  </si>
  <si>
    <t>04.12.2023 09:32:30</t>
  </si>
  <si>
    <t>04.12.2023 12:26:55</t>
  </si>
  <si>
    <t>KULA İM 45-77-A00001_AKTAŞ L02_2308465</t>
  </si>
  <si>
    <t>04.12.2023 09:33:07</t>
  </si>
  <si>
    <t>04.12.2023 09:47:38</t>
  </si>
  <si>
    <t>M-3470(YATIRIM REZERVE) 35-02-M03470_A_56360025_56360025</t>
  </si>
  <si>
    <t>04.12.2023 09:33:15</t>
  </si>
  <si>
    <t>04.12.2023 16:45:23</t>
  </si>
  <si>
    <t>KAYMAKÇI İM 35-15-A00004_EMİRLİOVA L07_2333299</t>
  </si>
  <si>
    <t>04.12.2023 09:34:52</t>
  </si>
  <si>
    <t>04.12.2023 18:08:38</t>
  </si>
  <si>
    <t>04.12.2023 09:36:48</t>
  </si>
  <si>
    <t>04.12.2023 11:01:56</t>
  </si>
  <si>
    <t>MENEMEN DM-4/10 35-28-M00742_60765971 A02_60766097</t>
  </si>
  <si>
    <t>04.12.2023 09:38:14</t>
  </si>
  <si>
    <t>04.12.2023 12:11:32</t>
  </si>
  <si>
    <t>DAĞDERE DM 45-72-M00097_HatBaşıAyırıcı_100691775 M05_100691775</t>
  </si>
  <si>
    <t>04.12.2023 09:38:31</t>
  </si>
  <si>
    <t>04.12.2023 17:45:47</t>
  </si>
  <si>
    <t>YOLÜSTÜ İM 35-15-A00002_GERÇEKLİ L12_2076430</t>
  </si>
  <si>
    <t>04.12.2023 09:40:43</t>
  </si>
  <si>
    <t>04.12.2023 09:48:13</t>
  </si>
  <si>
    <t>M-2605 YELKİ DM 35-10-M02605_TEOS GES M05_2303619</t>
  </si>
  <si>
    <t>OG Yeraltı Kablo Arızası</t>
  </si>
  <si>
    <t>04.12.2023 09:41:09</t>
  </si>
  <si>
    <t>04.12.2023 15:59:32</t>
  </si>
  <si>
    <t>SARUHANLI TR-11 45-80-M00011__72410798_72410798</t>
  </si>
  <si>
    <t>04.12.2023 09:42:29</t>
  </si>
  <si>
    <t>04.12.2023 14:58:19</t>
  </si>
  <si>
    <t>K-1027 35-01-K01027_F 1F_5861166</t>
  </si>
  <si>
    <t>04.12.2023 09:46:10</t>
  </si>
  <si>
    <t>04.12.2023 15:22:03</t>
  </si>
  <si>
    <t>BAĞARASI TR-10 KÖK 35-23-M00179_ESKİİBAĞARASI M02_72143144</t>
  </si>
  <si>
    <t>04.12.2023 09:47:23</t>
  </si>
  <si>
    <t>04.12.2023 10:14:42</t>
  </si>
  <si>
    <t>TR-2/100 45-83-M00781_45-83-M00781_2357122</t>
  </si>
  <si>
    <t>04.12.2023 09:48:58</t>
  </si>
  <si>
    <t>04.12.2023 12:15:58</t>
  </si>
  <si>
    <t>BAĞIRGAN TR-2 45-74-M00374__84270393_84270393</t>
  </si>
  <si>
    <t>04.12.2023 09:52:04</t>
  </si>
  <si>
    <t>04.12.2023 11:52:46</t>
  </si>
  <si>
    <t>KAYAKÖY TR-2 35-15-L00522_C_91239497_91239497</t>
  </si>
  <si>
    <t>04.12.2023 09:52:08</t>
  </si>
  <si>
    <t>04.12.2023 15:20:59</t>
  </si>
  <si>
    <t>K-49 35-01-K00049_35-01-K00049_42446533</t>
  </si>
  <si>
    <t>04.12.2023 09:56:13</t>
  </si>
  <si>
    <t>04.12.2023 10:03:45</t>
  </si>
  <si>
    <t>04.12.2023 09:56:47</t>
  </si>
  <si>
    <t>04.12.2023 17:36:53</t>
  </si>
  <si>
    <t>HİSARLIK YUVALI TR-2 35-29-L00210_35-29-L00210_2371214</t>
  </si>
  <si>
    <t>04.12.2023 09:58:53</t>
  </si>
  <si>
    <t>04.12.2023 10:50:33</t>
  </si>
  <si>
    <t>M-13 35-02-M00013_M-408 M08_2064789</t>
  </si>
  <si>
    <t>OG İzolatör Arızası</t>
  </si>
  <si>
    <t>04.12.2023 09:59:24</t>
  </si>
  <si>
    <t>04.12.2023 11:46:47</t>
  </si>
  <si>
    <t>DM-1/3 35-19-L00308_TR-80 L01_72131775</t>
  </si>
  <si>
    <t>04.12.2023 11:34:27</t>
  </si>
  <si>
    <t>TR-89 MAVİ PLAJ 35-19-L00089_TR-87 L03_72132930</t>
  </si>
  <si>
    <t>04.12.2023 10:05:17</t>
  </si>
  <si>
    <t>04.12.2023 10:13:23</t>
  </si>
  <si>
    <t>K-1353 35-01-K01353_911724496_911724496</t>
  </si>
  <si>
    <t>04.12.2023 10:06:47</t>
  </si>
  <si>
    <t>04.12.2023 11:54:09</t>
  </si>
  <si>
    <t>TR-11 45-77-L00011_45-77-L00011_72203814</t>
  </si>
  <si>
    <t>04.12.2023 10:09:15</t>
  </si>
  <si>
    <t>04.12.2023 14:35:10</t>
  </si>
  <si>
    <t>ULUKENT DM-3/18 35-28-M00058_964247508_964247508</t>
  </si>
  <si>
    <t>04.12.2023 10:10:35</t>
  </si>
  <si>
    <t>04.12.2023 15:40:31</t>
  </si>
  <si>
    <t>TR-79 35-17-M00079__56389502_56389502</t>
  </si>
  <si>
    <t>04.12.2023 10:10:54</t>
  </si>
  <si>
    <t>04.12.2023 10:37:47</t>
  </si>
  <si>
    <t>TR-109 35-15-M00109_C c2b_48886568</t>
  </si>
  <si>
    <t>04.12.2023 10:12:00</t>
  </si>
  <si>
    <t>05.12.2023 02:59:00</t>
  </si>
  <si>
    <t>KÖPRÜBAŞI TR-27 (FUTBOL SAHASI) 45-86-M00027_KÖPRÜBAŞI TR-38 M03_72220551</t>
  </si>
  <si>
    <t>04.12.2023 10:12:43</t>
  </si>
  <si>
    <t>04.12.2023 16:00:49</t>
  </si>
  <si>
    <t>K-4366 35-01-K04366_C_56370182_56370182</t>
  </si>
  <si>
    <t>04.12.2023 10:13:49</t>
  </si>
  <si>
    <t>04.12.2023 13:04:08</t>
  </si>
  <si>
    <t>DM-15 45-71-M00399_DM-15/2 KEÇİLİKÖY M26_73330782</t>
  </si>
  <si>
    <t>04.12.2023 10:14:11</t>
  </si>
  <si>
    <t>04.12.2023 14:43:33</t>
  </si>
  <si>
    <t>K-3648 35-01-K03648_A A1_5869254</t>
  </si>
  <si>
    <t>04.12.2023 10:14:16</t>
  </si>
  <si>
    <t>04.12.2023 21:18:27</t>
  </si>
  <si>
    <t>DM-2/9(TR-254) 35-19-L00254_35-19-L00254_72130794</t>
  </si>
  <si>
    <t>04.12.2023 10:18:37</t>
  </si>
  <si>
    <t>04.12.2023 11:57:34</t>
  </si>
  <si>
    <t>TR-114 35-16-L00114_C_56397752_56397752</t>
  </si>
  <si>
    <t>04.12.2023 10:29:06</t>
  </si>
  <si>
    <t>04.12.2023 13:36:03</t>
  </si>
  <si>
    <t>M-2825 35-03-M02825_910799859_910799859</t>
  </si>
  <si>
    <t>04.12.2023 10:29:10</t>
  </si>
  <si>
    <t>04.12.2023 19:20:44</t>
  </si>
  <si>
    <t>04.12.2023 10:29:32</t>
  </si>
  <si>
    <t>04.12.2023 13:23:31</t>
  </si>
  <si>
    <t>04.12.2023 10:31:42</t>
  </si>
  <si>
    <t>04.12.2023 11:55:16</t>
  </si>
  <si>
    <t>KOZBEYLİ TR-4 35-23-M00073_950415386_950415386</t>
  </si>
  <si>
    <t>04.12.2023 10:31:50</t>
  </si>
  <si>
    <t>04.12.2023 17:06:11</t>
  </si>
  <si>
    <t>TEKKEDERE DM 35-16-M00137_ZEYTİNDAĞ SULAMA M13_2118600</t>
  </si>
  <si>
    <t>04.12.2023 10:31:52</t>
  </si>
  <si>
    <t>04.12.2023 10:53:19</t>
  </si>
  <si>
    <t>K-3385 35-04-K03385_914531725_914531725</t>
  </si>
  <si>
    <t>04.12.2023 10:33:08</t>
  </si>
  <si>
    <t>04.12.2023 11:40:29</t>
  </si>
  <si>
    <t>M-2760 35-10-M02760_KAHRAMANDERE İM M01_81656685</t>
  </si>
  <si>
    <t>04.12.2023 10:33:23</t>
  </si>
  <si>
    <t>04.12.2023 10:33:43</t>
  </si>
  <si>
    <t>DM-17 45-71-M00400_DM-17/02 M05_73387909</t>
  </si>
  <si>
    <t>04.12.2023 14:08:13</t>
  </si>
  <si>
    <t>TR-38 35-30-L00038_955318231_955318231</t>
  </si>
  <si>
    <t>04.12.2023 10:33:47</t>
  </si>
  <si>
    <t>04.12.2023 11:26:58</t>
  </si>
  <si>
    <t>FOÇA TR-41 35-23-L00041_C_56398532_56398532</t>
  </si>
  <si>
    <t>04.12.2023 10:34:12</t>
  </si>
  <si>
    <t>04.12.2023 12:07:46</t>
  </si>
  <si>
    <t>04.12.2023 10:35:24</t>
  </si>
  <si>
    <t>04.12.2023 10:50:03</t>
  </si>
  <si>
    <t>M-3307(YATIRIM REZERVE) 35-07-M03307_95002555993_95002555993</t>
  </si>
  <si>
    <t>04.12.2023 10:37:48</t>
  </si>
  <si>
    <t>04.12.2023 17:14:38</t>
  </si>
  <si>
    <t>KAHRAMANDERE İM 35-10-A00002_GÖNEN M09_2096980</t>
  </si>
  <si>
    <t>04.12.2023 10:38:29</t>
  </si>
  <si>
    <t>04.12.2023 11:22:45</t>
  </si>
  <si>
    <t>04.12.2023 10:38:46</t>
  </si>
  <si>
    <t>M-9 GERMİYAN 35-18-M00009_DIREK TIPI TRAFO HUCRESI H01_2102131</t>
  </si>
  <si>
    <t>04.12.2023 10:41:12</t>
  </si>
  <si>
    <t>04.12.2023 11:17:17</t>
  </si>
  <si>
    <t>04.12.2023 10:42:46</t>
  </si>
  <si>
    <t>04.12.2023 21:49:14</t>
  </si>
  <si>
    <t>K-3772 35-02-K03772_912524551_912524551</t>
  </si>
  <si>
    <t>04.12.2023 10:44:26</t>
  </si>
  <si>
    <t>04.12.2023 12:02:40</t>
  </si>
  <si>
    <t>K-738 35-03-K00738_A_56377612_56377612</t>
  </si>
  <si>
    <t>04.12.2023 10:45:05</t>
  </si>
  <si>
    <t>04.12.2023 18:11:59</t>
  </si>
  <si>
    <t>SEYREK TR-5/2 35-28-M00911_953393155_953393155</t>
  </si>
  <si>
    <t>04.12.2023 10:45:25</t>
  </si>
  <si>
    <t>04.12.2023 13:29:56</t>
  </si>
  <si>
    <t>KARABURUN İM 35-21-A00001_HatBaşıAyırıcı_82610889 L05_82610889</t>
  </si>
  <si>
    <t>04.12.2023 12:48:53</t>
  </si>
  <si>
    <t>HALİLLER KÖK 35-31-L00228_HatBaşıAyırıcı_97422132 L02_97422132</t>
  </si>
  <si>
    <t>04.12.2023 10:46:52</t>
  </si>
  <si>
    <t>04.12.2023 18:09:39</t>
  </si>
  <si>
    <t>L-236 35-18-L00236_950463568_950463568</t>
  </si>
  <si>
    <t>04.12.2023 10:47:34</t>
  </si>
  <si>
    <t>04.12.2023 17:06:58</t>
  </si>
  <si>
    <t>GÜZELKÖY KÖK 45-71-M00123_GÜZELKÖY M07_50218018</t>
  </si>
  <si>
    <t>04.12.2023 10:48:10</t>
  </si>
  <si>
    <t>04.12.2023 12:48:41</t>
  </si>
  <si>
    <t>SARIGÖL DM 45-79-M00069_TR-55/56/57/58 FİDERİ M10_2318541</t>
  </si>
  <si>
    <t>04.12.2023 10:48:56</t>
  </si>
  <si>
    <t>04.12.2023 12:29:50</t>
  </si>
  <si>
    <t>L-431 HAPPY PARK 35-18-L00431_35-18-L00431_72118244</t>
  </si>
  <si>
    <t>04.12.2023 11:04:34</t>
  </si>
  <si>
    <t>DM-4/6 35-26-M00799_95002694583_95002694583</t>
  </si>
  <si>
    <t>04.12.2023 10:56:26</t>
  </si>
  <si>
    <t>04.12.2023 15:06:30</t>
  </si>
  <si>
    <t>TR-286 35-19-L00286_956668542_956668542</t>
  </si>
  <si>
    <t>04.12.2023 10:58:00</t>
  </si>
  <si>
    <t>04.12.2023 14:51:11</t>
  </si>
  <si>
    <t>L-431 HAPPY PARK 35-18-L00431_L-291 L03_72118242</t>
  </si>
  <si>
    <t>04.12.2023 10:58:53</t>
  </si>
  <si>
    <t>04.12.2023 11:51:56</t>
  </si>
  <si>
    <t>SOMA DM-4/TR10 45-82-M00010_TR-11 M05_60208852</t>
  </si>
  <si>
    <t>04.12.2023 11:00:17</t>
  </si>
  <si>
    <t>04.12.2023 12:58:27</t>
  </si>
  <si>
    <t>M-2917 35-01-M02917_B_56374828_56374828</t>
  </si>
  <si>
    <t>04.12.2023 11:09:41</t>
  </si>
  <si>
    <t>04.12.2023 16:45:13</t>
  </si>
  <si>
    <t>PAYAMLI M-1 KÖK 35-25-M00175_HatBaşıAyırıcı_53138832 M08_53138832</t>
  </si>
  <si>
    <t>04.12.2023 11:13:49</t>
  </si>
  <si>
    <t>04.12.2023 12:35:26</t>
  </si>
  <si>
    <t>M-991 35-03-M00991_910694429_910694429</t>
  </si>
  <si>
    <t>04.12.2023 17:07:54</t>
  </si>
  <si>
    <t>DEMİRCİLİ DM 35-15-L00895_KARAKOVA DM L013_85268691</t>
  </si>
  <si>
    <t>04.12.2023 11:16:31</t>
  </si>
  <si>
    <t>04.12.2023 12:00:27</t>
  </si>
  <si>
    <t>ÇANDARLI TR-17 35-30-M00017_955320350_955320350</t>
  </si>
  <si>
    <t>04.12.2023 11:16:51</t>
  </si>
  <si>
    <t>04.12.2023 12:22:29</t>
  </si>
  <si>
    <t>04.12.2023 12:25:10</t>
  </si>
  <si>
    <t>TR-60 ADAYOLU 35-19-L00060_956667260_956667260</t>
  </si>
  <si>
    <t>04.12.2023 11:18:48</t>
  </si>
  <si>
    <t>04.12.2023 13:38:29</t>
  </si>
  <si>
    <t>MURADİYE DM-5/11 45-71-M00232_DM-11/10A M14_72091336</t>
  </si>
  <si>
    <t>04.12.2023 11:26:25</t>
  </si>
  <si>
    <t>04.12.2023 11:39:33</t>
  </si>
  <si>
    <t>SANCAKLI BOZKÖY KÖK 45-71-M00087_KÖY İÇİ RİNG-1 M03_61320833</t>
  </si>
  <si>
    <t>04.12.2023 11:27:43</t>
  </si>
  <si>
    <t>04.12.2023 12:02:33</t>
  </si>
  <si>
    <t>DM-14/08 45-71-M00385_DM-23/02 M01_66509261</t>
  </si>
  <si>
    <t>04.12.2023 15:24:27</t>
  </si>
  <si>
    <t>04.12.2023 11:27:57</t>
  </si>
  <si>
    <t>04.12.2023 14:50:35</t>
  </si>
  <si>
    <t>KULAKSIZLAR KÖK 45-72-L00839_SIRÇALI L04_66574896</t>
  </si>
  <si>
    <t>04.12.2023 11:29:10</t>
  </si>
  <si>
    <t>04.12.2023 13:19:29</t>
  </si>
  <si>
    <t>ÖDEMİŞ İM 35-15-A00001_ŞEHİR-3 M17_2060974</t>
  </si>
  <si>
    <t>04.12.2023 11:29:22</t>
  </si>
  <si>
    <t>04.12.2023 16:43:33</t>
  </si>
  <si>
    <t>SUDELİĞİ KÖK 45-72-L00111_A_56393968_56393968</t>
  </si>
  <si>
    <t>04.12.2023 11:34:18</t>
  </si>
  <si>
    <t>04.12.2023 12:46:48</t>
  </si>
  <si>
    <t>04.12.2023 11:35:43</t>
  </si>
  <si>
    <t>04.12.2023 11:36:13</t>
  </si>
  <si>
    <t>FIRDANLAR KÖK 45-76-M00257_DEMİRTAŞ M03_96531681</t>
  </si>
  <si>
    <t>04.12.2023 11:43:17</t>
  </si>
  <si>
    <t>04.12.2023 13:05:06</t>
  </si>
  <si>
    <t>GÖRDES TR-27 45-75-M00042_HatBaşıAyırıcı_53135103 M01_53135103</t>
  </si>
  <si>
    <t>04.12.2023 11:43:38</t>
  </si>
  <si>
    <t>04.12.2023 12:47:25</t>
  </si>
  <si>
    <t>K-49 35-01-K00049_911276152_911276152</t>
  </si>
  <si>
    <t>04.12.2023 11:45:09</t>
  </si>
  <si>
    <t>04.12.2023 12:18:39</t>
  </si>
  <si>
    <t>M-1345 35-09-M01345_M-640 M02_66583904</t>
  </si>
  <si>
    <t>04.12.2023 11:48:33</t>
  </si>
  <si>
    <t>04.12.2023 11:59:53</t>
  </si>
  <si>
    <t>04.12.2023 11:49:05</t>
  </si>
  <si>
    <t>04.12.2023 12:46:00</t>
  </si>
  <si>
    <t>ÖZGÖRKEY KÖK 35-26-M00256_BEŞEVLER KUŞÇUBURUN M05_65969693</t>
  </si>
  <si>
    <t>04.12.2023 11:50:01</t>
  </si>
  <si>
    <t>04.12.2023 16:36:08</t>
  </si>
  <si>
    <t>04.12.2023 11:51:39</t>
  </si>
  <si>
    <t>04.12.2023 12:51:53</t>
  </si>
  <si>
    <t>KARAKUYU KÖK 35-22-M00091_PANCAR M06_72111685</t>
  </si>
  <si>
    <t>04.12.2023 12:00:41</t>
  </si>
  <si>
    <t>04.12.2023 13:07:25</t>
  </si>
  <si>
    <t>K-963 35-02-K00963_A A1B_5849539</t>
  </si>
  <si>
    <t>04.12.2023 12:03:24</t>
  </si>
  <si>
    <t>04.12.2023 14:38:49</t>
  </si>
  <si>
    <t>M-3051 35-09-M03051_955029157_955029157</t>
  </si>
  <si>
    <t>04.12.2023 12:06:11</t>
  </si>
  <si>
    <t>04.12.2023 20:34:17</t>
  </si>
  <si>
    <t>K-2877 35-02-K02877_35-02-K02877_2354278</t>
  </si>
  <si>
    <t>04.12.2023 12:07:00</t>
  </si>
  <si>
    <t>04.12.2023 13:55:03</t>
  </si>
  <si>
    <t>04.12.2023 12:07:10</t>
  </si>
  <si>
    <t>04.12.2023 17:07:09</t>
  </si>
  <si>
    <t>04.12.2023 12:15:56</t>
  </si>
  <si>
    <t>04.12.2023 15:00:18</t>
  </si>
  <si>
    <t>TR-2/115 45-83-L00115_955174979_955174979</t>
  </si>
  <si>
    <t>04.12.2023 12:20:31</t>
  </si>
  <si>
    <t>04.12.2023 13:47:17</t>
  </si>
  <si>
    <t>M-2144 35-07-M02144_99415676_99415676</t>
  </si>
  <si>
    <t>04.12.2023 12:24:08</t>
  </si>
  <si>
    <t>04.12.2023 15:05:50</t>
  </si>
  <si>
    <t>04.12.2023 12:24:19</t>
  </si>
  <si>
    <t>04.12.2023 14:35:26</t>
  </si>
  <si>
    <t>K-49 35-01-K00049_911040762_911040762</t>
  </si>
  <si>
    <t>04.12.2023 12:31:21</t>
  </si>
  <si>
    <t>04.12.2023 21:49:54</t>
  </si>
  <si>
    <t>K-49 35-01-K00049_D D2_61338183</t>
  </si>
  <si>
    <t>04.12.2023 12:32:44</t>
  </si>
  <si>
    <t>05.12.2023 01:14:42</t>
  </si>
  <si>
    <t>L-142 MAVİ BESTE SİTESİ 35-18-L00142_C_60982839_60982839</t>
  </si>
  <si>
    <t>04.12.2023 12:36:51</t>
  </si>
  <si>
    <t>04.12.2023 18:11:54</t>
  </si>
  <si>
    <t>HACIHALİLLER TR-1 KÖK 45-71-M00066_HACIHALİLLER DM M05_72238430</t>
  </si>
  <si>
    <t>04.12.2023 12:39:20</t>
  </si>
  <si>
    <t>04.12.2023 13:49:39</t>
  </si>
  <si>
    <t>M-2920 35-02-M02920_99606883_99606883</t>
  </si>
  <si>
    <t>04.12.2023 12:46:04</t>
  </si>
  <si>
    <t>04.12.2023 14:14:02</t>
  </si>
  <si>
    <t>ALİZE KÖK 35-18-M00059_ALAÇATI TM (URLA-1) M10_72185135</t>
  </si>
  <si>
    <t>04.12.2023 12:46:16</t>
  </si>
  <si>
    <t>04.12.2023 13:12:51</t>
  </si>
  <si>
    <t>K-4412 35-01-K04412_E_56373914_56373914</t>
  </si>
  <si>
    <t>04.12.2023 12:52:09</t>
  </si>
  <si>
    <t>04.12.2023 19:48:13</t>
  </si>
  <si>
    <t>ÇUKURALTI M-26 35-25-M00074_955267982_955267982</t>
  </si>
  <si>
    <t>04.12.2023 12:52:53</t>
  </si>
  <si>
    <t>04.12.2023 18:28:23</t>
  </si>
  <si>
    <t>TR-38 35-30-L00038_955324979_955324979</t>
  </si>
  <si>
    <t>04.12.2023 13:06:50</t>
  </si>
  <si>
    <t>04.12.2023 17:30:43</t>
  </si>
  <si>
    <t>04.12.2023 13:13:43</t>
  </si>
  <si>
    <t>04.12.2023 21:50:57</t>
  </si>
  <si>
    <t>İZCİ TARIMSAL SULAMA TR-2 45-71-M01121_ H_74719646</t>
  </si>
  <si>
    <t>04.12.2023 13:13:58</t>
  </si>
  <si>
    <t>04.12.2023 18:32:19</t>
  </si>
  <si>
    <t>VİLLAKENT TR-3 35-28-M00389_95002557858_95002557858</t>
  </si>
  <si>
    <t>04.12.2023 13:18:30</t>
  </si>
  <si>
    <t>04.12.2023 17:36:05</t>
  </si>
  <si>
    <t>L-248 35-18-L00248_SC c2b_5947286</t>
  </si>
  <si>
    <t>04.12.2023 13:25:36</t>
  </si>
  <si>
    <t>04.12.2023 23:08:39</t>
  </si>
  <si>
    <t>TR-114 35-16-L00114_35-16-L00114_2347077</t>
  </si>
  <si>
    <t>04.12.2023 13:59:13</t>
  </si>
  <si>
    <t>ILIPINAR TR-2 35-23-M00082_ H_92271042</t>
  </si>
  <si>
    <t>04.12.2023 13:36:21</t>
  </si>
  <si>
    <t>04.12.2023 14:18:03</t>
  </si>
  <si>
    <t>ASARLIK TR-11 35-28-L00129_A_91323900_91323900</t>
  </si>
  <si>
    <t>04.12.2023 13:42:45</t>
  </si>
  <si>
    <t>04.12.2023 19:35:40</t>
  </si>
  <si>
    <t>ÖZBEY İM 35-26-A00005_ARAPKAHVE L01_2064120</t>
  </si>
  <si>
    <t>04.12.2023 13:45:01</t>
  </si>
  <si>
    <t>04.12.2023 14:58:07</t>
  </si>
  <si>
    <t>K-493 35-01-K00493_911020770_911020770</t>
  </si>
  <si>
    <t>04.12.2023 13:45:03</t>
  </si>
  <si>
    <t>04.12.2023 21:50:29</t>
  </si>
  <si>
    <t>DM-5/19 35-26-M00815_35-26-M00815_65905987</t>
  </si>
  <si>
    <t>AG Hatta Ağaç Kesimi</t>
  </si>
  <si>
    <t>04.12.2023 13:46:09</t>
  </si>
  <si>
    <t>04.12.2023 15:57:00</t>
  </si>
  <si>
    <t>DM-5/TR-12 45-72-M00619_961589150_961589150</t>
  </si>
  <si>
    <t>04.12.2023 17:56:58</t>
  </si>
  <si>
    <t>04.12.2023 14:00:07</t>
  </si>
  <si>
    <t>04.12.2023 15:44:19</t>
  </si>
  <si>
    <t>L-99 DÜZCE TR-1 35-14-L00099_956641087_956641087</t>
  </si>
  <si>
    <t>04.12.2023 14:01:15</t>
  </si>
  <si>
    <t>04.12.2023 19:32:18</t>
  </si>
  <si>
    <t>04.12.2023 14:04:13</t>
  </si>
  <si>
    <t>04.12.2023 14:20:27</t>
  </si>
  <si>
    <t>DURASILLI TR-2 45-78-M01115_DURASILLI  TR-5 M02_66089948</t>
  </si>
  <si>
    <t>04.12.2023 14:04:17</t>
  </si>
  <si>
    <t>04.12.2023 14:24:33</t>
  </si>
  <si>
    <t>MURADİYE DM-9/2 KÖK 45-71-M00676_KAFKAS METAL M07_2317655</t>
  </si>
  <si>
    <t>04.12.2023 14:06:39</t>
  </si>
  <si>
    <t>04.12.2023 15:26:59</t>
  </si>
  <si>
    <t>M-2875 35-04-M02875__83759645_83759645</t>
  </si>
  <si>
    <t>04.12.2023 14:09:48</t>
  </si>
  <si>
    <t>04.12.2023 15:52:49</t>
  </si>
  <si>
    <t>K-1027 35-01-K01027_912131197_912131197</t>
  </si>
  <si>
    <t>04.12.2023 14:11:56</t>
  </si>
  <si>
    <t>04.12.2023 22:58:20</t>
  </si>
  <si>
    <t>ÇINARLIKUYU KÖK 45-71-M00188_HatBaşıAyırıcı_53134670 M02_53134670</t>
  </si>
  <si>
    <t>04.12.2023 14:13:23</t>
  </si>
  <si>
    <t>04.12.2023 19:50:00</t>
  </si>
  <si>
    <t>MEDİ KÖK 35-27-M00425_ÇAMBEL KÖK M05_72165908</t>
  </si>
  <si>
    <t>04.12.2023 14:17:57</t>
  </si>
  <si>
    <t>04.12.2023 15:52:44</t>
  </si>
  <si>
    <t>ILIPINAR KÖK 35-23-M00154_ILIPINAR SULAMA ÇIKIŞI M08_67163347</t>
  </si>
  <si>
    <t>04.12.2023 14:47:05</t>
  </si>
  <si>
    <t>ALİAĞA TR-30 35-17-M00030_TR-32 ÇIKIŞI M04_2318457</t>
  </si>
  <si>
    <t>04.12.2023 14:18:13</t>
  </si>
  <si>
    <t>04.12.2023 14:55:53</t>
  </si>
  <si>
    <t>SAKARLI KÖK 45-76-M00046_HACET M04_72214510</t>
  </si>
  <si>
    <t>04.12.2023 14:19:17</t>
  </si>
  <si>
    <t>04.12.2023 14:33:59</t>
  </si>
  <si>
    <t>M-14 ILDIR TARIMSAL SULAMA 35-18-M00014_DIREK TIPI TRAFO HUCRESI H01_2102117</t>
  </si>
  <si>
    <t>04.12.2023 14:22:33</t>
  </si>
  <si>
    <t>04.12.2023 21:11:06</t>
  </si>
  <si>
    <t>KURUCUOVA TR-3 35-15-L00254_B_56361754_56361754</t>
  </si>
  <si>
    <t>04.12.2023 14:23:09</t>
  </si>
  <si>
    <t>04.12.2023 15:10:19</t>
  </si>
  <si>
    <t>GÜMÜLDÜR DM-3 (M-29) 35-25-M00029_35-25-M00029_72083929</t>
  </si>
  <si>
    <t>04.12.2023 14:40:14</t>
  </si>
  <si>
    <t>04.12.2023 16:56:09</t>
  </si>
  <si>
    <t>K-1386 35-01-K01386_910889230_910889230</t>
  </si>
  <si>
    <t>04.12.2023 14:50:00</t>
  </si>
  <si>
    <t>04.12.2023 15:18:49</t>
  </si>
  <si>
    <t>SAĞANCI İM 35-16-A00003_HatBaşıAyırıcı_53140371 L05_53140371</t>
  </si>
  <si>
    <t>04.12.2023 14:52:53</t>
  </si>
  <si>
    <t>04.12.2023 14:56:53</t>
  </si>
  <si>
    <t>GÜZELKÖY TR 45-71-M00984_DIREK TIPI TRAFO HUCRESI H01_2087783</t>
  </si>
  <si>
    <t>04.12.2023 14:56:12</t>
  </si>
  <si>
    <t>04.12.2023 21:49:00</t>
  </si>
  <si>
    <t>İLYASLAR KÖK 45-76-M00048_İLYASLAR M02_72213067</t>
  </si>
  <si>
    <t>04.12.2023 15:05:56</t>
  </si>
  <si>
    <t>04.12.2023 15:30:13</t>
  </si>
  <si>
    <t>ÜÇKONAK TR-2 35-15-L00257_950365601_950365601</t>
  </si>
  <si>
    <t>04.12.2023 15:06:52</t>
  </si>
  <si>
    <t>04.12.2023 17:21:51</t>
  </si>
  <si>
    <t>GÜMÜLDÜR M-23 35-25-M00023_955290212_955290212</t>
  </si>
  <si>
    <t>04.12.2023 15:07:03</t>
  </si>
  <si>
    <t>04.12.2023 18:34:54</t>
  </si>
  <si>
    <t>ŞAHYAR TR-1 45-73-M00189_945664088_945664088</t>
  </si>
  <si>
    <t>04.12.2023 15:10:01</t>
  </si>
  <si>
    <t>KURUCUOVA TR-3 35-15-L00254_35-15-L00254_2365160</t>
  </si>
  <si>
    <t>04.12.2023 15:31:16</t>
  </si>
  <si>
    <t>GÖRDES DM 45-75-M00050_KAYACIK M06_2322177</t>
  </si>
  <si>
    <t>04.12.2023 15:15:13</t>
  </si>
  <si>
    <t>04.12.2023 15:32:18</t>
  </si>
  <si>
    <t>04.12.2023 15:26:51</t>
  </si>
  <si>
    <t>04.12.2023 19:26:26</t>
  </si>
  <si>
    <t>ÖRENCİK TR-1 45-71-M01564_ H_82386917</t>
  </si>
  <si>
    <t>04.12.2023 15:32:14</t>
  </si>
  <si>
    <t>04.12.2023 19:24:51</t>
  </si>
  <si>
    <t>POYRAZ KÖK 45-78-M00651_POYRAZ MERKEZ-BOZAĞAÇ M03_2057460</t>
  </si>
  <si>
    <t>04.12.2023 15:33:13</t>
  </si>
  <si>
    <t>04.12.2023 18:31:39</t>
  </si>
  <si>
    <t>SİYEKLİ KÖK 45-71-M00185_HatBaşıAyırıcı_53137196 M07_53137196</t>
  </si>
  <si>
    <t>04.12.2023 15:33:36</t>
  </si>
  <si>
    <t>04.12.2023 19:29:23</t>
  </si>
  <si>
    <t>M-2875 35-04-M02875_35-04-M02875_84886234</t>
  </si>
  <si>
    <t>04.12.2023 16:19:58</t>
  </si>
  <si>
    <t>M-538 35-09-M00538_912776811_912776811</t>
  </si>
  <si>
    <t>04.12.2023 15:54:07</t>
  </si>
  <si>
    <t>04.12.2023 18:20:27</t>
  </si>
  <si>
    <t>04.12.2023 16:04:26</t>
  </si>
  <si>
    <t>04.12.2023 17:03:11</t>
  </si>
  <si>
    <t>K-665 35-04-K00665_99441098_99441098</t>
  </si>
  <si>
    <t>04.12.2023 16:04:54</t>
  </si>
  <si>
    <t>04.12.2023 19:12:06</t>
  </si>
  <si>
    <t>PINARCIK TR-1 35-17-R00041_11824380_56357479_56357479</t>
  </si>
  <si>
    <t>04.12.2023 16:08:55</t>
  </si>
  <si>
    <t>04.12.2023 20:34:02</t>
  </si>
  <si>
    <t>MURADİYE TR-5 (ESKİ MEZARLIK YANI) 45-71-M00204_HatBaşıAyırıcı_53134533 M02_53134533</t>
  </si>
  <si>
    <t>04.12.2023 16:20:10</t>
  </si>
  <si>
    <t>04.12.2023 21:55:07</t>
  </si>
  <si>
    <t>04.12.2023 16:22:06</t>
  </si>
  <si>
    <t>04.12.2023 21:59:41</t>
  </si>
  <si>
    <t>DM-15/03 45-71-M02270_953211389_953211389</t>
  </si>
  <si>
    <t>04.12.2023 16:26:05</t>
  </si>
  <si>
    <t>04.12.2023 16:57:59</t>
  </si>
  <si>
    <t>04.12.2023 16:32:25</t>
  </si>
  <si>
    <t>04.12.2023 16:46:02</t>
  </si>
  <si>
    <t>04.12.2023 16:33:43</t>
  </si>
  <si>
    <t>04.12.2023 16:34:37</t>
  </si>
  <si>
    <t>ÖZBEK DM (TR-315) 35-19-M00044_YASEMİN KÖK M01_72140333</t>
  </si>
  <si>
    <t>04.12.2023 16:41:55</t>
  </si>
  <si>
    <t>KAHRAMANDERE İM 35-10-A00002_TR-1 10,5 GİRİŞ K03_2101985</t>
  </si>
  <si>
    <t>04.12.2023 16:34:17</t>
  </si>
  <si>
    <t>04.12.2023 16:34:47</t>
  </si>
  <si>
    <t>M-2001 GÜZELBAHÇE ÇAMLI KÖK 35-10-M02001_HatBaşıAyırıcı_53138088 M03_53138088</t>
  </si>
  <si>
    <t>04.12.2023 16:35:38</t>
  </si>
  <si>
    <t>04.12.2023 17:02:57</t>
  </si>
  <si>
    <t>DERBENT İM-DM 45-83-A00004_B.BELEN M14_2097152</t>
  </si>
  <si>
    <t>04.12.2023 16:37:57</t>
  </si>
  <si>
    <t>04.12.2023 17:11:29</t>
  </si>
  <si>
    <t>KILCANLAR OVALILAR TR-1 45-75-M00127_A_56391352_56391352</t>
  </si>
  <si>
    <t>04.12.2023 16:44:27</t>
  </si>
  <si>
    <t>04.12.2023 18:07:25</t>
  </si>
  <si>
    <t>K-3385 35-04-K03385_98855954_98855954</t>
  </si>
  <si>
    <t>04.12.2023 16:47:10</t>
  </si>
  <si>
    <t>04.12.2023 19:40:06</t>
  </si>
  <si>
    <t>04.12.2023 16:49:10</t>
  </si>
  <si>
    <t>04.12.2023 18:14:54</t>
  </si>
  <si>
    <t>DM-1/53-A 45-71-M00941_957748106_957748106</t>
  </si>
  <si>
    <t>04.12.2023 16:49:20</t>
  </si>
  <si>
    <t>04.12.2023 18:35:10</t>
  </si>
  <si>
    <t>04.12.2023 16:50:08</t>
  </si>
  <si>
    <t>04.12.2023 17:11:09</t>
  </si>
  <si>
    <t>KAYIŞLAR KÖK 45-80-M00183_DİLEK M03_72195773</t>
  </si>
  <si>
    <t>04.12.2023 16:53:17</t>
  </si>
  <si>
    <t>04.12.2023 17:30:05</t>
  </si>
  <si>
    <t>K-986 35-07-K00986_D_91286090_91286090</t>
  </si>
  <si>
    <t>04.12.2023 17:10:43</t>
  </si>
  <si>
    <t>04.12.2023 19:38:46</t>
  </si>
  <si>
    <t>TR-82 35-19-L00082_D_90992575_90992575</t>
  </si>
  <si>
    <t>04.12.2023 17:11:05</t>
  </si>
  <si>
    <t>04.12.2023 22:01:10</t>
  </si>
  <si>
    <t>K-1316 35-04-K01316_99249671_99249671</t>
  </si>
  <si>
    <t>04.12.2023 17:11:12</t>
  </si>
  <si>
    <t>04.12.2023 22:41:24</t>
  </si>
  <si>
    <t>04.12.2023 17:26:53</t>
  </si>
  <si>
    <t>04.12.2023 18:07:00</t>
  </si>
  <si>
    <t>SART TR-4/A 45-78-M00169_953252538_953252538</t>
  </si>
  <si>
    <t>04.12.2023 17:27:34</t>
  </si>
  <si>
    <t>04.12.2023 18:06:11</t>
  </si>
  <si>
    <t>TR-88 35-16-L00088_953330801_953330801</t>
  </si>
  <si>
    <t>04.12.2023 17:38:01</t>
  </si>
  <si>
    <t>04.12.2023 19:09:49</t>
  </si>
  <si>
    <t>M-1529 35-22-M00138_95002564141_95002564141</t>
  </si>
  <si>
    <t>04.12.2023 17:39:09</t>
  </si>
  <si>
    <t>04.12.2023 19:41:36</t>
  </si>
  <si>
    <t>YENİ ŞAKRAN TR-6 35-17-M00206__65503823_65503823</t>
  </si>
  <si>
    <t>04.12.2023 17:41:18</t>
  </si>
  <si>
    <t>04.12.2023 19:34:16</t>
  </si>
  <si>
    <t>M-1386 35-03-M01386_C_56363267_56363267</t>
  </si>
  <si>
    <t>04.12.2023 17:52:26</t>
  </si>
  <si>
    <t>04.12.2023 18:22:05</t>
  </si>
  <si>
    <t>M-447 35-09-M00447_97678605_97678605</t>
  </si>
  <si>
    <t>04.12.2023 17:55:42</t>
  </si>
  <si>
    <t>04.12.2023 19:20:31</t>
  </si>
  <si>
    <t>BEYDERE KÖK 45-71-M00128_ESKİ KARAAĞAÇLI M07_50217162</t>
  </si>
  <si>
    <t>04.12.2023 17:59:54</t>
  </si>
  <si>
    <t>04.12.2023 18:49:48</t>
  </si>
  <si>
    <t>TEPECİK KÖYÜ TR-1 45-71-M01289_DIREK TIPI TRAFO HUCRESI H01_2082804</t>
  </si>
  <si>
    <t>04.12.2023 18:00:43</t>
  </si>
  <si>
    <t>04.12.2023 22:42:00</t>
  </si>
  <si>
    <t>MORDOĞAN TR-28 35-21-L00156_A_56375696_56375696</t>
  </si>
  <si>
    <t>04.12.2023 18:09:57</t>
  </si>
  <si>
    <t>04.12.2023 19:55:08</t>
  </si>
  <si>
    <t>K-4277 35-02-K04277_D_56365003_56365003</t>
  </si>
  <si>
    <t>04.12.2023 18:11:22</t>
  </si>
  <si>
    <t>04.12.2023 19:08:15</t>
  </si>
  <si>
    <t>FOÇA M-259 BAĞARASI 35-23-M00259_C_56364306_56364306</t>
  </si>
  <si>
    <t>04.12.2023 18:12:07</t>
  </si>
  <si>
    <t>04.12.2023 18:38:28</t>
  </si>
  <si>
    <t>DM-14/11 (DM-23/2-B) 45-71-M01944_G G01b_42991534</t>
  </si>
  <si>
    <t>04.12.2023 18:14:28</t>
  </si>
  <si>
    <t>04.12.2023 21:54:11</t>
  </si>
  <si>
    <t>GÜMÜLDÜR M-32 35-25-M00032_95000549622_95000549622</t>
  </si>
  <si>
    <t>04.12.2023 18:20:06</t>
  </si>
  <si>
    <t>04.12.2023 20:05:19</t>
  </si>
  <si>
    <t>BAŞKÖY KUREYŞ TR-2 35-29-L00195_48206673_56400182_56400182</t>
  </si>
  <si>
    <t>04.12.2023 18:29:43</t>
  </si>
  <si>
    <t>04.12.2023 21:49:13</t>
  </si>
  <si>
    <t>EĞLENHOCA TR-3 35-21-L00120_D_56376550_56376550</t>
  </si>
  <si>
    <t>04.12.2023 18:29:58</t>
  </si>
  <si>
    <t>04.12.2023 21:26:18</t>
  </si>
  <si>
    <t>TR-15 ( M-715) 35-30-M00715_955300285_955300285</t>
  </si>
  <si>
    <t>04.12.2023 18:43:06</t>
  </si>
  <si>
    <t>04.12.2023 20:32:18</t>
  </si>
  <si>
    <t>04.12.2023 18:44:43</t>
  </si>
  <si>
    <t>04.12.2023 21:41:18</t>
  </si>
  <si>
    <t>KARGIN KÖK 45-71-M00095_ŞİRVAN M04_2076271</t>
  </si>
  <si>
    <t>04.12.2023 18:49:11</t>
  </si>
  <si>
    <t>04.12.2023 23:00:07</t>
  </si>
  <si>
    <t>ÜÇPINAR DM 45-71-M00183_PELİTALAN M03_72249125</t>
  </si>
  <si>
    <t>04.12.2023 18:56:21</t>
  </si>
  <si>
    <t>04.12.2023 19:21:57</t>
  </si>
  <si>
    <t>TR-64 35-19-L00064_956671390_956671390</t>
  </si>
  <si>
    <t>04.12.2023 19:04:02</t>
  </si>
  <si>
    <t>04.12.2023 22:17:01</t>
  </si>
  <si>
    <t>TR-16 45-77-L00016_945505508_945505508</t>
  </si>
  <si>
    <t>04.12.2023 19:07:20</t>
  </si>
  <si>
    <t>04.12.2023 20:35:22</t>
  </si>
  <si>
    <t>BAĞARASI TR-7 35-23-M00176_B_91308160_91308160</t>
  </si>
  <si>
    <t>04.12.2023 19:18:21</t>
  </si>
  <si>
    <t>04.12.2023 20:05:46</t>
  </si>
  <si>
    <t>04.12.2023 19:20:43</t>
  </si>
  <si>
    <t>04.12.2023 23:25:07</t>
  </si>
  <si>
    <t>DM-20/08 45-71-M00419_953244711_953244711</t>
  </si>
  <si>
    <t>04.12.2023 19:21:05</t>
  </si>
  <si>
    <t>04.12.2023 20:09:31</t>
  </si>
  <si>
    <t>SAKARLI KÖK 45-76-M00046_HatBaşıAyırıcı_92888139 M04_92888139</t>
  </si>
  <si>
    <t>04.12.2023 19:26:01</t>
  </si>
  <si>
    <t>04.12.2023 22:26:02</t>
  </si>
  <si>
    <t>SİYEKLİ KÖK 45-71-M00185_OSMANCALI M04_72256964</t>
  </si>
  <si>
    <t>04.12.2023 20:49:56</t>
  </si>
  <si>
    <t>MELTEMKÖY SAHİL SİTESİ TR 35-30-M00676_42963326_56401803_56401803</t>
  </si>
  <si>
    <t>04.12.2023 19:29:49</t>
  </si>
  <si>
    <t>04.12.2023 21:19:21</t>
  </si>
  <si>
    <t>K-1439 35-01-K01439_911579601_911579601</t>
  </si>
  <si>
    <t>04.12.2023 19:47:30</t>
  </si>
  <si>
    <t>04.12.2023 22:36:42</t>
  </si>
  <si>
    <t>KARAYENİCE KÖK (YATIRIM REZERVE) 45-71-M02611_GÖKBEL KÖYÜ M02_97585782</t>
  </si>
  <si>
    <t>04.12.2023 20:39:34</t>
  </si>
  <si>
    <t>ULUKENT DM-2/12 35-28-M00582_10481361 a1_5822929</t>
  </si>
  <si>
    <t>04.12.2023 19:54:08</t>
  </si>
  <si>
    <t>04.12.2023 22:51:31</t>
  </si>
  <si>
    <t>KINIK TR-24 35-24-M00024_A_56370717_56370717</t>
  </si>
  <si>
    <t>04.12.2023 20:00:55</t>
  </si>
  <si>
    <t>04.12.2023 20:35:18</t>
  </si>
  <si>
    <t>ÇANAKÇI TR-1 45-74-M00168_A_56354347_56354347</t>
  </si>
  <si>
    <t>04.12.2023 20:04:23</t>
  </si>
  <si>
    <t>04.12.2023 20:44:26</t>
  </si>
  <si>
    <t>K-1879 35-09-K01879_949931941_949931941</t>
  </si>
  <si>
    <t>04.12.2023 20:11:45</t>
  </si>
  <si>
    <t>04.12.2023 21:57:39</t>
  </si>
  <si>
    <t>04.12.2023 20:14:34</t>
  </si>
  <si>
    <t>04.12.2023 20:26:59</t>
  </si>
  <si>
    <t>K-1188 35-01-K01188_D_65500392_65500392</t>
  </si>
  <si>
    <t>04.12.2023 20:15:17</t>
  </si>
  <si>
    <t>04.12.2023 23:12:39</t>
  </si>
  <si>
    <t>DAĞKIZILCA-2 35-26-M00500_956609825_956609825</t>
  </si>
  <si>
    <t>04.12.2023 20:30:15</t>
  </si>
  <si>
    <t>04.12.2023 22:54:12</t>
  </si>
  <si>
    <t>SAKARLI KÖK 45-76-M00046_HACET M04_72214505</t>
  </si>
  <si>
    <t>04.12.2023 20:34:53</t>
  </si>
  <si>
    <t>04.12.2023 21:49:23</t>
  </si>
  <si>
    <t>04.12.2023 20:46:37</t>
  </si>
  <si>
    <t>04.12.2023 21:17:07</t>
  </si>
  <si>
    <t>04.12.2023 20:59:08</t>
  </si>
  <si>
    <t>04.12.2023 21:44:22</t>
  </si>
  <si>
    <t>04.12.2023 21:17:36</t>
  </si>
  <si>
    <t>04.12.2023 22:08:18</t>
  </si>
  <si>
    <t>GÜMÜLDÜR M-23 35-25-M00023_35-25-M00023_72085515</t>
  </si>
  <si>
    <t>04.12.2023 21:17:57</t>
  </si>
  <si>
    <t>04.12.2023 22:24:38</t>
  </si>
  <si>
    <t>K-1129 35-03-K01129_B_56357033_56357033</t>
  </si>
  <si>
    <t>04.12.2023 21:43:05</t>
  </si>
  <si>
    <t>04.12.2023 22:50:45</t>
  </si>
  <si>
    <t>04.12.2023 22:32:33</t>
  </si>
  <si>
    <t>MURADİYE TR-5 (ESKİ MEZARLIK YANI) 45-71-M00204_COCA COLA M02_2321022</t>
  </si>
  <si>
    <t>04.12.2023 22:52:17</t>
  </si>
  <si>
    <t>TR-1/91 45-72-M00091_B_56390617_56390617</t>
  </si>
  <si>
    <t>04.12.2023 21:56:13</t>
  </si>
  <si>
    <t>04.12.2023 23:12:14</t>
  </si>
  <si>
    <t>TR-42 35-15-M00042_950368154_950368154</t>
  </si>
  <si>
    <t>04.12.2023 22:06:46</t>
  </si>
  <si>
    <t>05.12.2023 02:59:41</t>
  </si>
  <si>
    <t>ÜRKMEZ DM-4 (ÜRKMEZ M-21) 35-25-M00155_ÜRKMEZ M-20 M04_72072837</t>
  </si>
  <si>
    <t>04.12.2023 22:07:24</t>
  </si>
  <si>
    <t>05.12.2023 00:13:00</t>
  </si>
  <si>
    <t>M-1462 35-01-M01462_C_56359139_56359139</t>
  </si>
  <si>
    <t>04.12.2023 22:10:56</t>
  </si>
  <si>
    <t>05.12.2023 00:45:09</t>
  </si>
  <si>
    <t>DM-12/TR-1 45-72-L00062__72374411_72374411</t>
  </si>
  <si>
    <t>04.12.2023 22:19:41</t>
  </si>
  <si>
    <t>05.12.2023 00:57:29</t>
  </si>
  <si>
    <t>OVAKENT İM 35-15-A00003_TRAFO-1 L08_100777514</t>
  </si>
  <si>
    <t>04.12.2023 22:23:53</t>
  </si>
  <si>
    <t>04.12.2023 23:28:00</t>
  </si>
  <si>
    <t>TR-6 45-77-L00006_945488127_945488127</t>
  </si>
  <si>
    <t>04.12.2023 22:35:51</t>
  </si>
  <si>
    <t>05.12.2023 00:00:43</t>
  </si>
  <si>
    <t>SELİMŞAHLAR TR-2 45-71-M00137_TOKİ M03_2320416</t>
  </si>
  <si>
    <t>05.12.2023 00:12:34</t>
  </si>
  <si>
    <t>MENEMEN TR-32 35-28-L00032__90997216_90997216</t>
  </si>
  <si>
    <t>04.12.2023 22:58:03</t>
  </si>
  <si>
    <t>05.12.2023 01:48:22</t>
  </si>
  <si>
    <t>K-3 35-01-K00003_910774268_910774268</t>
  </si>
  <si>
    <t>04.12.2023 23:06:41</t>
  </si>
  <si>
    <t>05.12.2023 00:05:43</t>
  </si>
  <si>
    <t>K-3 35-01-K00003_D D1_5820446</t>
  </si>
  <si>
    <t>04.12.2023 23:16:20</t>
  </si>
  <si>
    <t>05.12.2023 00:06:43</t>
  </si>
  <si>
    <t>AKGEDİK TOKİ TR-2 45-71-M02125_45-71-M02125_78087712</t>
  </si>
  <si>
    <t>04.12.2023 23:34:53</t>
  </si>
  <si>
    <t>05.12.2023 00:10:47</t>
  </si>
  <si>
    <t>ŞEYHDAVUTLAR TR-5 NAMAZGAH 45-79-M00496_945550652_945550652</t>
  </si>
  <si>
    <t>04.12.2023 23:47:25</t>
  </si>
  <si>
    <t>05.12.2023 02:15:15</t>
  </si>
  <si>
    <t>K-49 35-01-K00049_M M1_66312612</t>
  </si>
  <si>
    <t>04.12.2023 23:58:33</t>
  </si>
  <si>
    <t>05.12.2023 01:16:47</t>
  </si>
  <si>
    <t>05.12.2023 00:00:14</t>
  </si>
  <si>
    <t>05.12.2023 02:59:25</t>
  </si>
  <si>
    <t>DM-4/76 (AMBER SOKAK) 45-71-M00217_A a4b_45101315</t>
  </si>
  <si>
    <t>05.12.2023 00:33:48</t>
  </si>
  <si>
    <t>05.12.2023 04:13:14</t>
  </si>
  <si>
    <t>DM-14/3 45-71-M00387_953197431_953197431</t>
  </si>
  <si>
    <t>05.12.2023 02:07:05</t>
  </si>
  <si>
    <t>05.12.2023 04:35:10</t>
  </si>
  <si>
    <t>05.12.2023 02:09:55</t>
  </si>
  <si>
    <t>05.12.2023 04:03:00</t>
  </si>
  <si>
    <t>05.12.2023 02:10:57</t>
  </si>
  <si>
    <t>05.12.2023 02:28:34</t>
  </si>
  <si>
    <t>M-52 DOĞANKENT SİTESİ 35-14-M00052_956659425_956659425</t>
  </si>
  <si>
    <t>05.12.2023 02:50:46</t>
  </si>
  <si>
    <t>05.12.2023 04:24:00</t>
  </si>
  <si>
    <t>05.12.2023 03:33:27</t>
  </si>
  <si>
    <t>05.12.2023 04:01:38</t>
  </si>
  <si>
    <t>GÜMÜŞÇAY KÖK 45-73-M00477_SERİNKÖY M04_2309300</t>
  </si>
  <si>
    <t>05.12.2023 04:17:23</t>
  </si>
  <si>
    <t>05.12.2023 04:50:14</t>
  </si>
  <si>
    <t>ÇAMLIK DM 35-17-M00173_ADALET-1 M09_66328133</t>
  </si>
  <si>
    <t>05.12.2023 05:01:43</t>
  </si>
  <si>
    <t>05.12.2023 05:35:19</t>
  </si>
  <si>
    <t>HARMANDALI KÖK 45-71-M00061_AHMET KURUT M011_72230853</t>
  </si>
  <si>
    <t>05.12.2023 05:08:14</t>
  </si>
  <si>
    <t>05.12.2023 06:09:06</t>
  </si>
  <si>
    <t>05.12.2023 07:14:28</t>
  </si>
  <si>
    <t>05.12.2023 08:34:41</t>
  </si>
  <si>
    <t>M-1462 35-01-M01462_913153747_913153747</t>
  </si>
  <si>
    <t>05.12.2023 07:14:56</t>
  </si>
  <si>
    <t>05.12.2023 12:48:33</t>
  </si>
  <si>
    <t>KARAPINAR TR-1 45-78-M01107_B_56407959_56407959</t>
  </si>
  <si>
    <t>05.12.2023 07:37:04</t>
  </si>
  <si>
    <t>05.12.2023 08:56:35</t>
  </si>
  <si>
    <t>05.12.2023 07:43:23</t>
  </si>
  <si>
    <t>05.12.2023 16:47:54</t>
  </si>
  <si>
    <t>K-1020 35-01-K01020_912202968_912202968</t>
  </si>
  <si>
    <t>05.12.2023 07:52:24</t>
  </si>
  <si>
    <t>05.12.2023 08:30:26</t>
  </si>
  <si>
    <t>ÇIRPI TR-1-2/3 35-20-M00008__93906180_93906180</t>
  </si>
  <si>
    <t>05.12.2023 08:29:05</t>
  </si>
  <si>
    <t>05.12.2023 11:48:46</t>
  </si>
  <si>
    <t>SİNDEL TR-1 45-75-M00331_A_56390913_56390913</t>
  </si>
  <si>
    <t>05.12.2023 08:31:02</t>
  </si>
  <si>
    <t>05.12.2023 09:58:28</t>
  </si>
  <si>
    <t>GÜMÜLDÜR M-9 35-25-M00009_GÜMÜLDÜR M-11 M02_72093493</t>
  </si>
  <si>
    <t>05.12.2023 08:44:31</t>
  </si>
  <si>
    <t>05.12.2023 11:35:40</t>
  </si>
  <si>
    <t>05.12.2023 08:49:03</t>
  </si>
  <si>
    <t>05.12.2023 16:32:48</t>
  </si>
  <si>
    <t>05.12.2023 08:54:37</t>
  </si>
  <si>
    <t>05.12.2023 17:04:49</t>
  </si>
  <si>
    <t>K-636 35-01-K00636_K-800 K03_2119230</t>
  </si>
  <si>
    <t>05.12.2023 08:56:06</t>
  </si>
  <si>
    <t>05.12.2023 14:06:22</t>
  </si>
  <si>
    <t>05.12.2023 09:00:41</t>
  </si>
  <si>
    <t>05.12.2023 17:02:48</t>
  </si>
  <si>
    <t>BAĞARASI TR-8 35-23-M00177_35-23-M00177_2373280</t>
  </si>
  <si>
    <t>05.12.2023 09:01:13</t>
  </si>
  <si>
    <t>05.12.2023 09:07:44</t>
  </si>
  <si>
    <t>AKÇAŞEHİR KÖK 35-29-L00035_AKKUYU ENH L05_72208762</t>
  </si>
  <si>
    <t>05.12.2023 09:04:37</t>
  </si>
  <si>
    <t>05.12.2023 09:20:09</t>
  </si>
  <si>
    <t>K-2 35-01-K00002_97450483_97450483</t>
  </si>
  <si>
    <t>05.12.2023 09:05:01</t>
  </si>
  <si>
    <t>05.12.2023 12:04:42</t>
  </si>
  <si>
    <t>HAMZABEYLİ KÖK 45-71-M00071_GİRİŞ M05_2076261</t>
  </si>
  <si>
    <t>05.12.2023 09:05:07</t>
  </si>
  <si>
    <t>05.12.2023 11:22:03</t>
  </si>
  <si>
    <t>TR-157 35-19-M00157_5858096_56377708_56377708</t>
  </si>
  <si>
    <t>05.12.2023 09:05:08</t>
  </si>
  <si>
    <t>05.12.2023 10:03:38</t>
  </si>
  <si>
    <t>YAYAKENT DM 35-24-M00209_HatBaşıAyırıcı_97479747 M05_97479747</t>
  </si>
  <si>
    <t>05.12.2023 09:08:35</t>
  </si>
  <si>
    <t>05.12.2023 15:25:45</t>
  </si>
  <si>
    <t>KAREL KÖK 35-18-L00528_ L03_72061187</t>
  </si>
  <si>
    <t>05.12.2023 09:08:59</t>
  </si>
  <si>
    <t>05.12.2023 14:03:48</t>
  </si>
  <si>
    <t>M-3461(YATIRIM REZERVE) 35-02-M03461_D_56369517_56369517</t>
  </si>
  <si>
    <t>05.12.2023 09:10:02</t>
  </si>
  <si>
    <t>05.12.2023 16:30:18</t>
  </si>
  <si>
    <t>BAĞARASI TR-8 35-23-M00177_C_91286807_91286807</t>
  </si>
  <si>
    <t>05.12.2023 09:11:03</t>
  </si>
  <si>
    <t>05.12.2023 15:21:51</t>
  </si>
  <si>
    <t>DERBENT İM-DM 45-83-A00004_MANİSA-2 M12_2097148</t>
  </si>
  <si>
    <t>05.12.2023 09:13:02</t>
  </si>
  <si>
    <t>05.12.2023 15:28:40</t>
  </si>
  <si>
    <t>ÜÇPINAR DM 45-71-M00183_GÖKBEL M09_72249134</t>
  </si>
  <si>
    <t>05.12.2023 09:14:03</t>
  </si>
  <si>
    <t>05.12.2023 11:24:19</t>
  </si>
  <si>
    <t>M-195 35-02-M00195_98645082_98645082</t>
  </si>
  <si>
    <t>05.12.2023 09:16:20</t>
  </si>
  <si>
    <t>05.12.2023 09:58:17</t>
  </si>
  <si>
    <t>DM-23 45-71-M00500_DM-23/2 M09_2076930</t>
  </si>
  <si>
    <t>05.12.2023 09:16:55</t>
  </si>
  <si>
    <t>05.12.2023 12:40:42</t>
  </si>
  <si>
    <t>HACIHALİLLER TR-1 KÖK 45-71-M00066_HACIHALİLLER TR-3 M01_72238428</t>
  </si>
  <si>
    <t>05.12.2023 09:20:41</t>
  </si>
  <si>
    <t>05.12.2023 17:18:36</t>
  </si>
  <si>
    <t>TR-142 35-16-L00142_47571889_56353106_56353106</t>
  </si>
  <si>
    <t>05.12.2023 09:25:01</t>
  </si>
  <si>
    <t>05.12.2023 10:02:24</t>
  </si>
  <si>
    <t>ÖRNEKKÖY TR4 35-27-L00129_35-27-L00129_2368798</t>
  </si>
  <si>
    <t>05.12.2023 09:25:04</t>
  </si>
  <si>
    <t>05.12.2023 15:53:43</t>
  </si>
  <si>
    <t>K-1762 35-01-K01762_911964860_911964860</t>
  </si>
  <si>
    <t>05.12.2023 09:27:19</t>
  </si>
  <si>
    <t>05.12.2023 11:34:27</t>
  </si>
  <si>
    <t>L-169 35-18-L00169_950462712_950462712</t>
  </si>
  <si>
    <t>05.12.2023 09:29:08</t>
  </si>
  <si>
    <t>05.12.2023 13:36:00</t>
  </si>
  <si>
    <t>KORDON KÖK 45-78-M00730_KÖSEALİ KABAZLI GÖBEKLİ M02_2105507</t>
  </si>
  <si>
    <t>05.12.2023 09:29:43</t>
  </si>
  <si>
    <t>05.12.2023 10:25:50</t>
  </si>
  <si>
    <t>K-132 35-01-K00132_912383308_912383308</t>
  </si>
  <si>
    <t>05.12.2023 09:30:23</t>
  </si>
  <si>
    <t>05.12.2023 18:35:30</t>
  </si>
  <si>
    <t>M-3418(YATIRIM REZERVE) 35-03-M03418_35-03-M03418_88084463</t>
  </si>
  <si>
    <t>05.12.2023 09:32:15</t>
  </si>
  <si>
    <t>05.12.2023 17:02:27</t>
  </si>
  <si>
    <t>YUKARI AVUNDUK TR-1 35-16-M00033_35-16-M00033_2347119</t>
  </si>
  <si>
    <t>05.12.2023 09:35:33</t>
  </si>
  <si>
    <t>05.12.2023 10:09:27</t>
  </si>
  <si>
    <t>BALIKLIOVA DM 35-19-L00270_BALIKLIOVA TR-3 TR-4 L05_2068679</t>
  </si>
  <si>
    <t>05.12.2023 09:36:13</t>
  </si>
  <si>
    <t>05.12.2023 10:13:29</t>
  </si>
  <si>
    <t>BALIKLIOVA DM 35-19-L00270_BALIKLIOVA TR-5  TR-8 L04_2065349</t>
  </si>
  <si>
    <t>05.12.2023 09:37:28</t>
  </si>
  <si>
    <t>05.12.2023 10:07:34</t>
  </si>
  <si>
    <t>TR-2/73-A 45-83-L00151_95001220557_95001220557</t>
  </si>
  <si>
    <t>05.12.2023 09:39:01</t>
  </si>
  <si>
    <t>05.12.2023 16:36:51</t>
  </si>
  <si>
    <t>M-3463(YATIRIM REZERVE) 35-02-M03463_35-02-M03463_88370372</t>
  </si>
  <si>
    <t>05.12.2023 09:41:35</t>
  </si>
  <si>
    <t>05.12.2023 11:25:00</t>
  </si>
  <si>
    <t>K-1561 35-02-K01561_D_56381087_56381087</t>
  </si>
  <si>
    <t>05.12.2023 09:42:12</t>
  </si>
  <si>
    <t>05.12.2023 10:47:19</t>
  </si>
  <si>
    <t>05.12.2023 09:44:38</t>
  </si>
  <si>
    <t>05.12.2023 17:05:41</t>
  </si>
  <si>
    <t>SELİMŞAHLAR TR-2 45-71-M00137_TOKİ M03_2080336</t>
  </si>
  <si>
    <t>05.12.2023 09:44:47</t>
  </si>
  <si>
    <t>05.12.2023 12:32:30</t>
  </si>
  <si>
    <t>M-1896 35-09-M01896_950143968_950143968</t>
  </si>
  <si>
    <t>05.12.2023 09:44:51</t>
  </si>
  <si>
    <t>05.12.2023 12:06:13</t>
  </si>
  <si>
    <t>BAĞARASI TR-12 35-23-M00181_A_91357742_91357742</t>
  </si>
  <si>
    <t>05.12.2023 09:47:46</t>
  </si>
  <si>
    <t>05.12.2023 10:12:29</t>
  </si>
  <si>
    <t>05.12.2023 09:51:42</t>
  </si>
  <si>
    <t>05.12.2023 17:04:43</t>
  </si>
  <si>
    <t>YOLÜSTÜ İM 35-15-A00002_ERTUĞRUL KÖYÜ L15_2076427</t>
  </si>
  <si>
    <t>05.12.2023 09:51:47</t>
  </si>
  <si>
    <t>05.12.2023 17:28:11</t>
  </si>
  <si>
    <t>NECMETTİN AKTÜRK ÖZEL KÖK 45-76-M00045Ö_HALİL ÇOK M02_2087949</t>
  </si>
  <si>
    <t>05.12.2023 09:54:03</t>
  </si>
  <si>
    <t>05.12.2023 11:12:35</t>
  </si>
  <si>
    <t>K-273 35-01-K00273_913599265_913599265</t>
  </si>
  <si>
    <t>05.12.2023 09:54:21</t>
  </si>
  <si>
    <t>05.12.2023 15:36:05</t>
  </si>
  <si>
    <t>K-3850 35-04-K03850_R R1B_5790831</t>
  </si>
  <si>
    <t>05.12.2023 09:55:16</t>
  </si>
  <si>
    <t>05.12.2023 12:25:35</t>
  </si>
  <si>
    <t>L-158 ONTUR 35-18-L00158_11513016 l158a1_5777996</t>
  </si>
  <si>
    <t>05.12.2023 09:57:16</t>
  </si>
  <si>
    <t>05.12.2023 11:07:03</t>
  </si>
  <si>
    <t>L-75 MAVİ ARTEMİS SİTESİ 35-14-L00075_956640296_956640296</t>
  </si>
  <si>
    <t>05.12.2023 09:58:51</t>
  </si>
  <si>
    <t>05.12.2023 14:13:43</t>
  </si>
  <si>
    <t>KÖPRÜBAŞI TR-27 (FUTBOL SAHASI) 45-86-M00027_KÖPRÜBAŞI TR-38 M03_72220574</t>
  </si>
  <si>
    <t>05.12.2023 09:59:46</t>
  </si>
  <si>
    <t>05.12.2023 16:54:01</t>
  </si>
  <si>
    <t>DEMİRTAŞ TR-1 35-30-M00150_A_91238633_91238633</t>
  </si>
  <si>
    <t>05.12.2023 18:59:00</t>
  </si>
  <si>
    <t>ÇOBANLAR TR-1 35-16-M00085_A_91030593_91030593</t>
  </si>
  <si>
    <t>05.12.2023 10:00:06</t>
  </si>
  <si>
    <t>05.12.2023 11:51:14</t>
  </si>
  <si>
    <t>MENEMEN DM-6/TR-7 35-28-L00172_TR-39/TR-52 ÇIKIŞI L01_58181985</t>
  </si>
  <si>
    <t>05.12.2023 10:00:51</t>
  </si>
  <si>
    <t>05.12.2023 11:30:15</t>
  </si>
  <si>
    <t>05.12.2023 10:03:43</t>
  </si>
  <si>
    <t>05.12.2023 10:35:39</t>
  </si>
  <si>
    <t>SARIGÖL DM 45-79-M00069_HatBaşıAyırıcı_53134483 M18_53134483</t>
  </si>
  <si>
    <t>05.12.2023 10:05:29</t>
  </si>
  <si>
    <t>05.12.2023 11:46:31</t>
  </si>
  <si>
    <t>MELEK BEY ÇİFTLİĞİ TR 35-24-M00030_35-24-M00030_2376345</t>
  </si>
  <si>
    <t>05.12.2023 10:06:37</t>
  </si>
  <si>
    <t>05.12.2023 12:56:33</t>
  </si>
  <si>
    <t>DEMİRTAŞ TR-1 35-30-M00150_B_56359786_56359786</t>
  </si>
  <si>
    <t>05.12.2023 10:07:20</t>
  </si>
  <si>
    <t>05.12.2023 18:58:25</t>
  </si>
  <si>
    <t>AKÇAŞEHİR KÖK 35-29-L00035_ALAYLI ENH L04_72208764</t>
  </si>
  <si>
    <t>05.12.2023 10:11:43</t>
  </si>
  <si>
    <t>05.12.2023 10:25:28</t>
  </si>
  <si>
    <t>DM-3/30 45-71-M00084_953243976_953243976</t>
  </si>
  <si>
    <t>05.12.2023 10:15:38</t>
  </si>
  <si>
    <t>05.12.2023 14:39:19</t>
  </si>
  <si>
    <t>05.12.2023 10:20:33</t>
  </si>
  <si>
    <t>05.12.2023 11:32:02</t>
  </si>
  <si>
    <t>05.12.2023 10:21:33</t>
  </si>
  <si>
    <t>05.12.2023 10:22:07</t>
  </si>
  <si>
    <t>GÖRDES DM 45-75-M00050_KAYACIK M06_2083588</t>
  </si>
  <si>
    <t>05.12.2023 10:24:21</t>
  </si>
  <si>
    <t>05.12.2023 10:38:03</t>
  </si>
  <si>
    <t>PAŞAKÖY KÖK 45-80-M00052_AYDINLAR ÇIKIŞI M06_72063857</t>
  </si>
  <si>
    <t>05.12.2023 10:25:03</t>
  </si>
  <si>
    <t>05.12.2023 11:02:42</t>
  </si>
  <si>
    <t>HİKMET GIDA KÖK 45-72-M00122_HARTA BAKIR FİDERİ ÇIKIŞ M04_66519747</t>
  </si>
  <si>
    <t>05.12.2023 10:25:37</t>
  </si>
  <si>
    <t>05.12.2023 11:46:05</t>
  </si>
  <si>
    <t>TR-1/10 45-72-M00010_TR-1/12 M02_85209785</t>
  </si>
  <si>
    <t>05.12.2023 10:25:38</t>
  </si>
  <si>
    <t>05.12.2023 11:17:23</t>
  </si>
  <si>
    <t>KAYMAKÇI İM 35-15-A00004_ORHANGAZİ L08_2333300</t>
  </si>
  <si>
    <t>05.12.2023 10:30:59</t>
  </si>
  <si>
    <t>05.12.2023 10:58:13</t>
  </si>
  <si>
    <t>05.12.2023 10:31:40</t>
  </si>
  <si>
    <t>05.12.2023 13:55:24</t>
  </si>
  <si>
    <t>L-314 ÇINAR SİTESİ TR 35-18-L00314_95002599700_95002599700</t>
  </si>
  <si>
    <t>05.12.2023 10:33:15</t>
  </si>
  <si>
    <t>05.12.2023 12:05:26</t>
  </si>
  <si>
    <t>_913002499_913002499</t>
  </si>
  <si>
    <t>05.12.2023 10:48:55</t>
  </si>
  <si>
    <t>05.12.2023 11:50:31</t>
  </si>
  <si>
    <t>ÇARIKLAR MAH. GÖÇERLER TR-3 45-86-M00081_45-86-M00081_2372350</t>
  </si>
  <si>
    <t>05.12.2023 10:52:27</t>
  </si>
  <si>
    <t>05.12.2023 13:27:55</t>
  </si>
  <si>
    <t>DEMİRKÖPRÜ TM 45-78-A00005_HatBaşıAyırıcı_53137024 M05_53137024</t>
  </si>
  <si>
    <t>05.12.2023 10:55:02</t>
  </si>
  <si>
    <t>05.12.2023 11:21:20</t>
  </si>
  <si>
    <t>TR-15 35-19-L00015_956675910_956675910</t>
  </si>
  <si>
    <t>05.12.2023 10:56:25</t>
  </si>
  <si>
    <t>05.12.2023 11:35:58</t>
  </si>
  <si>
    <t>CABBAR DM 45-73-M00100_DSİ ÇIKIŞ M03_2307311</t>
  </si>
  <si>
    <t>05.12.2023 11:01:02</t>
  </si>
  <si>
    <t>05.12.2023 16:17:25</t>
  </si>
  <si>
    <t>ULUKENT TR-6 35-28-M00073_953395580_953395580</t>
  </si>
  <si>
    <t>05.12.2023 11:04:15</t>
  </si>
  <si>
    <t>05.12.2023 13:57:54</t>
  </si>
  <si>
    <t>TİRE İM-DM-1 35-29-A00001_ÇIRPI SULAMA 34.5 M04_2059514</t>
  </si>
  <si>
    <t>05.12.2023 11:05:56</t>
  </si>
  <si>
    <t>05.12.2023 11:21:00</t>
  </si>
  <si>
    <t>ÖZMEN DM 45-73-M01186_ÖZMEN-3 JES M010_66394466</t>
  </si>
  <si>
    <t>05.12.2023 11:08:49</t>
  </si>
  <si>
    <t>05.12.2023 15:01:01</t>
  </si>
  <si>
    <t>KADIDAĞ OVA MAH.TR-1 45-72-L00133_B_72372699_72372699</t>
  </si>
  <si>
    <t>05.12.2023 11:09:50</t>
  </si>
  <si>
    <t>05.12.2023 12:10:26</t>
  </si>
  <si>
    <t>KAYMAKÇI DM 35-15-M00254_TR-10 M03_66813715</t>
  </si>
  <si>
    <t>05.12.2023 11:11:24</t>
  </si>
  <si>
    <t>05.12.2023 14:37:49</t>
  </si>
  <si>
    <t>KAYMAKÇI İM 35-15-A00004_HatBaşıAyırıcı_97482264 L08_97482264</t>
  </si>
  <si>
    <t>05.12.2023 11:15:37</t>
  </si>
  <si>
    <t>05.12.2023 16:45:05</t>
  </si>
  <si>
    <t>VELİLER DM 35-15-L00840_KAYAKÖY-GERİLİM ÖLÇÜ L04_66945995</t>
  </si>
  <si>
    <t>05.12.2023 11:18:35</t>
  </si>
  <si>
    <t>05.12.2023 13:21:06</t>
  </si>
  <si>
    <t>MADEN KÖK 45-83-M00128_İZZETTİN M03_47316670</t>
  </si>
  <si>
    <t>05.12.2023 11:19:47</t>
  </si>
  <si>
    <t>05.12.2023 12:56:21</t>
  </si>
  <si>
    <t>HELVACI TR-2 35-26-M01489_95000514764_95000514764</t>
  </si>
  <si>
    <t>05.12.2023 11:22:23</t>
  </si>
  <si>
    <t>05.12.2023 11:48:00</t>
  </si>
  <si>
    <t>M-1245 35-01-M01245_911406076_911406076</t>
  </si>
  <si>
    <t>05.12.2023 11:27:47</t>
  </si>
  <si>
    <t>05.12.2023 17:07:35</t>
  </si>
  <si>
    <t>BORLU KÖK 45-86-M00046_ÇATALOLUK DM M02_72227051</t>
  </si>
  <si>
    <t>05.12.2023 11:27:57</t>
  </si>
  <si>
    <t>05.12.2023 11:28:13</t>
  </si>
  <si>
    <t>DM-3/TR-6 35-13-M00053_946422170_946422170</t>
  </si>
  <si>
    <t>05.12.2023 15:28:49</t>
  </si>
  <si>
    <t>TR-122 35-15-M00122_35-15-M00122_66907574</t>
  </si>
  <si>
    <t>05.12.2023 11:30:33</t>
  </si>
  <si>
    <t>05.12.2023 11:53:12</t>
  </si>
  <si>
    <t>MENEMEN TR-52 35-28-L00052_C_56362446_56362446</t>
  </si>
  <si>
    <t>05.12.2023 11:31:55</t>
  </si>
  <si>
    <t>05.12.2023 13:46:53</t>
  </si>
  <si>
    <t>K-575 35-01-K00575_E E1_5861230</t>
  </si>
  <si>
    <t>AG Box Arızası</t>
  </si>
  <si>
    <t>05.12.2023 11:32:00</t>
  </si>
  <si>
    <t>05.12.2023 11:54:17</t>
  </si>
  <si>
    <t>TR-15 35-19-L00015_D_91047672_91047672</t>
  </si>
  <si>
    <t>05.12.2023 12:23:29</t>
  </si>
  <si>
    <t>K-1083 35-04-K01083_10208348 G-1_72248934</t>
  </si>
  <si>
    <t>05.12.2023 11:36:42</t>
  </si>
  <si>
    <t>05.12.2023 13:37:27</t>
  </si>
  <si>
    <t>POYRAZDAMLARI TR-11 45-78-M00576_KEMERDAMLARI YUKARIKEMER M05_2106463</t>
  </si>
  <si>
    <t>05.12.2023 11:38:17</t>
  </si>
  <si>
    <t>05.12.2023 12:17:54</t>
  </si>
  <si>
    <t>K-768 35-01-K00768_912959148_912959148</t>
  </si>
  <si>
    <t>05.12.2023 11:39:34</t>
  </si>
  <si>
    <t>05.12.2023 12:35:42</t>
  </si>
  <si>
    <t>K-11 35-01-K00011_E E1_5925408</t>
  </si>
  <si>
    <t>05.12.2023 11:55:21</t>
  </si>
  <si>
    <t>05.12.2023 13:06:14</t>
  </si>
  <si>
    <t>TURGUTALP TR-1 45-71-M01762_43149138_56404824_56404824</t>
  </si>
  <si>
    <t>05.12.2023 11:57:41</t>
  </si>
  <si>
    <t>05.12.2023 16:58:02</t>
  </si>
  <si>
    <t>MELTEMKÖY SAHİL SİTESİ TR 35-30-M00676_C_56402160_56402160</t>
  </si>
  <si>
    <t>05.12.2023 12:05:48</t>
  </si>
  <si>
    <t>05.12.2023 14:42:56</t>
  </si>
  <si>
    <t>ALAŞEHİR TM 45-73-A00001_YEŞİLYURT M06_2312672</t>
  </si>
  <si>
    <t>05.12.2023 12:14:45</t>
  </si>
  <si>
    <t>05.12.2023 12:23:21</t>
  </si>
  <si>
    <t>PAYAMLI M-5 35-25-M00161_956637421_956637421</t>
  </si>
  <si>
    <t>05.12.2023 12:20:01</t>
  </si>
  <si>
    <t>05.12.2023 19:31:02</t>
  </si>
  <si>
    <t>TEKELİ ARITMA KÖK 35-22-M00090_ÇİLEME M05_2127063</t>
  </si>
  <si>
    <t>05.12.2023 12:25:02</t>
  </si>
  <si>
    <t>05.12.2023 12:52:26</t>
  </si>
  <si>
    <t>05.12.2023 12:26:23</t>
  </si>
  <si>
    <t>05.12.2023 12:41:18</t>
  </si>
  <si>
    <t>TR-30 GÖLCÜKLER İZBAN İSTASYONU 35-22-M00030_35-22-M00030_2358623</t>
  </si>
  <si>
    <t>05.12.2023 12:29:37</t>
  </si>
  <si>
    <t>05.12.2023 15:53:00</t>
  </si>
  <si>
    <t>05.12.2023 12:32:38</t>
  </si>
  <si>
    <t>05.12.2023 14:52:38</t>
  </si>
  <si>
    <t>KAHRAMANDERE İM 35-10-A00002_YELKİ-2 M10_2094867</t>
  </si>
  <si>
    <t>05.12.2023 12:42:47</t>
  </si>
  <si>
    <t>YASEMİN DM 35-19-M00002_KUŞÇULAR DM-2 M02_2116640</t>
  </si>
  <si>
    <t>05.12.2023 13:15:33</t>
  </si>
  <si>
    <t>05.12.2023 12:33:57</t>
  </si>
  <si>
    <t>05.12.2023 12:43:03</t>
  </si>
  <si>
    <t>SAZOBA DM 45-72-M00413_BEYOBA TARIMSAL SULAMA M07_2331526</t>
  </si>
  <si>
    <t>05.12.2023 12:40:17</t>
  </si>
  <si>
    <t>05.12.2023 14:38:51</t>
  </si>
  <si>
    <t>TR-98 35-16-L00098_953354247_953354247</t>
  </si>
  <si>
    <t>05.12.2023 12:41:28</t>
  </si>
  <si>
    <t>05.12.2023 14:04:04</t>
  </si>
  <si>
    <t>K-4458 35-01-K04458_35-01-K04458_2361302</t>
  </si>
  <si>
    <t>05.12.2023 12:43:31</t>
  </si>
  <si>
    <t>05.12.2023 13:12:50</t>
  </si>
  <si>
    <t>M.EMİN KOYUNCU 35-26-L00363_A_91189325_91189325</t>
  </si>
  <si>
    <t>05.12.2023 12:51:17</t>
  </si>
  <si>
    <t>05.12.2023 14:59:58</t>
  </si>
  <si>
    <t>05.12.2023 13:00:01</t>
  </si>
  <si>
    <t>05.12.2023 13:05:09</t>
  </si>
  <si>
    <t>LÜTFİYE KÖK 45-80-M02970_KUMKUYUCAK    TST-1 M03_84270457</t>
  </si>
  <si>
    <t>05.12.2023 13:01:48</t>
  </si>
  <si>
    <t>05.12.2023 13:09:17</t>
  </si>
  <si>
    <t>SELENDİ DM 45-81-M00001_SELENDİ M13_2321599</t>
  </si>
  <si>
    <t>05.12.2023 13:02:38</t>
  </si>
  <si>
    <t>05.12.2023 13:25:17</t>
  </si>
  <si>
    <t>05.12.2023 13:03:12</t>
  </si>
  <si>
    <t>05.12.2023 15:02:16</t>
  </si>
  <si>
    <t>TR-97/A(GÜMÜŞÇAY) 45-78-L00740_TR-97 DEN GİRİŞ L01_64742233</t>
  </si>
  <si>
    <t>05.12.2023 13:04:17</t>
  </si>
  <si>
    <t>05.12.2023 13:42:17</t>
  </si>
  <si>
    <t>FAHRETTİN GÖREN SLM GRB TR 35-27-M00712_A_56362825_56362825</t>
  </si>
  <si>
    <t>05.12.2023 13:15:04</t>
  </si>
  <si>
    <t>05.12.2023 17:31:58</t>
  </si>
  <si>
    <t>ÇEŞME İM 35-18-A00001_VAKIFLAR L06_2053080</t>
  </si>
  <si>
    <t>05.12.2023 13:31:39</t>
  </si>
  <si>
    <t>05.12.2023 14:16:51</t>
  </si>
  <si>
    <t>05.12.2023 13:33:23</t>
  </si>
  <si>
    <t>05.12.2023 14:05:18</t>
  </si>
  <si>
    <t>K-1037 35-01-K01037_910827972_910827972</t>
  </si>
  <si>
    <t>05.12.2023 13:38:06</t>
  </si>
  <si>
    <t>05.12.2023 18:43:17</t>
  </si>
  <si>
    <t>ÜRKMEZ DM-2 (ÜRKMEZ M-1) 35-25-M00137_ÜRKMEZ M-2/ÜRKMEZ M-3/ÜRKMEZ M-4 M03_72079417</t>
  </si>
  <si>
    <t>05.12.2023 13:41:20</t>
  </si>
  <si>
    <t>05.12.2023 15:36:39</t>
  </si>
  <si>
    <t>05.12.2023 21:41:32</t>
  </si>
  <si>
    <t>05.12.2023 13:42:28</t>
  </si>
  <si>
    <t>05.12.2023 15:01:42</t>
  </si>
  <si>
    <t>K-511 35-01-K00511_912133927_912133927</t>
  </si>
  <si>
    <t>05.12.2023 13:47:40</t>
  </si>
  <si>
    <t>05.12.2023 14:46:13</t>
  </si>
  <si>
    <t>M-3070(YATIRIM REZERVE) 35-01-M03070_35-01-M03070_80639319</t>
  </si>
  <si>
    <t>05.12.2023 13:49:08</t>
  </si>
  <si>
    <t>05.12.2023 14:22:29</t>
  </si>
  <si>
    <t>05.12.2023 13:52:40</t>
  </si>
  <si>
    <t>05.12.2023 16:06:16</t>
  </si>
  <si>
    <t>M-2404 35-04-M02404_98911110_98911110</t>
  </si>
  <si>
    <t>05.12.2023 13:56:10</t>
  </si>
  <si>
    <t>05.12.2023 16:34:02</t>
  </si>
  <si>
    <t>SAZOBA DM 45-72-M00413_BEYOBA ÇIKIŞ M05_2331529</t>
  </si>
  <si>
    <t>05.12.2023 13:57:03</t>
  </si>
  <si>
    <t>05.12.2023 18:52:22</t>
  </si>
  <si>
    <t>M-3451(YATIRIM REZERVE) 35-02-M03451_ M03_88328654</t>
  </si>
  <si>
    <t>05.12.2023 13:57:43</t>
  </si>
  <si>
    <t>05.12.2023 14:42:41</t>
  </si>
  <si>
    <t>KOBAKLAR TR-1 45-75-M00154__84102639_84102639</t>
  </si>
  <si>
    <t>05.12.2023 13:58:12</t>
  </si>
  <si>
    <t>05.12.2023 17:50:03</t>
  </si>
  <si>
    <t>ALİBEYLİ DM 45-80-M00064__72410639_72410639</t>
  </si>
  <si>
    <t>05.12.2023 13:59:59</t>
  </si>
  <si>
    <t>05.12.2023 14:46:16</t>
  </si>
  <si>
    <t>L-9 AYASERANDA OTEL 35-18-L00009_ L01_2322932</t>
  </si>
  <si>
    <t>05.12.2023 14:01:26</t>
  </si>
  <si>
    <t>05.12.2023 18:35:15</t>
  </si>
  <si>
    <t>TR-1-5/7 35-20-L00065_35-20-L00065_72368180</t>
  </si>
  <si>
    <t>05.12.2023 14:09:57</t>
  </si>
  <si>
    <t>05.12.2023 17:02:08</t>
  </si>
  <si>
    <t>L-75 MAVİ ARTEMİS SİTESİ 35-14-L00075_10904168 b1b_5960475</t>
  </si>
  <si>
    <t>05.12.2023 14:26:10</t>
  </si>
  <si>
    <t>YEŞİLYURT TR-15 45-73-M00484_45-73-M00484_2352399</t>
  </si>
  <si>
    <t>05.12.2023 14:17:49</t>
  </si>
  <si>
    <t>05.12.2023 17:30:34</t>
  </si>
  <si>
    <t>L-314 ÇINAR SİTESİ TR 35-18-L00314_F 0_5943180</t>
  </si>
  <si>
    <t>05.12.2023 14:22:14</t>
  </si>
  <si>
    <t>05.12.2023 19:27:49</t>
  </si>
  <si>
    <t>ÇİLEME KÖK 35-22-M00900_ÇİLEME KÖY M03_100801135</t>
  </si>
  <si>
    <t>05.12.2023 14:30:12</t>
  </si>
  <si>
    <t>05.12.2023 15:14:59</t>
  </si>
  <si>
    <t>TR-124 35-16-L00124_47573941_56352908_56352908</t>
  </si>
  <si>
    <t>05.12.2023 14:33:25</t>
  </si>
  <si>
    <t>05.12.2023 14:48:30</t>
  </si>
  <si>
    <t>K-3683 35-01-K03683_E 1E_5873987</t>
  </si>
  <si>
    <t>05.12.2023 14:42:03</t>
  </si>
  <si>
    <t>05.12.2023 20:44:07</t>
  </si>
  <si>
    <t>DM02/TR08 45-73-M00022_TR-23 M02_71980354</t>
  </si>
  <si>
    <t>05.12.2023 14:42:23</t>
  </si>
  <si>
    <t>05.12.2023 16:13:42</t>
  </si>
  <si>
    <t>L-76 DEPREM KONUTLARI-1 35-14-L00076__95519657_95519657</t>
  </si>
  <si>
    <t>05.12.2023 14:48:46</t>
  </si>
  <si>
    <t>05.12.2023 16:01:46</t>
  </si>
  <si>
    <t>K-1235 35-02-K01235_99067124_99067124</t>
  </si>
  <si>
    <t>05.12.2023 14:50:05</t>
  </si>
  <si>
    <t>05.12.2023 16:22:13</t>
  </si>
  <si>
    <t>TR-26 35-30-L00026_B_56398320_56398320</t>
  </si>
  <si>
    <t>05.12.2023 14:54:22</t>
  </si>
  <si>
    <t>05.12.2023 16:56:16</t>
  </si>
  <si>
    <t>M-2001 GÜZELBAHÇE ÇAMLI KÖK 35-10-M02001_M-2501 M03_47756368</t>
  </si>
  <si>
    <t>05.12.2023 14:59:12</t>
  </si>
  <si>
    <t>05.12.2023 15:42:09</t>
  </si>
  <si>
    <t>KORDON KÖK 45-78-M00730_ÇAKALDOĞAN M03_2327657</t>
  </si>
  <si>
    <t>05.12.2023 15:05:20</t>
  </si>
  <si>
    <t>05.12.2023 16:10:28</t>
  </si>
  <si>
    <t>K-17 35-04-K00017_912187292_912187292</t>
  </si>
  <si>
    <t>05.12.2023 15:07:56</t>
  </si>
  <si>
    <t>05.12.2023 17:40:21</t>
  </si>
  <si>
    <t>05.12.2023 15:14:20</t>
  </si>
  <si>
    <t>05.12.2023 17:45:04</t>
  </si>
  <si>
    <t>05.12.2023 15:18:53</t>
  </si>
  <si>
    <t>05.12.2023 15:53:37</t>
  </si>
  <si>
    <t>K-1879 35-09-K01879_912817064_912817064</t>
  </si>
  <si>
    <t>05.12.2023 15:21:20</t>
  </si>
  <si>
    <t>05.12.2023 17:51:37</t>
  </si>
  <si>
    <t>İSMETİYE TR-1 45-73-M00994_45-73-M00994_2351977</t>
  </si>
  <si>
    <t>05.12.2023 15:22:34</t>
  </si>
  <si>
    <t>05.12.2023 18:28:41</t>
  </si>
  <si>
    <t>05.12.2023 15:29:39</t>
  </si>
  <si>
    <t>05.12.2023 19:08:12</t>
  </si>
  <si>
    <t>HELVACI DM-2 35-17-M00359_AVEA MOBİL M02_66476611</t>
  </si>
  <si>
    <t>05.12.2023 15:35:20</t>
  </si>
  <si>
    <t>ŞEHİT KEMAL KÖK 35-17-M00449_HELVACI DM-2 M03_66442960</t>
  </si>
  <si>
    <t>05.12.2023 15:36:37</t>
  </si>
  <si>
    <t>05.12.2023 16:37:26</t>
  </si>
  <si>
    <t>M-1287 35-02-M01287_99845194_99845194</t>
  </si>
  <si>
    <t>05.12.2023 15:44:39</t>
  </si>
  <si>
    <t>05.12.2023 21:36:20</t>
  </si>
  <si>
    <t>K-1296 35-01-K01296_911114650_911114650</t>
  </si>
  <si>
    <t>05.12.2023 15:45:25</t>
  </si>
  <si>
    <t>05.12.2023 20:55:55</t>
  </si>
  <si>
    <t>ÖREN TR-5 35-27-L00221_967004702_967004702</t>
  </si>
  <si>
    <t>05.12.2023 15:45:41</t>
  </si>
  <si>
    <t>05.12.2023 19:19:50</t>
  </si>
  <si>
    <t>KAHRAMANDERE İM 35-10-A00002_GÖNEN M09_2096981</t>
  </si>
  <si>
    <t>05.12.2023 15:56:39</t>
  </si>
  <si>
    <t>05.12.2023 17:00:17</t>
  </si>
  <si>
    <t>05.12.2023 15:56:49</t>
  </si>
  <si>
    <t>05.12.2023 16:59:08</t>
  </si>
  <si>
    <t>GÜMÜLDÜR DM-3 (M-29) 35-25-M00029_GÜMÜLDÜR M-32 M02_72083924</t>
  </si>
  <si>
    <t>05.12.2023 16:04:28</t>
  </si>
  <si>
    <t>05.12.2023 17:33:42</t>
  </si>
  <si>
    <t>05.12.2023 16:09:42</t>
  </si>
  <si>
    <t>05.12.2023 17:27:14</t>
  </si>
  <si>
    <t>M-3090 35-09-M03090_F F01_95325036</t>
  </si>
  <si>
    <t>05.12.2023 16:11:24</t>
  </si>
  <si>
    <t>05.12.2023 18:14:53</t>
  </si>
  <si>
    <t>K-1036 35-01-K01036_910860617_910860617</t>
  </si>
  <si>
    <t>05.12.2023 16:20:30</t>
  </si>
  <si>
    <t>05.12.2023 20:56:27</t>
  </si>
  <si>
    <t>TR-96 35-16-L00096_95000535440_95000535440</t>
  </si>
  <si>
    <t>05.12.2023 16:21:57</t>
  </si>
  <si>
    <t>05.12.2023 18:22:22</t>
  </si>
  <si>
    <t>SOMA TR-21/1 45-82-M00115_B_56387976_56387976</t>
  </si>
  <si>
    <t>05.12.2023 16:26:35</t>
  </si>
  <si>
    <t>05.12.2023 16:50:57</t>
  </si>
  <si>
    <t>05.12.2023 16:27:26</t>
  </si>
  <si>
    <t>05.12.2023 17:05:25</t>
  </si>
  <si>
    <t>TAŞLIYOL KÖK 35-27-M00495_TAŞLIYOL M03_72168857</t>
  </si>
  <si>
    <t>05.12.2023 16:29:00</t>
  </si>
  <si>
    <t>05.12.2023 17:44:31</t>
  </si>
  <si>
    <t>05.12.2023 16:29:57</t>
  </si>
  <si>
    <t>05.12.2023 16:37:55</t>
  </si>
  <si>
    <t>YALNIZDAM TR-1 35-16-M00152_953353437_953353437</t>
  </si>
  <si>
    <t>05.12.2023 16:33:16</t>
  </si>
  <si>
    <t>05.12.2023 19:38:16</t>
  </si>
  <si>
    <t>DM-8/7 KAZIMKARABEKİR İ.Ö.O 45-71-M00294_E E7_73538876</t>
  </si>
  <si>
    <t>05.12.2023 16:44:18</t>
  </si>
  <si>
    <t>05.12.2023 18:09:32</t>
  </si>
  <si>
    <t>K-1083 35-04-K01083_35-04-K01083_2375046</t>
  </si>
  <si>
    <t>05.12.2023 16:44:57</t>
  </si>
  <si>
    <t>05.12.2023 16:55:27</t>
  </si>
  <si>
    <t>M-9 GERMİYAN 35-18-M00009_950429181_950429181</t>
  </si>
  <si>
    <t>05.12.2023 16:52:45</t>
  </si>
  <si>
    <t>05.12.2023 21:47:15</t>
  </si>
  <si>
    <t>K-544 35-01-K00544_912000599_912000599</t>
  </si>
  <si>
    <t>05.12.2023 16:54:12</t>
  </si>
  <si>
    <t>05.12.2023 20:08:13</t>
  </si>
  <si>
    <t>TURGUTALP TR-1 45-71-M01762_45-71-M01762_2349726</t>
  </si>
  <si>
    <t>05.12.2023 18:56:32</t>
  </si>
  <si>
    <t>M-657 35-17-M00657_HELVACI DM-2 M05_66304277</t>
  </si>
  <si>
    <t>05.12.2023 16:58:12</t>
  </si>
  <si>
    <t>05.12.2023 17:19:27</t>
  </si>
  <si>
    <t>M-2013 35-10-M02013_DAĞITIM TRAFOSU M-2013 M03_57832166</t>
  </si>
  <si>
    <t>05.12.2023 17:05:15</t>
  </si>
  <si>
    <t>05.12.2023 18:06:39</t>
  </si>
  <si>
    <t>YASEMİN DM 35-19-M00002_ÖZBEK M03_2055959</t>
  </si>
  <si>
    <t>05.12.2023 17:05:46</t>
  </si>
  <si>
    <t>05.12.2023 17:10:29</t>
  </si>
  <si>
    <t>TR-15 35-16-L00015_B_91444789_91444789</t>
  </si>
  <si>
    <t>05.12.2023 17:08:36</t>
  </si>
  <si>
    <t>05.12.2023 17:39:51</t>
  </si>
  <si>
    <t>BOZAĞAÇ TR-4 45-78-M00664_B_91037684_91037684</t>
  </si>
  <si>
    <t>05.12.2023 17:11:14</t>
  </si>
  <si>
    <t>05.12.2023 18:36:58</t>
  </si>
  <si>
    <t>YAŞAR SUHAN 35-26-L00073_35-26-L00073_2368591</t>
  </si>
  <si>
    <t>05.12.2023 17:13:00</t>
  </si>
  <si>
    <t>05.12.2023 17:54:00</t>
  </si>
  <si>
    <t>KOYUNDERE TR-1 35-28-M00154_C_56365117_56365117</t>
  </si>
  <si>
    <t>05.12.2023 17:14:41</t>
  </si>
  <si>
    <t>05.12.2023 17:49:36</t>
  </si>
  <si>
    <t>PAYAMLI M-27 (SAKIZAĞACI KÖK) 35-25-M00188_HatBaşıAyırıcı_53133046 M02_53133046</t>
  </si>
  <si>
    <t>05.12.2023 17:15:27</t>
  </si>
  <si>
    <t>05.12.2023 19:34:52</t>
  </si>
  <si>
    <t>SÜLEYMANKÖY TR-1 45-72-L00507_B_79413873_79413873</t>
  </si>
  <si>
    <t>05.12.2023 17:21:49</t>
  </si>
  <si>
    <t>05.12.2023 22:06:23</t>
  </si>
  <si>
    <t>05.12.2023 17:23:27</t>
  </si>
  <si>
    <t>05.12.2023 18:17:04</t>
  </si>
  <si>
    <t>K-2510 35-01-K02510_35-01-K02510_2359135</t>
  </si>
  <si>
    <t>05.12.2023 17:23:50</t>
  </si>
  <si>
    <t>05.12.2023 20:40:03</t>
  </si>
  <si>
    <t>GERENKÖY TR-6 35-23-M00152_C_90995734_90995734</t>
  </si>
  <si>
    <t>05.12.2023 17:29:30</t>
  </si>
  <si>
    <t>05.12.2023 18:11:19</t>
  </si>
  <si>
    <t>05.12.2023 17:34:20</t>
  </si>
  <si>
    <t>05.12.2023 17:40:55</t>
  </si>
  <si>
    <t>TR-1/103 45-71-M00942_B b2_45143231</t>
  </si>
  <si>
    <t>05.12.2023 17:36:53</t>
  </si>
  <si>
    <t>05.12.2023 18:34:27</t>
  </si>
  <si>
    <t>SÜLEYMANLI TR-10 45-72-L00304_956476720_956476720</t>
  </si>
  <si>
    <t>05.12.2023 17:37:40</t>
  </si>
  <si>
    <t>05.12.2023 23:20:26</t>
  </si>
  <si>
    <t>KAVACIK TR-1 35-01-L00001_911541135_911541135</t>
  </si>
  <si>
    <t>05.12.2023 17:37:43</t>
  </si>
  <si>
    <t>05.12.2023 20:56:42</t>
  </si>
  <si>
    <t>ORHANGAZİ TR-1 35-15-L00207_950372134_950372134</t>
  </si>
  <si>
    <t>05.12.2023 17:45:20</t>
  </si>
  <si>
    <t>05.12.2023 19:40:48</t>
  </si>
  <si>
    <t>K-4156 35-02-K04156_914976000_914976000</t>
  </si>
  <si>
    <t>05.12.2023 17:49:21</t>
  </si>
  <si>
    <t>05.12.2023 21:16:55</t>
  </si>
  <si>
    <t>TR-1-5/7 35-20-L00065_ H_72368177</t>
  </si>
  <si>
    <t>05.12.2023 17:55:05</t>
  </si>
  <si>
    <t>06.12.2023 00:50:15</t>
  </si>
  <si>
    <t>VİLLAKENT TR-3 35-28-M00389_953394024_953394024</t>
  </si>
  <si>
    <t>05.12.2023 17:57:16</t>
  </si>
  <si>
    <t>05.12.2023 20:17:59</t>
  </si>
  <si>
    <t>05.12.2023 18:02:11</t>
  </si>
  <si>
    <t>05.12.2023 21:49:24</t>
  </si>
  <si>
    <t>ALAŞEHİR TR-26/A 45-73-M01171_B_91452519_91452519</t>
  </si>
  <si>
    <t>05.12.2023 18:02:39</t>
  </si>
  <si>
    <t>05.12.2023 18:54:26</t>
  </si>
  <si>
    <t>05.12.2023 18:04:09</t>
  </si>
  <si>
    <t>05.12.2023 23:16:37</t>
  </si>
  <si>
    <t>K-716 35-02-K00716_B_56363835_56363835</t>
  </si>
  <si>
    <t>05.12.2023 18:04:28</t>
  </si>
  <si>
    <t>05.12.2023 23:16:00</t>
  </si>
  <si>
    <t>ÇUKURALTI M-37 35-25-M00078_955284685_955284685</t>
  </si>
  <si>
    <t>05.12.2023 18:06:48</t>
  </si>
  <si>
    <t>05.12.2023 22:57:22</t>
  </si>
  <si>
    <t>POYRACIK TR-11 35-24-L00034_E_56372412_56372412</t>
  </si>
  <si>
    <t>05.12.2023 18:11:43</t>
  </si>
  <si>
    <t>05.12.2023 18:33:07</t>
  </si>
  <si>
    <t>ÇİÇEKLİ ELMA ÇUKURU TR-1 45-75-M00312_A_56404000_56404000</t>
  </si>
  <si>
    <t>05.12.2023 18:12:21</t>
  </si>
  <si>
    <t>05.12.2023 22:15:45</t>
  </si>
  <si>
    <t>SARUHANLI TR-14 45-80-M00014_956563144_956563144</t>
  </si>
  <si>
    <t>05.12.2023 18:20:22</t>
  </si>
  <si>
    <t>05.12.2023 22:21:16</t>
  </si>
  <si>
    <t>SELENDİ TR-15 45-81-M00015_945636432_945636432</t>
  </si>
  <si>
    <t>05.12.2023 18:21:33</t>
  </si>
  <si>
    <t>05.12.2023 19:37:35</t>
  </si>
  <si>
    <t>DİNDARLI TR-2 YEŞİLOVA 45-79-M00427_45-79-M00427_2363618</t>
  </si>
  <si>
    <t>05.12.2023 18:25:37</t>
  </si>
  <si>
    <t>05.12.2023 19:54:24</t>
  </si>
  <si>
    <t>ASARLIK TR-8 35-28-M00182__91231161_91231161</t>
  </si>
  <si>
    <t>05.12.2023 19:00:45</t>
  </si>
  <si>
    <t>05.12.2023 21:11:00</t>
  </si>
  <si>
    <t>ORHANGAZİ TR-1 35-15-L00207_35-15-L00207_2370558</t>
  </si>
  <si>
    <t>05.12.2023 19:12:48</t>
  </si>
  <si>
    <t>05.12.2023 19:45:41</t>
  </si>
  <si>
    <t>PAYAMLI M-27 (SAKIZAĞACI KÖK) 35-25-M00188_M-26/M-28/DERYA SİTESİ M02_72070682</t>
  </si>
  <si>
    <t>05.12.2023 20:43:09</t>
  </si>
  <si>
    <t>YALNIZDAM TR-1 35-16-M00152_35-16-M00152_2347296</t>
  </si>
  <si>
    <t>05.12.2023 20:19:20</t>
  </si>
  <si>
    <t>05.12.2023 19:49:00</t>
  </si>
  <si>
    <t>05.12.2023 22:05:00</t>
  </si>
  <si>
    <t>KADİR SEZER SULAMA GRUBU TR 35-27-M00262_95000087782_95000087782</t>
  </si>
  <si>
    <t>05.12.2023 20:03:52</t>
  </si>
  <si>
    <t>05.12.2023 23:13:33</t>
  </si>
  <si>
    <t>M-2014 35-01-M02014_K K1_5864126</t>
  </si>
  <si>
    <t>05.12.2023 20:17:32</t>
  </si>
  <si>
    <t>06.12.2023 01:29:38</t>
  </si>
  <si>
    <t>BEYDERE KÖK 45-71-M00128_ÜÇPINAR M03_50217225</t>
  </si>
  <si>
    <t>05.12.2023 20:21:12</t>
  </si>
  <si>
    <t>05.12.2023 20:30:57</t>
  </si>
  <si>
    <t>05.12.2023 21:21:27</t>
  </si>
  <si>
    <t>05.12.2023 21:41:13</t>
  </si>
  <si>
    <t>DURASILLI TR-25 45-78-M01140_45-78-M01140_2353118</t>
  </si>
  <si>
    <t>05.12.2023 21:24:12</t>
  </si>
  <si>
    <t>05.12.2023 21:53:00</t>
  </si>
  <si>
    <t>ASARLIK TR-16 35-28-M00174_A_56366259_56366259</t>
  </si>
  <si>
    <t>05.12.2023 21:26:48</t>
  </si>
  <si>
    <t>05.12.2023 21:45:45</t>
  </si>
  <si>
    <t>DM-1/TR-16 SEFERİHİSAR 35-14-M00328_956658808_956658808</t>
  </si>
  <si>
    <t>05.12.2023 21:31:47</t>
  </si>
  <si>
    <t>05.12.2023 21:59:48</t>
  </si>
  <si>
    <t>MURADİYE TR 2/A 45-71-M00201_A A3_5966122</t>
  </si>
  <si>
    <t>05.12.2023 21:39:04</t>
  </si>
  <si>
    <t>06.12.2023 03:41:17</t>
  </si>
  <si>
    <t>K-488 35-04-K00488_99453708_99453708</t>
  </si>
  <si>
    <t>05.12.2023 21:46:22</t>
  </si>
  <si>
    <t>05.12.2023 22:54:57</t>
  </si>
  <si>
    <t>M-1460 35-09-M01460_95002397248_95002397248</t>
  </si>
  <si>
    <t>05.12.2023 21:49:55</t>
  </si>
  <si>
    <t>06.12.2023 02:10:36</t>
  </si>
  <si>
    <t>M-2566 35-03-M02566_910409907_910409907</t>
  </si>
  <si>
    <t>05.12.2023 21:58:41</t>
  </si>
  <si>
    <t>06.12.2023 00:45:47</t>
  </si>
  <si>
    <t>BAĞARASI TR-12 35-23-M00181_E_91357738_91357738</t>
  </si>
  <si>
    <t>05.12.2023 22:03:06</t>
  </si>
  <si>
    <t>05.12.2023 22:42:12</t>
  </si>
  <si>
    <t>NİLSAN KÖK 35-26-M00725_HASUN SULAMA M06_65911192</t>
  </si>
  <si>
    <t>05.12.2023 22:03:57</t>
  </si>
  <si>
    <t>05.12.2023 23:29:45</t>
  </si>
  <si>
    <t>L-110 OVACIK 35-18-L00110_950459542_950459542</t>
  </si>
  <si>
    <t>05.12.2023 22:12:16</t>
  </si>
  <si>
    <t>05.12.2023 23:37:31</t>
  </si>
  <si>
    <t>TİRE İM-DM-1 35-29-A00001_YENİÇİFTLİK M18_2312218</t>
  </si>
  <si>
    <t>05.12.2023 22:24:01</t>
  </si>
  <si>
    <t>05.12.2023 23:32:15</t>
  </si>
  <si>
    <t>TR-141 35-15-M00141_950374478_950374478</t>
  </si>
  <si>
    <t>05.12.2023 23:18:01</t>
  </si>
  <si>
    <t>06.12.2023 01:07:57</t>
  </si>
  <si>
    <t>BEYDERE KÖK 45-71-M00128_ESKİ YENİKÖY M09_50217229</t>
  </si>
  <si>
    <t>05.12.2023 23:33:28</t>
  </si>
  <si>
    <t>05.12.2023 23:40:00</t>
  </si>
  <si>
    <t>06.12.2023 00:14:18</t>
  </si>
  <si>
    <t>06.12.2023 01:51:09</t>
  </si>
  <si>
    <t>06.12.2023 00:18:35</t>
  </si>
  <si>
    <t>06.12.2023 00:39:09</t>
  </si>
  <si>
    <t>PİYADELER KÖK 45-73-M00136_ÇAĞLAYAN-GÜRSU M021_95408244</t>
  </si>
  <si>
    <t>06.12.2023 00:44:17</t>
  </si>
  <si>
    <t>06.12.2023 01:00:22</t>
  </si>
  <si>
    <t>BOSTANLI GIS TM 35-04-A00001_Bostanlı-6 K13_2311277</t>
  </si>
  <si>
    <t>06.12.2023 00:56:54</t>
  </si>
  <si>
    <t>06.12.2023 02:17:16</t>
  </si>
  <si>
    <t>K-1464 35-09-K01464_E e3b_5878986</t>
  </si>
  <si>
    <t>06.12.2023 01:07:49</t>
  </si>
  <si>
    <t>06.12.2023 08:34:41</t>
  </si>
  <si>
    <t>06.12.2023 02:27:49</t>
  </si>
  <si>
    <t>K-2597 35-04-K02597_DAĞITIM TRAFOSU K03_72036993</t>
  </si>
  <si>
    <t>06.12.2023 03:00:23</t>
  </si>
  <si>
    <t>06.12.2023 03:13:04</t>
  </si>
  <si>
    <t>06.12.2023 03:41:55</t>
  </si>
  <si>
    <t>K-3085 35-07-K03085_K-228 K01_49821570</t>
  </si>
  <si>
    <t>06.12.2023 03:18:02</t>
  </si>
  <si>
    <t>06.12.2023 03:35:39</t>
  </si>
  <si>
    <t>06.12.2023 04:05:11</t>
  </si>
  <si>
    <t>06.12.2023 12:30:06</t>
  </si>
  <si>
    <t>K-49 35-01-K00049_D D1_66312610</t>
  </si>
  <si>
    <t>06.12.2023 04:53:19</t>
  </si>
  <si>
    <t>06.12.2023 08:06:32</t>
  </si>
  <si>
    <t>FOÇAKÖY TR-2 35-23-M00223_35-23-M00223_2363641</t>
  </si>
  <si>
    <t>06.12.2023 04:59:44</t>
  </si>
  <si>
    <t>06.12.2023 05:51:06</t>
  </si>
  <si>
    <t>06.12.2023 06:14:02</t>
  </si>
  <si>
    <t>06.12.2023 10:15:23</t>
  </si>
  <si>
    <t>K-573 35-01-K00573_B 1B_5916514</t>
  </si>
  <si>
    <t>06.12.2023 06:16:56</t>
  </si>
  <si>
    <t>06.12.2023 08:21:25</t>
  </si>
  <si>
    <t>06.12.2023 07:05:15</t>
  </si>
  <si>
    <t>06.12.2023 08:59:55</t>
  </si>
  <si>
    <t>K-3749 35-08-K03749_912288003_912288003</t>
  </si>
  <si>
    <t>06.12.2023 07:06:33</t>
  </si>
  <si>
    <t>06.12.2023 11:20:17</t>
  </si>
  <si>
    <t>DM-4/76 (AMBER SOKAK) 45-71-M00217_A dm1/76 a1b_45101384</t>
  </si>
  <si>
    <t>06.12.2023 07:51:24</t>
  </si>
  <si>
    <t>06.12.2023 12:26:31</t>
  </si>
  <si>
    <t>K-2395 35-04-K02395_E E1_5763199</t>
  </si>
  <si>
    <t>06.12.2023 07:56:15</t>
  </si>
  <si>
    <t>06.12.2023 09:24:22</t>
  </si>
  <si>
    <t>AŞAĞI ÇAMKÖY TR-1 45-71-M01480_45-71-M01480_66002965</t>
  </si>
  <si>
    <t>06.12.2023 08:01:01</t>
  </si>
  <si>
    <t>06.12.2023 09:43:43</t>
  </si>
  <si>
    <t>K-573 35-01-K00573_35-01-K00573_2355670</t>
  </si>
  <si>
    <t>06.12.2023 08:30:00</t>
  </si>
  <si>
    <t>M-331 35-02-M00331_M-1644 M04_2334054</t>
  </si>
  <si>
    <t>06.12.2023 08:24:47</t>
  </si>
  <si>
    <t>06.12.2023 09:36:56</t>
  </si>
  <si>
    <t>M-531 KAVAKLIDERE KÖK 35-02-M00531_M-530 / M529 M11_72200028</t>
  </si>
  <si>
    <t>06.12.2023 08:28:27</t>
  </si>
  <si>
    <t>06.12.2023 09:22:29</t>
  </si>
  <si>
    <t>KENDİRLİK TR-1 45-84-L00171_A_91071857_91071857</t>
  </si>
  <si>
    <t>06.12.2023 08:42:16</t>
  </si>
  <si>
    <t>06.12.2023 10:14:41</t>
  </si>
  <si>
    <t>06.12.2023 08:50:42</t>
  </si>
  <si>
    <t>06.12.2023 08:51:17</t>
  </si>
  <si>
    <t>M-3090 35-09-M03090_914531428_914531428</t>
  </si>
  <si>
    <t>06.12.2023 08:54:05</t>
  </si>
  <si>
    <t>06.12.2023 10:27:22</t>
  </si>
  <si>
    <t>BEYLER ÇAYIRI TR-1 35-16-M00162_DIREK TIPI TRAFO HUCRESI H01_2044852</t>
  </si>
  <si>
    <t>06.12.2023 08:55:14</t>
  </si>
  <si>
    <t>06.12.2023 12:18:56</t>
  </si>
  <si>
    <t>06.12.2023 08:58:56</t>
  </si>
  <si>
    <t>06.12.2023 12:31:03</t>
  </si>
  <si>
    <t>TR-49 35-26-M00049_DAĞITIM TRAFO TR-49 M06_100774934</t>
  </si>
  <si>
    <t>06.12.2023 09:06:07</t>
  </si>
  <si>
    <t>06.12.2023 09:29:09</t>
  </si>
  <si>
    <t>SUBAŞI İM 35-26-A00002_NAİME L03_2035579</t>
  </si>
  <si>
    <t>06.12.2023 09:07:12</t>
  </si>
  <si>
    <t>06.12.2023 09:27:49</t>
  </si>
  <si>
    <t>DM-9/12-A 45-71-M01919_C_56398587_56398587</t>
  </si>
  <si>
    <t>06.12.2023 09:07:52</t>
  </si>
  <si>
    <t>06.12.2023 10:39:47</t>
  </si>
  <si>
    <t>06.12.2023 09:09:05</t>
  </si>
  <si>
    <t>06.12.2023 15:10:41</t>
  </si>
  <si>
    <t>M-3128(YATIRIM REZERVE) 35-03-M03128_35-03-M03128_81835983</t>
  </si>
  <si>
    <t>06.12.2023 09:12:08</t>
  </si>
  <si>
    <t>06.12.2023 16:47:59</t>
  </si>
  <si>
    <t>K-60 35-01-K00060_911259266_911259266</t>
  </si>
  <si>
    <t>06.12.2023 09:13:07</t>
  </si>
  <si>
    <t>06.12.2023 16:41:59</t>
  </si>
  <si>
    <t>KAPAKLI DM 45-72-M00309_KAYIŞLAR M09_2099434</t>
  </si>
  <si>
    <t>06.12.2023 09:16:25</t>
  </si>
  <si>
    <t>06.12.2023 09:31:56</t>
  </si>
  <si>
    <t>ÖDEMİŞ TM-2 35-15-A00005_ÖDEMİŞ-2 M22_2334246</t>
  </si>
  <si>
    <t>06.12.2023 09:19:07</t>
  </si>
  <si>
    <t>06.12.2023 12:34:47</t>
  </si>
  <si>
    <t>SOMA TR-41 45-82-M00041_95002406471_95002406471</t>
  </si>
  <si>
    <t>06.12.2023 09:20:04</t>
  </si>
  <si>
    <t>06.12.2023 11:08:23</t>
  </si>
  <si>
    <t>06.12.2023 09:21:32</t>
  </si>
  <si>
    <t>06.12.2023 10:00:55</t>
  </si>
  <si>
    <t>L-60 İSTUR 35-14-L00060_956639602_956639602</t>
  </si>
  <si>
    <t>06.12.2023 09:22:15</t>
  </si>
  <si>
    <t>06.12.2023 11:50:46</t>
  </si>
  <si>
    <t>YUNUSEMRE TR-1 45-77-L00130_945498774_945498774</t>
  </si>
  <si>
    <t>06.12.2023 09:23:26</t>
  </si>
  <si>
    <t>06.12.2023 11:27:20</t>
  </si>
  <si>
    <t>DM-14 45-71-M00361_ATATÜRK MAH M05_72258874</t>
  </si>
  <si>
    <t>06.12.2023 09:25:31</t>
  </si>
  <si>
    <t>06.12.2023 11:57:00</t>
  </si>
  <si>
    <t>ELMABAĞ DM 35-15-L00317_ELMABAĞ L02_66822278</t>
  </si>
  <si>
    <t>06.12.2023 09:31:00</t>
  </si>
  <si>
    <t>06.12.2023 20:00:02</t>
  </si>
  <si>
    <t>BOYNUYOĞUN KÖK 35-29-L00051_DALLIK L03_72215450</t>
  </si>
  <si>
    <t>06.12.2023 09:33:07</t>
  </si>
  <si>
    <t>06.12.2023 10:01:58</t>
  </si>
  <si>
    <t>06.12.2023 09:33:51</t>
  </si>
  <si>
    <t>06.12.2023 15:35:33</t>
  </si>
  <si>
    <t>ÖDEMİŞ İM 35-15-A00001_TR-B M13_2309864</t>
  </si>
  <si>
    <t>06.12.2023 09:34:12</t>
  </si>
  <si>
    <t>06.12.2023 12:58:03</t>
  </si>
  <si>
    <t>TİRE İM-DM-1 35-29-A00001_GÖKÇEN-2 M22_2059034</t>
  </si>
  <si>
    <t>06.12.2023 09:35:04</t>
  </si>
  <si>
    <t>06.12.2023 09:42:07</t>
  </si>
  <si>
    <t>06.12.2023 12:08:50</t>
  </si>
  <si>
    <t>M-1644 35-02-M01644_M-2272 M04_76914696</t>
  </si>
  <si>
    <t>06.12.2023 11:37:20</t>
  </si>
  <si>
    <t>TR-18 35-17-M00018_35-17-M00018_2376694</t>
  </si>
  <si>
    <t>06.12.2023 09:38:32</t>
  </si>
  <si>
    <t>06.12.2023 10:16:09</t>
  </si>
  <si>
    <t>K-2450 35-01-K02450_910680558_910680558</t>
  </si>
  <si>
    <t>06.12.2023 09:39:32</t>
  </si>
  <si>
    <t>06.12.2023 10:56:56</t>
  </si>
  <si>
    <t>GÖKÇEN DM 35-29-M00123_SEYREKLİ M03_2328952</t>
  </si>
  <si>
    <t>06.12.2023 09:41:52</t>
  </si>
  <si>
    <t>06.12.2023 10:24:12</t>
  </si>
  <si>
    <t>KIZILCAAVLU KÖK 35-29-L00056_KAZANLI ENH (CUMHURİYET KÖK) L07_72209693</t>
  </si>
  <si>
    <t>06.12.2023 09:42:37</t>
  </si>
  <si>
    <t>06.12.2023 10:19:52</t>
  </si>
  <si>
    <t>YENİ BAĞARASI TR-3 35-23-M00209_A_56357395_56357395</t>
  </si>
  <si>
    <t>06.12.2023 09:43:22</t>
  </si>
  <si>
    <t>06.12.2023 10:37:42</t>
  </si>
  <si>
    <t>06.12.2023 09:45:48</t>
  </si>
  <si>
    <t>06.12.2023 10:14:28</t>
  </si>
  <si>
    <t>K-17 35-04-K00017_99360084_99360084</t>
  </si>
  <si>
    <t>06.12.2023 09:46:13</t>
  </si>
  <si>
    <t>06.12.2023 16:40:23</t>
  </si>
  <si>
    <t>06.12.2023 09:46:16</t>
  </si>
  <si>
    <t>06.12.2023 16:17:12</t>
  </si>
  <si>
    <t>ÖDEMİŞ İM 35-15-A00001_YENİ KENT L16_2310687</t>
  </si>
  <si>
    <t>06.12.2023 09:51:45</t>
  </si>
  <si>
    <t>06.12.2023 17:24:58</t>
  </si>
  <si>
    <t>DEMİRTAŞ TR-1 35-30-M00150_D_56360666_56360666</t>
  </si>
  <si>
    <t>06.12.2023 09:52:18</t>
  </si>
  <si>
    <t>06.12.2023 16:21:05</t>
  </si>
  <si>
    <t>ALİAĞA TR-43 DM 35-17-M00043_HatBaşıAyırıcı_72727542 M13_72727542</t>
  </si>
  <si>
    <t>06.12.2023 10:00:09</t>
  </si>
  <si>
    <t>06.12.2023 11:52:19</t>
  </si>
  <si>
    <t>M-423 35-02-M00423_95001240208_95001240208</t>
  </si>
  <si>
    <t>06.12.2023 10:04:01</t>
  </si>
  <si>
    <t>06.12.2023 11:26:34</t>
  </si>
  <si>
    <t>DEREKÖY TR-1 45-72-L00461_956525879_956525879</t>
  </si>
  <si>
    <t>06.12.2023 13:41:29</t>
  </si>
  <si>
    <t>K-1534 35-01-K01534_911072333_911072333</t>
  </si>
  <si>
    <t>06.12.2023 10:08:01</t>
  </si>
  <si>
    <t>06.12.2023 11:01:43</t>
  </si>
  <si>
    <t>IŞIKLAR KÖK 45-73-M00467_HatBaşıAyırıcı_80940178 M06_80940178</t>
  </si>
  <si>
    <t>06.12.2023 10:08:18</t>
  </si>
  <si>
    <t>06.12.2023 13:03:59</t>
  </si>
  <si>
    <t>K-692 35-04-K00692_99104369_99104369</t>
  </si>
  <si>
    <t>06.12.2023 10:09:11</t>
  </si>
  <si>
    <t>06.12.2023 19:09:41</t>
  </si>
  <si>
    <t>TR-65 35-30-L00065_35-30-L00065_2368888</t>
  </si>
  <si>
    <t>06.12.2023 10:14:36</t>
  </si>
  <si>
    <t>06.12.2023 10:39:05</t>
  </si>
  <si>
    <t>FUNDACIK KÖK 45-75-M00068_HatBaşıAyırıcı_53135521 M03_53135521</t>
  </si>
  <si>
    <t>06.12.2023 10:22:08</t>
  </si>
  <si>
    <t>06.12.2023 11:30:13</t>
  </si>
  <si>
    <t>ATAKÖY TR-7 35-22-M00177_95002681762_95002681762</t>
  </si>
  <si>
    <t>06.12.2023 10:24:08</t>
  </si>
  <si>
    <t>06.12.2023 11:33:59</t>
  </si>
  <si>
    <t>AŞAĞI ÇOBAN İSA TR-24 45-71-M00572_B_56393434_56393434</t>
  </si>
  <si>
    <t>06.12.2023 10:25:52</t>
  </si>
  <si>
    <t>06.12.2023 17:15:31</t>
  </si>
  <si>
    <t>K-273 35-01-K00273_98594624_98594624</t>
  </si>
  <si>
    <t>06.12.2023 10:32:26</t>
  </si>
  <si>
    <t>06.12.2023 11:27:55</t>
  </si>
  <si>
    <t>DM-9/12-A 45-71-M01919_45-71-M01919_2368655</t>
  </si>
  <si>
    <t>06.12.2023 11:27:33</t>
  </si>
  <si>
    <t>GÖKÇEÖREN KÖK 45-77-M00024_KULA İM M03_72216584</t>
  </si>
  <si>
    <t>06.12.2023 10:39:52</t>
  </si>
  <si>
    <t>06.12.2023 17:12:43</t>
  </si>
  <si>
    <t>CANPAŞA KÖK 45-71-M00140_SEMİH BİLGE ÖZEL TR M05_72246819</t>
  </si>
  <si>
    <t>06.12.2023 10:50:44</t>
  </si>
  <si>
    <t>06.12.2023 13:51:35</t>
  </si>
  <si>
    <t>TR-29 35-17-M00029_A_72297109_72297109</t>
  </si>
  <si>
    <t>06.12.2023 10:52:27</t>
  </si>
  <si>
    <t>06.12.2023 11:39:23</t>
  </si>
  <si>
    <t>FOÇA JANDARMA ALAYI KÖK 35-23-M00240_YENİFOÇA 7.JANDARMA ÖZEL M02_72144150</t>
  </si>
  <si>
    <t>06.12.2023 10:56:59</t>
  </si>
  <si>
    <t>06.12.2023 12:39:06</t>
  </si>
  <si>
    <t>K-1871 35-09-K01871_97673386_97673386</t>
  </si>
  <si>
    <t>06.12.2023 10:58:29</t>
  </si>
  <si>
    <t>06.12.2023 13:06:40</t>
  </si>
  <si>
    <t>M-3546 35-01-M03546_L L3_5839478</t>
  </si>
  <si>
    <t>06.12.2023 10:59:05</t>
  </si>
  <si>
    <t>06.12.2023 18:39:06</t>
  </si>
  <si>
    <t>YUKARIBEY DM (TR-3) 35-16-M00866_AŞAĞICUMA DM M02_79464823</t>
  </si>
  <si>
    <t>06.12.2023 11:00:34</t>
  </si>
  <si>
    <t>06.12.2023 15:30:54</t>
  </si>
  <si>
    <t>K-840 35-01-K00840_C C1_5919593</t>
  </si>
  <si>
    <t>06.12.2023 11:08:35</t>
  </si>
  <si>
    <t>06.12.2023 12:12:13</t>
  </si>
  <si>
    <t>NİLSAN KÖK 35-26-M00725_EGE YEM M02_65911143</t>
  </si>
  <si>
    <t>06.12.2023 11:09:37</t>
  </si>
  <si>
    <t>06.12.2023 13:03:57</t>
  </si>
  <si>
    <t>06.12.2023 11:12:51</t>
  </si>
  <si>
    <t>06.12.2023 11:54:48</t>
  </si>
  <si>
    <t>ÇAPAKLI KÖK 45-78-M01161_HatBaşıAyırıcı_53140068 M05_53140068</t>
  </si>
  <si>
    <t>06.12.2023 11:18:12</t>
  </si>
  <si>
    <t>06.12.2023 13:51:46</t>
  </si>
  <si>
    <t>MENEMEN TR-66 35-28-L00066_953379875_953379875</t>
  </si>
  <si>
    <t>06.12.2023 11:19:16</t>
  </si>
  <si>
    <t>06.12.2023 17:34:33</t>
  </si>
  <si>
    <t>TR-18 45-74-M00018_J J03b_84390624</t>
  </si>
  <si>
    <t>06.12.2023 11:22:56</t>
  </si>
  <si>
    <t>06.12.2023 12:12:20</t>
  </si>
  <si>
    <t>M-1413 35-01-M01413_35-01-M01413_2367188</t>
  </si>
  <si>
    <t>06.12.2023 11:24:15</t>
  </si>
  <si>
    <t>06.12.2023 12:10:10</t>
  </si>
  <si>
    <t>M-1871 35-01-M01871_F_56379701_56379701</t>
  </si>
  <si>
    <t>06.12.2023 11:26:58</t>
  </si>
  <si>
    <t>06.12.2023 13:43:10</t>
  </si>
  <si>
    <t>İSTASYONALTI KÖK 45-83-M00131_CELALETTİN AŞKIN M08_2101366</t>
  </si>
  <si>
    <t>06.12.2023 11:29:39</t>
  </si>
  <si>
    <t>06.12.2023 12:18:02</t>
  </si>
  <si>
    <t>06.12.2023 11:34:27</t>
  </si>
  <si>
    <t>06.12.2023 12:27:54</t>
  </si>
  <si>
    <t>IŞIKLAR KÖK 45-73-M00467_BAKLACI M06_85123193</t>
  </si>
  <si>
    <t>06.12.2023 11:36:37</t>
  </si>
  <si>
    <t>06.12.2023 12:03:00</t>
  </si>
  <si>
    <t>M-1925 GEÇİT 35-02-M01925_M-1078 M03_72268899</t>
  </si>
  <si>
    <t>06.12.2023 11:48:11</t>
  </si>
  <si>
    <t>ALAŞEHİR TM 45-73-A00001_CABBAR DM-3 M13_2312678</t>
  </si>
  <si>
    <t>06.12.2023 11:44:27</t>
  </si>
  <si>
    <t>06.12.2023 12:00:37</t>
  </si>
  <si>
    <t>SEYREK TR-9 35-28-M00766_95000002710_95000002710</t>
  </si>
  <si>
    <t>06.12.2023 11:46:27</t>
  </si>
  <si>
    <t>06.12.2023 12:42:25</t>
  </si>
  <si>
    <t>06.12.2023 11:50:38</t>
  </si>
  <si>
    <t>06.12.2023 13:27:04</t>
  </si>
  <si>
    <t>GÖKÇEN DM 35-29-M00123_TİRE GÖKÇEN-1 GİRİŞ (SOL DEVRE) M10_2104351</t>
  </si>
  <si>
    <t>06.12.2023 11:58:22</t>
  </si>
  <si>
    <t>06.12.2023 12:39:24</t>
  </si>
  <si>
    <t>M-1424 35-02-M01424_913073941_913073941</t>
  </si>
  <si>
    <t>06.12.2023 12:02:01</t>
  </si>
  <si>
    <t>06.12.2023 15:21:45</t>
  </si>
  <si>
    <t>M-2558 35-01-M02558_911130986_911130986</t>
  </si>
  <si>
    <t>06.12.2023 12:02:50</t>
  </si>
  <si>
    <t>06.12.2023 17:42:58</t>
  </si>
  <si>
    <t>TİRE İM-DM-1 35-29-A00001_GÖKÇEN-1 M07_2059508</t>
  </si>
  <si>
    <t>06.12.2023 12:04:26</t>
  </si>
  <si>
    <t>06.12.2023 13:07:41</t>
  </si>
  <si>
    <t>UÇAK KARDEŞLER KÖK 45-73-M00296_KEMALİYE-1 M02_66733878</t>
  </si>
  <si>
    <t>06.12.2023 12:07:00</t>
  </si>
  <si>
    <t>06.12.2023 13:15:24</t>
  </si>
  <si>
    <t>K-569 35-02-K00569_35-02-K00569_50003081</t>
  </si>
  <si>
    <t>06.12.2023 12:07:32</t>
  </si>
  <si>
    <t>06.12.2023 12:33:45</t>
  </si>
  <si>
    <t>DM-5/17 35-26-M00838_A_91069086_91069086</t>
  </si>
  <si>
    <t>06.12.2023 12:08:18</t>
  </si>
  <si>
    <t>06.12.2023 15:46:04</t>
  </si>
  <si>
    <t>06.12.2023 12:12:37</t>
  </si>
  <si>
    <t>06.12.2023 13:27:56</t>
  </si>
  <si>
    <t>BADEMLİ TR-6 35-30-L00103_35-30-L00103_2376364</t>
  </si>
  <si>
    <t>06.12.2023 12:13:19</t>
  </si>
  <si>
    <t>06.12.2023 13:04:31</t>
  </si>
  <si>
    <t>TR-2/21 45-83-L00021_45-83-L00021_2351797</t>
  </si>
  <si>
    <t>06.12.2023 12:16:48</t>
  </si>
  <si>
    <t>06.12.2023 15:52:42</t>
  </si>
  <si>
    <t>K-273 35-01-K00273_911178730_911178730</t>
  </si>
  <si>
    <t>06.12.2023 12:28:22</t>
  </si>
  <si>
    <t>06.12.2023 12:49:33</t>
  </si>
  <si>
    <t>06.12.2023 12:31:42</t>
  </si>
  <si>
    <t>06.12.2023 14:05:08</t>
  </si>
  <si>
    <t>K-3 35-01-K00003_97994972_97994972</t>
  </si>
  <si>
    <t>06.12.2023 12:31:46</t>
  </si>
  <si>
    <t>06.12.2023 15:27:08</t>
  </si>
  <si>
    <t>KÜÇÜKKALE KÖK 35-29-L00036_BÜYÜKKALE L07_2088240</t>
  </si>
  <si>
    <t>06.12.2023 12:35:57</t>
  </si>
  <si>
    <t>06.12.2023 12:40:52</t>
  </si>
  <si>
    <t>DM-4/09A (MALTA SPOR) 45-71-M00212_E e1b_45101376</t>
  </si>
  <si>
    <t>06.12.2023 12:39:19</t>
  </si>
  <si>
    <t>06.12.2023 22:06:29</t>
  </si>
  <si>
    <t>UĞURLU KÖK 45-86-M00045_ALANYOLU KIRANŞEYH M04_72226053</t>
  </si>
  <si>
    <t>06.12.2023 12:39:52</t>
  </si>
  <si>
    <t>06.12.2023 12:46:27</t>
  </si>
  <si>
    <t>GELENBE İM 45-76-A00001_SAKARLI M03_2089840</t>
  </si>
  <si>
    <t>06.12.2023 12:40:37</t>
  </si>
  <si>
    <t>06.12.2023 18:16:00</t>
  </si>
  <si>
    <t>IŞIKLAR KÖK-1 45-82-M00134_IŞIKLAR-1 M03_72198729</t>
  </si>
  <si>
    <t>06.12.2023 12:40:39</t>
  </si>
  <si>
    <t>06.12.2023 13:18:12</t>
  </si>
  <si>
    <t>GÖLLÜCE TR-1 35-26-L00285__66204416_66204416</t>
  </si>
  <si>
    <t>06.12.2023 12:45:41</t>
  </si>
  <si>
    <t>06.12.2023 17:14:21</t>
  </si>
  <si>
    <t>06.12.2023 12:45:52</t>
  </si>
  <si>
    <t>06.12.2023 12:46:22</t>
  </si>
  <si>
    <t>KIRKAĞAÇ TR-1/8 45-76-M00249_TR-13 TR-14 M02_79675700</t>
  </si>
  <si>
    <t>06.12.2023 13:12:00</t>
  </si>
  <si>
    <t>KUYUCAK DM 35-27-M00273_KUYUCAK M04_72164171</t>
  </si>
  <si>
    <t>06.12.2023 12:50:09</t>
  </si>
  <si>
    <t>06.12.2023 13:30:51</t>
  </si>
  <si>
    <t>L-60 İSTUR 35-14-L00060_956639588_956639588</t>
  </si>
  <si>
    <t>06.12.2023 12:55:06</t>
  </si>
  <si>
    <t>06.12.2023 13:57:21</t>
  </si>
  <si>
    <t>ASARLIK TR-9 35-28-M00590_953378401_953378401</t>
  </si>
  <si>
    <t>06.12.2023 13:02:41</t>
  </si>
  <si>
    <t>06.12.2023 14:15:01</t>
  </si>
  <si>
    <t>TEKELİ DM 35-22-M00088_ESKİ AHMETBEYLİ M08_48495817</t>
  </si>
  <si>
    <t>06.12.2023 13:02:56</t>
  </si>
  <si>
    <t>06.12.2023 13:25:37</t>
  </si>
  <si>
    <t>06.12.2023 13:16:12</t>
  </si>
  <si>
    <t>K-1871 35-09-K01871_D_56381596_56381596</t>
  </si>
  <si>
    <t>06.12.2023 13:59:13</t>
  </si>
  <si>
    <t>MENDERES DM-2/TR-1 35-22-M00300_HatBaşıAyırıcı_53132609 M15_53132609</t>
  </si>
  <si>
    <t>06.12.2023 13:14:37</t>
  </si>
  <si>
    <t>06.12.2023 14:21:22</t>
  </si>
  <si>
    <t>KURUCALAR TR-1 45-81-M00131_45-81-M00131_2376525</t>
  </si>
  <si>
    <t>06.12.2023 13:15:06</t>
  </si>
  <si>
    <t>06.12.2023 15:30:28</t>
  </si>
  <si>
    <t>GÜMÜLDÜR M-47 35-25-M00047_A_90954758_90954758</t>
  </si>
  <si>
    <t>06.12.2023 13:19:25</t>
  </si>
  <si>
    <t>06.12.2023 16:05:25</t>
  </si>
  <si>
    <t>06.12.2023 13:24:32</t>
  </si>
  <si>
    <t>06.12.2023 15:41:51</t>
  </si>
  <si>
    <t>PANCAR KÖK 35-26-M00891_PANCAR SANAYİ ÇIKIŞ M04_2302869</t>
  </si>
  <si>
    <t>06.12.2023 13:37:49</t>
  </si>
  <si>
    <t>06.12.2023 15:04:41</t>
  </si>
  <si>
    <t>06.12.2023 13:43:01</t>
  </si>
  <si>
    <t>06.12.2023 15:54:49</t>
  </si>
  <si>
    <t>DM-13/05 45-71-M00340_953210043_953210043</t>
  </si>
  <si>
    <t>06.12.2023 13:47:44</t>
  </si>
  <si>
    <t>06.12.2023 17:58:25</t>
  </si>
  <si>
    <t>L-113 OVACIK 35-18-L00113_950461759_950461759</t>
  </si>
  <si>
    <t>06.12.2023 13:50:01</t>
  </si>
  <si>
    <t>06.12.2023 17:57:41</t>
  </si>
  <si>
    <t>06.12.2023 13:58:12</t>
  </si>
  <si>
    <t>06.12.2023 20:04:12</t>
  </si>
  <si>
    <t>06.12.2023 13:58:18</t>
  </si>
  <si>
    <t>06.12.2023 17:29:34</t>
  </si>
  <si>
    <t>06.12.2023 13:58:19</t>
  </si>
  <si>
    <t>06.12.2023 14:53:00</t>
  </si>
  <si>
    <t>K-3 35-01-K00003_N 1N_5860423</t>
  </si>
  <si>
    <t>06.12.2023 14:02:57</t>
  </si>
  <si>
    <t>06.12.2023 15:31:11</t>
  </si>
  <si>
    <t>K-3646 35-01-K03646_912167623_912167623</t>
  </si>
  <si>
    <t>06.12.2023 14:11:06</t>
  </si>
  <si>
    <t>06.12.2023 19:30:57</t>
  </si>
  <si>
    <t>ASARLIK TR-9 35-28-M00590_35-28-M00590_2377264</t>
  </si>
  <si>
    <t>06.12.2023 15:21:02</t>
  </si>
  <si>
    <t>YENİ FOÇA TR-29 35-23-M00029_950419726_950419726</t>
  </si>
  <si>
    <t>06.12.2023 14:22:36</t>
  </si>
  <si>
    <t>06.12.2023 15:56:17</t>
  </si>
  <si>
    <t>KAYIŞLAR KÖK 45-80-M00183_DİLEK M03_72195716</t>
  </si>
  <si>
    <t>06.12.2023 14:23:32</t>
  </si>
  <si>
    <t>06.12.2023 15:26:27</t>
  </si>
  <si>
    <t>06.12.2023 14:26:36</t>
  </si>
  <si>
    <t>06.12.2023 15:10:02</t>
  </si>
  <si>
    <t>M-611 (DM-4/23) 35-17-M00611_95002365846_95002365846</t>
  </si>
  <si>
    <t>06.12.2023 14:30:34</t>
  </si>
  <si>
    <t>06.12.2023 18:04:23</t>
  </si>
  <si>
    <t>AŞAĞIÇOBANİSA KÖK 45-71-M00096_AŞAĞIÇOBANİSA TR-3 M06_2321776</t>
  </si>
  <si>
    <t>06.12.2023 14:38:37</t>
  </si>
  <si>
    <t>06.12.2023 15:33:02</t>
  </si>
  <si>
    <t>06.12.2023 14:43:16</t>
  </si>
  <si>
    <t>06.12.2023 17:41:41</t>
  </si>
  <si>
    <t>M-3311(YATIRIM REZERVE) 35-07-M03311__79892021_79892021</t>
  </si>
  <si>
    <t>06.12.2023 14:44:54</t>
  </si>
  <si>
    <t>06.12.2023 16:31:53</t>
  </si>
  <si>
    <t>DM-12/TR-1 45-73-M00067_ÜNİVERSİTE BAKLACI M01_65918041</t>
  </si>
  <si>
    <t>06.12.2023 14:54:19</t>
  </si>
  <si>
    <t>06.12.2023 16:05:39</t>
  </si>
  <si>
    <t>06.12.2023 14:56:31</t>
  </si>
  <si>
    <t>06.12.2023 19:52:00</t>
  </si>
  <si>
    <t>L-169 35-18-L00169_950442798_950442798</t>
  </si>
  <si>
    <t>06.12.2023 14:57:21</t>
  </si>
  <si>
    <t>06.12.2023 16:51:46</t>
  </si>
  <si>
    <t>KEMALİYE DM (TR-1) 45-73-M00150_TOYGAR M03_66715921</t>
  </si>
  <si>
    <t>06.12.2023 15:04:22</t>
  </si>
  <si>
    <t>06.12.2023 17:02:50</t>
  </si>
  <si>
    <t>KÜÇÜKAVULCUK DM 35-15-L00727_KÜÇÜKAVLUCUK SULAMA GRB L05_72098463</t>
  </si>
  <si>
    <t>06.12.2023 15:05:17</t>
  </si>
  <si>
    <t>06.12.2023 16:56:15</t>
  </si>
  <si>
    <t>POYRAZ KÖK 45-78-M00651_POYRAZ MERKEZ-BOZAĞAÇ M03_2307304</t>
  </si>
  <si>
    <t>06.12.2023 15:19:02</t>
  </si>
  <si>
    <t>06.12.2023 16:54:00</t>
  </si>
  <si>
    <t>06.12.2023 15:20:45</t>
  </si>
  <si>
    <t>06.12.2023 20:21:54</t>
  </si>
  <si>
    <t>L-377 35-18-L00377_8988398 e1_5954181</t>
  </si>
  <si>
    <t>06.12.2023 15:21:44</t>
  </si>
  <si>
    <t>06.12.2023 21:42:31</t>
  </si>
  <si>
    <t>K-132 35-01-K00132_35-01-K00132_2353495</t>
  </si>
  <si>
    <t>06.12.2023 15:23:15</t>
  </si>
  <si>
    <t>06.12.2023 15:52:49</t>
  </si>
  <si>
    <t>M-639 OLDURUK KÖK 35-03-M00639_M-1929 M04_42868457</t>
  </si>
  <si>
    <t>06.12.2023 15:26:02</t>
  </si>
  <si>
    <t>06.12.2023 15:43:56</t>
  </si>
  <si>
    <t>K-2752 35-03-K02752_911071815_911071815</t>
  </si>
  <si>
    <t>06.12.2023 15:26:51</t>
  </si>
  <si>
    <t>06.12.2023 18:05:59</t>
  </si>
  <si>
    <t>SALUR KÖK 45-75-M00062_OĞULDURUK M03_72037155</t>
  </si>
  <si>
    <t>06.12.2023 15:28:19</t>
  </si>
  <si>
    <t>06.12.2023 15:58:51</t>
  </si>
  <si>
    <t>K-1249 35-04-K01249_99374513_99374513</t>
  </si>
  <si>
    <t>06.12.2023 15:31:14</t>
  </si>
  <si>
    <t>06.12.2023 22:25:43</t>
  </si>
  <si>
    <t>TR-1/11 45-72-M00646_956480172_956480172</t>
  </si>
  <si>
    <t>06.12.2023 15:33:10</t>
  </si>
  <si>
    <t>06.12.2023 17:06:56</t>
  </si>
  <si>
    <t>DM-4/TR-30 (ESKİ TR-14) 35-22-M00014_955256472_955256472</t>
  </si>
  <si>
    <t>06.12.2023 15:35:30</t>
  </si>
  <si>
    <t>06.12.2023 22:14:23</t>
  </si>
  <si>
    <t>06.12.2023 15:38:22</t>
  </si>
  <si>
    <t>06.12.2023 15:43:00</t>
  </si>
  <si>
    <t>KIRKAĞAÇ TR-26 45-76-M00026_955244236_955244236</t>
  </si>
  <si>
    <t>06.12.2023 15:49:48</t>
  </si>
  <si>
    <t>06.12.2023 22:42:25</t>
  </si>
  <si>
    <t>GÜMÜŞÇAY KÖK 45-73-M00477_GÜMÜŞÇAY M03_2056798</t>
  </si>
  <si>
    <t>06.12.2023 15:58:17</t>
  </si>
  <si>
    <t>06.12.2023 17:36:58</t>
  </si>
  <si>
    <t>06.12.2023 15:58:41</t>
  </si>
  <si>
    <t>06.12.2023 18:03:28</t>
  </si>
  <si>
    <t>L-309 35-18-L00309_950464523_950464523</t>
  </si>
  <si>
    <t>06.12.2023 16:04:01</t>
  </si>
  <si>
    <t>06.12.2023 23:51:40</t>
  </si>
  <si>
    <t>KADİR SEZER SULAMA GRUBU TR 35-27-M00262_95000087779_95000087779</t>
  </si>
  <si>
    <t>06.12.2023 16:12:41</t>
  </si>
  <si>
    <t>06.12.2023 17:30:32</t>
  </si>
  <si>
    <t>K-3157 35-07-K03157_915180686_915180686</t>
  </si>
  <si>
    <t>06.12.2023 16:16:59</t>
  </si>
  <si>
    <t>06.12.2023 17:15:03</t>
  </si>
  <si>
    <t>06.12.2023 16:19:57</t>
  </si>
  <si>
    <t>06.12.2023 17:58:16</t>
  </si>
  <si>
    <t>GEMİ SÖKÜM(M-130) TR 35-17-M00130_ŞİMŞEKLER M04_79389033</t>
  </si>
  <si>
    <t>06.12.2023 16:23:32</t>
  </si>
  <si>
    <t>06.12.2023 20:31:22</t>
  </si>
  <si>
    <t>BAŞKÖY KUREYŞ TR-1 35-29-L00194_48205866_56400242_56400242</t>
  </si>
  <si>
    <t>06.12.2023 16:23:47</t>
  </si>
  <si>
    <t>06.12.2023 17:31:50</t>
  </si>
  <si>
    <t>K-3224 35-04-K03224_99065815_99065815</t>
  </si>
  <si>
    <t>06.12.2023 16:30:06</t>
  </si>
  <si>
    <t>06.12.2023 22:10:05</t>
  </si>
  <si>
    <t>DUMANLAR KÖK 45-81-M00044_DUMANLAR M03_72038346</t>
  </si>
  <si>
    <t>06.12.2023 16:33:02</t>
  </si>
  <si>
    <t>06.12.2023 16:43:00</t>
  </si>
  <si>
    <t>ESANYAZI TR-1 45-77-M00017_A_56386776_56386776</t>
  </si>
  <si>
    <t>06.12.2023 16:39:51</t>
  </si>
  <si>
    <t>06.12.2023 18:05:30</t>
  </si>
  <si>
    <t>DM-2/TR-13 MENDERES 35-22-M00822_955289537_955289537</t>
  </si>
  <si>
    <t>06.12.2023 16:49:07</t>
  </si>
  <si>
    <t>06.12.2023 19:47:37</t>
  </si>
  <si>
    <t>MÜTEVELLİ KÖK 45-80-M00100_KARAAĞAÇLI M01_72196257</t>
  </si>
  <si>
    <t>06.12.2023 16:50:12</t>
  </si>
  <si>
    <t>06.12.2023 18:38:18</t>
  </si>
  <si>
    <t>İLMAKSAN KÖK 35-26-M00929_SELAMPEN M04_65891503</t>
  </si>
  <si>
    <t>06.12.2023 16:56:39</t>
  </si>
  <si>
    <t>06.12.2023 17:26:31</t>
  </si>
  <si>
    <t>ÇIRPI TR-1-2/4 35-20-M00009_955205394_955205394</t>
  </si>
  <si>
    <t>06.12.2023 16:57:45</t>
  </si>
  <si>
    <t>06.12.2023 22:26:55</t>
  </si>
  <si>
    <t>ARPALIK TARIMSAL SULAMA TR-7 45-83-M00336_45-83-M00336_2371741</t>
  </si>
  <si>
    <t>06.12.2023 17:00:18</t>
  </si>
  <si>
    <t>06.12.2023 19:52:33</t>
  </si>
  <si>
    <t>GÖLLÜCE TR-1 35-26-L00285_35-26-L00285_66204415</t>
  </si>
  <si>
    <t>06.12.2023 17:22:13</t>
  </si>
  <si>
    <t>06.12.2023 17:18:42</t>
  </si>
  <si>
    <t>06.12.2023 17:30:17</t>
  </si>
  <si>
    <t>ESENYURT TR-1 45-74-M00111_A_56356827_56356827</t>
  </si>
  <si>
    <t>06.12.2023 17:27:04</t>
  </si>
  <si>
    <t>06.12.2023 18:50:47</t>
  </si>
  <si>
    <t>EBSO TM 35-09-A00001_BALATCIK M16_2061580</t>
  </si>
  <si>
    <t>06.12.2023 17:27:47</t>
  </si>
  <si>
    <t>06.12.2023 18:21:03</t>
  </si>
  <si>
    <t>BAĞLICA TR-3 45-79-M00288_D_56387388_56387388</t>
  </si>
  <si>
    <t>06.12.2023 17:30:33</t>
  </si>
  <si>
    <t>06.12.2023 18:13:38</t>
  </si>
  <si>
    <t>K-3162 35-03-K03162_910485939_910485939</t>
  </si>
  <si>
    <t>06.12.2023 17:31:02</t>
  </si>
  <si>
    <t>06.12.2023 19:19:56</t>
  </si>
  <si>
    <t>ALAŞEHİR TR-83 45-73-M00083_DIREK TIPI TRAFO HUCRESI H01_2089747</t>
  </si>
  <si>
    <t>06.12.2023 17:31:30</t>
  </si>
  <si>
    <t>06.12.2023 17:45:37</t>
  </si>
  <si>
    <t>KRAL KÖK 35-26-M00345_PEHLİNAOĞLU M01_66236494</t>
  </si>
  <si>
    <t>06.12.2023 17:31:47</t>
  </si>
  <si>
    <t>06.12.2023 17:49:35</t>
  </si>
  <si>
    <t>06.12.2023 17:31:53</t>
  </si>
  <si>
    <t>06.12.2023 19:06:47</t>
  </si>
  <si>
    <t>06.12.2023 17:38:03</t>
  </si>
  <si>
    <t>06.12.2023 17:51:00</t>
  </si>
  <si>
    <t>06.12.2023 17:39:27</t>
  </si>
  <si>
    <t>06.12.2023 19:04:40</t>
  </si>
  <si>
    <t>L-31 35-14-L00031_956660421_956660421</t>
  </si>
  <si>
    <t>06.12.2023 17:41:18</t>
  </si>
  <si>
    <t>06.12.2023 19:30:43</t>
  </si>
  <si>
    <t>ÇANDARLI TR-16 35-30-M00016_955321406_955321406</t>
  </si>
  <si>
    <t>06.12.2023 17:44:21</t>
  </si>
  <si>
    <t>06.12.2023 18:49:33</t>
  </si>
  <si>
    <t>EFENDİLİ TR-1 45-75-M00182_ H_84101933</t>
  </si>
  <si>
    <t>06.12.2023 17:49:03</t>
  </si>
  <si>
    <t>06.12.2023 22:07:10</t>
  </si>
  <si>
    <t>GÜMÜŞÇAY KÖK 45-73-M00477_HatBaşıAyırıcı_62833603 M05_62833603</t>
  </si>
  <si>
    <t>06.12.2023 17:59:37</t>
  </si>
  <si>
    <t>06.12.2023 18:50:50</t>
  </si>
  <si>
    <t>K-3414 35-08-K03414_G_56381200_56381200</t>
  </si>
  <si>
    <t>AG Sehim Bozukluğu</t>
  </si>
  <si>
    <t>06.12.2023 18:00:29</t>
  </si>
  <si>
    <t>06.12.2023 21:08:14</t>
  </si>
  <si>
    <t>ILIPINAR KÖK 35-23-M00154_ILIPINAR SULAMA ÇIKIŞI M08_67163398</t>
  </si>
  <si>
    <t>06.12.2023 18:12:41</t>
  </si>
  <si>
    <t>06.12.2023 19:27:37</t>
  </si>
  <si>
    <t>K-1061 35-01-K01061_911437034_911437034</t>
  </si>
  <si>
    <t>06.12.2023 18:13:56</t>
  </si>
  <si>
    <t>06.12.2023 20:59:35</t>
  </si>
  <si>
    <t>TR-39 45-78-L00039_A_91031520_91031520</t>
  </si>
  <si>
    <t>06.12.2023 18:20:23</t>
  </si>
  <si>
    <t>06.12.2023 18:49:01</t>
  </si>
  <si>
    <t>M-2088 35-09-M02088_M-250 M04_75653674</t>
  </si>
  <si>
    <t>06.12.2023 19:17:50</t>
  </si>
  <si>
    <t>KARGIN KÖK 45-71-M00095_ŞİRVAN M04_2321772</t>
  </si>
  <si>
    <t>06.12.2023 18:28:40</t>
  </si>
  <si>
    <t>06.12.2023 18:37:48</t>
  </si>
  <si>
    <t>TR-362 UMUTKÖY SİTESİ TR 35-19-M00405_95002391064_95002391064</t>
  </si>
  <si>
    <t>06.12.2023 18:34:01</t>
  </si>
  <si>
    <t>06.12.2023 19:42:09</t>
  </si>
  <si>
    <t>BÜYÜKKENT SİTESİ TR 35-21-L00028__95777927_95777927</t>
  </si>
  <si>
    <t>06.12.2023 18:38:27</t>
  </si>
  <si>
    <t>06.12.2023 21:46:30</t>
  </si>
  <si>
    <t>SAKARLI KÖK 45-76-M00046_HatBaşıAyırıcı_100695465 M04_100695465</t>
  </si>
  <si>
    <t>06.12.2023 18:43:57</t>
  </si>
  <si>
    <t>06.12.2023 21:11:58</t>
  </si>
  <si>
    <t>M-3546 35-01-M03546_911252114_911252114</t>
  </si>
  <si>
    <t>06.12.2023 18:45:06</t>
  </si>
  <si>
    <t>06.12.2023 21:02:02</t>
  </si>
  <si>
    <t>M-3546 35-01-M03546_911269544_911269544</t>
  </si>
  <si>
    <t>06.12.2023 18:46:24</t>
  </si>
  <si>
    <t>06.12.2023 21:02:27</t>
  </si>
  <si>
    <t>M-3546 35-01-M03546_911016457_911016457</t>
  </si>
  <si>
    <t>06.12.2023 18:47:04</t>
  </si>
  <si>
    <t>06.12.2023 23:59:12</t>
  </si>
  <si>
    <t>TR-78 35-16-L00078_47590906_56353367_56353367</t>
  </si>
  <si>
    <t>06.12.2023 18:52:53</t>
  </si>
  <si>
    <t>06.12.2023 19:37:15</t>
  </si>
  <si>
    <t>ÇANDARLI TR-16 35-30-M00016_955320785_955320785</t>
  </si>
  <si>
    <t>06.12.2023 19:02:22</t>
  </si>
  <si>
    <t>06.12.2023 21:49:55</t>
  </si>
  <si>
    <t>TR-95 35-15-M00095_48885702_56380899_56380899</t>
  </si>
  <si>
    <t>06.12.2023 19:04:09</t>
  </si>
  <si>
    <t>06.12.2023 20:20:09</t>
  </si>
  <si>
    <t>TR-1/8 45-72-M00008_95001429258_95001429258</t>
  </si>
  <si>
    <t>06.12.2023 19:05:32</t>
  </si>
  <si>
    <t>06.12.2023 21:13:00</t>
  </si>
  <si>
    <t>M-251 35-09-M00251_M-252 M03_47547415</t>
  </si>
  <si>
    <t>06.12.2023 20:13:41</t>
  </si>
  <si>
    <t>06.12.2023 19:25:37</t>
  </si>
  <si>
    <t>06.12.2023 19:39:09</t>
  </si>
  <si>
    <t>K-1625 35-07-K01625_99046555_99046555</t>
  </si>
  <si>
    <t>06.12.2023 19:27:15</t>
  </si>
  <si>
    <t>06.12.2023 20:30:24</t>
  </si>
  <si>
    <t>MORDOĞAN TR-35 35-21-L00147_D_56393521_56393521</t>
  </si>
  <si>
    <t>06.12.2023 19:30:02</t>
  </si>
  <si>
    <t>06.12.2023 20:15:33</t>
  </si>
  <si>
    <t>M-1033 35-04-M01033_F F4B_5836419</t>
  </si>
  <si>
    <t>06.12.2023 19:30:13</t>
  </si>
  <si>
    <t>07.12.2023 00:35:44</t>
  </si>
  <si>
    <t>AYANLAR TR-1 45-81-M00094_B_56401881_56401881</t>
  </si>
  <si>
    <t>06.12.2023 19:34:41</t>
  </si>
  <si>
    <t>06.12.2023 19:51:10</t>
  </si>
  <si>
    <t>06.12.2023 19:42:37</t>
  </si>
  <si>
    <t>06.12.2023 20:43:19</t>
  </si>
  <si>
    <t>K-849 35-04-K00849_912899575_912899575</t>
  </si>
  <si>
    <t>06.12.2023 19:48:41</t>
  </si>
  <si>
    <t>07.12.2023 00:30:00</t>
  </si>
  <si>
    <t>M-2453 35-03-M02453_910302054_910302054</t>
  </si>
  <si>
    <t>06.12.2023 19:56:03</t>
  </si>
  <si>
    <t>06.12.2023 21:21:13</t>
  </si>
  <si>
    <t>ÇAPAKLI TR-3 45-78-M00447_45-78-M00447_2362449</t>
  </si>
  <si>
    <t>06.12.2023 20:02:12</t>
  </si>
  <si>
    <t>06.12.2023 20:22:53</t>
  </si>
  <si>
    <t>06.12.2023 20:21:38</t>
  </si>
  <si>
    <t>07.12.2023 02:02:03</t>
  </si>
  <si>
    <t>GÖLCÜK DM 35-15-L01153_GÖLCÜK L05_67177012</t>
  </si>
  <si>
    <t>06.12.2023 20:24:05</t>
  </si>
  <si>
    <t>06.12.2023 20:38:19</t>
  </si>
  <si>
    <t>KEMALİYE DM (TR-1) 45-73-M00150_HatBaşıAyırıcı_100772650 M02_100772650</t>
  </si>
  <si>
    <t>06.12.2023 21:07:45</t>
  </si>
  <si>
    <t>06.12.2023 21:42:38</t>
  </si>
  <si>
    <t>ZEYTİNDAĞ TR-5 35-16-M00007_953328564_953328564</t>
  </si>
  <si>
    <t>06.12.2023 21:10:40</t>
  </si>
  <si>
    <t>06.12.2023 22:10:35</t>
  </si>
  <si>
    <t>K-4772 35-04-K04772_99470993_99470993</t>
  </si>
  <si>
    <t>06.12.2023 21:13:42</t>
  </si>
  <si>
    <t>07.12.2023 00:12:49</t>
  </si>
  <si>
    <t>ÖZBEY İM 35-26-A00005_KAPLANCIK L03_2314109</t>
  </si>
  <si>
    <t>06.12.2023 21:37:32</t>
  </si>
  <si>
    <t>06.12.2023 21:59:34</t>
  </si>
  <si>
    <t>ÇAPAK KÖK 35-26-M00435_HatBaşıAyırıcı_79961296 M05_79961296</t>
  </si>
  <si>
    <t>06.12.2023 21:41:15</t>
  </si>
  <si>
    <t>06.12.2023 23:47:57</t>
  </si>
  <si>
    <t>DAZYURT TR-1 45-71-M01738_A_91405556_91405556</t>
  </si>
  <si>
    <t>06.12.2023 21:50:40</t>
  </si>
  <si>
    <t>07.12.2023 01:22:33</t>
  </si>
  <si>
    <t>L-76 DEPREM KONUTLARI-1 35-14-L00076_35-14-L00076_72210055</t>
  </si>
  <si>
    <t>06.12.2023 21:56:57</t>
  </si>
  <si>
    <t>06.12.2023 23:02:39</t>
  </si>
  <si>
    <t>ZEYTİNDAĞ TR-5 35-16-M00007_C_90938440_90938440</t>
  </si>
  <si>
    <t>06.12.2023 23:48:00</t>
  </si>
  <si>
    <t>06.12.2023 22:17:46</t>
  </si>
  <si>
    <t>07.12.2023 02:30:28</t>
  </si>
  <si>
    <t>M-3333 35-04-M03333_99754642_99754642</t>
  </si>
  <si>
    <t>06.12.2023 22:22:48</t>
  </si>
  <si>
    <t>07.12.2023 01:27:34</t>
  </si>
  <si>
    <t>06.12.2023 22:38:34</t>
  </si>
  <si>
    <t>06.12.2023 23:21:01</t>
  </si>
  <si>
    <t>KARABEL KÖK(VİŞNELİ KÖK) 35-26-M01207_DEREKÖY CUMALI M05_66051329</t>
  </si>
  <si>
    <t>06.12.2023 23:10:59</t>
  </si>
  <si>
    <t>06.12.2023 23:56:34</t>
  </si>
  <si>
    <t>SEYİT EFE SLM TR 35-26-L00374_DIREK TIPI TRAFO HUCRESI H01_2040533</t>
  </si>
  <si>
    <t>06.12.2023 23:51:39</t>
  </si>
  <si>
    <t>07.12.2023 03:02:09</t>
  </si>
  <si>
    <t>K-849 35-04-K00849_947061844_947061844</t>
  </si>
  <si>
    <t>07.12.2023 00:05:18</t>
  </si>
  <si>
    <t>07.12.2023 00:57:56</t>
  </si>
  <si>
    <t>07.12.2023 00:20:46</t>
  </si>
  <si>
    <t>07.12.2023 04:15:43</t>
  </si>
  <si>
    <t>K-101 35-01-K00101_D D2_5927085</t>
  </si>
  <si>
    <t>07.12.2023 00:46:18</t>
  </si>
  <si>
    <t>07.12.2023 04:07:23</t>
  </si>
  <si>
    <t>K-49 35-01-K00049_L L1_5861246</t>
  </si>
  <si>
    <t>07.12.2023 00:52:50</t>
  </si>
  <si>
    <t>07.12.2023 02:38:07</t>
  </si>
  <si>
    <t>DİKİLİ İM 35-30-A00001_KABAKUM L09_72356774</t>
  </si>
  <si>
    <t>07.12.2023 00:59:27</t>
  </si>
  <si>
    <t>07.12.2023 01:27:17</t>
  </si>
  <si>
    <t>K-4412 35-01-K04412_K-1205 K01_65825944</t>
  </si>
  <si>
    <t>07.12.2023 01:00:40</t>
  </si>
  <si>
    <t>07.12.2023 01:08:14</t>
  </si>
  <si>
    <t>M-1702 35-01-M01702_911280952_911280952</t>
  </si>
  <si>
    <t>07.12.2023 02:02:09</t>
  </si>
  <si>
    <t>07.12.2023 03:47:43</t>
  </si>
  <si>
    <t>K-1486 35-08-K01486_L I1b_49086122</t>
  </si>
  <si>
    <t>07.12.2023 02:06:39</t>
  </si>
  <si>
    <t>07.12.2023 03:40:16</t>
  </si>
  <si>
    <t>HATAY TM 35-01-A00009_HATAY-10 K17_2313670</t>
  </si>
  <si>
    <t>07.12.2023 02:11:47</t>
  </si>
  <si>
    <t>07.12.2023 03:49:03</t>
  </si>
  <si>
    <t>SUBAŞI İM 35-26-A00002_PAMUKYAZI L04_2304030</t>
  </si>
  <si>
    <t>07.12.2023 03:33:40</t>
  </si>
  <si>
    <t>TR-63/2 ÖRNEKKÖY SİTESİ 35-26-M00073_DAĞITIM TRAFO M03_97586167</t>
  </si>
  <si>
    <t>07.12.2023 03:24:29</t>
  </si>
  <si>
    <t>07.12.2023 04:19:44</t>
  </si>
  <si>
    <t>07.12.2023 03:55:55</t>
  </si>
  <si>
    <t>07.12.2023 04:01:02</t>
  </si>
  <si>
    <t>07.12.2023 05:02:07</t>
  </si>
  <si>
    <t>ÇOBANKÖY KÖK 35-29-L00066_EĞRİDERE FİDERİ L04_72212417</t>
  </si>
  <si>
    <t>07.12.2023 04:25:37</t>
  </si>
  <si>
    <t>07.12.2023 04:56:09</t>
  </si>
  <si>
    <t>07.12.2023 05:12:31</t>
  </si>
  <si>
    <t>07.12.2023 05:50:38</t>
  </si>
  <si>
    <t>EKREM GÜL SULAMA GRUBU 35-20-L00390_A_91362185_91362185</t>
  </si>
  <si>
    <t>07.12.2023 05:20:41</t>
  </si>
  <si>
    <t>07.12.2023 09:40:21</t>
  </si>
  <si>
    <t>K-1204 35-01-K01204_TRAFO-1 K03_2067888</t>
  </si>
  <si>
    <t>07.12.2023 05:39:12</t>
  </si>
  <si>
    <t>07.12.2023 10:05:30</t>
  </si>
  <si>
    <t>BERGAMA TM 35-16-A00004_AŞAĞIKIRIKLAR-1 M06_2314062</t>
  </si>
  <si>
    <t>07.12.2023 05:49:47</t>
  </si>
  <si>
    <t>07.12.2023 05:55:00</t>
  </si>
  <si>
    <t>AYASKENT DM-1 35-16-M00009_AYASKENT DM-2 M10_82964601</t>
  </si>
  <si>
    <t>07.12.2023 05:49:57</t>
  </si>
  <si>
    <t>07.12.2023 06:40:39</t>
  </si>
  <si>
    <t>07.12.2023 06:09:25</t>
  </si>
  <si>
    <t>07.12.2023 07:32:52</t>
  </si>
  <si>
    <t>K-4153 35-01-K04153_911132051_911132051</t>
  </si>
  <si>
    <t>07.12.2023 06:13:34</t>
  </si>
  <si>
    <t>07.12.2023 12:32:12</t>
  </si>
  <si>
    <t>DM-5/TR-10 (ESKİ TR-41) 35-26-M01361_956620567_956620567</t>
  </si>
  <si>
    <t>07.12.2023 06:26:57</t>
  </si>
  <si>
    <t>07.12.2023 15:16:15</t>
  </si>
  <si>
    <t>M-2008 35-02-M02008_95001192899_95001192899</t>
  </si>
  <si>
    <t>07.12.2023 06:44:22</t>
  </si>
  <si>
    <t>07.12.2023 11:33:18</t>
  </si>
  <si>
    <t>07.12.2023 07:02:22</t>
  </si>
  <si>
    <t>07.12.2023 11:00:13</t>
  </si>
  <si>
    <t>07.12.2023 07:07:29</t>
  </si>
  <si>
    <t>07.12.2023 07:54:37</t>
  </si>
  <si>
    <t>TR-56 45-77-L00056_945512331_945512331</t>
  </si>
  <si>
    <t>07.12.2023 07:10:42</t>
  </si>
  <si>
    <t>07.12.2023 13:31:01</t>
  </si>
  <si>
    <t>TR-86 35-17-M00086_950302513_950302513</t>
  </si>
  <si>
    <t>07.12.2023 07:16:03</t>
  </si>
  <si>
    <t>07.12.2023 09:23:56</t>
  </si>
  <si>
    <t>07.12.2023 07:23:14</t>
  </si>
  <si>
    <t>07.12.2023 12:28:33</t>
  </si>
  <si>
    <t>M-2125 35-03-M02125_910267148_910267148</t>
  </si>
  <si>
    <t>07.12.2023 07:23:25</t>
  </si>
  <si>
    <t>07.12.2023 12:23:24</t>
  </si>
  <si>
    <t>M-1702 35-01-M01702_B B2_5919521</t>
  </si>
  <si>
    <t>07.12.2023 07:32:24</t>
  </si>
  <si>
    <t>07.12.2023 09:39:11</t>
  </si>
  <si>
    <t>K-646 35-01-K00646_B 1B_5927565</t>
  </si>
  <si>
    <t>07.12.2023 07:35:41</t>
  </si>
  <si>
    <t>07.12.2023 08:43:24</t>
  </si>
  <si>
    <t>L-99 DÜZCE TR-1 35-14-L00099_956641053_956641053</t>
  </si>
  <si>
    <t>07.12.2023 07:40:19</t>
  </si>
  <si>
    <t>07.12.2023 16:47:16</t>
  </si>
  <si>
    <t>KILAVUZLAR KÖK 45-74-M00198_KILAVUZLAR M03_72237278</t>
  </si>
  <si>
    <t>07.12.2023 07:48:22</t>
  </si>
  <si>
    <t>07.12.2023 08:57:02</t>
  </si>
  <si>
    <t>07.12.2023 07:58:50</t>
  </si>
  <si>
    <t>07.12.2023 09:54:38</t>
  </si>
  <si>
    <t>07.12.2023 08:11:52</t>
  </si>
  <si>
    <t>07.12.2023 08:26:29</t>
  </si>
  <si>
    <t>07.12.2023 08:12:49</t>
  </si>
  <si>
    <t>07.12.2023 09:12:30</t>
  </si>
  <si>
    <t>K-765 35-01-K00765_911813660_911813660</t>
  </si>
  <si>
    <t>07.12.2023 08:23:41</t>
  </si>
  <si>
    <t>07.12.2023 14:26:58</t>
  </si>
  <si>
    <t>07.12.2023 08:24:55</t>
  </si>
  <si>
    <t>07.12.2023 15:53:02</t>
  </si>
  <si>
    <t>07.12.2023 08:31:17</t>
  </si>
  <si>
    <t>07.12.2023 16:29:49</t>
  </si>
  <si>
    <t>ÇINARLIKUYU KÖK 45-71-M00188_ÇINARLIKUYU TR-1 M02_72248777</t>
  </si>
  <si>
    <t>07.12.2023 08:40:42</t>
  </si>
  <si>
    <t>07.12.2023 09:26:49</t>
  </si>
  <si>
    <t>DEMİRKÖPRÜ TM 45-78-A00005_KÖPRÜBAŞI M07_2329516</t>
  </si>
  <si>
    <t>07.12.2023 08:46:29</t>
  </si>
  <si>
    <t>07.12.2023 11:59:44</t>
  </si>
  <si>
    <t>DM-8/3 45-71-M00538_A a1b_45193460</t>
  </si>
  <si>
    <t>07.12.2023 08:54:01</t>
  </si>
  <si>
    <t>07.12.2023 11:33:05</t>
  </si>
  <si>
    <t>AŞÇI DM 35-13-M00049_TR-24 M05_83267545</t>
  </si>
  <si>
    <t>07.12.2023 08:55:58</t>
  </si>
  <si>
    <t>07.12.2023 10:15:58</t>
  </si>
  <si>
    <t>BALLICA İM 45-72-A00005_HatBaşıAyırıcı_53139238 L07_53139238</t>
  </si>
  <si>
    <t>07.12.2023 08:59:27</t>
  </si>
  <si>
    <t>07.12.2023 11:13:37</t>
  </si>
  <si>
    <t>ALİBEYLİ DM 45-80-M00064_HEYBELİ M03_72190828</t>
  </si>
  <si>
    <t>07.12.2023 09:01:19</t>
  </si>
  <si>
    <t>07.12.2023 09:57:49</t>
  </si>
  <si>
    <t>07.12.2023 09:05:26</t>
  </si>
  <si>
    <t>07.12.2023 17:52:38</t>
  </si>
  <si>
    <t>MALTEPE TR-1 35-28-M00444_35-28-M00444_2351296</t>
  </si>
  <si>
    <t>07.12.2023 09:06:05</t>
  </si>
  <si>
    <t>07.12.2023 16:55:20</t>
  </si>
  <si>
    <t>DM-25 (ÇAĞLAYAN DM) 45-71-M00060_DM-1/TR-91 M04_72440863</t>
  </si>
  <si>
    <t>07.12.2023 09:10:20</t>
  </si>
  <si>
    <t>07.12.2023 14:57:35</t>
  </si>
  <si>
    <t>K-646 35-01-K00646_B 2B_5927573</t>
  </si>
  <si>
    <t>07.12.2023 09:11:55</t>
  </si>
  <si>
    <t>07.12.2023 15:43:12</t>
  </si>
  <si>
    <t>L-512 REİSDERE 35-18-L00512_8730592_56355249_56355249</t>
  </si>
  <si>
    <t>07.12.2023 09:12:31</t>
  </si>
  <si>
    <t>07.12.2023 12:32:04</t>
  </si>
  <si>
    <t>07.12.2023 09:15:55</t>
  </si>
  <si>
    <t>07.12.2023 16:56:36</t>
  </si>
  <si>
    <t>07.12.2023 09:17:42</t>
  </si>
  <si>
    <t>07.12.2023 15:44:58</t>
  </si>
  <si>
    <t>DM-14 45-71-M00361_TR-25/19 M03_72258870</t>
  </si>
  <si>
    <t>07.12.2023 09:19:32</t>
  </si>
  <si>
    <t>07.12.2023 14:30:03</t>
  </si>
  <si>
    <t>M-3470(YATIRIM REZERVE) 35-02-M03470_35-02-M03470_88370942</t>
  </si>
  <si>
    <t>07.12.2023 09:21:21</t>
  </si>
  <si>
    <t>07.12.2023 17:16:31</t>
  </si>
  <si>
    <t>GÖKÇEALAN TR6 35-13-L00398_A_56382144_56382144</t>
  </si>
  <si>
    <t>07.12.2023 09:21:42</t>
  </si>
  <si>
    <t>07.12.2023 17:14:08</t>
  </si>
  <si>
    <t>DALBAHÇE TR-2 45-83-L00188_45-83-L00188_2347180</t>
  </si>
  <si>
    <t>07.12.2023 09:28:37</t>
  </si>
  <si>
    <t>07.12.2023 15:51:22</t>
  </si>
  <si>
    <t>TR-2/52 45-83-L00052_LİDER L01_2083631</t>
  </si>
  <si>
    <t>07.12.2023 09:32:16</t>
  </si>
  <si>
    <t>07.12.2023 15:53:13</t>
  </si>
  <si>
    <t>ARSLANLAR TM 35-26-A00004_ÖZBEY M15_2305567</t>
  </si>
  <si>
    <t>07.12.2023 09:32:59</t>
  </si>
  <si>
    <t>07.12.2023 17:17:29</t>
  </si>
  <si>
    <t>ARSLANLAR TM 35-26-A00004_KÖYLER-1 L42_2305571</t>
  </si>
  <si>
    <t>07.12.2023 09:33:29</t>
  </si>
  <si>
    <t>07.12.2023 17:13:33</t>
  </si>
  <si>
    <t>TR-141 35-15-M00141_35-15-M00141_66580525</t>
  </si>
  <si>
    <t>07.12.2023 09:36:53</t>
  </si>
  <si>
    <t>07.12.2023 15:38:46</t>
  </si>
  <si>
    <t>ÖDEMİŞ İM 35-15-A00001_YENİCEKÖY L04_83647134</t>
  </si>
  <si>
    <t>07.12.2023 09:37:18</t>
  </si>
  <si>
    <t>07.12.2023 09:43:26</t>
  </si>
  <si>
    <t>L-512 REİSDERE 35-18-L00512_949441133_949441133</t>
  </si>
  <si>
    <t>07.12.2023 09:37:49</t>
  </si>
  <si>
    <t>07.12.2023 11:08:44</t>
  </si>
  <si>
    <t>GÖRDES TR-27 45-75-M00042_BODAMAS M01_61335194</t>
  </si>
  <si>
    <t>07.12.2023 09:42:06</t>
  </si>
  <si>
    <t>07.12.2023 10:04:39</t>
  </si>
  <si>
    <t>M-32 CUMHURİYET 35-25-M00103_35-25-M00103_2376684</t>
  </si>
  <si>
    <t>07.12.2023 09:43:52</t>
  </si>
  <si>
    <t>07.12.2023 16:29:02</t>
  </si>
  <si>
    <t>M-1226 35-01-M01226_A_56357542_56357542</t>
  </si>
  <si>
    <t>07.12.2023 09:45:24</t>
  </si>
  <si>
    <t>07.12.2023 11:38:35</t>
  </si>
  <si>
    <t>K-1027 35-01-K01027_G 1G_5861126</t>
  </si>
  <si>
    <t>07.12.2023 09:46:43</t>
  </si>
  <si>
    <t>07.12.2023 13:40:55</t>
  </si>
  <si>
    <t>07.12.2023 09:47:30</t>
  </si>
  <si>
    <t>07.12.2023 17:04:17</t>
  </si>
  <si>
    <t>KARAMAN OKUL YANI TR-2 35-31-L00052_A_91364395_91364395</t>
  </si>
  <si>
    <t>07.12.2023 09:52:30</t>
  </si>
  <si>
    <t>07.12.2023 11:48:08</t>
  </si>
  <si>
    <t>TURGUTLU TR-1/1 DM 45-83-M00001_A_56399074_56399074</t>
  </si>
  <si>
    <t>07.12.2023 09:53:06</t>
  </si>
  <si>
    <t>07.12.2023 13:49:38</t>
  </si>
  <si>
    <t>07.12.2023 09:54:57</t>
  </si>
  <si>
    <t>07.12.2023 18:01:05</t>
  </si>
  <si>
    <t>07.12.2023 09:55:42</t>
  </si>
  <si>
    <t>07.12.2023 15:36:54</t>
  </si>
  <si>
    <t>ESENYAZI TR-2 45-77-M00018_A_56386777_56386777</t>
  </si>
  <si>
    <t>07.12.2023 09:56:42</t>
  </si>
  <si>
    <t>07.12.2023 11:36:14</t>
  </si>
  <si>
    <t>07.12.2023 09:56:59</t>
  </si>
  <si>
    <t>07.12.2023 12:58:39</t>
  </si>
  <si>
    <t>MENEMEN TR-7 35-28-L00007_35-28-L00007_66506217</t>
  </si>
  <si>
    <t>07.12.2023 10:00:08</t>
  </si>
  <si>
    <t>07.12.2023 17:52:48</t>
  </si>
  <si>
    <t>07.12.2023 10:00:59</t>
  </si>
  <si>
    <t>07.12.2023 11:04:14</t>
  </si>
  <si>
    <t>07.12.2023 10:19:58</t>
  </si>
  <si>
    <t>BAŞARAN KÖK 45-71-M00755_DM-4/7 M02_50184363</t>
  </si>
  <si>
    <t>07.12.2023 10:02:54</t>
  </si>
  <si>
    <t>07.12.2023 10:13:17</t>
  </si>
  <si>
    <t>K-4449 EKONOMİ ÜNİVERSİTESİ 35-10-K04449Ö_ K02_66576875</t>
  </si>
  <si>
    <t>07.12.2023 10:04:05</t>
  </si>
  <si>
    <t>07.12.2023 11:25:36</t>
  </si>
  <si>
    <t>K-2394 35-07-K02394_C_56378589_56378589</t>
  </si>
  <si>
    <t>07.12.2023 10:06:00</t>
  </si>
  <si>
    <t>07.12.2023 11:17:00</t>
  </si>
  <si>
    <t>07.12.2023 10:07:07</t>
  </si>
  <si>
    <t>07.12.2023 15:12:57</t>
  </si>
  <si>
    <t>RÜYAKENT SİTESİ TR 35-30-M00326_35-30-M00326_2361805</t>
  </si>
  <si>
    <t>07.12.2023 10:07:08</t>
  </si>
  <si>
    <t>07.12.2023 10:50:12</t>
  </si>
  <si>
    <t>TR-17 45-77-L00017_DAĞITIM TRAFOSU L06_2107682</t>
  </si>
  <si>
    <t>07.12.2023 10:08:10</t>
  </si>
  <si>
    <t>07.12.2023 16:44:39</t>
  </si>
  <si>
    <t>DUTLUCA TR-1 45-75-M00282_945614757_945614757</t>
  </si>
  <si>
    <t>07.12.2023 10:09:27</t>
  </si>
  <si>
    <t>07.12.2023 12:12:18</t>
  </si>
  <si>
    <t>ARDIÇ MAHALLESİ TR-12 35-21-L00134_95000015664_95000015664</t>
  </si>
  <si>
    <t>07.12.2023 10:12:56</t>
  </si>
  <si>
    <t>07.12.2023 13:24:29</t>
  </si>
  <si>
    <t>DM-1/59 45-71-M00020_KUŞLUBAHÇE M02_66398633</t>
  </si>
  <si>
    <t>07.12.2023 10:14:53</t>
  </si>
  <si>
    <t>07.12.2023 14:36:46</t>
  </si>
  <si>
    <t>07.12.2023 10:17:23</t>
  </si>
  <si>
    <t>07.12.2023 13:58:11</t>
  </si>
  <si>
    <t>07.12.2023 10:17:34</t>
  </si>
  <si>
    <t>07.12.2023 15:05:24</t>
  </si>
  <si>
    <t>M-1702 35-01-M01702_912150215_912150215</t>
  </si>
  <si>
    <t>07.12.2023 10:19:00</t>
  </si>
  <si>
    <t>07.12.2023 18:00:56</t>
  </si>
  <si>
    <t>İĞDELİ TR-7 35-31-L00401_A_65512212_65512212</t>
  </si>
  <si>
    <t>07.12.2023 10:20:58</t>
  </si>
  <si>
    <t>07.12.2023 14:33:32</t>
  </si>
  <si>
    <t>07.12.2023 10:21:06</t>
  </si>
  <si>
    <t>07.12.2023 10:51:43</t>
  </si>
  <si>
    <t>07.12.2023 10:22:50</t>
  </si>
  <si>
    <t>07.12.2023 12:42:56</t>
  </si>
  <si>
    <t>07.12.2023 10:23:31</t>
  </si>
  <si>
    <t>07.12.2023 10:55:18</t>
  </si>
  <si>
    <t>ÇANAKÇI KÖK 45-79-M00194_ÇİMENTEPE YENİKÖY M01_67098847</t>
  </si>
  <si>
    <t>07.12.2023 10:30:32</t>
  </si>
  <si>
    <t>07.12.2023 11:12:17</t>
  </si>
  <si>
    <t>DM-11C (TOKİ-3C) 45-71-M00372_DAĞITIM TRAFO DM-11C (TOKİ-3C) M03_66145515</t>
  </si>
  <si>
    <t>07.12.2023 10:31:41</t>
  </si>
  <si>
    <t>07.12.2023 12:23:30</t>
  </si>
  <si>
    <t>KAHVECİDAMLARI TR-1 45-81-M00115_45-81-M00115_2376064</t>
  </si>
  <si>
    <t>07.12.2023 10:33:29</t>
  </si>
  <si>
    <t>07.12.2023 11:10:41</t>
  </si>
  <si>
    <t>GÖKÇEALAN TR6 35-13-L00398_B_56382145_56382145</t>
  </si>
  <si>
    <t>07.12.2023 10:34:06</t>
  </si>
  <si>
    <t>07.12.2023 17:21:03</t>
  </si>
  <si>
    <t>KÜÇÜK SANAYİ SİTESİ TR-3 45-83-L00144_48096844_56384172_56384172</t>
  </si>
  <si>
    <t>07.12.2023 10:35:29</t>
  </si>
  <si>
    <t>07.12.2023 12:56:29</t>
  </si>
  <si>
    <t>TR-46 35-19-M00046__90995030_90995030</t>
  </si>
  <si>
    <t>07.12.2023 10:40:52</t>
  </si>
  <si>
    <t>07.12.2023 11:24:18</t>
  </si>
  <si>
    <t>EVRENLİ KÖK 45-73-M00139_EVRENLİ OSMANİYE KOZLUCA M03_2055362</t>
  </si>
  <si>
    <t>07.12.2023 10:43:19</t>
  </si>
  <si>
    <t>07.12.2023 10:51:07</t>
  </si>
  <si>
    <t>ÇAMÖNÜ TR-11 35-22-M00167_A_56370066_56370066</t>
  </si>
  <si>
    <t>07.12.2023 10:43:55</t>
  </si>
  <si>
    <t>07.12.2023 11:27:32</t>
  </si>
  <si>
    <t>M-3309(YATIRIM REZERVE) 35-07-M03309_35-07-M03309_86630310</t>
  </si>
  <si>
    <t>07.12.2023 10:45:18</t>
  </si>
  <si>
    <t>07.12.2023 12:57:15</t>
  </si>
  <si>
    <t>07.12.2023 10:47:02</t>
  </si>
  <si>
    <t>07.12.2023 15:20:06</t>
  </si>
  <si>
    <t>SELENDİ TR-19 45-81-M00019_945633586_945633586</t>
  </si>
  <si>
    <t>07.12.2023 10:59:27</t>
  </si>
  <si>
    <t>07.12.2023 14:27:49</t>
  </si>
  <si>
    <t>07.12.2023 11:00:27</t>
  </si>
  <si>
    <t>07.12.2023 12:36:14</t>
  </si>
  <si>
    <t>ÖDEMİŞ İM 35-15-A00001_ÇAPUTÇU M16_2309747</t>
  </si>
  <si>
    <t>07.12.2023 11:00:49</t>
  </si>
  <si>
    <t>07.12.2023 14:18:53</t>
  </si>
  <si>
    <t>BALLICA İM 45-72-A00005_HAMİDİYE L07_2327273</t>
  </si>
  <si>
    <t>07.12.2023 11:56:53</t>
  </si>
  <si>
    <t>SARUHANLI TR-8 45-80-M00008_D D02b_60282629</t>
  </si>
  <si>
    <t>07.12.2023 11:13:48</t>
  </si>
  <si>
    <t>07.12.2023 13:29:43</t>
  </si>
  <si>
    <t>ALÇUK TM 35-17-A00001_DERSAN-2 M27_2307837</t>
  </si>
  <si>
    <t>07.12.2023 11:15:06</t>
  </si>
  <si>
    <t>07.12.2023 11:29:23</t>
  </si>
  <si>
    <t>MENEMEN İM 35-28-A00001_ULUCAK-1 M03_2311530</t>
  </si>
  <si>
    <t>07.12.2023 11:15:07</t>
  </si>
  <si>
    <t>07.12.2023 11:42:45</t>
  </si>
  <si>
    <t>ALÇUK TM 35-17-A00001_KESİKKÖY M29_2055289</t>
  </si>
  <si>
    <t>07.12.2023 12:57:48</t>
  </si>
  <si>
    <t>ÜRKMEZ M-27 35-25-M00127_E_89207804_89207804</t>
  </si>
  <si>
    <t>07.12.2023 11:21:05</t>
  </si>
  <si>
    <t>07.12.2023 14:40:17</t>
  </si>
  <si>
    <t>YILMAZ İM 45-78-A00003_KAPANCI (YARAŞLI) L10_2103969</t>
  </si>
  <si>
    <t>07.12.2023 11:23:53</t>
  </si>
  <si>
    <t>07.12.2023 11:37:26</t>
  </si>
  <si>
    <t>TR-46 35-19-M00046_35-19-M00046_2349286</t>
  </si>
  <si>
    <t>07.12.2023 11:42:54</t>
  </si>
  <si>
    <t>07.12.2023 11:25:45</t>
  </si>
  <si>
    <t>07.12.2023 12:23:25</t>
  </si>
  <si>
    <t>K-3224 35-04-K03224_C C1B_5824700</t>
  </si>
  <si>
    <t>07.12.2023 11:26:21</t>
  </si>
  <si>
    <t>07.12.2023 13:58:31</t>
  </si>
  <si>
    <t>KAPLAN TR-1 35-29-M00091_35-29-M00091_2372281</t>
  </si>
  <si>
    <t>07.12.2023 11:26:37</t>
  </si>
  <si>
    <t>07.12.2023 12:03:30</t>
  </si>
  <si>
    <t>ÇAMÖNÜ TR-11 35-22-M00167_35-22-M00167_2376866</t>
  </si>
  <si>
    <t>07.12.2023 11:47:19</t>
  </si>
  <si>
    <t>DM-1/47 45-71-M00149_953216804_953216804</t>
  </si>
  <si>
    <t>07.12.2023 11:35:00</t>
  </si>
  <si>
    <t>07.12.2023 14:04:33</t>
  </si>
  <si>
    <t>07.12.2023 11:35:32</t>
  </si>
  <si>
    <t>07.12.2023 11:40:29</t>
  </si>
  <si>
    <t>GÜZELKÖY KÖK 45-71-M00123_HatBaşıAyırıcı_53134649 M06_53134649</t>
  </si>
  <si>
    <t>07.12.2023 11:42:44</t>
  </si>
  <si>
    <t>07.12.2023 14:40:06</t>
  </si>
  <si>
    <t>ÖREN TR-9 35-27-L00214_947746154_947746154</t>
  </si>
  <si>
    <t>07.12.2023 11:49:23</t>
  </si>
  <si>
    <t>07.12.2023 12:18:06</t>
  </si>
  <si>
    <t>M-1192 35-09-M01192_954713291_954713291</t>
  </si>
  <si>
    <t>07.12.2023 11:53:00</t>
  </si>
  <si>
    <t>07.12.2023 12:25:41</t>
  </si>
  <si>
    <t>SAZOBA TR-6 45-72-M00457_956488130_956488130</t>
  </si>
  <si>
    <t>07.12.2023 11:55:36</t>
  </si>
  <si>
    <t>07.12.2023 14:00:09</t>
  </si>
  <si>
    <t>YELKEN SİTESİ TR-2 35-14-M00370_ H1_2333416</t>
  </si>
  <si>
    <t>07.12.2023 12:04:04</t>
  </si>
  <si>
    <t>07.12.2023 13:41:41</t>
  </si>
  <si>
    <t>GÖKEYÜP TR-1 KÖK 45-78-M00798_GÖKEYÜP MERKEZ M03_2328537</t>
  </si>
  <si>
    <t>07.12.2023 12:05:11</t>
  </si>
  <si>
    <t>07.12.2023 12:32:46</t>
  </si>
  <si>
    <t>DUTLUCA TR-1 45-75-M00282_45-75-M00282_2366973</t>
  </si>
  <si>
    <t>07.12.2023 12:36:19</t>
  </si>
  <si>
    <t>K-1249 35-04-K01249_99323920_99323920</t>
  </si>
  <si>
    <t>07.12.2023 12:15:49</t>
  </si>
  <si>
    <t>07.12.2023 17:53:41</t>
  </si>
  <si>
    <t>BADEMLİ TR-1 35-30-L00098_A_56352758_56352758</t>
  </si>
  <si>
    <t>07.12.2023 12:17:06</t>
  </si>
  <si>
    <t>07.12.2023 12:36:55</t>
  </si>
  <si>
    <t>HECİZ KÖK 45-82-M00485_SAVAŞTEPE 34.5 ÇIKIŞ M03_66191057</t>
  </si>
  <si>
    <t>07.12.2023 12:27:41</t>
  </si>
  <si>
    <t>07.12.2023 13:11:27</t>
  </si>
  <si>
    <t>KIRKAĞAÇ DM 45-76-M00043_GELENBE M03_72247570</t>
  </si>
  <si>
    <t>07.12.2023 12:29:02</t>
  </si>
  <si>
    <t>07.12.2023 12:40:12</t>
  </si>
  <si>
    <t>SELENDİ TR-5 45-81-M00005_B_56401337_56401337</t>
  </si>
  <si>
    <t>07.12.2023 12:43:21</t>
  </si>
  <si>
    <t>07.12.2023 14:51:49</t>
  </si>
  <si>
    <t>UZUNKUYU TR-1 35-19-M00203_95001210053_95001210053</t>
  </si>
  <si>
    <t>07.12.2023 12:47:36</t>
  </si>
  <si>
    <t>07.12.2023 13:18:55</t>
  </si>
  <si>
    <t>KOLDERE KÖK 45-80-M00051_ÇAVUŞOĞLU TST M06_73403234</t>
  </si>
  <si>
    <t>07.12.2023 12:49:49</t>
  </si>
  <si>
    <t>07.12.2023 17:05:09</t>
  </si>
  <si>
    <t>07.12.2023 12:54:46</t>
  </si>
  <si>
    <t>07.12.2023 14:14:33</t>
  </si>
  <si>
    <t>ÇAYLI TR-8 35-15-L00199_35-15-L00199_2365424</t>
  </si>
  <si>
    <t>07.12.2023 13:00:29</t>
  </si>
  <si>
    <t>07.12.2023 13:30:30</t>
  </si>
  <si>
    <t>KÖFÜNDERE TR-1 35-15-L00213_950378269_950378269</t>
  </si>
  <si>
    <t>07.12.2023 13:14:36</t>
  </si>
  <si>
    <t>07.12.2023 14:35:09</t>
  </si>
  <si>
    <t>ÖMÜR BELDESİ TR 35-14-M00120_YAREN SİTESİ M02_80640497</t>
  </si>
  <si>
    <t>07.12.2023 13:23:11</t>
  </si>
  <si>
    <t>07.12.2023 13:34:43</t>
  </si>
  <si>
    <t>SOBRAN TR-1 45-73-M00952_945646304_945646304</t>
  </si>
  <si>
    <t>07.12.2023 13:29:47</t>
  </si>
  <si>
    <t>07.12.2023 15:06:44</t>
  </si>
  <si>
    <t>BALIBEY ÇOLAKLAR TR-2 45-77-L00413__72373682_72373682</t>
  </si>
  <si>
    <t>07.12.2023 13:31:42</t>
  </si>
  <si>
    <t>07.12.2023 15:24:44</t>
  </si>
  <si>
    <t>07.12.2023 13:32:18</t>
  </si>
  <si>
    <t>07.12.2023 14:20:12</t>
  </si>
  <si>
    <t>KARTAL İM 35-08-A00003_KARTAL-14 K05_80522066</t>
  </si>
  <si>
    <t>07.12.2023 13:37:14</t>
  </si>
  <si>
    <t>07.12.2023 13:38:00</t>
  </si>
  <si>
    <t>K-1764 35-01-K01764_910978087_910978087</t>
  </si>
  <si>
    <t>07.12.2023 13:40:23</t>
  </si>
  <si>
    <t>07.12.2023 17:38:41</t>
  </si>
  <si>
    <t>CAMBAZLI KÖK 45-84-M00005_HatBaşıAyırıcı_53137073 M03_53137073</t>
  </si>
  <si>
    <t>07.12.2023 13:41:32</t>
  </si>
  <si>
    <t>07.12.2023 13:44:12</t>
  </si>
  <si>
    <t>K-1027 35-01-K01027_98058511_98058511</t>
  </si>
  <si>
    <t>07.12.2023 13:44:35</t>
  </si>
  <si>
    <t>07.12.2023 14:16:38</t>
  </si>
  <si>
    <t>TR-1 45-78-L00001_962543996_962543996</t>
  </si>
  <si>
    <t>07.12.2023 13:46:10</t>
  </si>
  <si>
    <t>07.12.2023 15:24:06</t>
  </si>
  <si>
    <t>GÜZELKÖY KÖK 45-71-M00123_VEZİROĞLU M04_50218079</t>
  </si>
  <si>
    <t>07.12.2023 13:49:36</t>
  </si>
  <si>
    <t>07.12.2023 14:42:09</t>
  </si>
  <si>
    <t>K-407 35-02-K00407_913148287_913148287</t>
  </si>
  <si>
    <t>07.12.2023 13:51:38</t>
  </si>
  <si>
    <t>07.12.2023 16:50:16</t>
  </si>
  <si>
    <t>ASARLIK TR-5 35-28-M00176_953378666_953378666</t>
  </si>
  <si>
    <t>07.12.2023 13:54:50</t>
  </si>
  <si>
    <t>07.12.2023 21:33:54</t>
  </si>
  <si>
    <t>L-436 35-18-L00436_950243100_950243100</t>
  </si>
  <si>
    <t>07.12.2023 13:56:26</t>
  </si>
  <si>
    <t>07.12.2023 16:47:46</t>
  </si>
  <si>
    <t>SARUHANLI TR-22 45-80-M00022__72410386_72410386</t>
  </si>
  <si>
    <t>07.12.2023 14:08:20</t>
  </si>
  <si>
    <t>07.12.2023 14:52:45</t>
  </si>
  <si>
    <t>K-1421 35-01-K01421_B_56379712_56379712</t>
  </si>
  <si>
    <t>07.12.2023 14:10:31</t>
  </si>
  <si>
    <t>07.12.2023 16:44:06</t>
  </si>
  <si>
    <t>KİRAZ İM 35-31-A00001_ATERMİT M09_2095003</t>
  </si>
  <si>
    <t>07.12.2023 14:11:30</t>
  </si>
  <si>
    <t>07.12.2023 14:38:53</t>
  </si>
  <si>
    <t>L-333 KONAKKENT 35-18-L00333_964655671_964655671</t>
  </si>
  <si>
    <t>07.12.2023 14:16:17</t>
  </si>
  <si>
    <t>07.12.2023 17:11:23</t>
  </si>
  <si>
    <t>TÜRKELLİ DM (TR-4) 35-28-M00368_TÜRKELLİ ÇIKIŞ M04_56298987</t>
  </si>
  <si>
    <t>07.12.2023 14:17:29</t>
  </si>
  <si>
    <t>07.12.2023 14:50:16</t>
  </si>
  <si>
    <t>İTOB DM 35-22-M00089_TEKELİ SULAMA M08_2116564</t>
  </si>
  <si>
    <t>07.12.2023 14:19:24</t>
  </si>
  <si>
    <t>07.12.2023 15:45:46</t>
  </si>
  <si>
    <t>07.12.2023 14:21:32</t>
  </si>
  <si>
    <t>07.12.2023 16:08:29</t>
  </si>
  <si>
    <t>BEYLER KÖK 45-85-L00034_TAŞKUYUCAK L03_85678659</t>
  </si>
  <si>
    <t>07.12.2023 14:27:09</t>
  </si>
  <si>
    <t>07.12.2023 17:29:58</t>
  </si>
  <si>
    <t>M-2595 BEŞYOL DM 35-02-M02595_HatBaşıAyırıcı_53137438 M06_53137438</t>
  </si>
  <si>
    <t>07.12.2023 14:32:13</t>
  </si>
  <si>
    <t>07.12.2023 16:01:31</t>
  </si>
  <si>
    <t>K-258 35-01-K00258_911281880_911281880</t>
  </si>
  <si>
    <t>07.12.2023 14:32:50</t>
  </si>
  <si>
    <t>07.12.2023 20:09:37</t>
  </si>
  <si>
    <t>07.12.2023 14:33:09</t>
  </si>
  <si>
    <t>07.12.2023 16:53:14</t>
  </si>
  <si>
    <t>K-1534 35-01-K01534_98510534_98510534</t>
  </si>
  <si>
    <t>07.12.2023 14:34:02</t>
  </si>
  <si>
    <t>07.12.2023 16:05:16</t>
  </si>
  <si>
    <t>07.12.2023 14:39:17</t>
  </si>
  <si>
    <t>07.12.2023 17:18:35</t>
  </si>
  <si>
    <t>KIZILCAAVLU TR-2 35-15-L00181_A_56367970_56367970</t>
  </si>
  <si>
    <t>07.12.2023 14:40:28</t>
  </si>
  <si>
    <t>07.12.2023 18:39:40</t>
  </si>
  <si>
    <t>KAYIŞLAR KÖK 45-80-M00183_YENİOSMANİYE M04_72195717</t>
  </si>
  <si>
    <t>07.12.2023 14:46:56</t>
  </si>
  <si>
    <t>07.12.2023 15:50:35</t>
  </si>
  <si>
    <t>M-3436(YATIRIM REZERVE) 35-03-M03436_910502804_910502804</t>
  </si>
  <si>
    <t>07.12.2023 14:52:39</t>
  </si>
  <si>
    <t>07.12.2023 19:43:14</t>
  </si>
  <si>
    <t>K-665 35-04-K00665_99184297_99184297</t>
  </si>
  <si>
    <t>07.12.2023 14:54:39</t>
  </si>
  <si>
    <t>07.12.2023 18:26:09</t>
  </si>
  <si>
    <t>ALÇUK TM 35-17-A00001_HatBaşıAyırıcı_88018704 M29_88018704</t>
  </si>
  <si>
    <t>07.12.2023 15:03:48</t>
  </si>
  <si>
    <t>07.12.2023 15:25:20</t>
  </si>
  <si>
    <t>KARAKOCA TR-1 45-71-M00978_953180060_953180060</t>
  </si>
  <si>
    <t>07.12.2023 15:04:06</t>
  </si>
  <si>
    <t>07.12.2023 18:31:47</t>
  </si>
  <si>
    <t>M-993 35-03-M00993_910722216_910722216</t>
  </si>
  <si>
    <t>07.12.2023 15:06:27</t>
  </si>
  <si>
    <t>07.12.2023 19:26:55</t>
  </si>
  <si>
    <t>TÜRKELLİ DM (TR-4) 35-28-M00368_TÜRKELLİ ÇIKIŞ M04_56299107</t>
  </si>
  <si>
    <t>07.12.2023 15:15:12</t>
  </si>
  <si>
    <t>07.12.2023 16:23:10</t>
  </si>
  <si>
    <t>07.12.2023 15:16:36</t>
  </si>
  <si>
    <t>07.12.2023 19:10:59</t>
  </si>
  <si>
    <t>DM-12/TR-1 45-72-L00062_TR-2/27 L01_66452743</t>
  </si>
  <si>
    <t>07.12.2023 15:17:59</t>
  </si>
  <si>
    <t>07.12.2023 16:33:36</t>
  </si>
  <si>
    <t>BALABANLI DM 35-15-M00280_OTURAKKUYU M04_72306325</t>
  </si>
  <si>
    <t>07.12.2023 15:21:22</t>
  </si>
  <si>
    <t>07.12.2023 15:50:43</t>
  </si>
  <si>
    <t>M-271 KARAKAYALAR DM 35-14-M00271_BADEMLER 477 SOL DEVRE M10_2326223</t>
  </si>
  <si>
    <t>07.12.2023 15:23:07</t>
  </si>
  <si>
    <t>07.12.2023 15:24:22</t>
  </si>
  <si>
    <t>PERLİT KÖK 35-22-M00094_YENİKÖY TR-1/TR-2/TR-3 M02_72139643</t>
  </si>
  <si>
    <t>07.12.2023 15:24:47</t>
  </si>
  <si>
    <t>M-271 KARAKAYALAR DM 35-14-M00271_BADEMLER 477 SAĞ DEVRE M07_2097310</t>
  </si>
  <si>
    <t>07.12.2023 15:24:38</t>
  </si>
  <si>
    <t>ALÇUK TM 35-17-A00001_KESİKKÖY M29_2307839</t>
  </si>
  <si>
    <t>07.12.2023 17:02:10</t>
  </si>
  <si>
    <t>K-1285 35-04-K01285_99496206_99496206</t>
  </si>
  <si>
    <t>07.12.2023 15:26:01</t>
  </si>
  <si>
    <t>07.12.2023 16:17:40</t>
  </si>
  <si>
    <t>07.12.2023 15:26:16</t>
  </si>
  <si>
    <t>07.12.2023 19:41:45</t>
  </si>
  <si>
    <t>07.12.2023 15:36:26</t>
  </si>
  <si>
    <t>07.12.2023 16:48:33</t>
  </si>
  <si>
    <t>M-2595 BEŞYOL DM 35-02-M02595_BEŞYOL DM ÇIKIŞ M06_50219672</t>
  </si>
  <si>
    <t>07.12.2023 15:39:49</t>
  </si>
  <si>
    <t>07.12.2023 15:51:54</t>
  </si>
  <si>
    <t>BOZDAĞ TR-7 35-15-L00290_C_56369355_56369355</t>
  </si>
  <si>
    <t>07.12.2023 15:41:46</t>
  </si>
  <si>
    <t>07.12.2023 18:05:49</t>
  </si>
  <si>
    <t>K-3385 35-04-K03385_99236603_99236603</t>
  </si>
  <si>
    <t>07.12.2023 15:47:50</t>
  </si>
  <si>
    <t>07.12.2023 19:28:30</t>
  </si>
  <si>
    <t>07.12.2023 15:50:40</t>
  </si>
  <si>
    <t>07.12.2023 17:00:22</t>
  </si>
  <si>
    <t>ÇATALOLUK DM 45-74-M00227_DEMİRCİ M10_2111070</t>
  </si>
  <si>
    <t>07.12.2023 15:51:12</t>
  </si>
  <si>
    <t>07.12.2023 16:16:28</t>
  </si>
  <si>
    <t>YAKAKÖY KÖK 45-75-M00067_HatBaşıAyırıcı_53135534 M02_53135534</t>
  </si>
  <si>
    <t>07.12.2023 15:52:04</t>
  </si>
  <si>
    <t>07.12.2023 17:43:38</t>
  </si>
  <si>
    <t>BAŞIBÜYÜK KÖK 45-77-L00158_HatBaşıAyırıcı_76564793 L03_76564793</t>
  </si>
  <si>
    <t>07.12.2023 15:52:20</t>
  </si>
  <si>
    <t>07.12.2023 18:29:09</t>
  </si>
  <si>
    <t>L-247 AHMETBEY ÇEŞMESİ 35-14-L00247__91105340_91105340</t>
  </si>
  <si>
    <t>07.12.2023 15:55:05</t>
  </si>
  <si>
    <t>07.12.2023 17:50:11</t>
  </si>
  <si>
    <t>GÖLMARMARA TR-25 45-85-L00025_İM GİRİŞ L01_61351325</t>
  </si>
  <si>
    <t>07.12.2023 16:00:06</t>
  </si>
  <si>
    <t>07.12.2023 16:56:58</t>
  </si>
  <si>
    <t>ÇERKEZ HAMİDİYE TR-1 45-82-M00259_45-82-M00259_2372062</t>
  </si>
  <si>
    <t>07.12.2023 16:03:14</t>
  </si>
  <si>
    <t>07.12.2023 16:35:54</t>
  </si>
  <si>
    <t>07.12.2023 16:05:53</t>
  </si>
  <si>
    <t>07.12.2023 17:31:21</t>
  </si>
  <si>
    <t>SAĞANCI İM 35-16-A00003_YAVAŞÇA L06_2073457</t>
  </si>
  <si>
    <t>07.12.2023 16:07:39</t>
  </si>
  <si>
    <t>07.12.2023 16:19:54</t>
  </si>
  <si>
    <t>TR-2/15 45-83-L00015_48123663_56401989_56401989</t>
  </si>
  <si>
    <t>07.12.2023 16:08:58</t>
  </si>
  <si>
    <t>07.12.2023 17:50:24</t>
  </si>
  <si>
    <t>GÖKEYÜP İKİOLUK MAH.TR-1 45-78-M00818_49206972_56387412_56387412</t>
  </si>
  <si>
    <t>07.12.2023 16:09:00</t>
  </si>
  <si>
    <t>07.12.2023 17:42:23</t>
  </si>
  <si>
    <t>HALİTPAŞA DM 45-80-M00060_DEVELİ-ÇAMLIYURT M03_72188716</t>
  </si>
  <si>
    <t>07.12.2023 16:09:04</t>
  </si>
  <si>
    <t>07.12.2023 17:24:38</t>
  </si>
  <si>
    <t>K-2701 35-03-K02701_35-03-K02701_41961520</t>
  </si>
  <si>
    <t>07.12.2023 16:09:47</t>
  </si>
  <si>
    <t>07.12.2023 16:50:33</t>
  </si>
  <si>
    <t>07.12.2023 16:11:19</t>
  </si>
  <si>
    <t>07.12.2023 16:24:06</t>
  </si>
  <si>
    <t>GÖKÇEN DM 35-29-M00123_HatBaşıAyırıcı_53133193 M03_53133193</t>
  </si>
  <si>
    <t>07.12.2023 16:11:47</t>
  </si>
  <si>
    <t>07.12.2023 19:51:20</t>
  </si>
  <si>
    <t>07.12.2023 16:14:05</t>
  </si>
  <si>
    <t>07.12.2023 16:27:16</t>
  </si>
  <si>
    <t>M-1111 35-08-M01111_35-08-M01111_42042933</t>
  </si>
  <si>
    <t>07.12.2023 16:14:17</t>
  </si>
  <si>
    <t>07.12.2023 17:12:58</t>
  </si>
  <si>
    <t>PINARCIK TR-1 35-17-R00041_35-17-R00041_2361413</t>
  </si>
  <si>
    <t>07.12.2023 16:14:28</t>
  </si>
  <si>
    <t>07.12.2023 17:48:04</t>
  </si>
  <si>
    <t>OĞLANANASI TR-3 35-22-M00257_A_56353953_56353953</t>
  </si>
  <si>
    <t>07.12.2023 16:14:42</t>
  </si>
  <si>
    <t>07.12.2023 17:19:42</t>
  </si>
  <si>
    <t>AHMETLİ DM 45-77-M00187_ESKİ SELENDİ M08_80367321</t>
  </si>
  <si>
    <t>07.12.2023 16:15:16</t>
  </si>
  <si>
    <t>07.12.2023 16:22:12</t>
  </si>
  <si>
    <t>SAZOBA DM 45-72-M00413_SAZOBA TARIMSAL SULAMA M08_2331531</t>
  </si>
  <si>
    <t>07.12.2023 16:16:06</t>
  </si>
  <si>
    <t>07.12.2023 18:34:24</t>
  </si>
  <si>
    <t>K-2499 35-09-K02499_B b3b_5876715</t>
  </si>
  <si>
    <t>07.12.2023 16:16:20</t>
  </si>
  <si>
    <t>07.12.2023 18:18:41</t>
  </si>
  <si>
    <t>SOMA A SANTRALİ İM/DM 45-82-A00001_DENİŞ-1 M11_2324953</t>
  </si>
  <si>
    <t>07.12.2023 16:17:06</t>
  </si>
  <si>
    <t>07.12.2023 16:38:56</t>
  </si>
  <si>
    <t>07.12.2023 16:26:33</t>
  </si>
  <si>
    <t>07.12.2023 17:19:12</t>
  </si>
  <si>
    <t>AHMETLİ TR-25 45-84-L00025__72410483_72410483</t>
  </si>
  <si>
    <t>07.12.2023 16:26:46</t>
  </si>
  <si>
    <t>07.12.2023 17:49:25</t>
  </si>
  <si>
    <t>TR-78 35-17-M00078_950314045_950314045</t>
  </si>
  <si>
    <t>07.12.2023 16:31:55</t>
  </si>
  <si>
    <t>07.12.2023 20:29:28</t>
  </si>
  <si>
    <t>K-525 35-04-K00525_95000468931_95000468931</t>
  </si>
  <si>
    <t>07.12.2023 16:50:13</t>
  </si>
  <si>
    <t>07.12.2023 18:52:22</t>
  </si>
  <si>
    <t>KULA İM 45-77-A00001_HatBaşıAyırıcı_66051820 M07_66051820</t>
  </si>
  <si>
    <t>07.12.2023 17:00:50</t>
  </si>
  <si>
    <t>07.12.2023 20:06:41</t>
  </si>
  <si>
    <t>KARAVELİLER TR-3 35-20-L00142_955198224_955198224</t>
  </si>
  <si>
    <t>07.12.2023 17:00:51</t>
  </si>
  <si>
    <t>07.12.2023 20:11:10</t>
  </si>
  <si>
    <t>TR-89 35-16-L00089_35-16-L00089_2352813</t>
  </si>
  <si>
    <t>07.12.2023 17:01:50</t>
  </si>
  <si>
    <t>07.12.2023 17:41:57</t>
  </si>
  <si>
    <t>07.12.2023 17:04:43</t>
  </si>
  <si>
    <t>07.12.2023 17:23:04</t>
  </si>
  <si>
    <t>L-455 35-18-L00455_950447440_950447440</t>
  </si>
  <si>
    <t>07.12.2023 17:05:36</t>
  </si>
  <si>
    <t>07.12.2023 19:33:28</t>
  </si>
  <si>
    <t>07.12.2023 17:11:40</t>
  </si>
  <si>
    <t>07.12.2023 19:25:31</t>
  </si>
  <si>
    <t>DM02/TR01 45-73-M00037_A a1_45114647</t>
  </si>
  <si>
    <t>07.12.2023 17:12:47</t>
  </si>
  <si>
    <t>07.12.2023 17:54:30</t>
  </si>
  <si>
    <t>07.12.2023 17:17:27</t>
  </si>
  <si>
    <t>07.12.2023 17:44:36</t>
  </si>
  <si>
    <t>DAĞDERE DM 45-72-M00097_GÖRDES M01_2106584</t>
  </si>
  <si>
    <t>07.12.2023 17:17:28</t>
  </si>
  <si>
    <t>07.12.2023 17:48:43</t>
  </si>
  <si>
    <t>AKHİSAR TM 45-72-A00006_AKHİSAR ŞEHİR-1 M11_2055315</t>
  </si>
  <si>
    <t>07.12.2023 17:18:40</t>
  </si>
  <si>
    <t>07.12.2023 17:49:37</t>
  </si>
  <si>
    <t>07.12.2023 19:25:39</t>
  </si>
  <si>
    <t>07.12.2023 17:25:34</t>
  </si>
  <si>
    <t>07.12.2023 22:14:04</t>
  </si>
  <si>
    <t>ÇAMPINAR TR-1 45-83-M00428_45-83-M00428_2376024</t>
  </si>
  <si>
    <t>07.12.2023 17:27:11</t>
  </si>
  <si>
    <t>07.12.2023 18:27:47</t>
  </si>
  <si>
    <t>KIZILOBA KIRKPINAR TR-1 35-20-L00437_35-20-L00437_2376905</t>
  </si>
  <si>
    <t>07.12.2023 17:27:27</t>
  </si>
  <si>
    <t>07.12.2023 20:12:14</t>
  </si>
  <si>
    <t>L-31 35-14-L00031_95002656676_95002656676</t>
  </si>
  <si>
    <t>07.12.2023 17:30:35</t>
  </si>
  <si>
    <t>08.12.2023 00:10:59</t>
  </si>
  <si>
    <t>07.12.2023 17:32:19</t>
  </si>
  <si>
    <t>07.12.2023 17:57:47</t>
  </si>
  <si>
    <t>K-168 35-01-K00168_DAĞITIM TRAFOSU K-168 K03_64661323</t>
  </si>
  <si>
    <t>07.12.2023 17:32:26</t>
  </si>
  <si>
    <t>07.12.2023 17:34:33</t>
  </si>
  <si>
    <t>M-287 35-02-M00287_TRF M01_2121900</t>
  </si>
  <si>
    <t>07.12.2023 17:38:26</t>
  </si>
  <si>
    <t>07.12.2023 17:41:13</t>
  </si>
  <si>
    <t>AKHİSAR İM 45-72-A00001_TR2/1 L13_2057353</t>
  </si>
  <si>
    <t>07.12.2023 17:39:38</t>
  </si>
  <si>
    <t>07.12.2023 17:54:48</t>
  </si>
  <si>
    <t>AKHİSAR İM 45-72-A00001_KAYALIOĞLU L14_2057351</t>
  </si>
  <si>
    <t>07.12.2023 17:39:39</t>
  </si>
  <si>
    <t>07.12.2023 17:54:28</t>
  </si>
  <si>
    <t>07.12.2023 17:39:57</t>
  </si>
  <si>
    <t>07.12.2023 20:08:28</t>
  </si>
  <si>
    <t>AHMETBEYLİ TR-2 35-22-M00240_955255455_955255455</t>
  </si>
  <si>
    <t>07.12.2023 17:43:57</t>
  </si>
  <si>
    <t>07.12.2023 19:07:51</t>
  </si>
  <si>
    <t>ÇINARLIKUYU KÖK 45-71-M00188_HatBaşıAyırıcı_88207040 M02_88207040</t>
  </si>
  <si>
    <t>07.12.2023 17:45:03</t>
  </si>
  <si>
    <t>07.12.2023 19:57:06</t>
  </si>
  <si>
    <t>07.12.2023 17:46:56</t>
  </si>
  <si>
    <t>M-2325 35-03-M02325_910810227_910810227</t>
  </si>
  <si>
    <t>07.12.2023 17:47:07</t>
  </si>
  <si>
    <t>07.12.2023 23:40:12</t>
  </si>
  <si>
    <t>SELENDİ TR-5 45-81-M00005_945624818_945624818</t>
  </si>
  <si>
    <t>07.12.2023 21:09:18</t>
  </si>
  <si>
    <t>DEMİRTAŞ TR-2 35-30-M00151_D_56354255_56354255</t>
  </si>
  <si>
    <t>07.12.2023 17:51:35</t>
  </si>
  <si>
    <t>07.12.2023 19:18:29</t>
  </si>
  <si>
    <t>ÇOBANLAR SUBATAN TR-1 35-15-L00358_A_96075599_96075599</t>
  </si>
  <si>
    <t>07.12.2023 17:52:02</t>
  </si>
  <si>
    <t>07.12.2023 19:27:30</t>
  </si>
  <si>
    <t>M-235 35-02-M00235_99894503_99894503</t>
  </si>
  <si>
    <t>07.12.2023 18:01:27</t>
  </si>
  <si>
    <t>07.12.2023 19:15:01</t>
  </si>
  <si>
    <t>07.12.2023 18:01:33</t>
  </si>
  <si>
    <t>07.12.2023 19:41:28</t>
  </si>
  <si>
    <t>HACIOSMANLAR TR-1 45-72-L00734_B_79154951_79154951</t>
  </si>
  <si>
    <t>07.12.2023 18:15:08</t>
  </si>
  <si>
    <t>07.12.2023 21:30:18</t>
  </si>
  <si>
    <t>GÜNEŞLİ KÖK 45-75-M00056_HatBaşıAyırıcı_53139185 M01_53139185</t>
  </si>
  <si>
    <t>07.12.2023 18:15:56</t>
  </si>
  <si>
    <t>07.12.2023 20:09:33</t>
  </si>
  <si>
    <t>KABAKLAR TR-1 45-81-M00224_A_56398512_56398512</t>
  </si>
  <si>
    <t>07.12.2023 18:16:19</t>
  </si>
  <si>
    <t>07.12.2023 22:47:08</t>
  </si>
  <si>
    <t>M-1348 35-01-M01348_913675600_913675600</t>
  </si>
  <si>
    <t>07.12.2023 18:22:33</t>
  </si>
  <si>
    <t>07.12.2023 18:57:48</t>
  </si>
  <si>
    <t>K-3648 35-01-K03648_D D1_5869302</t>
  </si>
  <si>
    <t>07.12.2023 18:25:40</t>
  </si>
  <si>
    <t>07.12.2023 22:16:08</t>
  </si>
  <si>
    <t>TIRAZLI KÖK 45-79-M00079_HatBaşıAyırıcı_53134409 M06_53134409</t>
  </si>
  <si>
    <t>07.12.2023 18:35:42</t>
  </si>
  <si>
    <t>07.12.2023 20:41:17</t>
  </si>
  <si>
    <t>M-1954 35-01-M01954_911321191_911321191</t>
  </si>
  <si>
    <t>07.12.2023 18:38:45</t>
  </si>
  <si>
    <t>07.12.2023 20:17:52</t>
  </si>
  <si>
    <t>SOFTALAR TR-1 45-75-M00207_DIREK TIPI TRAFO HUCRESI H01_2086605</t>
  </si>
  <si>
    <t>07.12.2023 18:39:02</t>
  </si>
  <si>
    <t>07.12.2023 21:52:50</t>
  </si>
  <si>
    <t>ÇIRPI İM 35-20-A00002_ÇIRPI SULAMA M09_2056271</t>
  </si>
  <si>
    <t>07.12.2023 18:39:53</t>
  </si>
  <si>
    <t>07.12.2023 19:18:34</t>
  </si>
  <si>
    <t>M-1348 35-01-M01348_F_60984899_60984899</t>
  </si>
  <si>
    <t>07.12.2023 19:37:40</t>
  </si>
  <si>
    <t>07.12.2023 18:59:46</t>
  </si>
  <si>
    <t>07.12.2023 19:13:00</t>
  </si>
  <si>
    <t>KAYAPINAR KÖK 45-71-M02146_HatBaşıAyırıcı_53134567 M05_53134567</t>
  </si>
  <si>
    <t>07.12.2023 19:07:22</t>
  </si>
  <si>
    <t>07.12.2023 22:19:16</t>
  </si>
  <si>
    <t>BAĞARASI TR-8 35-23-M00177_950416400_950416400</t>
  </si>
  <si>
    <t>07.12.2023 19:11:25</t>
  </si>
  <si>
    <t>07.12.2023 20:32:10</t>
  </si>
  <si>
    <t>BADINCA TR-4 45-73-M00382_A_56397497_56397497</t>
  </si>
  <si>
    <t>07.12.2023 19:14:11</t>
  </si>
  <si>
    <t>07.12.2023 21:22:22</t>
  </si>
  <si>
    <t>GÜLBAHÇE TR-1 45-71-M00184_BAĞYOLU TR-1 M03_72255579</t>
  </si>
  <si>
    <t>07.12.2023 19:16:04</t>
  </si>
  <si>
    <t>07.12.2023 21:38:18</t>
  </si>
  <si>
    <t>K-3023 35-01-K03023_F_56383967_56383967</t>
  </si>
  <si>
    <t>07.12.2023 19:25:02</t>
  </si>
  <si>
    <t>07.12.2023 20:42:06</t>
  </si>
  <si>
    <t>TİRE İM-DM-1 35-29-A00001_HatBaşıAyırıcı_53138531 M18_53138531</t>
  </si>
  <si>
    <t>07.12.2023 19:28:02</t>
  </si>
  <si>
    <t>07.12.2023 19:55:04</t>
  </si>
  <si>
    <t>TR-29 45-78-L00029__56407810_56407810</t>
  </si>
  <si>
    <t>07.12.2023 19:30:27</t>
  </si>
  <si>
    <t>07.12.2023 20:17:14</t>
  </si>
  <si>
    <t>ÖZBEY İM 35-26-A00005_KAPLANCIK L03_2064117</t>
  </si>
  <si>
    <t>07.12.2023 19:30:52</t>
  </si>
  <si>
    <t>07.12.2023 19:47:35</t>
  </si>
  <si>
    <t>KIZILCAAVLU TR-3 35-15-L00182_A_56367899_56367899</t>
  </si>
  <si>
    <t>07.12.2023 19:39:03</t>
  </si>
  <si>
    <t>07.12.2023 20:40:38</t>
  </si>
  <si>
    <t>SAÇLI TR-3 35-31-L00156_956590314_956590314</t>
  </si>
  <si>
    <t>07.12.2023 19:40:44</t>
  </si>
  <si>
    <t>07.12.2023 21:50:22</t>
  </si>
  <si>
    <t>SOMA A SANTRALİ İM/DM 45-82-A00001_IŞIKLAR-1 M03_2324957</t>
  </si>
  <si>
    <t>07.12.2023 19:43:06</t>
  </si>
  <si>
    <t>07.12.2023 19:54:40</t>
  </si>
  <si>
    <t>YUSUFLU KÖK 35-20-L00077_HatBaşıAyırıcı_66181601 L01_66181601</t>
  </si>
  <si>
    <t>07.12.2023 19:49:26</t>
  </si>
  <si>
    <t>07.12.2023 19:58:06</t>
  </si>
  <si>
    <t>L-100 BELKENT 35-18-L00100_950442222_950442222</t>
  </si>
  <si>
    <t>07.12.2023 19:53:07</t>
  </si>
  <si>
    <t>07.12.2023 22:51:02</t>
  </si>
  <si>
    <t>TR-1-2/2 35-20-L00008_915166405_915166405</t>
  </si>
  <si>
    <t>07.12.2023 19:56:16</t>
  </si>
  <si>
    <t>07.12.2023 21:33:51</t>
  </si>
  <si>
    <t>ÜÇPINAR DM 45-71-M00183_GÖKBEL M09_72249227</t>
  </si>
  <si>
    <t>07.12.2023 20:18:48</t>
  </si>
  <si>
    <t>07.12.2023 19:58:38</t>
  </si>
  <si>
    <t>07.12.2023 20:14:44</t>
  </si>
  <si>
    <t>KIRKAĞAÇ DM 45-76-M00043_AKHİSAR M08_72247473</t>
  </si>
  <si>
    <t>07.12.2023 19:58:39</t>
  </si>
  <si>
    <t>08.12.2023 00:22:35</t>
  </si>
  <si>
    <t>L-113 OVACIK 35-18-L00113_950439298_950439298</t>
  </si>
  <si>
    <t>07.12.2023 20:08:31</t>
  </si>
  <si>
    <t>07.12.2023 22:10:06</t>
  </si>
  <si>
    <t>K-258 35-01-K00258_35-01-K00258_2348433</t>
  </si>
  <si>
    <t>07.12.2023 20:37:32</t>
  </si>
  <si>
    <t>TURGUTALP TR-1 45-82-M00051_TURGUTALP TR-1/2 M04_85188556</t>
  </si>
  <si>
    <t>07.12.2023 20:14:59</t>
  </si>
  <si>
    <t>07.12.2023 20:58:46</t>
  </si>
  <si>
    <t>M-3131(YATIRIM REZERVE) 35-01-M03131_C_56369513_56369513</t>
  </si>
  <si>
    <t>07.12.2023 20:19:16</t>
  </si>
  <si>
    <t>07.12.2023 22:43:23</t>
  </si>
  <si>
    <t>TR-74 45-77-L00074_945491429_945491429</t>
  </si>
  <si>
    <t>07.12.2023 20:21:24</t>
  </si>
  <si>
    <t>08.12.2023 00:44:48</t>
  </si>
  <si>
    <t>AŞAĞIÇOBANİSA TR-13 45-71-M00932_953198022_953198022</t>
  </si>
  <si>
    <t>07.12.2023 20:28:26</t>
  </si>
  <si>
    <t>08.12.2023 02:17:33</t>
  </si>
  <si>
    <t>TR-112 ZEYTİNALANI 35-19-L00112_956693489_956693489</t>
  </si>
  <si>
    <t>07.12.2023 20:28:38</t>
  </si>
  <si>
    <t>07.12.2023 22:49:52</t>
  </si>
  <si>
    <t>DM-1/13 45-71-M00034_953205794_953205794</t>
  </si>
  <si>
    <t>07.12.2023 20:31:22</t>
  </si>
  <si>
    <t>07.12.2023 21:59:19</t>
  </si>
  <si>
    <t>07.12.2023 21:45:37</t>
  </si>
  <si>
    <t>TR-1/40-B 45-72-M00107_95000061607_95000061607</t>
  </si>
  <si>
    <t>07.12.2023 20:35:41</t>
  </si>
  <si>
    <t>07.12.2023 23:57:19</t>
  </si>
  <si>
    <t>OKÇULAR-1 35-16-M00109_35-16-M00109_2347507</t>
  </si>
  <si>
    <t>07.12.2023 20:36:52</t>
  </si>
  <si>
    <t>07.12.2023 22:17:07</t>
  </si>
  <si>
    <t>SARUHANLI TR-12 45-80-M00012_95002644699_95002644699</t>
  </si>
  <si>
    <t>07.12.2023 20:37:39</t>
  </si>
  <si>
    <t>08.12.2023 00:40:19</t>
  </si>
  <si>
    <t>İBRAHİMKUYU DM 35-15-M00286_YOLÜSTÜ (ÖDEMİŞ TM-2) M06_67554485</t>
  </si>
  <si>
    <t>07.12.2023 20:40:16</t>
  </si>
  <si>
    <t>07.12.2023 21:21:54</t>
  </si>
  <si>
    <t>KIZILCAAVLU TR-3 35-15-L00182_35-15-L00182_2365344</t>
  </si>
  <si>
    <t>07.12.2023 21:02:25</t>
  </si>
  <si>
    <t>KARAKOCA TR-1 45-71-M00978_953212657_953212657</t>
  </si>
  <si>
    <t>07.12.2023 21:07:18</t>
  </si>
  <si>
    <t>07.12.2023 21:15:17</t>
  </si>
  <si>
    <t>07.12.2023 21:17:59</t>
  </si>
  <si>
    <t>07.12.2023 23:15:38</t>
  </si>
  <si>
    <t>K-869 35-04-K00869_99316548_99316548</t>
  </si>
  <si>
    <t>07.12.2023 21:25:31</t>
  </si>
  <si>
    <t>08.12.2023 00:48:44</t>
  </si>
  <si>
    <t>M-2188 KARAAĞAÇ TR-1 35-03-M02188_D_56366943_56366943</t>
  </si>
  <si>
    <t>07.12.2023 21:32:59</t>
  </si>
  <si>
    <t>07.12.2023 22:50:51</t>
  </si>
  <si>
    <t>K-3419 35-08-K03419_98983194_98983194</t>
  </si>
  <si>
    <t>07.12.2023 21:35:33</t>
  </si>
  <si>
    <t>07.12.2023 22:36:51</t>
  </si>
  <si>
    <t>MENEMEN TR-7 35-28-L00007_953382023_953382023</t>
  </si>
  <si>
    <t>07.12.2023 21:43:53</t>
  </si>
  <si>
    <t>07.12.2023 23:58:52</t>
  </si>
  <si>
    <t>ÜÇPINAR DM 45-71-M00183_ÜÇPINAR M08_72249133</t>
  </si>
  <si>
    <t>07.12.2023 21:48:41</t>
  </si>
  <si>
    <t>BOSTANLAR TR-1 45-71-M02367_45-71-M02367_77326961</t>
  </si>
  <si>
    <t>07.12.2023 21:57:36</t>
  </si>
  <si>
    <t>08.12.2023 04:07:24</t>
  </si>
  <si>
    <t>K-525 35-04-K00525_98987924_98987924</t>
  </si>
  <si>
    <t>07.12.2023 22:02:03</t>
  </si>
  <si>
    <t>07.12.2023 23:58:21</t>
  </si>
  <si>
    <t>07.12.2023 23:28:49</t>
  </si>
  <si>
    <t>TR-79 DEREKENARI 35-19-L00079_956684350_956684350</t>
  </si>
  <si>
    <t>07.12.2023 22:16:09</t>
  </si>
  <si>
    <t>08.12.2023 01:36:38</t>
  </si>
  <si>
    <t>M-1112 35-08-M01112_99099826_99099826</t>
  </si>
  <si>
    <t>07.12.2023 22:17:23</t>
  </si>
  <si>
    <t>08.12.2023 01:36:27</t>
  </si>
  <si>
    <t>KAYAPINAR KÖK 45-71-M02146_KAYAPINAR M06_60777325</t>
  </si>
  <si>
    <t>07.12.2023 22:33:10</t>
  </si>
  <si>
    <t>ÜÇPINAR TR-7 45-71-M01535_DIREK TIPI TRAFO HUCRESI H01_2086732</t>
  </si>
  <si>
    <t>07.12.2023 22:36:38</t>
  </si>
  <si>
    <t>08.12.2023 05:23:02</t>
  </si>
  <si>
    <t>DM-2/41-A (VAKVAK ÇEŞMESİ) 45-71-M00514_45-71-M00514_2369476</t>
  </si>
  <si>
    <t>07.12.2023 22:40:36</t>
  </si>
  <si>
    <t>07.12.2023 23:36:34</t>
  </si>
  <si>
    <t>DM-3/13 (KIRMIZI KÖPRÜ) 45-71-M00102_A a2b_45180009</t>
  </si>
  <si>
    <t>07.12.2023 22:42:13</t>
  </si>
  <si>
    <t>08.12.2023 01:40:31</t>
  </si>
  <si>
    <t>07.12.2023 22:44:33</t>
  </si>
  <si>
    <t>07.12.2023 22:59:48</t>
  </si>
  <si>
    <t>07.12.2023 22:45:46</t>
  </si>
  <si>
    <t>07.12.2023 23:37:48</t>
  </si>
  <si>
    <t>M-1815 KISIK DM-2 35-22-M00096_TR-17 M05_72100657</t>
  </si>
  <si>
    <t>07.12.2023 23:06:20</t>
  </si>
  <si>
    <t>07.12.2023 23:34:00</t>
  </si>
  <si>
    <t>K-278 35-01-K00278_910774052_910774052</t>
  </si>
  <si>
    <t>07.12.2023 23:13:43</t>
  </si>
  <si>
    <t>08.12.2023 01:27:02</t>
  </si>
  <si>
    <t>GÖLMARMARA İM 45-85-A00001_HACIVELİLER L09_100832087</t>
  </si>
  <si>
    <t>07.12.2023 23:14:22</t>
  </si>
  <si>
    <t>08.12.2023 01:06:59</t>
  </si>
  <si>
    <t>M-2380 35-03-M02380_95000500814_95000500814</t>
  </si>
  <si>
    <t>07.12.2023 23:14:46</t>
  </si>
  <si>
    <t>08.12.2023 01:15:39</t>
  </si>
  <si>
    <t>07.12.2023 23:41:10</t>
  </si>
  <si>
    <t>08.12.2023 00:38:00</t>
  </si>
  <si>
    <t>DM-2/41-A (VAKVAK ÇEŞMESİ) 45-71-M00514_A_56403676_56403676</t>
  </si>
  <si>
    <t>07.12.2023 23:44:56</t>
  </si>
  <si>
    <t>08.12.2023 01:00:19</t>
  </si>
  <si>
    <t>TR-153 (DM-2/43) 35-16-L00153__72410978_72410978</t>
  </si>
  <si>
    <t>07.12.2023 23:59:49</t>
  </si>
  <si>
    <t>08.12.2023 00:31:19</t>
  </si>
  <si>
    <t>BÖLCEK-2 TR 35-16-M00023_D_91001603_91001603</t>
  </si>
  <si>
    <t>08.12.2023 00:05:25</t>
  </si>
  <si>
    <t>08.12.2023 01:32:41</t>
  </si>
  <si>
    <t>KISIK TR-2 35-22-M00136_DIREK TIPI TRAFO HUCRESI H01_2045877</t>
  </si>
  <si>
    <t>08.12.2023 00:08:17</t>
  </si>
  <si>
    <t>08.12.2023 08:08:10</t>
  </si>
  <si>
    <t>K-734 35-01-K00734_35-01-K00734_47314207</t>
  </si>
  <si>
    <t>08.12.2023 00:11:30</t>
  </si>
  <si>
    <t>08.12.2023 04:12:00</t>
  </si>
  <si>
    <t>08.12.2023 00:12:00</t>
  </si>
  <si>
    <t>08.12.2023 00:43:00</t>
  </si>
  <si>
    <t>K-569 35-02-K00569_99392944_99392944</t>
  </si>
  <si>
    <t>08.12.2023 00:16:30</t>
  </si>
  <si>
    <t>08.12.2023 02:58:38</t>
  </si>
  <si>
    <t>ANADOLU İM 35-02-A00001_MAPA M23_2308426</t>
  </si>
  <si>
    <t>08.12.2023 01:02:05</t>
  </si>
  <si>
    <t>08.12.2023 06:42:53</t>
  </si>
  <si>
    <t>KAYACIK KÖK 45-75-M00065_HatBaşıAyırıcı_53136524 M05_53136524</t>
  </si>
  <si>
    <t>08.12.2023 01:08:18</t>
  </si>
  <si>
    <t>08.12.2023 02:03:36</t>
  </si>
  <si>
    <t>08.12.2023 01:31:00</t>
  </si>
  <si>
    <t>08.12.2023 01:36:00</t>
  </si>
  <si>
    <t>K-4278 35-01-K04278_K K1_5924549</t>
  </si>
  <si>
    <t>08.12.2023 01:47:07</t>
  </si>
  <si>
    <t>08.12.2023 02:32:29</t>
  </si>
  <si>
    <t>KAYIŞLAR KÖK 45-80-M00183_YENİOSMANİYE M04_72195774</t>
  </si>
  <si>
    <t>08.12.2023 01:48:00</t>
  </si>
  <si>
    <t>08.12.2023 02:42:48</t>
  </si>
  <si>
    <t>K-11 35-01-K00011_35-01-K00011_2374641</t>
  </si>
  <si>
    <t>08.12.2023 02:00:23</t>
  </si>
  <si>
    <t>08.12.2023 06:16:08</t>
  </si>
  <si>
    <t>TORBALI İM 35-26-A00001_ÖRNEK YAPI-SULAMA L05_2071927</t>
  </si>
  <si>
    <t>08.12.2023 02:44:22</t>
  </si>
  <si>
    <t>08.12.2023 03:02:46</t>
  </si>
  <si>
    <t>GÖLMARMARA TM 45-85-A00002_MARMARA-1 M04_2324243</t>
  </si>
  <si>
    <t>08.12.2023 02:46:06</t>
  </si>
  <si>
    <t>08.12.2023 03:00:56</t>
  </si>
  <si>
    <t>KORAY GES KÖK 35-27-M01188_HALİLBEYLİ-2 GİRİŞ M01_74140241</t>
  </si>
  <si>
    <t>08.12.2023 03:12:10</t>
  </si>
  <si>
    <t>08.12.2023 03:31:32</t>
  </si>
  <si>
    <t>TR-1/35 45-83-M00035_TR-1/89 M02_2083183</t>
  </si>
  <si>
    <t>08.12.2023 03:12:20</t>
  </si>
  <si>
    <t>08.12.2023 04:36:16</t>
  </si>
  <si>
    <t>08.12.2023 03:12:56</t>
  </si>
  <si>
    <t>08.12.2023 03:36:20</t>
  </si>
  <si>
    <t>K-646 35-01-K00646_35-01-K00646_65674844</t>
  </si>
  <si>
    <t>08.12.2023 03:16:01</t>
  </si>
  <si>
    <t>08.12.2023 04:37:11</t>
  </si>
  <si>
    <t>K-3224 35-04-K03224_99435118_99435118</t>
  </si>
  <si>
    <t>08.12.2023 03:45:51</t>
  </si>
  <si>
    <t>08.12.2023 04:22:26</t>
  </si>
  <si>
    <t>KAŞIKÇI BAHADIRLAR TR 45-75-M00097_B_56392356_56392356</t>
  </si>
  <si>
    <t>08.12.2023 03:55:19</t>
  </si>
  <si>
    <t>08.12.2023 04:58:37</t>
  </si>
  <si>
    <t>K-1854 35-07-K01854_98971996_98971996</t>
  </si>
  <si>
    <t>08.12.2023 04:51:29</t>
  </si>
  <si>
    <t>08.12.2023 05:38:31</t>
  </si>
  <si>
    <t>08.12.2023 06:04:32</t>
  </si>
  <si>
    <t>K-49 35-01-K00049_P 1P_5856841</t>
  </si>
  <si>
    <t>08.12.2023 05:55:34</t>
  </si>
  <si>
    <t>08.12.2023 06:59:34</t>
  </si>
  <si>
    <t>ÇANDARLI TR-11(CANKENT1) 35-30-M00011_35-30-M00011_2377028</t>
  </si>
  <si>
    <t>08.12.2023 06:05:16</t>
  </si>
  <si>
    <t>08.12.2023 07:27:08</t>
  </si>
  <si>
    <t>KİLLİK KÖYÜ TR-1 45-86-M00146_DIREK TIPI TRAFO HUCRESI H01_2082837</t>
  </si>
  <si>
    <t>08.12.2023 07:13:55</t>
  </si>
  <si>
    <t>08.12.2023 12:51:54</t>
  </si>
  <si>
    <t>08.12.2023 07:24:37</t>
  </si>
  <si>
    <t>08.12.2023 08:07:10</t>
  </si>
  <si>
    <t>TATAR DM 35-19-M00256_MORDOĞAN-2 ÇIKIŞ M04_2318878</t>
  </si>
  <si>
    <t>08.12.2023 07:25:50</t>
  </si>
  <si>
    <t>08.12.2023 07:31:22</t>
  </si>
  <si>
    <t>M-1033 35-04-M01033_35-04-M01033_2355032</t>
  </si>
  <si>
    <t>08.12.2023 07:26:32</t>
  </si>
  <si>
    <t>08.12.2023 13:13:41</t>
  </si>
  <si>
    <t>K-3013 35-08-K03013_R_56362308_56362308</t>
  </si>
  <si>
    <t>08.12.2023 07:50:40</t>
  </si>
  <si>
    <t>08.12.2023 14:35:13</t>
  </si>
  <si>
    <t>TEKKEDERE DM 35-16-M00137_YENİKENT M03_2118716</t>
  </si>
  <si>
    <t>08.12.2023 07:52:47</t>
  </si>
  <si>
    <t>08.12.2023 08:37:16</t>
  </si>
  <si>
    <t>DİKİLİ İM 35-30-A00001_DEMİRTAŞ M02_72356797</t>
  </si>
  <si>
    <t>08.12.2023 08:29:09</t>
  </si>
  <si>
    <t>08.12.2023 07:54:02</t>
  </si>
  <si>
    <t>08.12.2023 07:58:06</t>
  </si>
  <si>
    <t>DEMİRTAŞ KÖK 35-30-M00149_DİKİLİ DM M01_72078595</t>
  </si>
  <si>
    <t>08.12.2023 09:35:16</t>
  </si>
  <si>
    <t>KARABURUN BOZKÖY 35-21-L00053_C_56358259_56358259</t>
  </si>
  <si>
    <t>08.12.2023 07:54:26</t>
  </si>
  <si>
    <t>08.12.2023 09:57:51</t>
  </si>
  <si>
    <t>TR-2/96 45-83-M00783__72372914_72372914</t>
  </si>
  <si>
    <t>08.12.2023 07:56:14</t>
  </si>
  <si>
    <t>08.12.2023 09:25:27</t>
  </si>
  <si>
    <t>08.12.2023 07:56:32</t>
  </si>
  <si>
    <t>08.12.2023 14:22:08</t>
  </si>
  <si>
    <t>KIZILKEÇİLİ KÖYÜ TR-1 35-20-L00393__66110323_66110323</t>
  </si>
  <si>
    <t>08.12.2023 07:57:58</t>
  </si>
  <si>
    <t>08.12.2023 12:26:48</t>
  </si>
  <si>
    <t>K-4042 35-02-K04042_910572222_910572222</t>
  </si>
  <si>
    <t>08.12.2023 08:19:08</t>
  </si>
  <si>
    <t>08.12.2023 09:55:02</t>
  </si>
  <si>
    <t>TR-147 35-15-M00147_950369414_950369414</t>
  </si>
  <si>
    <t>08.12.2023 08:29:17</t>
  </si>
  <si>
    <t>08.12.2023 09:08:31</t>
  </si>
  <si>
    <t>ÖRÜCÜLER KÖK 45-74-M00355_ÖRÜCÜLER M05_84530633</t>
  </si>
  <si>
    <t>08.12.2023 08:29:22</t>
  </si>
  <si>
    <t>08.12.2023 08:52:32</t>
  </si>
  <si>
    <t>K-4531 35-01-K04531_912408761_912408761</t>
  </si>
  <si>
    <t>08.12.2023 08:32:10</t>
  </si>
  <si>
    <t>08.12.2023 10:11:42</t>
  </si>
  <si>
    <t>DÖĞÜŞÖREN TR-2 45-86-M00350_ H_83975589</t>
  </si>
  <si>
    <t>08.12.2023 08:39:38</t>
  </si>
  <si>
    <t>08.12.2023 10:57:22</t>
  </si>
  <si>
    <t>KOLDERE KÖK 45-80-M00051_ÇAVUŞOĞLU TST M06_73403318</t>
  </si>
  <si>
    <t>08.12.2023 08:46:30</t>
  </si>
  <si>
    <t>08.12.2023 09:46:20</t>
  </si>
  <si>
    <t>M-3039 35-09-M03039_B B02b_95330730</t>
  </si>
  <si>
    <t>08.12.2023 08:48:29</t>
  </si>
  <si>
    <t>08.12.2023 12:36:40</t>
  </si>
  <si>
    <t>K-4165 35-09-K04165_35-09-K04165_42931369</t>
  </si>
  <si>
    <t>08.12.2023 08:53:44</t>
  </si>
  <si>
    <t>08.12.2023 10:49:57</t>
  </si>
  <si>
    <t>SELENDİ TR-10 45-81-M00010_95000596976_95000596976</t>
  </si>
  <si>
    <t>08.12.2023 08:54:02</t>
  </si>
  <si>
    <t>08.12.2023 13:13:01</t>
  </si>
  <si>
    <t>K-525 35-04-K00525_912565147_912565147</t>
  </si>
  <si>
    <t>08.12.2023 08:55:33</t>
  </si>
  <si>
    <t>08.12.2023 13:26:12</t>
  </si>
  <si>
    <t>08.12.2023 08:56:36</t>
  </si>
  <si>
    <t>08.12.2023 16:57:44</t>
  </si>
  <si>
    <t>M-3412(YATIRIM REZERVE) 35-03-M03412_ M03_88064704</t>
  </si>
  <si>
    <t>08.12.2023 08:56:48</t>
  </si>
  <si>
    <t>08.12.2023 11:58:37</t>
  </si>
  <si>
    <t>KARAKUYU KÖK 35-26-M00437_KÖYLER KORUCUK M06_66057229</t>
  </si>
  <si>
    <t>08.12.2023 08:58:12</t>
  </si>
  <si>
    <t>08.12.2023 09:29:14</t>
  </si>
  <si>
    <t>BAĞARASI TR-3 35-23-M00172_950426204_950426204</t>
  </si>
  <si>
    <t>08.12.2023 09:00:18</t>
  </si>
  <si>
    <t>08.12.2023 10:00:02</t>
  </si>
  <si>
    <t>M-1150 35-04-M01150__78985455_78985455</t>
  </si>
  <si>
    <t>08.12.2023 09:03:17</t>
  </si>
  <si>
    <t>08.12.2023 14:28:41</t>
  </si>
  <si>
    <t>TEKKE EYÜP YAVUZ GRB. TR-6 35-15-L00128_A_56368972_56368972</t>
  </si>
  <si>
    <t>08.12.2023 09:04:02</t>
  </si>
  <si>
    <t>08.12.2023 18:03:41</t>
  </si>
  <si>
    <t>MURADİYE DM-7/1 45-71-M01854_DM-8 M02_2328819</t>
  </si>
  <si>
    <t>08.12.2023 09:04:57</t>
  </si>
  <si>
    <t>08.12.2023 09:52:25</t>
  </si>
  <si>
    <t>DM-8 45-71-M00295_E.HARMANDALI YOLU TR-13 M09_66408497</t>
  </si>
  <si>
    <t>08.12.2023 09:05:06</t>
  </si>
  <si>
    <t>08.12.2023 13:11:46</t>
  </si>
  <si>
    <t>BAĞARASI TR-8 35-23-M00177_A_56357398_56357398</t>
  </si>
  <si>
    <t>08.12.2023 09:05:32</t>
  </si>
  <si>
    <t>08.12.2023 15:59:38</t>
  </si>
  <si>
    <t>08.12.2023 09:05:37</t>
  </si>
  <si>
    <t>08.12.2023 17:11:19</t>
  </si>
  <si>
    <t>TEKELİ DM 35-22-M00088_DEVELİ (KÖYLER-1) M09_48495872</t>
  </si>
  <si>
    <t>08.12.2023 09:09:24</t>
  </si>
  <si>
    <t>08.12.2023 12:23:30</t>
  </si>
  <si>
    <t>KARAKUYU KÖK 35-26-M00437_HatBaşıAyırıcı_100882898 M06_100882898</t>
  </si>
  <si>
    <t>08.12.2023 09:09:28</t>
  </si>
  <si>
    <t>08.12.2023 17:21:17</t>
  </si>
  <si>
    <t>08.12.2023 09:09:53</t>
  </si>
  <si>
    <t>08.12.2023 15:05:20</t>
  </si>
  <si>
    <t>K-1395 35-08-K01395_911660002_911660002</t>
  </si>
  <si>
    <t>08.12.2023 09:10:12</t>
  </si>
  <si>
    <t>08.12.2023 16:00:54</t>
  </si>
  <si>
    <t>08.12.2023 09:10:15</t>
  </si>
  <si>
    <t>08.12.2023 11:43:07</t>
  </si>
  <si>
    <t>08.12.2023 09:12:34</t>
  </si>
  <si>
    <t>08.12.2023 15:51:42</t>
  </si>
  <si>
    <t>L-279 ERDİL SİTESİ 35-18-L00279_7392422_56370867_56370867</t>
  </si>
  <si>
    <t>08.12.2023 09:14:51</t>
  </si>
  <si>
    <t>08.12.2023 12:27:12</t>
  </si>
  <si>
    <t>GÖKÇEALAN TR6 35-13-L00398_35-13-L00398_2362002</t>
  </si>
  <si>
    <t>08.12.2023 09:16:58</t>
  </si>
  <si>
    <t>08.12.2023 17:08:09</t>
  </si>
  <si>
    <t>08.12.2023 09:18:36</t>
  </si>
  <si>
    <t>08.12.2023 15:16:27</t>
  </si>
  <si>
    <t>OKLUİSA KÖK 45-81-M00046_CINAN GRUP M04_71994464</t>
  </si>
  <si>
    <t>08.12.2023 09:19:10</t>
  </si>
  <si>
    <t>08.12.2023 09:33:36</t>
  </si>
  <si>
    <t>OĞLANANASI TR-3 35-22-M00257_35-22-M00257_2358739</t>
  </si>
  <si>
    <t>Yangın</t>
  </si>
  <si>
    <t>08.12.2023 09:23:00</t>
  </si>
  <si>
    <t>08.12.2023 09:38:26</t>
  </si>
  <si>
    <t>DM-13/20 (HAFSA SULTAN CAMİİ YANI) 45-71-M00334_B_56403370_56403370</t>
  </si>
  <si>
    <t>08.12.2023 09:24:05</t>
  </si>
  <si>
    <t>08.12.2023 10:29:00</t>
  </si>
  <si>
    <t>TR-42 35-15-M00042_35-15-M00042_66581762</t>
  </si>
  <si>
    <t>08.12.2023 09:25:44</t>
  </si>
  <si>
    <t>08.12.2023 15:53:05</t>
  </si>
  <si>
    <t>KADIBOĞAN TR-2 45-74-M00220_DIREK TIPI TRAFO HUCRESI H01_2043638</t>
  </si>
  <si>
    <t>08.12.2023 09:25:56</t>
  </si>
  <si>
    <t>08.12.2023 17:07:25</t>
  </si>
  <si>
    <t>GÜLBAHÇE İM 35-19-A00006_GÜLBAHÇE L02_72213962</t>
  </si>
  <si>
    <t>08.12.2023 09:30:30</t>
  </si>
  <si>
    <t>08.12.2023 18:00:57</t>
  </si>
  <si>
    <t>K-3103 35-10-K03103_97823433_97823433</t>
  </si>
  <si>
    <t>08.12.2023 09:36:24</t>
  </si>
  <si>
    <t>08.12.2023 10:18:12</t>
  </si>
  <si>
    <t>KÜÇÜKAVULCUK DM 35-15-L00727_BÜYÜKAVLUCUK L03_72098459</t>
  </si>
  <si>
    <t>08.12.2023 09:40:30</t>
  </si>
  <si>
    <t>08.12.2023 10:34:52</t>
  </si>
  <si>
    <t>ÜÇKONAK TR-2 35-15-L00257_35-15-L00257_2360079</t>
  </si>
  <si>
    <t>08.12.2023 09:44:30</t>
  </si>
  <si>
    <t>08.12.2023 10:14:36</t>
  </si>
  <si>
    <t>İSTASYONALTI KÖK 45-83-M00131_ARPALIK KÖK-1 M03_2329934</t>
  </si>
  <si>
    <t>08.12.2023 09:45:26</t>
  </si>
  <si>
    <t>08.12.2023 10:19:01</t>
  </si>
  <si>
    <t>GÜMÜLDÜR M-33 35-25-M00033_966511053_966511053</t>
  </si>
  <si>
    <t>08.12.2023 09:51:22</t>
  </si>
  <si>
    <t>08.12.2023 17:00:50</t>
  </si>
  <si>
    <t>K-1016 35-01-K01016_913555658_913555658</t>
  </si>
  <si>
    <t>08.12.2023 09:51:52</t>
  </si>
  <si>
    <t>08.12.2023 10:32:53</t>
  </si>
  <si>
    <t>HALİLLER KÖK 35-31-L00228_SIRIMLI L011_72238546</t>
  </si>
  <si>
    <t>08.12.2023 09:54:32</t>
  </si>
  <si>
    <t>08.12.2023 10:44:42</t>
  </si>
  <si>
    <t>TAYTAN OFİS KÖK 45-78-M00314_DEMİRKÖPRÜ DM-2 ÇIKIŞI (DEMİRKÖPRÜ-2) M06_60669850</t>
  </si>
  <si>
    <t>08.12.2023 09:54:56</t>
  </si>
  <si>
    <t>08.12.2023 10:55:40</t>
  </si>
  <si>
    <t>TR-55 35-17-M00055_A_60983112_60983112</t>
  </si>
  <si>
    <t>08.12.2023 09:55:18</t>
  </si>
  <si>
    <t>08.12.2023 10:53:47</t>
  </si>
  <si>
    <t>DEMİRTAŞ TR-2 35-30-M00151_A_56354294_56354294</t>
  </si>
  <si>
    <t>08.12.2023 09:55:54</t>
  </si>
  <si>
    <t>08.12.2023 15:55:33</t>
  </si>
  <si>
    <t>L-288 MENDERES MAH. 35-18-L00288_35-18-L00288_72109362</t>
  </si>
  <si>
    <t>08.12.2023 09:57:00</t>
  </si>
  <si>
    <t>08.12.2023 16:06:29</t>
  </si>
  <si>
    <t>MENEMEN TR-6 35-28-L00006_35-28-L00006_66505415</t>
  </si>
  <si>
    <t>08.12.2023 10:00:50</t>
  </si>
  <si>
    <t>08.12.2023 15:50:06</t>
  </si>
  <si>
    <t>ALANLAR TR-2 35-24-M00066_DIREK TIPI TRAFO HUCRESI H01_2039560</t>
  </si>
  <si>
    <t>08.12.2023 10:01:09</t>
  </si>
  <si>
    <t>08.12.2023 18:00:11</t>
  </si>
  <si>
    <t>ÖDEMİŞ İM 35-15-A00001_TR-110 M04_2309731</t>
  </si>
  <si>
    <t>08.12.2023 10:03:07</t>
  </si>
  <si>
    <t>08.12.2023 18:11:57</t>
  </si>
  <si>
    <t>TR-1/14 45-72-M00014_C C01b_83530552</t>
  </si>
  <si>
    <t>08.12.2023 10:03:20</t>
  </si>
  <si>
    <t>08.12.2023 11:21:27</t>
  </si>
  <si>
    <t>M-3312(YATIRIM REZERVE) 35-07-M03312_A_56381648_56381648</t>
  </si>
  <si>
    <t>08.12.2023 10:05:00</t>
  </si>
  <si>
    <t>08.12.2023 11:30:02</t>
  </si>
  <si>
    <t>GÜRÇEŞME İM 35-03-A00001_LALELİ M03_2308211</t>
  </si>
  <si>
    <t>08.12.2023 10:06:16</t>
  </si>
  <si>
    <t>08.12.2023 10:40:23</t>
  </si>
  <si>
    <t>K-4163 35-02-K04163_99441648_99441648</t>
  </si>
  <si>
    <t>08.12.2023 10:08:31</t>
  </si>
  <si>
    <t>08.12.2023 12:04:24</t>
  </si>
  <si>
    <t>08.12.2023 10:08:36</t>
  </si>
  <si>
    <t>08.12.2023 10:23:12</t>
  </si>
  <si>
    <t>08.12.2023 10:09:18</t>
  </si>
  <si>
    <t>08.12.2023 16:21:00</t>
  </si>
  <si>
    <t>DAĞARLAR TR-4 45-73-M00599_945655212_945655212</t>
  </si>
  <si>
    <t>08.12.2023 10:12:45</t>
  </si>
  <si>
    <t>08.12.2023 12:56:04</t>
  </si>
  <si>
    <t>TR-52 45-77-L00052_YURTBAŞI L02_72209785</t>
  </si>
  <si>
    <t>08.12.2023 10:14:06</t>
  </si>
  <si>
    <t>08.12.2023 10:37:06</t>
  </si>
  <si>
    <t>K-2342 35-03-K02342_35-03-K02342_41947757</t>
  </si>
  <si>
    <t>08.12.2023 10:15:16</t>
  </si>
  <si>
    <t>08.12.2023 17:33:51</t>
  </si>
  <si>
    <t>DM-2/45 35-26-M00842_B_91027467_91027467</t>
  </si>
  <si>
    <t>08.12.2023 10:18:02</t>
  </si>
  <si>
    <t>08.12.2023 10:38:43</t>
  </si>
  <si>
    <t>EKİZ KÖK 35-23-M00087_EKİZ TAVUKÇULUK M03_72156442</t>
  </si>
  <si>
    <t>08.12.2023 10:20:45</t>
  </si>
  <si>
    <t>08.12.2023 10:46:23</t>
  </si>
  <si>
    <t>KAPANCI KÖK 45-78-L00229_HASALAN L02_2108490</t>
  </si>
  <si>
    <t>08.12.2023 10:21:44</t>
  </si>
  <si>
    <t>08.12.2023 15:16:18</t>
  </si>
  <si>
    <t>YILMAZ TR-15 45-78-M01380_DAHİLİ TRAFO M04_82103752</t>
  </si>
  <si>
    <t>08.12.2023 10:21:55</t>
  </si>
  <si>
    <t>08.12.2023 14:27:01</t>
  </si>
  <si>
    <t>DM-13/20 (HAFSA SULTAN CAMİİ YANI) 45-71-M00334_45-71-M00334_72049545</t>
  </si>
  <si>
    <t>08.12.2023 11:31:46</t>
  </si>
  <si>
    <t>08.12.2023 10:30:39</t>
  </si>
  <si>
    <t>08.12.2023 12:42:37</t>
  </si>
  <si>
    <t>MERSİNDERE TR-2 45-78-L00473_B_91139889_91139889</t>
  </si>
  <si>
    <t>08.12.2023 10:36:06</t>
  </si>
  <si>
    <t>08.12.2023 11:57:01</t>
  </si>
  <si>
    <t>TR-74 ( M-774) 35-30-M00774_966048417_966048417</t>
  </si>
  <si>
    <t>08.12.2023 10:36:43</t>
  </si>
  <si>
    <t>08.12.2023 14:33:54</t>
  </si>
  <si>
    <t>DM-2/45 35-26-M00842_35-26-M00842_2350048</t>
  </si>
  <si>
    <t>08.12.2023 11:28:42</t>
  </si>
  <si>
    <t>K-634 35-03-K00634_35-03-K00634_41923070</t>
  </si>
  <si>
    <t>08.12.2023 10:39:21</t>
  </si>
  <si>
    <t>08.12.2023 17:04:58</t>
  </si>
  <si>
    <t>M-2725 GEÇİT 35-03-M02725_M-2926 M04_72081315</t>
  </si>
  <si>
    <t>08.12.2023 10:55:32</t>
  </si>
  <si>
    <t>TR-42 45-77-L00042_A_56363006_56363006</t>
  </si>
  <si>
    <t>08.12.2023 10:40:27</t>
  </si>
  <si>
    <t>08.12.2023 12:05:28</t>
  </si>
  <si>
    <t>SALİHLİ BİOKÜTLE YAKITLI ENERJİ SANTRALİ KÖK 45-78-M01333_ALAŞEHİR - AKÖREN TR-19 M06_72251414</t>
  </si>
  <si>
    <t>08.12.2023 10:45:56</t>
  </si>
  <si>
    <t>08.12.2023 11:50:56</t>
  </si>
  <si>
    <t>TİRE DM2/11 35-29-M00117_48388718_56381637_56381637</t>
  </si>
  <si>
    <t>08.12.2023 10:52:03</t>
  </si>
  <si>
    <t>08.12.2023 11:15:37</t>
  </si>
  <si>
    <t>K-4147 35-01-K04147_A_60982896_60982896</t>
  </si>
  <si>
    <t>08.12.2023 10:54:38</t>
  </si>
  <si>
    <t>08.12.2023 12:52:37</t>
  </si>
  <si>
    <t>GÖRDES DM 45-75-M00050_HatBaşıAyırıcı_73330061 M11_73330061</t>
  </si>
  <si>
    <t>08.12.2023 10:55:03</t>
  </si>
  <si>
    <t>08.12.2023 14:20:13</t>
  </si>
  <si>
    <t>08.12.2023 11:39:00</t>
  </si>
  <si>
    <t>K-1249 35-04-K01249_D D02b_78798277</t>
  </si>
  <si>
    <t>08.12.2023 10:55:37</t>
  </si>
  <si>
    <t>08.12.2023 18:15:53</t>
  </si>
  <si>
    <t>UĞURLU KÖK 45-86-M00045_HatBaşıAyırıcı_84863673 M02_84863673</t>
  </si>
  <si>
    <t>08.12.2023 11:06:10</t>
  </si>
  <si>
    <t>08.12.2023 11:00:05</t>
  </si>
  <si>
    <t>08.12.2023 11:18:20</t>
  </si>
  <si>
    <t>PAŞAKÖY KÖK 45-80-M00052_SARUHANLI TM GİRİŞ/TR-13 M02_72063777</t>
  </si>
  <si>
    <t>08.12.2023 11:00:56</t>
  </si>
  <si>
    <t>08.12.2023 11:46:01</t>
  </si>
  <si>
    <t>MAHMUTLAR KÖK 45-74-M00354_HatBaşıAyırıcı_77953030 M09_77953030</t>
  </si>
  <si>
    <t>08.12.2023 11:03:08</t>
  </si>
  <si>
    <t>08.12.2023 11:57:44</t>
  </si>
  <si>
    <t>DM-2/26 (ŞEHİTLER OKULU TR) 45-71-M00156_953207120_953207120</t>
  </si>
  <si>
    <t>08.12.2023 11:03:34</t>
  </si>
  <si>
    <t>08.12.2023 11:57:12</t>
  </si>
  <si>
    <t>08.12.2023 11:03:37</t>
  </si>
  <si>
    <t>08.12.2023 12:55:07</t>
  </si>
  <si>
    <t>K-3160 35-01-K03160_911416427_911416427</t>
  </si>
  <si>
    <t>08.12.2023 11:03:51</t>
  </si>
  <si>
    <t>08.12.2023 13:17:05</t>
  </si>
  <si>
    <t>M-347 35-09-M00347_35-09-M00347_47620369</t>
  </si>
  <si>
    <t>08.12.2023 11:04:56</t>
  </si>
  <si>
    <t>08.12.2023 11:24:20</t>
  </si>
  <si>
    <t>BAĞARASI TR-10 KÖK 35-23-M00179_HatBaşıAyırıcı_72050055 M05_72050055</t>
  </si>
  <si>
    <t>08.12.2023 11:09:13</t>
  </si>
  <si>
    <t>08.12.2023 12:29:46</t>
  </si>
  <si>
    <t>TAHTALI TM 35-22-A00001_MENDERES-1 M03_2312899</t>
  </si>
  <si>
    <t>08.12.2023 11:14:19</t>
  </si>
  <si>
    <t>08.12.2023 16:59:00</t>
  </si>
  <si>
    <t>YUNTDAĞ KÖK 35-16-M00010_YUNTDAĞ M01_72050935</t>
  </si>
  <si>
    <t>08.12.2023 11:14:26</t>
  </si>
  <si>
    <t>08.12.2023 11:15:30</t>
  </si>
  <si>
    <t>K-2756 35-01-K02756_A_56357746_56357746</t>
  </si>
  <si>
    <t>08.12.2023 11:15:07</t>
  </si>
  <si>
    <t>08.12.2023 12:04:49</t>
  </si>
  <si>
    <t>VİLLAKENT DM 35-28-M00381_RECEP ÖNEL M02_66521694</t>
  </si>
  <si>
    <t>08.12.2023 11:20:42</t>
  </si>
  <si>
    <t>08.12.2023 12:32:27</t>
  </si>
  <si>
    <t>ÜRKMEZ DM-4 (ÜRKMEZ M-21) 35-25-M00155_ÜRKMEZ M-20 M04_72072949</t>
  </si>
  <si>
    <t>08.12.2023 11:23:27</t>
  </si>
  <si>
    <t>08.12.2023 15:26:38</t>
  </si>
  <si>
    <t>ÜÇPINAR DM 45-71-M00183_AVDAL M02_72249224</t>
  </si>
  <si>
    <t>08.12.2023 11:24:12</t>
  </si>
  <si>
    <t>08.12.2023 13:43:49</t>
  </si>
  <si>
    <t>TEPECİK KÖPRÜ DM 35-14-M00332_SEFERİHİSAR İM M06_49833816</t>
  </si>
  <si>
    <t>08.12.2023 11:27:36</t>
  </si>
  <si>
    <t>08.12.2023 11:32:26</t>
  </si>
  <si>
    <t>K-493 35-01-K00493_911764097_911764097</t>
  </si>
  <si>
    <t>08.12.2023 11:28:48</t>
  </si>
  <si>
    <t>08.12.2023 16:46:25</t>
  </si>
  <si>
    <t>M-2779 35-01-M02779_A A01_79917728</t>
  </si>
  <si>
    <t>08.12.2023 11:33:45</t>
  </si>
  <si>
    <t>08.12.2023 14:22:52</t>
  </si>
  <si>
    <t>08.12.2023 11:36:42</t>
  </si>
  <si>
    <t>08.12.2023 17:46:45</t>
  </si>
  <si>
    <t>URLA TM-1 35-19-A00004_ZEYTİNALANI İM M07_2313938</t>
  </si>
  <si>
    <t>08.12.2023 11:54:58</t>
  </si>
  <si>
    <t>08.12.2023 11:57:24</t>
  </si>
  <si>
    <t>KUŞÇULAR DM-2 35-19-M00515_TR-319 M05_80470430</t>
  </si>
  <si>
    <t>08.12.2023 11:55:32</t>
  </si>
  <si>
    <t>08.12.2023 12:32:30</t>
  </si>
  <si>
    <t>KÜÇÜK SANAYİ SİTESİ TR-3 45-83-L00144_45-83-L00144_2351809</t>
  </si>
  <si>
    <t>08.12.2023 12:03:13</t>
  </si>
  <si>
    <t>08.12.2023 13:56:46</t>
  </si>
  <si>
    <t>BAĞARASI TR-10 KÖK 35-23-M00179_YENİBAĞARASI M05_72143180</t>
  </si>
  <si>
    <t>08.12.2023 12:07:10</t>
  </si>
  <si>
    <t>08.12.2023 12:36:20</t>
  </si>
  <si>
    <t>K-3540 35-01-K03540_910772900_910772900</t>
  </si>
  <si>
    <t>08.12.2023 12:12:48</t>
  </si>
  <si>
    <t>08.12.2023 15:54:15</t>
  </si>
  <si>
    <t>K-1745 35-01-K01745_911800697_911800697</t>
  </si>
  <si>
    <t>08.12.2023 12:15:55</t>
  </si>
  <si>
    <t>08.12.2023 18:02:26</t>
  </si>
  <si>
    <t>YILMAZ İM 45-78-A00003_AHMETLİ DSİ M09_2108962</t>
  </si>
  <si>
    <t>08.12.2023 12:23:10</t>
  </si>
  <si>
    <t>08.12.2023 12:47:40</t>
  </si>
  <si>
    <t>SARIGÖL TR-16 45-79-M00016_945553918_945553918</t>
  </si>
  <si>
    <t>08.12.2023 12:32:55</t>
  </si>
  <si>
    <t>08.12.2023 13:41:34</t>
  </si>
  <si>
    <t>K-3 35-01-K00003_911147545_911147545</t>
  </si>
  <si>
    <t>08.12.2023 12:34:08</t>
  </si>
  <si>
    <t>08.12.2023 14:36:39</t>
  </si>
  <si>
    <t>08.12.2023 12:36:30</t>
  </si>
  <si>
    <t>08.12.2023 14:02:26</t>
  </si>
  <si>
    <t>M-3198 (YATIRIM REZERVE) 35-01-M03198_ M03_83180929</t>
  </si>
  <si>
    <t>08.12.2023 12:44:45</t>
  </si>
  <si>
    <t>08.12.2023 18:08:16</t>
  </si>
  <si>
    <t>AŞAĞI ÇAMKÖY TR-1 45-71-M01480_953194634_953194634</t>
  </si>
  <si>
    <t>08.12.2023 12:48:40</t>
  </si>
  <si>
    <t>08.12.2023 14:34:08</t>
  </si>
  <si>
    <t>İĞDECİK KÖK 45-71-M00077_SULAMALAR M05_72234162</t>
  </si>
  <si>
    <t>08.12.2023 12:49:46</t>
  </si>
  <si>
    <t>08.12.2023 18:24:05</t>
  </si>
  <si>
    <t>AHMETLİ DM 45-77-M00187_HatBaşıAyırıcı_87481074 M08_87481074</t>
  </si>
  <si>
    <t>08.12.2023 12:50:14</t>
  </si>
  <si>
    <t>08.12.2023 14:43:45</t>
  </si>
  <si>
    <t>K-49 35-01-K00049_L L3_5865878</t>
  </si>
  <si>
    <t>08.12.2023 12:56:18</t>
  </si>
  <si>
    <t>08.12.2023 14:21:06</t>
  </si>
  <si>
    <t>TR-66 35-16-L00066_953319665_953319665</t>
  </si>
  <si>
    <t>08.12.2023 13:03:37</t>
  </si>
  <si>
    <t>08.12.2023 14:06:49</t>
  </si>
  <si>
    <t>MEVLÜTLÜ TR-2 45-78-M01083_45-78-M01083_2373907</t>
  </si>
  <si>
    <t>08.12.2023 13:09:56</t>
  </si>
  <si>
    <t>08.12.2023 13:37:59</t>
  </si>
  <si>
    <t>08.12.2023 13:16:52</t>
  </si>
  <si>
    <t>08.12.2023 16:45:33</t>
  </si>
  <si>
    <t>TR-1/3 45-83-M00003_PAŞATIMARI TR-1 M05_2331761</t>
  </si>
  <si>
    <t>08.12.2023 13:19:10</t>
  </si>
  <si>
    <t>08.12.2023 14:49:55</t>
  </si>
  <si>
    <t>M-1 35-02-M00001_M-1269 M12_78582590</t>
  </si>
  <si>
    <t>08.12.2023 13:23:16</t>
  </si>
  <si>
    <t>08.12.2023 14:00:11</t>
  </si>
  <si>
    <t>ÇANDARLI TR-12 (OBAKÖY) 35-30-M00013_42964542 A1B_42966514</t>
  </si>
  <si>
    <t>08.12.2023 13:32:46</t>
  </si>
  <si>
    <t>08.12.2023 18:07:10</t>
  </si>
  <si>
    <t>08.12.2023 13:37:43</t>
  </si>
  <si>
    <t>08.12.2023 18:23:40</t>
  </si>
  <si>
    <t>L-438 35-18-L00438_5649365 D01_5945510</t>
  </si>
  <si>
    <t>08.12.2023 13:38:49</t>
  </si>
  <si>
    <t>08.12.2023 15:51:47</t>
  </si>
  <si>
    <t>08.12.2023 13:40:23</t>
  </si>
  <si>
    <t>08.12.2023 14:09:30</t>
  </si>
  <si>
    <t>MURADİYE DM-5/10-B KÖK 45-71-M00758_EFECE M04_2077908</t>
  </si>
  <si>
    <t>08.12.2023 13:46:16</t>
  </si>
  <si>
    <t>08.12.2023 15:32:52</t>
  </si>
  <si>
    <t>DM-9/TR-1 45-72-M00628_TR-1/21 M012_92389072</t>
  </si>
  <si>
    <t>08.12.2023 13:50:00</t>
  </si>
  <si>
    <t>08.12.2023 14:15:30</t>
  </si>
  <si>
    <t>MURADİYE DM-4 45-71-M00190_HatBaşıAyırıcı_53139093 M03_53139093</t>
  </si>
  <si>
    <t>08.12.2023 13:56:45</t>
  </si>
  <si>
    <t>08.12.2023 20:13:28</t>
  </si>
  <si>
    <t>GÖRDES DM 45-75-M00050_AKHİSAR - ÖLÇÜ M07_2083712</t>
  </si>
  <si>
    <t>08.12.2023 13:59:56</t>
  </si>
  <si>
    <t>08.12.2023 14:00:46</t>
  </si>
  <si>
    <t>M-172 35-02-M00172_M-1431 M03_2082692</t>
  </si>
  <si>
    <t>08.12.2023 14:42:41</t>
  </si>
  <si>
    <t>DM-25/17-A 45-71-M00054_953182970_953182970</t>
  </si>
  <si>
    <t>08.12.2023 14:07:46</t>
  </si>
  <si>
    <t>08.12.2023 15:34:29</t>
  </si>
  <si>
    <t>K-3 35-01-K00003_F F1_5799848</t>
  </si>
  <si>
    <t>08.12.2023 14:07:51</t>
  </si>
  <si>
    <t>08.12.2023 14:40:09</t>
  </si>
  <si>
    <t>SİYEKLİ KÖK 45-71-M00185_OSMANCALI M04_72256928</t>
  </si>
  <si>
    <t>08.12.2023 14:11:36</t>
  </si>
  <si>
    <t>08.12.2023 14:44:22</t>
  </si>
  <si>
    <t>08.12.2023 14:13:17</t>
  </si>
  <si>
    <t>08.12.2023 14:16:06</t>
  </si>
  <si>
    <t>KUŞÇULAR DM-2 35-19-M00515_KUŞÇULAR DM M02_80470363</t>
  </si>
  <si>
    <t>08.12.2023 14:14:06</t>
  </si>
  <si>
    <t>08.12.2023 14:42:39</t>
  </si>
  <si>
    <t>M-2980 35-02-M02980_99687702_99687702</t>
  </si>
  <si>
    <t>08.12.2023 14:14:46</t>
  </si>
  <si>
    <t>08.12.2023 16:51:47</t>
  </si>
  <si>
    <t>TR-1/33 45-72-M00033_TR-1/35 M04_2328071</t>
  </si>
  <si>
    <t>08.12.2023 14:50:43</t>
  </si>
  <si>
    <t>HACIBEKTAŞLI TR-1 45-78-M00692_45-78-M00692_2358514</t>
  </si>
  <si>
    <t>08.12.2023 14:26:10</t>
  </si>
  <si>
    <t>08.12.2023 14:53:58</t>
  </si>
  <si>
    <t>08.12.2023 14:27:00</t>
  </si>
  <si>
    <t>08.12.2023 15:05:08</t>
  </si>
  <si>
    <t>K-2496 35-08-K02496_35-08-K02496_42018584</t>
  </si>
  <si>
    <t>08.12.2023 14:33:36</t>
  </si>
  <si>
    <t>08.12.2023 15:29:19</t>
  </si>
  <si>
    <t>KIRKAĞAÇ DM 45-76-M00043_GELENBE M03_72247483</t>
  </si>
  <si>
    <t>08.12.2023 14:35:32</t>
  </si>
  <si>
    <t>08.12.2023 15:35:21</t>
  </si>
  <si>
    <t>TR-1/32 45-72-M00032_DIREK TIPI TRAFO HUCRESI H01_2103964</t>
  </si>
  <si>
    <t>08.12.2023 14:40:05</t>
  </si>
  <si>
    <t>08.12.2023 15:42:31</t>
  </si>
  <si>
    <t>08.12.2023 21:27:23</t>
  </si>
  <si>
    <t>ULUKENT DM-1/16 35-28-M00069_ESKİ KARŞIYAKA M06_66552881</t>
  </si>
  <si>
    <t>08.12.2023 14:41:00</t>
  </si>
  <si>
    <t>08.12.2023 15:02:20</t>
  </si>
  <si>
    <t>M-247 35-02-M00247_TRAFO M02_2311100</t>
  </si>
  <si>
    <t>08.12.2023 20:43:50</t>
  </si>
  <si>
    <t>TR-83 35-16-L00083_95000609432_95000609432</t>
  </si>
  <si>
    <t>08.12.2023 14:48:47</t>
  </si>
  <si>
    <t>08.12.2023 16:31:36</t>
  </si>
  <si>
    <t>L-291 35-18-L00291_950452280_950452280</t>
  </si>
  <si>
    <t>08.12.2023 15:00:43</t>
  </si>
  <si>
    <t>08.12.2023 17:53:47</t>
  </si>
  <si>
    <t>KIZILAVLU KÖK 45-78-M00837_DELİBAŞLI GRUBU M02_66247846</t>
  </si>
  <si>
    <t>08.12.2023 15:04:06</t>
  </si>
  <si>
    <t>08.12.2023 15:22:53</t>
  </si>
  <si>
    <t>08.12.2023 15:10:02</t>
  </si>
  <si>
    <t>08.12.2023 15:50:05</t>
  </si>
  <si>
    <t>POYRAZDAMLARI TR-11 45-78-M00576_HatBaşıAyırıcı_97267740 M05_97267740</t>
  </si>
  <si>
    <t>08.12.2023 15:10:14</t>
  </si>
  <si>
    <t>08.12.2023 20:18:56</t>
  </si>
  <si>
    <t>08.12.2023 15:12:54</t>
  </si>
  <si>
    <t>09.12.2023 00:18:30</t>
  </si>
  <si>
    <t>ALSANCAK TM 35-01-A00005_YÜZBAŞI ŞERAFETTİN BEY K06_2308857</t>
  </si>
  <si>
    <t>08.12.2023 15:15:16</t>
  </si>
  <si>
    <t>08.12.2023 16:00:48</t>
  </si>
  <si>
    <t>08.12.2023 15:15:29</t>
  </si>
  <si>
    <t>08.12.2023 21:39:46</t>
  </si>
  <si>
    <t>MÜTEVELLİ KÖK 45-80-M00100_KARAAĞAÇLI M01_72196210</t>
  </si>
  <si>
    <t>08.12.2023 15:18:28</t>
  </si>
  <si>
    <t>08.12.2023 16:40:13</t>
  </si>
  <si>
    <t>TR-74 45-77-L00074_A_56395822_56395822</t>
  </si>
  <si>
    <t>08.12.2023 15:18:45</t>
  </si>
  <si>
    <t>08.12.2023 17:17:10</t>
  </si>
  <si>
    <t>SAKARLI KÖK 45-76-M00046_HACET M04_72214546</t>
  </si>
  <si>
    <t>08.12.2023 15:18:51</t>
  </si>
  <si>
    <t>08.12.2023 16:18:06</t>
  </si>
  <si>
    <t>K-3903 35-04-K03903_99052957_99052957</t>
  </si>
  <si>
    <t>08.12.2023 15:22:12</t>
  </si>
  <si>
    <t>08.12.2023 18:44:37</t>
  </si>
  <si>
    <t>PAYAMLI M-23 35-25-M00190_A_91379618_91379618</t>
  </si>
  <si>
    <t>08.12.2023 15:25:51</t>
  </si>
  <si>
    <t>08.12.2023 18:36:50</t>
  </si>
  <si>
    <t>ILIPINAR TR-1 35-23-M00081_95001425142_95001425142</t>
  </si>
  <si>
    <t>08.12.2023 15:37:20</t>
  </si>
  <si>
    <t>08.12.2023 17:39:33</t>
  </si>
  <si>
    <t>SARIGÖL DM 45-79-M00069_DADAĞLI FİDERİ M17_2076609</t>
  </si>
  <si>
    <t>08.12.2023 15:39:00</t>
  </si>
  <si>
    <t>ARMUTLU DM-2/TR-28 (ESKİ TR-2) 35-27-L00002_TR-6 L02_61219891</t>
  </si>
  <si>
    <t>08.12.2023 15:52:14</t>
  </si>
  <si>
    <t>08.12.2023 18:19:15</t>
  </si>
  <si>
    <t>08.12.2023 15:52:24</t>
  </si>
  <si>
    <t>08.12.2023 17:12:49</t>
  </si>
  <si>
    <t>KARAKÖY TR-1 45-84-L00043_A_91183524_91183524</t>
  </si>
  <si>
    <t>08.12.2023 16:00:03</t>
  </si>
  <si>
    <t>08.12.2023 18:25:18</t>
  </si>
  <si>
    <t>K-3 35-01-K00003_K-49 K03_42444972</t>
  </si>
  <si>
    <t>08.12.2023 16:00:12</t>
  </si>
  <si>
    <t>08.12.2023 16:38:44</t>
  </si>
  <si>
    <t>M-1291 35-02-M01291_99442388_99442388</t>
  </si>
  <si>
    <t>08.12.2023 16:04:59</t>
  </si>
  <si>
    <t>08.12.2023 17:36:20</t>
  </si>
  <si>
    <t>L-353 İŞTUR 35-18-L00353_950455270_950455270</t>
  </si>
  <si>
    <t>08.12.2023 16:06:17</t>
  </si>
  <si>
    <t>08.12.2023 17:23:12</t>
  </si>
  <si>
    <t>KULAKSIZLAR KÖK 45-72-L00839_KULAKSIZLAR L02_66574894</t>
  </si>
  <si>
    <t>08.12.2023 16:07:48</t>
  </si>
  <si>
    <t>08.12.2023 16:47:18</t>
  </si>
  <si>
    <t>K-3550 35-03-K03550_910314013_910314013</t>
  </si>
  <si>
    <t>08.12.2023 16:09:04</t>
  </si>
  <si>
    <t>08.12.2023 19:31:43</t>
  </si>
  <si>
    <t>ÇİFTLİK TR-1 45-76-L00184_45-76-L00184_2371625</t>
  </si>
  <si>
    <t>08.12.2023 16:10:22</t>
  </si>
  <si>
    <t>08.12.2023 18:13:08</t>
  </si>
  <si>
    <t>K-4784 35-01-K04784_910732124_910732124</t>
  </si>
  <si>
    <t>08.12.2023 16:18:46</t>
  </si>
  <si>
    <t>08.12.2023 17:18:28</t>
  </si>
  <si>
    <t>M-3112(YATIRIM REZERVE) 35-08-M03112_99015877_99015877</t>
  </si>
  <si>
    <t>08.12.2023 16:21:43</t>
  </si>
  <si>
    <t>08.12.2023 17:49:53</t>
  </si>
  <si>
    <t>KIZILAVLU KÖK 45-78-M00837_HatBaşıAyırıcı_100769008 M02_100769008</t>
  </si>
  <si>
    <t>08.12.2023 16:24:32</t>
  </si>
  <si>
    <t>08.12.2023 18:34:11</t>
  </si>
  <si>
    <t>ARPALIK KÖK 45-83-M00137_HatBaşıAyırıcı_53137192 M08_53137192</t>
  </si>
  <si>
    <t>08.12.2023 16:25:41</t>
  </si>
  <si>
    <t>08.12.2023 20:34:18</t>
  </si>
  <si>
    <t>YENİÇİFTLİK KÖK 35-20-L00373_ÇIRPI İ.M./GERİLİM L03_92839133</t>
  </si>
  <si>
    <t>08.12.2023 16:29:06</t>
  </si>
  <si>
    <t>08.12.2023 17:38:37</t>
  </si>
  <si>
    <t>TR-83 35-16-L00083_35-16-L00083_2363936</t>
  </si>
  <si>
    <t>08.12.2023 17:10:59</t>
  </si>
  <si>
    <t>KINIK İM 35-24-A00001_HatBaşıAyırıcı_79434879 M09_79434879</t>
  </si>
  <si>
    <t>08.12.2023 16:33:05</t>
  </si>
  <si>
    <t>08.12.2023 17:35:41</t>
  </si>
  <si>
    <t>GELENBE İM 45-76-A00001_KIRKAĞAÇ M01_2325078</t>
  </si>
  <si>
    <t>08.12.2023 16:36:40</t>
  </si>
  <si>
    <t>08.12.2023 16:54:52</t>
  </si>
  <si>
    <t>M-3312(YATIRIM REZERVE) 35-07-M03312_D_56379654_56379654</t>
  </si>
  <si>
    <t>08.12.2023 16:40:02</t>
  </si>
  <si>
    <t>08.12.2023 19:07:21</t>
  </si>
  <si>
    <t>DM-4/7 (SELVİ SOKAK) 45-71-M00234_953218720_953218720</t>
  </si>
  <si>
    <t>08.12.2023 16:43:58</t>
  </si>
  <si>
    <t>08.12.2023 18:32:43</t>
  </si>
  <si>
    <t>08.12.2023 16:44:19</t>
  </si>
  <si>
    <t>08.12.2023 18:27:47</t>
  </si>
  <si>
    <t>ERGENEKON TR-4 45-83-L00141_955151803_955151803</t>
  </si>
  <si>
    <t>08.12.2023 16:45:31</t>
  </si>
  <si>
    <t>08.12.2023 19:27:21</t>
  </si>
  <si>
    <t>YEŞİLYURT DM 45-73-M00476_GÜMÜŞÇAY M01_2086182</t>
  </si>
  <si>
    <t>08.12.2023 16:48:06</t>
  </si>
  <si>
    <t>08.12.2023 17:49:51</t>
  </si>
  <si>
    <t>08.12.2023 16:50:12</t>
  </si>
  <si>
    <t>08.12.2023 18:50:28</t>
  </si>
  <si>
    <t>08.12.2023 16:52:53</t>
  </si>
  <si>
    <t>08.12.2023 17:42:33</t>
  </si>
  <si>
    <t>K-49 35-01-K00049_E 1E_5865862</t>
  </si>
  <si>
    <t>08.12.2023 16:53:30</t>
  </si>
  <si>
    <t>08.12.2023 17:42:27</t>
  </si>
  <si>
    <t>KAHVECİDAMLARI TR-1 45-81-M00115__91318942_91318942</t>
  </si>
  <si>
    <t>08.12.2023 16:54:11</t>
  </si>
  <si>
    <t>08.12.2023 17:43:40</t>
  </si>
  <si>
    <t>TIRAZLI KÖK 45-79-M00079_HatBaşıAyırıcı_72341667 M06_72341667</t>
  </si>
  <si>
    <t>08.12.2023 16:57:42</t>
  </si>
  <si>
    <t>08.12.2023 19:19:00</t>
  </si>
  <si>
    <t>FIRDANLAR KÖK 45-76-M00257_KOCAİSKAN M02_96531655</t>
  </si>
  <si>
    <t>08.12.2023 16:58:02</t>
  </si>
  <si>
    <t>08.12.2023 18:20:57</t>
  </si>
  <si>
    <t>KINIK İM 35-24-A00001_YAYA KENT M09_2058920</t>
  </si>
  <si>
    <t>08.12.2023 17:00:22</t>
  </si>
  <si>
    <t>08.12.2023 17:24:33</t>
  </si>
  <si>
    <t>M-2900 35-03-M02900_35-03-M02900_73146870</t>
  </si>
  <si>
    <t>08.12.2023 17:03:06</t>
  </si>
  <si>
    <t>08.12.2023 18:04:10</t>
  </si>
  <si>
    <t>TR-41 35-17-M00041_950302365_950302365</t>
  </si>
  <si>
    <t>08.12.2023 17:03:51</t>
  </si>
  <si>
    <t>08.12.2023 18:26:36</t>
  </si>
  <si>
    <t>KARAKUYU KÖK 35-26-M00437_KÖYLER KORUCUK M06_66057122</t>
  </si>
  <si>
    <t>08.12.2023 17:13:30</t>
  </si>
  <si>
    <t>08.12.2023 17:13:56</t>
  </si>
  <si>
    <t>K-4784 35-01-K04784_35-01-K04784_2360370</t>
  </si>
  <si>
    <t>08.12.2023 17:48:20</t>
  </si>
  <si>
    <t>M-2416 (YATIRIM REZERVE) 35-02-M02416_913028737_913028737</t>
  </si>
  <si>
    <t>08.12.2023 17:22:01</t>
  </si>
  <si>
    <t>08.12.2023 18:22:36</t>
  </si>
  <si>
    <t>YAĞLAR TR-4 35-31-L00046_956598120_956598120</t>
  </si>
  <si>
    <t>08.12.2023 17:24:46</t>
  </si>
  <si>
    <t>08.12.2023 22:18:58</t>
  </si>
  <si>
    <t>M-2506 35-01-M02506_910308051_910308051</t>
  </si>
  <si>
    <t>08.12.2023 17:26:29</t>
  </si>
  <si>
    <t>08.12.2023 19:43:35</t>
  </si>
  <si>
    <t>08.12.2023 17:28:05</t>
  </si>
  <si>
    <t>08.12.2023 18:06:46</t>
  </si>
  <si>
    <t>08.12.2023 17:28:17</t>
  </si>
  <si>
    <t>08.12.2023 19:37:11</t>
  </si>
  <si>
    <t>BEYLER ÇAYIRI TR-1 35-16-M00162_953356227_953356227</t>
  </si>
  <si>
    <t>08.12.2023 17:30:31</t>
  </si>
  <si>
    <t>08.12.2023 20:38:14</t>
  </si>
  <si>
    <t>YENİ FOÇA TR-29 35-23-M00029_950419742_950419742</t>
  </si>
  <si>
    <t>08.12.2023 17:31:23</t>
  </si>
  <si>
    <t>08.12.2023 18:43:34</t>
  </si>
  <si>
    <t>AHMETLİ İM 45-84-A00001_KÖY GRUBU L05_2067789</t>
  </si>
  <si>
    <t>08.12.2023 17:33:06</t>
  </si>
  <si>
    <t>08.12.2023 18:42:36</t>
  </si>
  <si>
    <t>KORUCUK-3 35-26-M00463_35-26-M00463_2362909</t>
  </si>
  <si>
    <t>08.12.2023 17:35:07</t>
  </si>
  <si>
    <t>08.12.2023 19:20:50</t>
  </si>
  <si>
    <t>ILIPINAR TR-1 35-23-M00081_C_56357021_56357021</t>
  </si>
  <si>
    <t>08.12.2023 18:00:21</t>
  </si>
  <si>
    <t>08.12.2023 17:40:49</t>
  </si>
  <si>
    <t>08.12.2023 18:38:20</t>
  </si>
  <si>
    <t>L-332 SERKANKENT 35-18-L00332_11657273_56358036_56358036</t>
  </si>
  <si>
    <t>08.12.2023 17:45:47</t>
  </si>
  <si>
    <t>08.12.2023 18:59:50</t>
  </si>
  <si>
    <t>YARBASAN KÖK 45-74-M00119_MİNNETLER M03_72246697</t>
  </si>
  <si>
    <t>08.12.2023 17:47:40</t>
  </si>
  <si>
    <t>08.12.2023 21:43:28</t>
  </si>
  <si>
    <t>M-3112(YATIRIM REZERVE) 35-08-M03112_35-08-M03112_81540896</t>
  </si>
  <si>
    <t>08.12.2023 18:10:59</t>
  </si>
  <si>
    <t>GÜMÜŞÇAY KÖK 45-73-M00477_SERİNKÖY M04_2056799</t>
  </si>
  <si>
    <t>08.12.2023 17:50:31</t>
  </si>
  <si>
    <t>08.12.2023 19:09:48</t>
  </si>
  <si>
    <t>SAKARLI KÖK 45-76-M00046_BADEMLİ M02_72214544</t>
  </si>
  <si>
    <t>08.12.2023 17:56:16</t>
  </si>
  <si>
    <t>08.12.2023 18:35:05</t>
  </si>
  <si>
    <t>KILAVUZLAR KÖK 45-74-M00198_SAYIK M02_72237253</t>
  </si>
  <si>
    <t>08.12.2023 17:58:56</t>
  </si>
  <si>
    <t>08.12.2023 18:39:26</t>
  </si>
  <si>
    <t>K-1745 35-01-K01745_35-01-K01745_2355247</t>
  </si>
  <si>
    <t>08.12.2023 18:36:40</t>
  </si>
  <si>
    <t>YENİKÖY TR-1 45-78-L00306_953294710_953294710</t>
  </si>
  <si>
    <t>08.12.2023 18:03:01</t>
  </si>
  <si>
    <t>08.12.2023 23:24:11</t>
  </si>
  <si>
    <t>K-3224 35-04-K03224_35-04-K03224_77877675</t>
  </si>
  <si>
    <t>08.12.2023 18:05:06</t>
  </si>
  <si>
    <t>08.12.2023 19:57:46</t>
  </si>
  <si>
    <t>DEVLETHAN TR-1 45-82-M00203_45-82-M00203_2372052</t>
  </si>
  <si>
    <t>08.12.2023 18:12:13</t>
  </si>
  <si>
    <t>08.12.2023 20:27:50</t>
  </si>
  <si>
    <t>DOĞANCI TR-2 35-31-L00335_A_91225703_91225703</t>
  </si>
  <si>
    <t>08.12.2023 18:12:33</t>
  </si>
  <si>
    <t>08.12.2023 20:38:28</t>
  </si>
  <si>
    <t>GÖRDES DM 45-75-M00050_HatBaşıAyırıcı_53135734 M11_53135734</t>
  </si>
  <si>
    <t>08.12.2023 18:26:04</t>
  </si>
  <si>
    <t>08.12.2023 22:48:54</t>
  </si>
  <si>
    <t>MORDOĞAN TR-25 35-21-L00153_D_91303981_91303981</t>
  </si>
  <si>
    <t>08.12.2023 18:28:02</t>
  </si>
  <si>
    <t>08.12.2023 19:45:50</t>
  </si>
  <si>
    <t>ÖRÜCÜLER KÖK 45-74-M00355_BARDAKÇI M04_79409498</t>
  </si>
  <si>
    <t>08.12.2023 18:29:26</t>
  </si>
  <si>
    <t>08.12.2023 19:44:56</t>
  </si>
  <si>
    <t>M-1234 35-01-M01234_C_56376458_56376458</t>
  </si>
  <si>
    <t>08.12.2023 18:35:53</t>
  </si>
  <si>
    <t>08.12.2023 19:35:11</t>
  </si>
  <si>
    <t>BAHÇECİK MAH. HAMAMDERE TR-1 45-78-L00494_B_91384213_91384213</t>
  </si>
  <si>
    <t>08.12.2023 18:50:18</t>
  </si>
  <si>
    <t>08.12.2023 19:27:51</t>
  </si>
  <si>
    <t>SAKARLI KÖK 45-76-M00046_HatBaşıAyırıcı_53134687 M03_53134687</t>
  </si>
  <si>
    <t>08.12.2023 18:38:37</t>
  </si>
  <si>
    <t>08.12.2023 21:18:45</t>
  </si>
  <si>
    <t>TR-2/14-A 45-72-L00068_A_56404812_56404812</t>
  </si>
  <si>
    <t>08.12.2023 18:38:38</t>
  </si>
  <si>
    <t>08.12.2023 19:18:29</t>
  </si>
  <si>
    <t>DM-4/8 (YENİ MALİYE) 45-71-M00279_953196809_953196809</t>
  </si>
  <si>
    <t>08.12.2023 18:40:50</t>
  </si>
  <si>
    <t>08.12.2023 20:38:34</t>
  </si>
  <si>
    <t>08.12.2023 18:41:56</t>
  </si>
  <si>
    <t>08.12.2023 20:01:46</t>
  </si>
  <si>
    <t>K-1088 35-04-K01088_A K1088A1B_5837216</t>
  </si>
  <si>
    <t>08.12.2023 18:42:12</t>
  </si>
  <si>
    <t>08.12.2023 21:14:16</t>
  </si>
  <si>
    <t>YENİ FOÇA TR-29 35-23-M00029_B_56365455_56365455</t>
  </si>
  <si>
    <t>08.12.2023 19:44:17</t>
  </si>
  <si>
    <t>K-1249 35-04-K01249_99145665_99145665</t>
  </si>
  <si>
    <t>08.12.2023 18:45:11</t>
  </si>
  <si>
    <t>08.12.2023 20:27:54</t>
  </si>
  <si>
    <t>MURADİYE TR-2/B (23 NİSAN PARKI) 45-71-M01852_C C01b_95019762</t>
  </si>
  <si>
    <t>08.12.2023 18:52:21</t>
  </si>
  <si>
    <t>08.12.2023 21:15:10</t>
  </si>
  <si>
    <t>K-2342 35-03-K02342_E_56369845_56369845</t>
  </si>
  <si>
    <t>08.12.2023 18:52:55</t>
  </si>
  <si>
    <t>08.12.2023 22:06:36</t>
  </si>
  <si>
    <t>KAZIKLI HACIKAYALAR TR-1 45-81-M00316_A_84293811_84293811</t>
  </si>
  <si>
    <t>08.12.2023 18:53:01</t>
  </si>
  <si>
    <t>08.12.2023 20:05:12</t>
  </si>
  <si>
    <t>PAYAMLI M-23 35-25-M00190_C_56353979_56353979</t>
  </si>
  <si>
    <t>08.12.2023 19:01:47</t>
  </si>
  <si>
    <t>08.12.2023 20:36:32</t>
  </si>
  <si>
    <t>SAKARLI KÖK 45-76-M00046_HatBaşıAyırıcı_53134983 M02_53134983</t>
  </si>
  <si>
    <t>08.12.2023 19:08:30</t>
  </si>
  <si>
    <t>08.12.2023 22:24:40</t>
  </si>
  <si>
    <t>08.12.2023 19:08:49</t>
  </si>
  <si>
    <t>08.12.2023 20:12:35</t>
  </si>
  <si>
    <t>M-3421(YATIRIM REZERVE) 35-03-M03421_D_56364007_56364007</t>
  </si>
  <si>
    <t>08.12.2023 19:11:26</t>
  </si>
  <si>
    <t>08.12.2023 21:40:22</t>
  </si>
  <si>
    <t>GÜMÜŞÇAY KÖK 45-73-M00477_HatBaşıAyırıcı_53135725 M05_53135725</t>
  </si>
  <si>
    <t>08.12.2023 19:17:26</t>
  </si>
  <si>
    <t>08.12.2023 20:26:26</t>
  </si>
  <si>
    <t>08.12.2023 19:22:32</t>
  </si>
  <si>
    <t>08.12.2023 20:55:06</t>
  </si>
  <si>
    <t>M-1226 35-01-M01226_95001371834_95001371834</t>
  </si>
  <si>
    <t>08.12.2023 19:24:09</t>
  </si>
  <si>
    <t>09.12.2023 00:24:59</t>
  </si>
  <si>
    <t>SARILAR KÖYÜ TR-1 35-27-L00262_99004260_99004260</t>
  </si>
  <si>
    <t>08.12.2023 19:29:18</t>
  </si>
  <si>
    <t>08.12.2023 21:53:46</t>
  </si>
  <si>
    <t>GÜNEYDAMLARI TR-4 TEKELİLER 45-79-M00135_45-79-M00135_2366366</t>
  </si>
  <si>
    <t>08.12.2023 19:29:22</t>
  </si>
  <si>
    <t>08.12.2023 21:19:58</t>
  </si>
  <si>
    <t>K-3964 GEÇİT 35-07-K03964_K-1283 K03_49842480</t>
  </si>
  <si>
    <t>08.12.2023 19:38:32</t>
  </si>
  <si>
    <t>08.12.2023 19:52:35</t>
  </si>
  <si>
    <t>08.12.2023 19:49:15</t>
  </si>
  <si>
    <t>08.12.2023 21:47:32</t>
  </si>
  <si>
    <t>ASNUR SİTESİ TR 35-30-M00117_A c1b_43037120</t>
  </si>
  <si>
    <t>08.12.2023 19:50:15</t>
  </si>
  <si>
    <t>08.12.2023 22:01:54</t>
  </si>
  <si>
    <t>K-732 35-01-K00732_913374608_913374608</t>
  </si>
  <si>
    <t>08.12.2023 20:03:12</t>
  </si>
  <si>
    <t>09.12.2023 02:11:45</t>
  </si>
  <si>
    <t>08.12.2023 20:20:29</t>
  </si>
  <si>
    <t>08.12.2023 22:43:26</t>
  </si>
  <si>
    <t>TR-32 35-16-L00032_953335559_953335559</t>
  </si>
  <si>
    <t>08.12.2023 20:20:34</t>
  </si>
  <si>
    <t>08.12.2023 21:40:21</t>
  </si>
  <si>
    <t>L-291 35-18-L00291_950452279_950452279</t>
  </si>
  <si>
    <t>08.12.2023 20:26:03</t>
  </si>
  <si>
    <t>08.12.2023 23:05:04</t>
  </si>
  <si>
    <t>K-1928 35-10-K01928_A a2_5892161</t>
  </si>
  <si>
    <t>08.12.2023 20:26:31</t>
  </si>
  <si>
    <t>08.12.2023 22:07:35</t>
  </si>
  <si>
    <t>TR-22 35-22-M00022_955281508_955281508</t>
  </si>
  <si>
    <t>08.12.2023 20:27:03</t>
  </si>
  <si>
    <t>08.12.2023 22:57:21</t>
  </si>
  <si>
    <t>K-3096 35-02-K03096_A_56371913_56371913</t>
  </si>
  <si>
    <t>08.12.2023 20:31:27</t>
  </si>
  <si>
    <t>08.12.2023 21:50:04</t>
  </si>
  <si>
    <t>YENİFOÇA TR-16 35-23-M00016_D D1_5793107</t>
  </si>
  <si>
    <t>08.12.2023 20:33:39</t>
  </si>
  <si>
    <t>08.12.2023 21:26:36</t>
  </si>
  <si>
    <t>ARPALIK KÖK 45-83-M00137_ARPALIK KÖK-2 M08_2329851</t>
  </si>
  <si>
    <t>08.12.2023 21:25:02</t>
  </si>
  <si>
    <t>AŞAĞIBEY-3 35-16-M00116_B_90968203_90968203</t>
  </si>
  <si>
    <t>08.12.2023 20:35:52</t>
  </si>
  <si>
    <t>08.12.2023 21:18:19</t>
  </si>
  <si>
    <t>YENİ ŞAKRAN TR-6 35-17-M00206__56374655_56374655</t>
  </si>
  <si>
    <t>08.12.2023 20:53:56</t>
  </si>
  <si>
    <t>08.12.2023 22:12:30</t>
  </si>
  <si>
    <t>_95000020068_95000020068</t>
  </si>
  <si>
    <t>08.12.2023 21:03:29</t>
  </si>
  <si>
    <t>08.12.2023 21:36:41</t>
  </si>
  <si>
    <t>08.12.2023 21:10:25</t>
  </si>
  <si>
    <t>08.12.2023 21:38:53</t>
  </si>
  <si>
    <t>08.12.2023 21:41:13</t>
  </si>
  <si>
    <t>08.12.2023 21:25:12</t>
  </si>
  <si>
    <t>09.12.2023 02:52:59</t>
  </si>
  <si>
    <t>K-3704 35-01-K03704_35-01-K03704_2352068</t>
  </si>
  <si>
    <t>08.12.2023 21:28:46</t>
  </si>
  <si>
    <t>08.12.2023 22:35:18</t>
  </si>
  <si>
    <t>GERENKÖY TR-7 35-23-M00153_BC_56356461_56356461</t>
  </si>
  <si>
    <t>08.12.2023 21:32:59</t>
  </si>
  <si>
    <t>08.12.2023 23:29:24</t>
  </si>
  <si>
    <t>08.12.2023 21:38:20</t>
  </si>
  <si>
    <t>08.12.2023 21:59:14</t>
  </si>
  <si>
    <t>K-3555 35-01-K03555_DIREK TIPI TRAFO HUCRESI H01_2076243</t>
  </si>
  <si>
    <t>08.12.2023 21:45:48</t>
  </si>
  <si>
    <t>09.12.2023 00:46:33</t>
  </si>
  <si>
    <t>K-258 35-01-K00258_C_65506188_65506188</t>
  </si>
  <si>
    <t>08.12.2023 21:53:53</t>
  </si>
  <si>
    <t>08.12.2023 23:39:10</t>
  </si>
  <si>
    <t>KARAVELİLER TR-2 35-16-M00127_35-16-M00127_2357230</t>
  </si>
  <si>
    <t>08.12.2023 21:54:29</t>
  </si>
  <si>
    <t>08.12.2023 22:35:54</t>
  </si>
  <si>
    <t>M-1212 35-02-M01212_910058185_910058185</t>
  </si>
  <si>
    <t>08.12.2023 22:18:59</t>
  </si>
  <si>
    <t>08.12.2023 23:18:59</t>
  </si>
  <si>
    <t>ÖZBEY İM 35-26-A00005_AHMETLİ L09_2066119</t>
  </si>
  <si>
    <t>08.12.2023 22:19:56</t>
  </si>
  <si>
    <t>08.12.2023 22:46:56</t>
  </si>
  <si>
    <t>08.12.2023 23:08:48</t>
  </si>
  <si>
    <t>08.12.2023 22:25:16</t>
  </si>
  <si>
    <t>09.12.2023 00:08:29</t>
  </si>
  <si>
    <t>SUDELİĞİ KÖK 45-72-L00111_YENİÇEKÖY ÇIKIŞI L01_66544652</t>
  </si>
  <si>
    <t>08.12.2023 22:41:02</t>
  </si>
  <si>
    <t>08.12.2023 23:10:31</t>
  </si>
  <si>
    <t>08.12.2023 22:47:23</t>
  </si>
  <si>
    <t>09.12.2023 02:57:55</t>
  </si>
  <si>
    <t>08.12.2023 22:52:33</t>
  </si>
  <si>
    <t>09.12.2023 03:24:03</t>
  </si>
  <si>
    <t>HELVACI TR-15 35-17-M00733_A_83737122_83737122</t>
  </si>
  <si>
    <t>08.12.2023 22:53:45</t>
  </si>
  <si>
    <t>08.12.2023 23:13:08</t>
  </si>
  <si>
    <t>08.12.2023 23:07:26</t>
  </si>
  <si>
    <t>09.12.2023 00:45:04</t>
  </si>
  <si>
    <t>MURADİYE TR-2/B (23 NİSAN PARKI) 45-71-M01852_SC B01_5979365</t>
  </si>
  <si>
    <t>08.12.2023 23:23:37</t>
  </si>
  <si>
    <t>09.12.2023 04:07:48</t>
  </si>
  <si>
    <t>GERENKÖY TR-4 35-23-M00150_950415201_950415201</t>
  </si>
  <si>
    <t>09.12.2023 00:13:26</t>
  </si>
  <si>
    <t>09.12.2023 01:43:57</t>
  </si>
  <si>
    <t>YOLÜSTÜ İM 35-15-A00002_EURO GIDA L02_2074346</t>
  </si>
  <si>
    <t>09.12.2023 00:16:40</t>
  </si>
  <si>
    <t>09.12.2023 00:38:42</t>
  </si>
  <si>
    <t>09.12.2023 00:22:04</t>
  </si>
  <si>
    <t>GÖKÇEN DM 35-29-M00123_SEYREKLİ M03_2104368</t>
  </si>
  <si>
    <t>09.12.2023 00:36:23</t>
  </si>
  <si>
    <t>09.12.2023 01:26:40</t>
  </si>
  <si>
    <t>K-3385 35-04-K03385_A K3385A2B_5817439</t>
  </si>
  <si>
    <t>09.12.2023 00:39:29</t>
  </si>
  <si>
    <t>09.12.2023 02:21:28</t>
  </si>
  <si>
    <t>K-197 35-04-K00197_99456738_99456738</t>
  </si>
  <si>
    <t>09.12.2023 00:47:01</t>
  </si>
  <si>
    <t>09.12.2023 02:49:11</t>
  </si>
  <si>
    <t>K-734 35-01-K00734_F 1F_5923022</t>
  </si>
  <si>
    <t>09.12.2023 00:48:15</t>
  </si>
  <si>
    <t>09.12.2023 06:03:55</t>
  </si>
  <si>
    <t>M-3421(YATIRIM REZERVE) 35-03-M03421_B_56364009_56364009</t>
  </si>
  <si>
    <t>09.12.2023 00:51:33</t>
  </si>
  <si>
    <t>09.12.2023 02:22:38</t>
  </si>
  <si>
    <t>BOĞAZİÇİ İM 35-01-A00001_TR-1 K14_2047755</t>
  </si>
  <si>
    <t>09.12.2023 00:58:08</t>
  </si>
  <si>
    <t>09.12.2023 01:11:58</t>
  </si>
  <si>
    <t>YENİKÖY TR-1 35-23-M00085_C_91318242_91318242</t>
  </si>
  <si>
    <t>09.12.2023 02:09:58</t>
  </si>
  <si>
    <t>09.12.2023 03:02:06</t>
  </si>
  <si>
    <t>DM-2/35 (VERİCİLER) 45-71-M00531_45-71-M00531_2369472</t>
  </si>
  <si>
    <t>09.12.2023 02:12:46</t>
  </si>
  <si>
    <t>09.12.2023 03:06:35</t>
  </si>
  <si>
    <t>09.12.2023 02:54:42</t>
  </si>
  <si>
    <t>09.12.2023 03:39:16</t>
  </si>
  <si>
    <t>09.12.2023 02:58:56</t>
  </si>
  <si>
    <t>09.12.2023 03:09:34</t>
  </si>
  <si>
    <t>09.12.2023 02:59:10</t>
  </si>
  <si>
    <t>09.12.2023 03:09:30</t>
  </si>
  <si>
    <t>09.12.2023 02:59:17</t>
  </si>
  <si>
    <t>09.12.2023 03:09:41</t>
  </si>
  <si>
    <t>ÜNİVERSİTE TM 35-02-A00008_ÜNİVERSİTE-6 K36_2062775</t>
  </si>
  <si>
    <t>09.12.2023 02:59:26</t>
  </si>
  <si>
    <t>09.12.2023 03:09:26</t>
  </si>
  <si>
    <t>09.12.2023 02:59:37</t>
  </si>
  <si>
    <t>09.12.2023 03:09:19</t>
  </si>
  <si>
    <t>09.12.2023 02:59:43</t>
  </si>
  <si>
    <t>09.12.2023 03:09:15</t>
  </si>
  <si>
    <t>09.12.2023 02:59:54</t>
  </si>
  <si>
    <t>09.12.2023 03:09:11</t>
  </si>
  <si>
    <t>09.12.2023 03:00:12</t>
  </si>
  <si>
    <t>09.12.2023 03:47:09</t>
  </si>
  <si>
    <t>09.12.2023 03:05:36</t>
  </si>
  <si>
    <t>09.12.2023 05:09:16</t>
  </si>
  <si>
    <t>DEMİRTAŞ KÖK 35-30-M00149_ESENTEPE KÖYLER M02_72078596</t>
  </si>
  <si>
    <t>09.12.2023 03:06:42</t>
  </si>
  <si>
    <t>09.12.2023 03:12:32</t>
  </si>
  <si>
    <t>YENİKÖY TR-2 35-23-M00086_A_91318294_91318294</t>
  </si>
  <si>
    <t>09.12.2023 03:10:29</t>
  </si>
  <si>
    <t>09.12.2023 03:43:22</t>
  </si>
  <si>
    <t>09.12.2023 03:15:46</t>
  </si>
  <si>
    <t>09.12.2023 04:27:26</t>
  </si>
  <si>
    <t>09.12.2023 03:27:16</t>
  </si>
  <si>
    <t>09.12.2023 04:01:45</t>
  </si>
  <si>
    <t>09.12.2023 04:19:08</t>
  </si>
  <si>
    <t>09.12.2023 06:13:14</t>
  </si>
  <si>
    <t>BAĞARASI TR-12 35-23-M00181_B_91357741_91357741</t>
  </si>
  <si>
    <t>09.12.2023 04:34:22</t>
  </si>
  <si>
    <t>09.12.2023 05:12:06</t>
  </si>
  <si>
    <t>09.12.2023 04:53:30</t>
  </si>
  <si>
    <t>09.12.2023 04:56:00</t>
  </si>
  <si>
    <t>DEMİRTAŞ KÖK 35-30-M00149_ESENTEPE KÖYLER M02_72078600</t>
  </si>
  <si>
    <t>09.12.2023 04:58:23</t>
  </si>
  <si>
    <t>09.12.2023 08:35:35</t>
  </si>
  <si>
    <t>DEMİRKÖPRÜ TM 45-78-A00005_ALAŞEHİR M03_2329520</t>
  </si>
  <si>
    <t>09.12.2023 05:04:37</t>
  </si>
  <si>
    <t>09.12.2023 05:32:29</t>
  </si>
  <si>
    <t>09.12.2023 05:04:41</t>
  </si>
  <si>
    <t>09.12.2023 05:59:34</t>
  </si>
  <si>
    <t>09.12.2023 05:04:48</t>
  </si>
  <si>
    <t>09.12.2023 05:15:56</t>
  </si>
  <si>
    <t>09.12.2023 05:33:27</t>
  </si>
  <si>
    <t>09.12.2023 06:20:54</t>
  </si>
  <si>
    <t>ERDELLİ TR-2 KÖK 45-72-L00476_HatBaşıAyırıcı_97584017 L04_97584017</t>
  </si>
  <si>
    <t>09.12.2023 05:45:21</t>
  </si>
  <si>
    <t>09.12.2023 13:22:20</t>
  </si>
  <si>
    <t>09.12.2023 05:45:43</t>
  </si>
  <si>
    <t>09.12.2023 07:42:56</t>
  </si>
  <si>
    <t>SARISU TR-2 45-78-M01362_A_91331377_91331377</t>
  </si>
  <si>
    <t>09.12.2023 06:12:55</t>
  </si>
  <si>
    <t>09.12.2023 10:09:09</t>
  </si>
  <si>
    <t>09.12.2023 06:13:51</t>
  </si>
  <si>
    <t>09.12.2023 09:08:48</t>
  </si>
  <si>
    <t>K-3214 35-04-K03214_95002442547_95002442547</t>
  </si>
  <si>
    <t>09.12.2023 06:50:46</t>
  </si>
  <si>
    <t>09.12.2023 10:25:13</t>
  </si>
  <si>
    <t>09.12.2023 07:53:07</t>
  </si>
  <si>
    <t>09.12.2023 08:57:59</t>
  </si>
  <si>
    <t>M-3421(YATIRIM REZERVE) 35-03-M03421_A _81235113</t>
  </si>
  <si>
    <t>09.12.2023 08:00:57</t>
  </si>
  <si>
    <t>09.12.2023 11:14:27</t>
  </si>
  <si>
    <t>M-1266 35-02-M01266_99834555_99834555</t>
  </si>
  <si>
    <t>09.12.2023 08:27:37</t>
  </si>
  <si>
    <t>09.12.2023 09:19:33</t>
  </si>
  <si>
    <t>09.12.2023 08:28:45</t>
  </si>
  <si>
    <t>09.12.2023 11:20:19</t>
  </si>
  <si>
    <t>MURADİYE TR-2/B (23 NİSAN PARKI) 45-71-M01852_953220960_953220960</t>
  </si>
  <si>
    <t>09.12.2023 08:34:26</t>
  </si>
  <si>
    <t>09.12.2023 10:43:33</t>
  </si>
  <si>
    <t>M-1543 35-01-M01543_911118880_911118880</t>
  </si>
  <si>
    <t>09.12.2023 08:40:03</t>
  </si>
  <si>
    <t>09.12.2023 09:47:53</t>
  </si>
  <si>
    <t>SÖĞÜTLALAN TR-1 45-76-M00230_ H_75531847</t>
  </si>
  <si>
    <t>09.12.2023 08:49:31</t>
  </si>
  <si>
    <t>09.12.2023 12:15:25</t>
  </si>
  <si>
    <t>SARUHANLI TR-12 45-80-M00012_C C03b_5985771</t>
  </si>
  <si>
    <t>09.12.2023 08:50:00</t>
  </si>
  <si>
    <t>09.12.2023 11:40:48</t>
  </si>
  <si>
    <t>DM-1/46 45-71-M00028_953216792_953216792</t>
  </si>
  <si>
    <t>09.12.2023 08:52:33</t>
  </si>
  <si>
    <t>09.12.2023 11:08:14</t>
  </si>
  <si>
    <t>K-4038 35-03-K04038_35-03-K04038_41944257</t>
  </si>
  <si>
    <t>09.12.2023 08:56:00</t>
  </si>
  <si>
    <t>09.12.2023 16:05:53</t>
  </si>
  <si>
    <t>09.12.2023 08:59:46</t>
  </si>
  <si>
    <t>09.12.2023 15:29:52</t>
  </si>
  <si>
    <t>DM-2/35 (VERİCİLER) 45-71-M00531_B_56404076_56404076</t>
  </si>
  <si>
    <t>09.12.2023 09:02:26</t>
  </si>
  <si>
    <t>09.12.2023 11:34:21</t>
  </si>
  <si>
    <t>TR-69 35-19-L00069_ZEYTİNALAN İM L01_2115684</t>
  </si>
  <si>
    <t>09.12.2023 09:06:56</t>
  </si>
  <si>
    <t>09.12.2023 09:45:34</t>
  </si>
  <si>
    <t>09.12.2023 09:07:55</t>
  </si>
  <si>
    <t>09.12.2023 09:31:50</t>
  </si>
  <si>
    <t>09.12.2023 09:08:46</t>
  </si>
  <si>
    <t>09.12.2023 16:47:32</t>
  </si>
  <si>
    <t>ÇIRPI İM 35-20-A00002_ÇIPPI TİRE SULAMA M10_2056273</t>
  </si>
  <si>
    <t>09.12.2023 09:08:51</t>
  </si>
  <si>
    <t>09.12.2023 10:15:52</t>
  </si>
  <si>
    <t>09.12.2023 09:09:25</t>
  </si>
  <si>
    <t>09.12.2023 13:39:00</t>
  </si>
  <si>
    <t>MANİSA TM-1 45-71-A00001_SARUHANLI M04_2059993</t>
  </si>
  <si>
    <t>09.12.2023 09:10:45</t>
  </si>
  <si>
    <t>09.12.2023 16:04:03</t>
  </si>
  <si>
    <t>MENDERES DM-2/TR-1 35-22-M00300_KÖYLER-1 M15_2328470</t>
  </si>
  <si>
    <t>09.12.2023 09:16:25</t>
  </si>
  <si>
    <t>09.12.2023 17:09:31</t>
  </si>
  <si>
    <t>ÇAPAK KÖK 35-26-M00435_DAĞKIZILCA-2 ÇIKIŞ M05_66033272</t>
  </si>
  <si>
    <t>09.12.2023 09:21:27</t>
  </si>
  <si>
    <t>09.12.2023 09:41:39</t>
  </si>
  <si>
    <t>DEMİRTAŞ TR-2 35-30-M00151_C_91238683_91238683</t>
  </si>
  <si>
    <t>09.12.2023 09:23:47</t>
  </si>
  <si>
    <t>09.12.2023 13:13:28</t>
  </si>
  <si>
    <t>ÇAPAK KÖK 35-26-M00435_HatBaşıAyırıcı_74816339 M05_74816339</t>
  </si>
  <si>
    <t>09.12.2023 09:25:15</t>
  </si>
  <si>
    <t>09.12.2023 13:39:25</t>
  </si>
  <si>
    <t>DM-21 45-71-M00446_DM-21/20 M10_72099958</t>
  </si>
  <si>
    <t>09.12.2023 09:25:44</t>
  </si>
  <si>
    <t>09.12.2023 13:14:16</t>
  </si>
  <si>
    <t>GÜZELKÖY KÖK 45-71-M00123_HAŞİM AKCURA ENH M03_50218012</t>
  </si>
  <si>
    <t>09.12.2023 09:27:58</t>
  </si>
  <si>
    <t>09.12.2023 16:59:38</t>
  </si>
  <si>
    <t>KUŞÇULAR TR-2 35-19-M00519_956698838_956698838</t>
  </si>
  <si>
    <t>09.12.2023 09:28:25</t>
  </si>
  <si>
    <t>09.12.2023 12:04:46</t>
  </si>
  <si>
    <t>DM-1/4 35-19-M00254_35-19-M00254_72120098</t>
  </si>
  <si>
    <t>09.12.2023 09:30:37</t>
  </si>
  <si>
    <t>09.12.2023 10:04:31</t>
  </si>
  <si>
    <t>L-456 35-18-L00456_35-18-L00456_72110692</t>
  </si>
  <si>
    <t>09.12.2023 09:31:01</t>
  </si>
  <si>
    <t>09.12.2023 12:45:39</t>
  </si>
  <si>
    <t>TR-39 35-22-M00039_35-22-M00039_2363964</t>
  </si>
  <si>
    <t>09.12.2023 09:32:19</t>
  </si>
  <si>
    <t>09.12.2023 16:26:09</t>
  </si>
  <si>
    <t>DEMİRCİ MAH. TR-5C 45-74-M00153_45-74-M00153_2359533</t>
  </si>
  <si>
    <t>09.12.2023 09:35:18</t>
  </si>
  <si>
    <t>09.12.2023 10:06:33</t>
  </si>
  <si>
    <t>AHMETBEYLİ TARIMSAL SULAMA TR-1 35-22-M00239_B_56370633_56370633</t>
  </si>
  <si>
    <t>09.12.2023 09:36:37</t>
  </si>
  <si>
    <t>09.12.2023 11:52:49</t>
  </si>
  <si>
    <t>HÜSEYİN ÇETİNKAYA SULAMA GRUBU 35-29-M00368_B_56371602_56371602</t>
  </si>
  <si>
    <t>09.12.2023 09:38:17</t>
  </si>
  <si>
    <t>09.12.2023 11:53:35</t>
  </si>
  <si>
    <t>ORUÇLAR TR-1 35-16-M00093_A_56399305_56399305</t>
  </si>
  <si>
    <t>09.12.2023 09:41:05</t>
  </si>
  <si>
    <t>09.12.2023 15:58:10</t>
  </si>
  <si>
    <t>ÖZDERE M-34 35-25-M00104_35-25-M00104_2376926</t>
  </si>
  <si>
    <t>09.12.2023 09:41:23</t>
  </si>
  <si>
    <t>09.12.2023 15:17:53</t>
  </si>
  <si>
    <t>M-279 35-02-M00279_M-281 M02_89088843</t>
  </si>
  <si>
    <t>09.12.2023 09:45:13</t>
  </si>
  <si>
    <t>09.12.2023 10:31:16</t>
  </si>
  <si>
    <t>ULUCAK DM-2/14 35-27-M00332_98747041_98747041</t>
  </si>
  <si>
    <t>09.12.2023 09:49:30</t>
  </si>
  <si>
    <t>09.12.2023 10:49:50</t>
  </si>
  <si>
    <t>M-3252 35-04-M03252_99066233_99066233</t>
  </si>
  <si>
    <t>09.12.2023 09:51:10</t>
  </si>
  <si>
    <t>09.12.2023 16:34:20</t>
  </si>
  <si>
    <t>FUNDACIK KÖK 45-75-M00068_ÇİÇEKLİ M02_67108854</t>
  </si>
  <si>
    <t>09.12.2023 09:54:01</t>
  </si>
  <si>
    <t>09.12.2023 11:45:02</t>
  </si>
  <si>
    <t>K-60 35-01-K00060_913659644_913659644</t>
  </si>
  <si>
    <t>09.12.2023 09:54:30</t>
  </si>
  <si>
    <t>09.12.2023 15:08:23</t>
  </si>
  <si>
    <t>MENEMEN TR-4 35-28-L00004_MENEMEN TR-5 L03_66504910</t>
  </si>
  <si>
    <t>09.12.2023 10:02:29</t>
  </si>
  <si>
    <t>09.12.2023 15:25:48</t>
  </si>
  <si>
    <t>BOSTANLI GIS TM 35-04-A00001_Bostanlı-5 K05_2311273</t>
  </si>
  <si>
    <t>09.12.2023 10:03:09</t>
  </si>
  <si>
    <t>09.12.2023 11:01:17</t>
  </si>
  <si>
    <t>L-240 PTT TRAFO 35-18-L00240_950428974_950428974</t>
  </si>
  <si>
    <t>09.12.2023 10:04:54</t>
  </si>
  <si>
    <t>09.12.2023 11:18:10</t>
  </si>
  <si>
    <t>09.12.2023 10:05:01</t>
  </si>
  <si>
    <t>09.12.2023 10:18:31</t>
  </si>
  <si>
    <t>YARBASAN KÖK 45-74-M00119_ESKİ YARBASAN M02_72246696</t>
  </si>
  <si>
    <t>09.12.2023 10:05:49</t>
  </si>
  <si>
    <t>09.12.2023 16:12:09</t>
  </si>
  <si>
    <t>İM-1/TR-8 35-14-M00301_95002384395_95002384395</t>
  </si>
  <si>
    <t>09.12.2023 10:06:36</t>
  </si>
  <si>
    <t>09.12.2023 12:37:42</t>
  </si>
  <si>
    <t>YILMAZ İM 45-78-A00003_YILMAZ DM-1 M07_2331189</t>
  </si>
  <si>
    <t>09.12.2023 10:08:01</t>
  </si>
  <si>
    <t>09.12.2023 10:13:56</t>
  </si>
  <si>
    <t>ÜNİVERSİTE TM 35-02-A00008_ÜNİVERSİTE-5 K35_2310276</t>
  </si>
  <si>
    <t>09.12.2023 10:10:49</t>
  </si>
  <si>
    <t>09.12.2023 12:31:40</t>
  </si>
  <si>
    <t>BAĞARASI TR-9 35-23-M00178_950416222_950416222</t>
  </si>
  <si>
    <t>09.12.2023 10:13:30</t>
  </si>
  <si>
    <t>09.12.2023 11:56:04</t>
  </si>
  <si>
    <t>SAZOBA DM 45-72-M00413_BEYOBA ÇIKIŞ M05_2102714</t>
  </si>
  <si>
    <t>09.12.2023 10:19:06</t>
  </si>
  <si>
    <t>09.12.2023 17:18:57</t>
  </si>
  <si>
    <t>TR-13 35-19-L00013_35-19-L00013_2349696</t>
  </si>
  <si>
    <t>09.12.2023 10:20:06</t>
  </si>
  <si>
    <t>09.12.2023 14:17:16</t>
  </si>
  <si>
    <t>SEYREK TR-7 KÖK 35-28-M00379_95001194536_95001194536</t>
  </si>
  <si>
    <t>09.12.2023 10:21:57</t>
  </si>
  <si>
    <t>09.12.2023 12:17:27</t>
  </si>
  <si>
    <t>K-3648 35-01-K03648_35-01-K03648_41905229</t>
  </si>
  <si>
    <t>09.12.2023 10:25:22</t>
  </si>
  <si>
    <t>09.12.2023 10:30:40</t>
  </si>
  <si>
    <t>M-2001 GÜZELBAHÇE ÇAMLI KÖK 35-10-M02001_ÇIKIŞ M02_47756367</t>
  </si>
  <si>
    <t>09.12.2023 10:27:45</t>
  </si>
  <si>
    <t>09.12.2023 13:29:14</t>
  </si>
  <si>
    <t>KOZBEYLİ TR-4 35-23-M00073_D_56363690_56363690</t>
  </si>
  <si>
    <t>09.12.2023 10:28:02</t>
  </si>
  <si>
    <t>09.12.2023 11:23:11</t>
  </si>
  <si>
    <t>DURASILLI TR-14 45-78-M01150_B_91056386_91056386</t>
  </si>
  <si>
    <t>09.12.2023 10:36:56</t>
  </si>
  <si>
    <t>09.12.2023 11:33:21</t>
  </si>
  <si>
    <t>KUŞÇULAR DM-2 35-19-M00515_Recloser M05_95139001</t>
  </si>
  <si>
    <t>09.12.2023 10:43:19</t>
  </si>
  <si>
    <t>09.12.2023 18:01:05</t>
  </si>
  <si>
    <t>KARABULU KÖK 35-31-L00227_OLGUNLAR L03_2119137</t>
  </si>
  <si>
    <t>09.12.2023 10:44:36</t>
  </si>
  <si>
    <t>09.12.2023 10:59:08</t>
  </si>
  <si>
    <t>İĞDECİK KÖK 45-71-M00077_ŞEHİR-2 (TR-5) M04_72234122</t>
  </si>
  <si>
    <t>09.12.2023 12:07:49</t>
  </si>
  <si>
    <t>09.12.2023 10:44:46</t>
  </si>
  <si>
    <t>09.12.2023 15:32:00</t>
  </si>
  <si>
    <t>M-2479 GÜZELBAHÇE GÖNEN KÖK 35-10-M02479_URLA TM M01_66818760</t>
  </si>
  <si>
    <t>09.12.2023 10:46:29</t>
  </si>
  <si>
    <t>09.12.2023 13:22:11</t>
  </si>
  <si>
    <t>TAHTALI TM 35-22-A00001_PANCAR-2 M21_2307948</t>
  </si>
  <si>
    <t>09.12.2023 10:55:11</t>
  </si>
  <si>
    <t>09.12.2023 11:45:06</t>
  </si>
  <si>
    <t>K-1229 35-01-K01229_910293958_910293958</t>
  </si>
  <si>
    <t>09.12.2023 10:56:15</t>
  </si>
  <si>
    <t>09.12.2023 13:06:39</t>
  </si>
  <si>
    <t>L-245 35-18-L00245_L-401 ALTINYUNUS DM L03_2324475</t>
  </si>
  <si>
    <t>09.12.2023 10:56:49</t>
  </si>
  <si>
    <t>09.12.2023 11:25:03</t>
  </si>
  <si>
    <t>TR-86 45-78-L00086_45-78-L00086_2360110</t>
  </si>
  <si>
    <t>09.12.2023 10:58:15</t>
  </si>
  <si>
    <t>09.12.2023 12:53:37</t>
  </si>
  <si>
    <t>BALIBEY ÇOLAKLAR TR-2 45-77-L00413_C_91088855_91088855</t>
  </si>
  <si>
    <t>09.12.2023 11:00:03</t>
  </si>
  <si>
    <t>09.12.2023 13:31:56</t>
  </si>
  <si>
    <t>09.12.2023 11:00:09</t>
  </si>
  <si>
    <t>09.12.2023 12:49:57</t>
  </si>
  <si>
    <t>YENİOBA KÖK 35-29-M00125_YENİOBA M013_72190947</t>
  </si>
  <si>
    <t>09.12.2023 11:01:15</t>
  </si>
  <si>
    <t>09.12.2023 15:59:44</t>
  </si>
  <si>
    <t>K-282 35-04-K00282_K-3204 K03_2064989</t>
  </si>
  <si>
    <t>09.12.2023 11:17:53</t>
  </si>
  <si>
    <t>09.12.2023 11:04:06</t>
  </si>
  <si>
    <t>09.12.2023 11:12:47</t>
  </si>
  <si>
    <t>M-837 35-02-M00837_A_56379634_56379634</t>
  </si>
  <si>
    <t>09.12.2023 11:09:52</t>
  </si>
  <si>
    <t>09.12.2023 15:49:30</t>
  </si>
  <si>
    <t>TAHTALI TM 35-22-A00001_PANCAR-1 M20_2055297</t>
  </si>
  <si>
    <t>09.12.2023 11:13:53</t>
  </si>
  <si>
    <t>09.12.2023 11:45:17</t>
  </si>
  <si>
    <t>09.12.2023 11:15:52</t>
  </si>
  <si>
    <t>09.12.2023 17:10:00</t>
  </si>
  <si>
    <t>GÜLKENT TR-4 35-30-M00227_955307019_955307019</t>
  </si>
  <si>
    <t>09.12.2023 11:18:25</t>
  </si>
  <si>
    <t>09.12.2023 13:13:39</t>
  </si>
  <si>
    <t>TR-1 35-16-L00001_C_56353606_56353606</t>
  </si>
  <si>
    <t>09.12.2023 11:25:28</t>
  </si>
  <si>
    <t>09.12.2023 12:28:48</t>
  </si>
  <si>
    <t>L-213 YILDIZ SAHİL SİTESİ 35-18-L00213_ L01_2092569</t>
  </si>
  <si>
    <t>09.12.2023 11:25:37</t>
  </si>
  <si>
    <t>09.12.2023 14:33:36</t>
  </si>
  <si>
    <t>TEKELİ DM 35-22-M00088_DEVELİ (KÖYLER-1) M09_48495818</t>
  </si>
  <si>
    <t>09.12.2023 11:29:18</t>
  </si>
  <si>
    <t>09.12.2023 17:44:08</t>
  </si>
  <si>
    <t>09.12.2023 11:38:40</t>
  </si>
  <si>
    <t>SARUHANLI TR-8 45-80-M00008_D D03b_60282628</t>
  </si>
  <si>
    <t>09.12.2023 11:40:00</t>
  </si>
  <si>
    <t>09.12.2023 15:43:42</t>
  </si>
  <si>
    <t>09.12.2023 11:44:36</t>
  </si>
  <si>
    <t>09.12.2023 11:58:41</t>
  </si>
  <si>
    <t>DEĞİRMENDERE DM 35-22-M00085_ÇAMÖNÜ - ATAKÖY M09_50066540</t>
  </si>
  <si>
    <t>09.12.2023 11:45:07</t>
  </si>
  <si>
    <t>09.12.2023 15:39:37</t>
  </si>
  <si>
    <t>ÇUKURALTI M-38 35-25-M00079_955268483_955268483</t>
  </si>
  <si>
    <t>09.12.2023 11:45:19</t>
  </si>
  <si>
    <t>09.12.2023 17:06:33</t>
  </si>
  <si>
    <t>M-1575 35-01-M01575_C C1_61317362</t>
  </si>
  <si>
    <t>09.12.2023 11:46:52</t>
  </si>
  <si>
    <t>09.12.2023 14:16:52</t>
  </si>
  <si>
    <t>EĞLENHOCA TR-3 35-21-L00120_35-21-L00120_2375932</t>
  </si>
  <si>
    <t>09.12.2023 11:52:43</t>
  </si>
  <si>
    <t>09.12.2023 14:04:45</t>
  </si>
  <si>
    <t>L-211 35-18-L00211_L-211 DAĞITIM TRAFO L03_82736607</t>
  </si>
  <si>
    <t>09.12.2023 11:52:48</t>
  </si>
  <si>
    <t>09.12.2023 14:08:34</t>
  </si>
  <si>
    <t>M-650 35-02-M00650_M-652 M02_2325058</t>
  </si>
  <si>
    <t>09.12.2023 11:55:41</t>
  </si>
  <si>
    <t>09.12.2023 12:47:08</t>
  </si>
  <si>
    <t>BAĞARASI TR-9 35-23-M00178_35-23-M00178_2370139</t>
  </si>
  <si>
    <t>09.12.2023 12:42:54</t>
  </si>
  <si>
    <t>AKALAN TR-1 35-27-M00433_99052924_99052924</t>
  </si>
  <si>
    <t>09.12.2023 11:59:51</t>
  </si>
  <si>
    <t>09.12.2023 18:56:57</t>
  </si>
  <si>
    <t>09.12.2023 12:00:42</t>
  </si>
  <si>
    <t>09.12.2023 13:23:54</t>
  </si>
  <si>
    <t>09.12.2023 12:03:49</t>
  </si>
  <si>
    <t>09.12.2023 13:26:11</t>
  </si>
  <si>
    <t>TR-1/21 45-72-M00021_TR-1/17 M01_61377487</t>
  </si>
  <si>
    <t>09.12.2023 12:06:26</t>
  </si>
  <si>
    <t>09.12.2023 12:16:00</t>
  </si>
  <si>
    <t>M-3090 35-09-M03090_97692563_97692563</t>
  </si>
  <si>
    <t>09.12.2023 12:07:06</t>
  </si>
  <si>
    <t>09.12.2023 18:32:57</t>
  </si>
  <si>
    <t>İTOB DM 35-22-M00089_ARITMA M05_2327863</t>
  </si>
  <si>
    <t>09.12.2023 12:09:59</t>
  </si>
  <si>
    <t>09.12.2023 12:41:24</t>
  </si>
  <si>
    <t>KAPLAN TR-1 35-29-M00091_48225137_56400165_56400165</t>
  </si>
  <si>
    <t>09.12.2023 12:11:37</t>
  </si>
  <si>
    <t>09.12.2023 14:46:22</t>
  </si>
  <si>
    <t>TR-81 35-30-L00081_43007138_56397924_56397924</t>
  </si>
  <si>
    <t>09.12.2023 12:16:15</t>
  </si>
  <si>
    <t>09.12.2023 13:47:42</t>
  </si>
  <si>
    <t>09.12.2023 12:18:16</t>
  </si>
  <si>
    <t>09.12.2023 12:59:22</t>
  </si>
  <si>
    <t>KARAOĞLANLI TR-7 45-71-M00569_45-71-M00569_2353707</t>
  </si>
  <si>
    <t>09.12.2023 12:20:00</t>
  </si>
  <si>
    <t>09.12.2023 13:53:33</t>
  </si>
  <si>
    <t>ALKAN KÖYÜ TR-1 45-73-M00204_945665871_945665871</t>
  </si>
  <si>
    <t>09.12.2023 12:24:54</t>
  </si>
  <si>
    <t>09.12.2023 14:45:15</t>
  </si>
  <si>
    <t>BAHÇEDERE TR-2 45-73-M00558_B_56401633_56401633</t>
  </si>
  <si>
    <t>09.12.2023 12:27:59</t>
  </si>
  <si>
    <t>09.12.2023 14:31:15</t>
  </si>
  <si>
    <t>M-1575 35-01-M01575_915176220_915176220</t>
  </si>
  <si>
    <t>09.12.2023 12:28:22</t>
  </si>
  <si>
    <t>09.12.2023 13:35:26</t>
  </si>
  <si>
    <t>TAYTAN OFİS KÖK 45-78-M00314_HatBaşıAyırıcı_84998237 M06_84998237</t>
  </si>
  <si>
    <t>09.12.2023 12:28:38</t>
  </si>
  <si>
    <t>09.12.2023 15:05:51</t>
  </si>
  <si>
    <t>09.12.2023 12:30:26</t>
  </si>
  <si>
    <t>09.12.2023 13:56:48</t>
  </si>
  <si>
    <t>ÇİLE TR-2 35-22-M00238_35-22-M00238_2354034</t>
  </si>
  <si>
    <t>09.12.2023 12:31:56</t>
  </si>
  <si>
    <t>09.12.2023 12:41:18</t>
  </si>
  <si>
    <t>K-1088 35-04-K01088_95002624367_95002624367</t>
  </si>
  <si>
    <t>09.12.2023 12:33:33</t>
  </si>
  <si>
    <t>09.12.2023 18:28:45</t>
  </si>
  <si>
    <t>ÇIRPI TR-1-2/1 35-20-M00006_955198180_955198180</t>
  </si>
  <si>
    <t>09.12.2023 12:35:55</t>
  </si>
  <si>
    <t>09.12.2023 15:11:26</t>
  </si>
  <si>
    <t>ÇIRPI TR-1-2/4 35-20-M00009_955194197_955194197</t>
  </si>
  <si>
    <t>09.12.2023 12:35:59</t>
  </si>
  <si>
    <t>09.12.2023 15:50:17</t>
  </si>
  <si>
    <t>09.12.2023 12:38:01</t>
  </si>
  <si>
    <t>09.12.2023 13:21:01</t>
  </si>
  <si>
    <t>DM-2/35 (VERİCİLER) 45-71-M00531_A_56404669_56404669</t>
  </si>
  <si>
    <t>09.12.2023 12:38:27</t>
  </si>
  <si>
    <t>09.12.2023 15:25:01</t>
  </si>
  <si>
    <t>AVŞAR TR-6 DEĞİRMENDERE 45-73-M00774_945650577_945650577</t>
  </si>
  <si>
    <t>09.12.2023 12:43:15</t>
  </si>
  <si>
    <t>09.12.2023 14:37:27</t>
  </si>
  <si>
    <t>09.12.2023 12:47:56</t>
  </si>
  <si>
    <t>09.12.2023 15:58:24</t>
  </si>
  <si>
    <t>09.12.2023 12:50:09</t>
  </si>
  <si>
    <t>09.12.2023 18:20:06</t>
  </si>
  <si>
    <t>K-734 35-01-K00734_912577160_912577160</t>
  </si>
  <si>
    <t>09.12.2023 12:50:57</t>
  </si>
  <si>
    <t>09.12.2023 14:11:29</t>
  </si>
  <si>
    <t>TR-94 35-16-L00094_47558661_56397788_56397788</t>
  </si>
  <si>
    <t>09.12.2023 12:53:19</t>
  </si>
  <si>
    <t>09.12.2023 15:02:33</t>
  </si>
  <si>
    <t>ÇAPAKLI KÖK 45-78-M01161_GÖKÇEKÖY M05_78225836</t>
  </si>
  <si>
    <t>09.12.2023 12:56:26</t>
  </si>
  <si>
    <t>09.12.2023 12:57:34</t>
  </si>
  <si>
    <t>K-1088 35-04-K01088_C C3B_5837328</t>
  </si>
  <si>
    <t>09.12.2023 12:56:55</t>
  </si>
  <si>
    <t>09.12.2023 18:38:17</t>
  </si>
  <si>
    <t>DELEMENLER KÖK 45-73-M00490_GÜZLE BELENYAKA M05_2081977</t>
  </si>
  <si>
    <t>09.12.2023 12:59:21</t>
  </si>
  <si>
    <t>09.12.2023 13:36:31</t>
  </si>
  <si>
    <t>ŞEHİT KEMAL KÖK 35-17-M00449_OMS METAL M02_66442991</t>
  </si>
  <si>
    <t>09.12.2023 13:04:00</t>
  </si>
  <si>
    <t>09.12.2023 14:11:18</t>
  </si>
  <si>
    <t>BAĞARASI TR-13 35-23-M00360_950424786_950424786</t>
  </si>
  <si>
    <t>09.12.2023 13:04:18</t>
  </si>
  <si>
    <t>09.12.2023 15:04:49</t>
  </si>
  <si>
    <t>K-830 35-01-K00830_911821804_911821804</t>
  </si>
  <si>
    <t>09.12.2023 13:06:59</t>
  </si>
  <si>
    <t>09.12.2023 15:38:36</t>
  </si>
  <si>
    <t>DURMUŞLAR TR-1 35-16-M00156_A_91036358_91036358</t>
  </si>
  <si>
    <t>09.12.2023 13:08:16</t>
  </si>
  <si>
    <t>09.12.2023 15:01:35</t>
  </si>
  <si>
    <t>09.12.2023 13:13:43</t>
  </si>
  <si>
    <t>09.12.2023 15:04:11</t>
  </si>
  <si>
    <t>K-2 35-01-K00002_911252626_911252626</t>
  </si>
  <si>
    <t>09.12.2023 13:14:27</t>
  </si>
  <si>
    <t>09.12.2023 16:25:16</t>
  </si>
  <si>
    <t>BAŞARAN TR-5 35-31-L00074_C_91025703_91025703</t>
  </si>
  <si>
    <t>09.12.2023 13:22:30</t>
  </si>
  <si>
    <t>09.12.2023 15:43:50</t>
  </si>
  <si>
    <t>ÇAPAK KÖK 35-26-M00435_DAĞKIZILCA-2 ÇIKIŞ M05_66033222</t>
  </si>
  <si>
    <t>09.12.2023 13:24:56</t>
  </si>
  <si>
    <t>09.12.2023 13:37:28</t>
  </si>
  <si>
    <t>09.12.2023 13:39:40</t>
  </si>
  <si>
    <t>09.12.2023 21:36:29</t>
  </si>
  <si>
    <t>GÜVERCİNLİK BURGAZ MAH. TR 45-77-L00328_B_56386389_56386389</t>
  </si>
  <si>
    <t>09.12.2023 13:39:51</t>
  </si>
  <si>
    <t>09.12.2023 15:39:03</t>
  </si>
  <si>
    <t>M-1856 YAKAKÖY TR-5 35-02-M01856_99704920_99704920</t>
  </si>
  <si>
    <t>09.12.2023 13:50:31</t>
  </si>
  <si>
    <t>09.12.2023 17:19:48</t>
  </si>
  <si>
    <t>09.12.2023 13:51:48</t>
  </si>
  <si>
    <t>09.12.2023 16:36:50</t>
  </si>
  <si>
    <t>EMİRALEM TR-9 35-28-M00232_953396751_953396751</t>
  </si>
  <si>
    <t>09.12.2023 14:00:37</t>
  </si>
  <si>
    <t>09.12.2023 18:47:10</t>
  </si>
  <si>
    <t>DM-8/23 45-71-M00299_45-71-M00299_66491016</t>
  </si>
  <si>
    <t>09.12.2023 14:02:07</t>
  </si>
  <si>
    <t>09.12.2023 16:36:25</t>
  </si>
  <si>
    <t>YAZIBAŞI DM-5 35-26-M00550_BATI BGETON/KUŞÇUBURUN TR-1 TR-2 TR-3 M16_2335554</t>
  </si>
  <si>
    <t>09.12.2023 14:04:41</t>
  </si>
  <si>
    <t>09.12.2023 18:48:16</t>
  </si>
  <si>
    <t>09.12.2023 14:05:50</t>
  </si>
  <si>
    <t>09.12.2023 16:25:03</t>
  </si>
  <si>
    <t>TR-113 ZEYTİNALANI 35-19-L00113_956664416_956664416</t>
  </si>
  <si>
    <t>09.12.2023 14:07:32</t>
  </si>
  <si>
    <t>09.12.2023 14:59:05</t>
  </si>
  <si>
    <t>KULA İM 45-77-A00001_KONURCA M01_2049991</t>
  </si>
  <si>
    <t>09.12.2023 14:07:41</t>
  </si>
  <si>
    <t>09.12.2023 14:19:52</t>
  </si>
  <si>
    <t>KAREL KÖK 35-18-L00528_SEVRON (RAMADA OTEL) L04_72061188</t>
  </si>
  <si>
    <t>09.12.2023 15:45:23</t>
  </si>
  <si>
    <t>DEMİRKÖPRÜ TM 45-78-A00005_HatBaşıAyırıcı_53139846 M05_53139846</t>
  </si>
  <si>
    <t>09.12.2023 14:08:54</t>
  </si>
  <si>
    <t>09.12.2023 19:22:58</t>
  </si>
  <si>
    <t>AŞAĞIKIRIKLAR DM 35-16-M00448_HatBaşıAyırıcı_53140532 M11_53140532</t>
  </si>
  <si>
    <t>09.12.2023 14:10:37</t>
  </si>
  <si>
    <t>09.12.2023 16:53:43</t>
  </si>
  <si>
    <t>TR-33 45-78-L00033_D D02_65767823</t>
  </si>
  <si>
    <t>09.12.2023 14:12:35</t>
  </si>
  <si>
    <t>09.12.2023 15:06:10</t>
  </si>
  <si>
    <t>M-35 MOBİL KÖK 35-25-M00105_C_60982337_60982337</t>
  </si>
  <si>
    <t>09.12.2023 14:13:03</t>
  </si>
  <si>
    <t>09.12.2023 16:02:06</t>
  </si>
  <si>
    <t>ULUDERBENT DM 45-73-M00491_HatBaşıAyırıcı_87339998 M03_87339998</t>
  </si>
  <si>
    <t>09.12.2023 14:15:21</t>
  </si>
  <si>
    <t>09.12.2023 14:18:56</t>
  </si>
  <si>
    <t>KARAKUYU KÖK 35-22-M00091_KARAKUYU M02_72111688</t>
  </si>
  <si>
    <t>09.12.2023 14:23:16</t>
  </si>
  <si>
    <t>09.12.2023 14:32:46</t>
  </si>
  <si>
    <t>09.12.2023 14:28:51</t>
  </si>
  <si>
    <t>09.12.2023 14:54:06</t>
  </si>
  <si>
    <t>09.12.2023 14:29:11</t>
  </si>
  <si>
    <t>09.12.2023 15:25:18</t>
  </si>
  <si>
    <t>DM08/TR02 45-73-M00003_TR-4 M04_66742823</t>
  </si>
  <si>
    <t>09.12.2023 16:33:05</t>
  </si>
  <si>
    <t>K-1027 35-01-K01027_910771871_910771871</t>
  </si>
  <si>
    <t>09.12.2023 14:33:25</t>
  </si>
  <si>
    <t>09.12.2023 16:11:46</t>
  </si>
  <si>
    <t>09.12.2023 15:02:50</t>
  </si>
  <si>
    <t>SALUR KÖK 45-75-M00062_HatBaşıAyırıcı_53135664 M03_53135664</t>
  </si>
  <si>
    <t>09.12.2023 14:33:42</t>
  </si>
  <si>
    <t>09.12.2023 17:27:18</t>
  </si>
  <si>
    <t>DELEMENLER KÖK 45-73-M00490_HatBaşıAyırıcı_53136539 M05_53136539</t>
  </si>
  <si>
    <t>09.12.2023 14:39:49</t>
  </si>
  <si>
    <t>09.12.2023 17:43:14</t>
  </si>
  <si>
    <t>L-96 TURGUT KÖYÜ 35-14-L00096_A_91302341_91302341</t>
  </si>
  <si>
    <t>09.12.2023 14:47:56</t>
  </si>
  <si>
    <t>09.12.2023 15:59:47</t>
  </si>
  <si>
    <t>MENEMEN DM-4/7 35-28-M00846_953393317_953393317</t>
  </si>
  <si>
    <t>09.12.2023 15:00:25</t>
  </si>
  <si>
    <t>09.12.2023 22:49:13</t>
  </si>
  <si>
    <t>K-231 35-01-K00231_R_56375983_56375983</t>
  </si>
  <si>
    <t>09.12.2023 15:00:42</t>
  </si>
  <si>
    <t>09.12.2023 18:30:45</t>
  </si>
  <si>
    <t>GÖRDES DM 45-75-M00050_KÜREKÇİ M09_2322179</t>
  </si>
  <si>
    <t>09.12.2023 15:00:55</t>
  </si>
  <si>
    <t>09.12.2023 16:08:06</t>
  </si>
  <si>
    <t>FATMA ŞENER SULAMA GRUBU TR 35-27-M00355__81659534_81659534</t>
  </si>
  <si>
    <t>09.12.2023 15:02:37</t>
  </si>
  <si>
    <t>09.12.2023 17:48:24</t>
  </si>
  <si>
    <t>DM-2/TR-19 35-28-M00879_DM-2/TR-19 DAĞITIM TRAFOSU M02_66478855</t>
  </si>
  <si>
    <t>09.12.2023 15:04:16</t>
  </si>
  <si>
    <t>09.12.2023 15:16:11</t>
  </si>
  <si>
    <t>DM-2/19 35-27-M01091_98771153_98771153</t>
  </si>
  <si>
    <t>09.12.2023 15:05:14</t>
  </si>
  <si>
    <t>09.12.2023 18:19:18</t>
  </si>
  <si>
    <t>TR-55 35-17-M00055_950313012_950313012</t>
  </si>
  <si>
    <t>09.12.2023 15:06:15</t>
  </si>
  <si>
    <t>09.12.2023 19:48:33</t>
  </si>
  <si>
    <t>M-3470(YATIRIM REZERVE) 35-02-M03470_ M05_88370940</t>
  </si>
  <si>
    <t>09.12.2023 15:12:12</t>
  </si>
  <si>
    <t>09.12.2023 16:38:56</t>
  </si>
  <si>
    <t>TR-121 45-78-L00121_953253673_953253673</t>
  </si>
  <si>
    <t>09.12.2023 15:12:51</t>
  </si>
  <si>
    <t>09.12.2023 17:05:31</t>
  </si>
  <si>
    <t>09.12.2023 15:13:18</t>
  </si>
  <si>
    <t>09.12.2023 16:48:35</t>
  </si>
  <si>
    <t>BAKIR KÖK 45-76-M00047_KIRKAĞAÇ OTOYOL DM M06_72212577</t>
  </si>
  <si>
    <t>09.12.2023 15:16:41</t>
  </si>
  <si>
    <t>09.12.2023 15:17:01</t>
  </si>
  <si>
    <t>TR-1/87 45-72-M00087_45-72-M00087_2349402</t>
  </si>
  <si>
    <t>09.12.2023 15:50:16</t>
  </si>
  <si>
    <t>09.12.2023 16:02:25</t>
  </si>
  <si>
    <t>09.12.2023 15:17:52</t>
  </si>
  <si>
    <t>09.12.2023 20:11:01</t>
  </si>
  <si>
    <t>ÇAKALTEPE TR-3 (PALAMUTARASI) 35-22-M00185_955271700_955271700</t>
  </si>
  <si>
    <t>09.12.2023 15:23:29</t>
  </si>
  <si>
    <t>09.12.2023 20:36:04</t>
  </si>
  <si>
    <t>09.12.2023 15:29:35</t>
  </si>
  <si>
    <t>KARAKUYU KÖK 35-22-M00091_KARAKUYU M02_72111619</t>
  </si>
  <si>
    <t>09.12.2023 15:26:46</t>
  </si>
  <si>
    <t>09.12.2023 17:20:00</t>
  </si>
  <si>
    <t>DM-01/TR-91 45-71-M01856_953195394_953195394</t>
  </si>
  <si>
    <t>09.12.2023 15:28:14</t>
  </si>
  <si>
    <t>09.12.2023 18:41:22</t>
  </si>
  <si>
    <t>YAĞMURLAR TR-1 45-78-M00753_A_56400648_56400648</t>
  </si>
  <si>
    <t>09.12.2023 15:30:45</t>
  </si>
  <si>
    <t>09.12.2023 17:26:02</t>
  </si>
  <si>
    <t>M-2075 35-02-M02075_C _5854344</t>
  </si>
  <si>
    <t>09.12.2023 15:31:18</t>
  </si>
  <si>
    <t>09.12.2023 16:30:20</t>
  </si>
  <si>
    <t>09.12.2023 15:35:21</t>
  </si>
  <si>
    <t>09.12.2023 17:26:12</t>
  </si>
  <si>
    <t>M-32 CUMHURİYET 35-25-M00103_955254472_955254472</t>
  </si>
  <si>
    <t>09.12.2023 15:36:55</t>
  </si>
  <si>
    <t>09.12.2023 18:51:45</t>
  </si>
  <si>
    <t>M-3312(YATIRIM REZERVE) 35-07-M03312_99070139_99070139</t>
  </si>
  <si>
    <t>09.12.2023 15:37:56</t>
  </si>
  <si>
    <t>09.12.2023 17:26:18</t>
  </si>
  <si>
    <t>M-247 35-02-M00247_99988551_99988551</t>
  </si>
  <si>
    <t>09.12.2023 15:41:14</t>
  </si>
  <si>
    <t>09.12.2023 16:54:41</t>
  </si>
  <si>
    <t>TR-2/23 45-83-L00023_966491769_966491769</t>
  </si>
  <si>
    <t>09.12.2023 15:42:38</t>
  </si>
  <si>
    <t>09.12.2023 21:03:26</t>
  </si>
  <si>
    <t>09.12.2023 15:43:16</t>
  </si>
  <si>
    <t>09.12.2023 15:44:50</t>
  </si>
  <si>
    <t>AŞAĞI KIZILCA TR-1 35-27-L00045_98703965_98703965</t>
  </si>
  <si>
    <t>09.12.2023 15:46:27</t>
  </si>
  <si>
    <t>09.12.2023 21:37:48</t>
  </si>
  <si>
    <t>M-2356 35-01-M02356_911743817_911743817</t>
  </si>
  <si>
    <t>09.12.2023 15:52:16</t>
  </si>
  <si>
    <t>09.12.2023 17:06:10</t>
  </si>
  <si>
    <t>K-3183 35-02-K03183_99180004_99180004</t>
  </si>
  <si>
    <t>09.12.2023 15:55:40</t>
  </si>
  <si>
    <t>09.12.2023 17:40:08</t>
  </si>
  <si>
    <t>ARMUTLU TR-3 35-27-L00003_913849402_913849402</t>
  </si>
  <si>
    <t>09.12.2023 15:56:28</t>
  </si>
  <si>
    <t>09.12.2023 20:26:14</t>
  </si>
  <si>
    <t>KAYMAKÇI TR-31 35-15-L00243_B_56369635_56369635</t>
  </si>
  <si>
    <t>09.12.2023 15:58:57</t>
  </si>
  <si>
    <t>09.12.2023 18:19:26</t>
  </si>
  <si>
    <t>EMİRALEM TR-21 35-28-M00093_95002739177_95002739177</t>
  </si>
  <si>
    <t>09.12.2023 16:01:00</t>
  </si>
  <si>
    <t>09.12.2023 19:12:26</t>
  </si>
  <si>
    <t>K-4443 35-03-K04443_910449230_910449230</t>
  </si>
  <si>
    <t>09.12.2023 16:05:22</t>
  </si>
  <si>
    <t>09.12.2023 19:32:23</t>
  </si>
  <si>
    <t>MENEMEN TR-24 35-28-L00024_B_56364097_56364097</t>
  </si>
  <si>
    <t>09.12.2023 16:08:03</t>
  </si>
  <si>
    <t>09.12.2023 18:07:21</t>
  </si>
  <si>
    <t>09.12.2023 16:09:32</t>
  </si>
  <si>
    <t>09.12.2023 18:51:43</t>
  </si>
  <si>
    <t>DM-2/2 ESKİ KUYUYANI 35-18-L00583_950454401_950454401</t>
  </si>
  <si>
    <t>09.12.2023 16:11:09</t>
  </si>
  <si>
    <t>09.12.2023 17:45:51</t>
  </si>
  <si>
    <t>09.12.2023 16:15:18</t>
  </si>
  <si>
    <t>09.12.2023 23:41:03</t>
  </si>
  <si>
    <t>AYDOĞDU TR-2 35-31-L00086_956585591_956585591</t>
  </si>
  <si>
    <t>09.12.2023 16:16:53</t>
  </si>
  <si>
    <t>09.12.2023 17:48:11</t>
  </si>
  <si>
    <t>MENEMEN İM 35-28-A00001_ŞEHİR-2 L08_88107421</t>
  </si>
  <si>
    <t>09.12.2023 16:18:06</t>
  </si>
  <si>
    <t>09.12.2023 16:26:00</t>
  </si>
  <si>
    <t>09.12.2023 16:20:03</t>
  </si>
  <si>
    <t>09.12.2023 18:07:16</t>
  </si>
  <si>
    <t>K-429 35-01-K00429_911068861_911068861</t>
  </si>
  <si>
    <t>09.12.2023 16:28:33</t>
  </si>
  <si>
    <t>09.12.2023 17:39:28</t>
  </si>
  <si>
    <t>FUNDACIK KÖK 45-75-M00068_HatBaşıAyırıcı_75405980 M03_75405980</t>
  </si>
  <si>
    <t>09.12.2023 16:29:01</t>
  </si>
  <si>
    <t>09.12.2023 19:30:57</t>
  </si>
  <si>
    <t>09.12.2023 16:49:06</t>
  </si>
  <si>
    <t>09.12.2023 22:54:38</t>
  </si>
  <si>
    <t>DM-2/35 (VERİCİLER) 45-71-M00531_D_91417538_91417538</t>
  </si>
  <si>
    <t>09.12.2023 16:50:40</t>
  </si>
  <si>
    <t>09.12.2023 21:53:30</t>
  </si>
  <si>
    <t>AŞAĞIKIRIKLAR DM 35-16-M00448_YENİKENT SULAMA M11_2334658</t>
  </si>
  <si>
    <t>09.12.2023 18:09:40</t>
  </si>
  <si>
    <t>BEYAZITLAR TR-2 35-15-L00845_950356240_950356240</t>
  </si>
  <si>
    <t>09.12.2023 16:56:05</t>
  </si>
  <si>
    <t>09.12.2023 18:12:34</t>
  </si>
  <si>
    <t>M-2735 35-02-M02735_B_79552623_79552623</t>
  </si>
  <si>
    <t>09.12.2023 17:04:37</t>
  </si>
  <si>
    <t>09.12.2023 18:37:51</t>
  </si>
  <si>
    <t>ERGÜVEN TR 35-26-M01154_35-26-M01154_65961492</t>
  </si>
  <si>
    <t>09.12.2023 17:05:26</t>
  </si>
  <si>
    <t>09.12.2023 17:17:39</t>
  </si>
  <si>
    <t>DM-5/16 35-26-M00839_956629109_956629109</t>
  </si>
  <si>
    <t>09.12.2023 17:06:41</t>
  </si>
  <si>
    <t>09.12.2023 19:41:24</t>
  </si>
  <si>
    <t>SANAYİ TR-1 35-26-M01616_B_98597094_98597094</t>
  </si>
  <si>
    <t>09.12.2023 17:10:37</t>
  </si>
  <si>
    <t>09.12.2023 20:14:39</t>
  </si>
  <si>
    <t>BAĞALAN TR-1 35-24-M00077_A_56375013_56375013</t>
  </si>
  <si>
    <t>09.12.2023 17:10:46</t>
  </si>
  <si>
    <t>09.12.2023 17:51:21</t>
  </si>
  <si>
    <t>09.12.2023 17:11:25</t>
  </si>
  <si>
    <t>09.12.2023 18:35:21</t>
  </si>
  <si>
    <t>L-332 SERKANKENT 35-18-L00332_953052240_953052240</t>
  </si>
  <si>
    <t>09.12.2023 17:14:32</t>
  </si>
  <si>
    <t>09.12.2023 17:58:56</t>
  </si>
  <si>
    <t>L-97 TURGUT KÖYÜ SULAMA 35-14-L00097_A_91112494_91112494</t>
  </si>
  <si>
    <t>09.12.2023 17:19:58</t>
  </si>
  <si>
    <t>09.12.2023 18:38:44</t>
  </si>
  <si>
    <t>TR-1/91 45-72-M00091_956520558_956520558</t>
  </si>
  <si>
    <t>09.12.2023 17:21:32</t>
  </si>
  <si>
    <t>09.12.2023 18:01:31</t>
  </si>
  <si>
    <t>EGE YENİ ELVAN KOOP. TR 35-14-M00373_35-14-M00373_2352984</t>
  </si>
  <si>
    <t>09.12.2023 17:24:49</t>
  </si>
  <si>
    <t>09.12.2023 19:47:58</t>
  </si>
  <si>
    <t>K-1809 35-01-K01809_D D1_5868190</t>
  </si>
  <si>
    <t>09.12.2023 17:28:40</t>
  </si>
  <si>
    <t>09.12.2023 19:51:29</t>
  </si>
  <si>
    <t>K-1603 35-01-K01603_B B3_5848939</t>
  </si>
  <si>
    <t>09.12.2023 17:32:22</t>
  </si>
  <si>
    <t>09.12.2023 19:31:51</t>
  </si>
  <si>
    <t>09.12.2023 17:34:19</t>
  </si>
  <si>
    <t>09.12.2023 20:31:51</t>
  </si>
  <si>
    <t>09.12.2023 17:34:36</t>
  </si>
  <si>
    <t>09.12.2023 17:41:06</t>
  </si>
  <si>
    <t>DÜNDARLI TR-2 35-24-M00203_B_56355300_56355300</t>
  </si>
  <si>
    <t>09.12.2023 17:38:27</t>
  </si>
  <si>
    <t>09.12.2023 18:41:42</t>
  </si>
  <si>
    <t>M-10 35-02-M00010_B_56362734_56362734</t>
  </si>
  <si>
    <t>09.12.2023 17:38:51</t>
  </si>
  <si>
    <t>09.12.2023 22:46:25</t>
  </si>
  <si>
    <t>09.12.2023 17:43:58</t>
  </si>
  <si>
    <t>09.12.2023 21:07:39</t>
  </si>
  <si>
    <t>09.12.2023 17:44:35</t>
  </si>
  <si>
    <t>09.12.2023 18:28:51</t>
  </si>
  <si>
    <t>TAHTALI TM 35-22-A00001_PANCAR-1 M20_2307947</t>
  </si>
  <si>
    <t>09.12.2023 17:45:11</t>
  </si>
  <si>
    <t>09.12.2023 17:57:29</t>
  </si>
  <si>
    <t>KOYUNDERE TR-14 35-28-M00153_953372486_953372486</t>
  </si>
  <si>
    <t>09.12.2023 17:46:48</t>
  </si>
  <si>
    <t>09.12.2023 22:51:52</t>
  </si>
  <si>
    <t>L-220 35-18-L00220_950458251_950458251</t>
  </si>
  <si>
    <t>09.12.2023 17:57:23</t>
  </si>
  <si>
    <t>09.12.2023 19:45:17</t>
  </si>
  <si>
    <t>09.12.2023 18:17:37</t>
  </si>
  <si>
    <t>09.12.2023 18:25:00</t>
  </si>
  <si>
    <t>09.12.2023 18:18:51</t>
  </si>
  <si>
    <t>09.12.2023 19:27:27</t>
  </si>
  <si>
    <t>M-3420(YATIRIM REZERVE) 35-03-M03420_955019405_955019405</t>
  </si>
  <si>
    <t>09.12.2023 18:19:33</t>
  </si>
  <si>
    <t>09.12.2023 21:21:53</t>
  </si>
  <si>
    <t>KARAOĞLANLI TR-1 45-78-M00350_A_91165309_91165309</t>
  </si>
  <si>
    <t>09.12.2023 18:23:19</t>
  </si>
  <si>
    <t>09.12.2023 21:31:10</t>
  </si>
  <si>
    <t>09.12.2023 18:33:43</t>
  </si>
  <si>
    <t>09.12.2023 19:46:33</t>
  </si>
  <si>
    <t>M-3198 (YATIRIM REZERVE) 35-01-M03198_912233824_912233824</t>
  </si>
  <si>
    <t>09.12.2023 18:46:52</t>
  </si>
  <si>
    <t>09.12.2023 21:13:25</t>
  </si>
  <si>
    <t>ULUCAK DM-2/16 35-27-M00858_914006917_914006917</t>
  </si>
  <si>
    <t>09.12.2023 18:49:57</t>
  </si>
  <si>
    <t>09.12.2023 20:30:38</t>
  </si>
  <si>
    <t>KARAKUYU-6 35-26-M00445_C_91214371_91214371</t>
  </si>
  <si>
    <t>09.12.2023 18:52:08</t>
  </si>
  <si>
    <t>09.12.2023 21:23:32</t>
  </si>
  <si>
    <t>09.12.2023 18:57:20</t>
  </si>
  <si>
    <t>09.12.2023 20:13:39</t>
  </si>
  <si>
    <t>K-3322 35-09-K03322_944503988_944503988</t>
  </si>
  <si>
    <t>09.12.2023 18:57:48</t>
  </si>
  <si>
    <t>09.12.2023 19:24:54</t>
  </si>
  <si>
    <t>ORUÇLAR TR-1 35-16-M00093_35-16-M00093_2361498</t>
  </si>
  <si>
    <t>09.12.2023 18:58:17</t>
  </si>
  <si>
    <t>09.12.2023 20:09:54</t>
  </si>
  <si>
    <t>SOMA DM-3 45-82-M00025_A A01b_93718598</t>
  </si>
  <si>
    <t>09.12.2023 19:14:16</t>
  </si>
  <si>
    <t>09.12.2023 20:50:40</t>
  </si>
  <si>
    <t>K-122 35-01-K00122_B_56376185_56376185</t>
  </si>
  <si>
    <t>09.12.2023 19:21:12</t>
  </si>
  <si>
    <t>09.12.2023 21:22:20</t>
  </si>
  <si>
    <t>K-839 35-01-K00839_911837813_911837813</t>
  </si>
  <si>
    <t>09.12.2023 19:22:16</t>
  </si>
  <si>
    <t>10.12.2023 02:00:05</t>
  </si>
  <si>
    <t>L-400 35-18-L00400_EMNİYET L10_2094152</t>
  </si>
  <si>
    <t>09.12.2023 19:23:08</t>
  </si>
  <si>
    <t>09.12.2023 19:35:50</t>
  </si>
  <si>
    <t>L-291 35-18-L00291_L-292 OVACIK YOLU (KERİMOĞLU) L03_72186892</t>
  </si>
  <si>
    <t>09.12.2023 19:27:13</t>
  </si>
  <si>
    <t>10.12.2023 00:00:39</t>
  </si>
  <si>
    <t>M-1038 35-04-M01038_912499591_912499591</t>
  </si>
  <si>
    <t>09.12.2023 19:40:48</t>
  </si>
  <si>
    <t>09.12.2023 21:12:12</t>
  </si>
  <si>
    <t>TR-113 ZEYTİNALANI 35-19-L00113_B_56372540_56372540</t>
  </si>
  <si>
    <t>09.12.2023 19:46:43</t>
  </si>
  <si>
    <t>09.12.2023 20:57:28</t>
  </si>
  <si>
    <t>TR-55 35-17-M00055_B_60983111_60983111</t>
  </si>
  <si>
    <t>09.12.2023 20:32:07</t>
  </si>
  <si>
    <t>09.12.2023 19:51:59</t>
  </si>
  <si>
    <t>09.12.2023 21:12:27</t>
  </si>
  <si>
    <t>K-2618 35-04-K02618_95000152897_95000152897</t>
  </si>
  <si>
    <t>09.12.2023 20:02:28</t>
  </si>
  <si>
    <t>09.12.2023 22:51:08</t>
  </si>
  <si>
    <t>KUŞÇUBURUN-3 35-26-M00538_35-26-M00538_2359656</t>
  </si>
  <si>
    <t>09.12.2023 20:25:56</t>
  </si>
  <si>
    <t>09.12.2023 20:52:27</t>
  </si>
  <si>
    <t>TR-26 35-19-L00026_C_91047608_91047608</t>
  </si>
  <si>
    <t>09.12.2023 20:45:44</t>
  </si>
  <si>
    <t>09.12.2023 21:30:03</t>
  </si>
  <si>
    <t>K-3975 35-04-K03975_SC B01_83782053</t>
  </si>
  <si>
    <t>09.12.2023 20:47:47</t>
  </si>
  <si>
    <t>09.12.2023 22:12:46</t>
  </si>
  <si>
    <t>K-259 35-02-K00259_B_56362306_56362306</t>
  </si>
  <si>
    <t>09.12.2023 21:10:12</t>
  </si>
  <si>
    <t>09.12.2023 22:57:32</t>
  </si>
  <si>
    <t>M-2013 35-10-M02013_35-10-M02013_57832191</t>
  </si>
  <si>
    <t>09.12.2023 21:20:43</t>
  </si>
  <si>
    <t>09.12.2023 21:55:20</t>
  </si>
  <si>
    <t>K-122 35-01-K00122_35-01-K00122_42881107</t>
  </si>
  <si>
    <t>09.12.2023 22:40:54</t>
  </si>
  <si>
    <t>SALİHLİ İM 45-78-A00001_MEDİ GÜVEN (34,5) TR.144 M03_48928841</t>
  </si>
  <si>
    <t>09.12.2023 21:30:11</t>
  </si>
  <si>
    <t>09.12.2023 22:13:34</t>
  </si>
  <si>
    <t>TEKELİ TR-4 35-22-M00234_B_56372444_56372444</t>
  </si>
  <si>
    <t>09.12.2023 21:56:34</t>
  </si>
  <si>
    <t>09.12.2023 22:46:34</t>
  </si>
  <si>
    <t>09.12.2023 22:00:03</t>
  </si>
  <si>
    <t>09.12.2023 22:53:11</t>
  </si>
  <si>
    <t>M-1536 35-01-M01536__79812629_79812629</t>
  </si>
  <si>
    <t>09.12.2023 22:00:20</t>
  </si>
  <si>
    <t>09.12.2023 23:07:37</t>
  </si>
  <si>
    <t>KÖSELER TR-1 35-15-L00471_A_56371435_56371435</t>
  </si>
  <si>
    <t>09.12.2023 22:13:20</t>
  </si>
  <si>
    <t>10.12.2023 00:06:44</t>
  </si>
  <si>
    <t>M-2959 35-04-M02959_98544298_98544298</t>
  </si>
  <si>
    <t>09.12.2023 22:35:44</t>
  </si>
  <si>
    <t>10.12.2023 00:59:17</t>
  </si>
  <si>
    <t>09.12.2023 22:55:47</t>
  </si>
  <si>
    <t>09.12.2023 23:37:10</t>
  </si>
  <si>
    <t>09.12.2023 23:18:10</t>
  </si>
  <si>
    <t>10.12.2023 00:24:51</t>
  </si>
  <si>
    <t>K-426 35-07-K00426_964084732_964084732</t>
  </si>
  <si>
    <t>09.12.2023 23:22:32</t>
  </si>
  <si>
    <t>10.12.2023 06:58:01</t>
  </si>
  <si>
    <t>09.12.2023 23:36:21</t>
  </si>
  <si>
    <t>10.12.2023 02:19:57</t>
  </si>
  <si>
    <t>K-1074 35-01-K01074_35-01-K01074_2348597</t>
  </si>
  <si>
    <t>10.12.2023 00:01:01</t>
  </si>
  <si>
    <t>10.12.2023 00:51:21</t>
  </si>
  <si>
    <t>K-734 35-01-K00734_B B1_5919473</t>
  </si>
  <si>
    <t>10.12.2023 00:13:22</t>
  </si>
  <si>
    <t>10.12.2023 07:02:39</t>
  </si>
  <si>
    <t>K-734 35-01-K00734_E 1E_5923030</t>
  </si>
  <si>
    <t>10.12.2023 00:15:12</t>
  </si>
  <si>
    <t>10.12.2023 06:59:32</t>
  </si>
  <si>
    <t>KIRKAĞAÇ TR-7 45-76-M00007_45-76-M00007_2361052</t>
  </si>
  <si>
    <t>10.12.2023 00:20:42</t>
  </si>
  <si>
    <t>10.12.2023 02:10:39</t>
  </si>
  <si>
    <t>K-3322 35-09-K03322_E e1b_5870070</t>
  </si>
  <si>
    <t>10.12.2023 00:41:37</t>
  </si>
  <si>
    <t>10.12.2023 00:28:43</t>
  </si>
  <si>
    <t>10.12.2023 01:16:25</t>
  </si>
  <si>
    <t>M-2959 35-04-M02959_B B01b_95323720</t>
  </si>
  <si>
    <t>10.12.2023 02:28:30</t>
  </si>
  <si>
    <t>10.12.2023 01:06:03</t>
  </si>
  <si>
    <t>10.12.2023 02:44:31</t>
  </si>
  <si>
    <t>10.12.2023 01:11:11</t>
  </si>
  <si>
    <t>10.12.2023 03:30:48</t>
  </si>
  <si>
    <t>10.12.2023 01:17:58</t>
  </si>
  <si>
    <t>10.12.2023 01:57:08</t>
  </si>
  <si>
    <t>K-3 35-01-K00003_911550177_911550177</t>
  </si>
  <si>
    <t>10.12.2023 01:49:16</t>
  </si>
  <si>
    <t>10.12.2023 02:28:07</t>
  </si>
  <si>
    <t>10.12.2023 03:02:31</t>
  </si>
  <si>
    <t>10.12.2023 03:08:31</t>
  </si>
  <si>
    <t>ÜNİVERSİTE TM 35-02-A00008_TR-D K34_2310277</t>
  </si>
  <si>
    <t>10.12.2023 03:07:31</t>
  </si>
  <si>
    <t>10.12.2023 03:09:00</t>
  </si>
  <si>
    <t>10.12.2023 03:17:51</t>
  </si>
  <si>
    <t>10.12.2023 05:07:08</t>
  </si>
  <si>
    <t>10.12.2023 04:15:11</t>
  </si>
  <si>
    <t>10.12.2023 06:15:55</t>
  </si>
  <si>
    <t>BERGAMA TM 35-16-A00004_AŞAĞIKIRIKLAR-1 M06_2057529</t>
  </si>
  <si>
    <t>10.12.2023 04:54:11</t>
  </si>
  <si>
    <t>10.12.2023 05:39:23</t>
  </si>
  <si>
    <t>TİRE İM-DM-1 35-29-A00001_HatBaşıAyırıcı_53138508 M26_53138508</t>
  </si>
  <si>
    <t>10.12.2023 05:18:56</t>
  </si>
  <si>
    <t>10.12.2023 11:32:38</t>
  </si>
  <si>
    <t>TİRE İM-DM-1 35-29-A00001_GÖKÇEN SULAMA M26_2313893</t>
  </si>
  <si>
    <t>10.12.2023 05:50:16</t>
  </si>
  <si>
    <t>10.12.2023 06:34:30</t>
  </si>
  <si>
    <t>AYASKENT DM-1 35-16-M00009_BÖLCEK M010_82964187</t>
  </si>
  <si>
    <t>10.12.2023 06:05:59</t>
  </si>
  <si>
    <t>10.12.2023 10:46:40</t>
  </si>
  <si>
    <t>AŞAĞIKIRIKLAR DM 35-16-M00448_BERGAMA TM-1 GİRİŞ M02_2115963</t>
  </si>
  <si>
    <t>10.12.2023 06:55:31</t>
  </si>
  <si>
    <t>10.12.2023 06:58:00</t>
  </si>
  <si>
    <t>TR-33 35-19-M00033_6979224 a9b_5935485</t>
  </si>
  <si>
    <t>10.12.2023 07:18:53</t>
  </si>
  <si>
    <t>10.12.2023 10:35:17</t>
  </si>
  <si>
    <t>10.12.2023 07:25:02</t>
  </si>
  <si>
    <t>10.12.2023 13:50:39</t>
  </si>
  <si>
    <t>M-10 35-02-M00010_913796567_913796567</t>
  </si>
  <si>
    <t>10.12.2023 07:26:29</t>
  </si>
  <si>
    <t>10.12.2023 12:32:47</t>
  </si>
  <si>
    <t>ŞAKİR BULDAN SULAMA GRUBU TR 35-27-M00198_DIREK TIPI TRAFO HUCRESI H01_2055425</t>
  </si>
  <si>
    <t>10.12.2023 08:04:57</t>
  </si>
  <si>
    <t>10.12.2023 09:28:05</t>
  </si>
  <si>
    <t>MURADİYE DM-5/6 KÖK 45-71-M00245_DM-5/6-C M04_72097658</t>
  </si>
  <si>
    <t>10.12.2023 08:09:34</t>
  </si>
  <si>
    <t>10.12.2023 09:07:50</t>
  </si>
  <si>
    <t>DM-11 45-71-M00280_MERMERCİLER M07_2326963</t>
  </si>
  <si>
    <t>10.12.2023 08:40:49</t>
  </si>
  <si>
    <t>10.12.2023 11:44:11</t>
  </si>
  <si>
    <t>10.12.2023 08:43:04</t>
  </si>
  <si>
    <t>10.12.2023 10:24:26</t>
  </si>
  <si>
    <t>SEYİRKENT TR-1 45-83-M00691_ÜÇÜNCÜ KISIM SANAYİ TR-1 M01_61334574</t>
  </si>
  <si>
    <t>10.12.2023 08:46:41</t>
  </si>
  <si>
    <t>10.12.2023 11:00:52</t>
  </si>
  <si>
    <t>MURADİYE DM-9/3 KÖK 45-71-M00642_DM-9/4 M08_2077870</t>
  </si>
  <si>
    <t>10.12.2023 08:53:44</t>
  </si>
  <si>
    <t>10.12.2023 15:07:41</t>
  </si>
  <si>
    <t>M-30 35-02-M00030_M-454 M08_2311572</t>
  </si>
  <si>
    <t>10.12.2023 08:55:58</t>
  </si>
  <si>
    <t>10.12.2023 10:47:32</t>
  </si>
  <si>
    <t>M-891 35-02-M00891_M-32 M03_2302813</t>
  </si>
  <si>
    <t>10.12.2023 09:00:00</t>
  </si>
  <si>
    <t>10.12.2023 12:04:44</t>
  </si>
  <si>
    <t>ARPALIK KÖK 45-83-M00137_ÇAMPINAR TARIMSAL SULAMA - TR-6 M06_72124446</t>
  </si>
  <si>
    <t>10.12.2023 09:01:23</t>
  </si>
  <si>
    <t>10.12.2023 10:22:48</t>
  </si>
  <si>
    <t>ALİBEYLİ DM 45-80-M00064_BÜYÜK BELEN M04_72190772</t>
  </si>
  <si>
    <t>10.12.2023 09:02:07</t>
  </si>
  <si>
    <t>10.12.2023 16:31:25</t>
  </si>
  <si>
    <t>DM02/TR26 GAYE İ.Ö.O 45-73-M00043_45-73-M00043_66896525</t>
  </si>
  <si>
    <t>10.12.2023 09:03:09</t>
  </si>
  <si>
    <t>10.12.2023 09:51:17</t>
  </si>
  <si>
    <t>OTOYOL DM 45-80-M02917_APPAK M01_72022599</t>
  </si>
  <si>
    <t>10.12.2023 09:06:26</t>
  </si>
  <si>
    <t>10.12.2023 09:33:27</t>
  </si>
  <si>
    <t>TR-1/77 45-72-M00077_TR-1/80 M02_83461169</t>
  </si>
  <si>
    <t>10.12.2023 09:07:43</t>
  </si>
  <si>
    <t>10.12.2023 14:31:38</t>
  </si>
  <si>
    <t>MAHMUTLAR KÖK 45-74-M00354_HatBaşıAyırıcı_77952968 M09_77952968</t>
  </si>
  <si>
    <t>10.12.2023 09:08:37</t>
  </si>
  <si>
    <t>10.12.2023 13:47:35</t>
  </si>
  <si>
    <t>MURADİYE DM-5/6 KÖK 45-71-M00245_İSMAİL YAVUZ M10_72097670</t>
  </si>
  <si>
    <t>10.12.2023 09:10:52</t>
  </si>
  <si>
    <t>10.12.2023 16:53:26</t>
  </si>
  <si>
    <t>HELVACI DM-2 35-17-M00359_HELVACI M04_66476669</t>
  </si>
  <si>
    <t>10.12.2023 09:11:07</t>
  </si>
  <si>
    <t>10.12.2023 11:25:49</t>
  </si>
  <si>
    <t>10.12.2023 09:12:06</t>
  </si>
  <si>
    <t>10.12.2023 09:47:15</t>
  </si>
  <si>
    <t>BAHÇECİK CAMİLİ TR-6 45-78-L00769_A_81386718_81386718</t>
  </si>
  <si>
    <t>10.12.2023 09:13:30</t>
  </si>
  <si>
    <t>10.12.2023 11:09:55</t>
  </si>
  <si>
    <t>DM-9/TR-1 45-72-M00628_TR-1/86 M011_92388955</t>
  </si>
  <si>
    <t>10.12.2023 09:14:58</t>
  </si>
  <si>
    <t>10.12.2023 14:42:01</t>
  </si>
  <si>
    <t>10.12.2023 09:17:40</t>
  </si>
  <si>
    <t>10.12.2023 11:17:46</t>
  </si>
  <si>
    <t>M-442 35-02-M00442_M-48 M04_2323989</t>
  </si>
  <si>
    <t>10.12.2023 09:20:33</t>
  </si>
  <si>
    <t>10.12.2023 11:58:15</t>
  </si>
  <si>
    <t>MENEMEN DM-3/20 35-28-M00735_G G03_5943620</t>
  </si>
  <si>
    <t>10.12.2023 09:23:18</t>
  </si>
  <si>
    <t>10.12.2023 10:22:05</t>
  </si>
  <si>
    <t>KADIOVACIK TR-1 35-19-M00202_DIREK TIPI TRAFO HUCRESI H01_2057020</t>
  </si>
  <si>
    <t>10.12.2023 09:24:42</t>
  </si>
  <si>
    <t>10.12.2023 11:00:19</t>
  </si>
  <si>
    <t>M-2999 35-02-M02999_A D1_83760729</t>
  </si>
  <si>
    <t>10.12.2023 09:26:50</t>
  </si>
  <si>
    <t>10.12.2023 11:33:44</t>
  </si>
  <si>
    <t>M-2999 35-02-M02999_B B1b_83760731</t>
  </si>
  <si>
    <t>10.12.2023 09:27:25</t>
  </si>
  <si>
    <t>10.12.2023 11:34:48</t>
  </si>
  <si>
    <t>GÜZELKÖY KÖK 45-71-M00123_SULAMA M06_50218076</t>
  </si>
  <si>
    <t>10.12.2023 09:28:56</t>
  </si>
  <si>
    <t>10.12.2023 10:53:09</t>
  </si>
  <si>
    <t>DERBENT İM-DM 45-83-A00004_B.BELEN M14_2331773</t>
  </si>
  <si>
    <t>10.12.2023 09:30:22</t>
  </si>
  <si>
    <t>10.12.2023 12:24:19</t>
  </si>
  <si>
    <t>SALİHLİ TM 45-78-A00004_YILMAZ DM-1 M12_2310856</t>
  </si>
  <si>
    <t>10.12.2023 09:30:26</t>
  </si>
  <si>
    <t>10.12.2023 09:42:00</t>
  </si>
  <si>
    <t>MURADİYE DM-8 45-71-M02145_OSMANLI TEL M16_72022474</t>
  </si>
  <si>
    <t>10.12.2023 09:31:11</t>
  </si>
  <si>
    <t>10.12.2023 16:58:28</t>
  </si>
  <si>
    <t>10.12.2023 09:35:48</t>
  </si>
  <si>
    <t>10.12.2023 17:13:43</t>
  </si>
  <si>
    <t>10.12.2023 09:36:40</t>
  </si>
  <si>
    <t>10.12.2023 10:47:14</t>
  </si>
  <si>
    <t>10.12.2023 09:36:48</t>
  </si>
  <si>
    <t>10.12.2023 10:52:00</t>
  </si>
  <si>
    <t>10.12.2023 09:37:11</t>
  </si>
  <si>
    <t>10.12.2023 12:45:21</t>
  </si>
  <si>
    <t>10.12.2023 09:39:46</t>
  </si>
  <si>
    <t>10.12.2023 10:36:00</t>
  </si>
  <si>
    <t>AKÇAKİLİSE TR-2 35-21-L00045_953361333_953361333</t>
  </si>
  <si>
    <t>10.12.2023 09:47:55</t>
  </si>
  <si>
    <t>10.12.2023 12:39:47</t>
  </si>
  <si>
    <t>DM-2 35-28-M00700_DM-6 M04_83507071</t>
  </si>
  <si>
    <t>10.12.2023 09:48:06</t>
  </si>
  <si>
    <t>10.12.2023 10:54:21</t>
  </si>
  <si>
    <t>AGROMARİN KÖK 35-26-M00584_BAMBİ MOBİLYA ÖZEL M07_66547673</t>
  </si>
  <si>
    <t>10.12.2023 09:48:32</t>
  </si>
  <si>
    <t>10.12.2023 10:32:59</t>
  </si>
  <si>
    <t>YUNTDAĞYENİCE KÖYÜ TR-1 45-71-M01699_43175940_56389172_56389172</t>
  </si>
  <si>
    <t>10.12.2023 09:53:29</t>
  </si>
  <si>
    <t>10.12.2023 16:33:12</t>
  </si>
  <si>
    <t>K-2795 35-08-K02795_35-08-K02795_42038460</t>
  </si>
  <si>
    <t>10.12.2023 10:00:56</t>
  </si>
  <si>
    <t>10.12.2023 10:13:27</t>
  </si>
  <si>
    <t>K-734 35-01-K00734_911249010_911249010</t>
  </si>
  <si>
    <t>10.12.2023 10:09:59</t>
  </si>
  <si>
    <t>10.12.2023 11:48:20</t>
  </si>
  <si>
    <t>10.12.2023 10:12:01</t>
  </si>
  <si>
    <t>10.12.2023 11:27:38</t>
  </si>
  <si>
    <t>L-317 BAHÇELİEVLER-1 35-18-L00317_35-18-L00317_2376083</t>
  </si>
  <si>
    <t>10.12.2023 10:14:18</t>
  </si>
  <si>
    <t>10.12.2023 13:25:35</t>
  </si>
  <si>
    <t>TR-48 TEKEL 35-19-L00048_B B12b_78937713</t>
  </si>
  <si>
    <t>10.12.2023 10:16:00</t>
  </si>
  <si>
    <t>10.12.2023 10:52:45</t>
  </si>
  <si>
    <t>10.12.2023 10:17:23</t>
  </si>
  <si>
    <t>10.12.2023 13:04:47</t>
  </si>
  <si>
    <t>K-1231 35-03-K01231_E E1b_5807872</t>
  </si>
  <si>
    <t>10.12.2023 10:18:02</t>
  </si>
  <si>
    <t>10.12.2023 13:20:46</t>
  </si>
  <si>
    <t>M-320 35-02-M00320_35-02-M00320_97151409</t>
  </si>
  <si>
    <t>10.12.2023 10:20:36</t>
  </si>
  <si>
    <t>11.12.2023 00:30:00</t>
  </si>
  <si>
    <t>K-525 35-04-K00525_35-04-K00525_2373747</t>
  </si>
  <si>
    <t>10.12.2023 10:49:13</t>
  </si>
  <si>
    <t>L-291 35-18-L00291_950459920_950459920</t>
  </si>
  <si>
    <t>10.12.2023 10:26:04</t>
  </si>
  <si>
    <t>10.12.2023 16:11:21</t>
  </si>
  <si>
    <t>GERENKÖY KÖK 35-23-M00156_ILIPINAR KÖK M02_72155666</t>
  </si>
  <si>
    <t>10.12.2023 10:31:11</t>
  </si>
  <si>
    <t>10.12.2023 17:48:17</t>
  </si>
  <si>
    <t>K-3773 35-04-K03773_99847083_99847083</t>
  </si>
  <si>
    <t>10.12.2023 10:32:43</t>
  </si>
  <si>
    <t>10.12.2023 12:20:58</t>
  </si>
  <si>
    <t>M-465 35-02-M00465_D_56362754_56362754</t>
  </si>
  <si>
    <t>10.12.2023 15:01:23</t>
  </si>
  <si>
    <t>K-388 35-02-K00388_912546174_912546174</t>
  </si>
  <si>
    <t>10.12.2023 10:39:12</t>
  </si>
  <si>
    <t>10.12.2023 15:02:37</t>
  </si>
  <si>
    <t>YELKİ TR-16 35-10-L00016_913204409_913204409</t>
  </si>
  <si>
    <t>10.12.2023 10:49:17</t>
  </si>
  <si>
    <t>10.12.2023 12:29:19</t>
  </si>
  <si>
    <t>M-2674 35-01-M02674_35-01-M02674_72042673</t>
  </si>
  <si>
    <t>10.12.2023 10:49:36</t>
  </si>
  <si>
    <t>10.12.2023 12:53:44</t>
  </si>
  <si>
    <t>TR-150 35-15-M00150_95000598319_95000598319</t>
  </si>
  <si>
    <t>10.12.2023 10:52:10</t>
  </si>
  <si>
    <t>10.12.2023 12:41:29</t>
  </si>
  <si>
    <t>10.12.2023 15:08:34</t>
  </si>
  <si>
    <t>KULA İM 45-77-A00001_DEMİRKÖPRÜ M03_2308470</t>
  </si>
  <si>
    <t>10.12.2023 10:58:21</t>
  </si>
  <si>
    <t>10.12.2023 11:06:00</t>
  </si>
  <si>
    <t>SELENDİ DM 45-81-M00001_KINIK M06_2321590</t>
  </si>
  <si>
    <t>10.12.2023 10:58:31</t>
  </si>
  <si>
    <t>10.12.2023 11:31:00</t>
  </si>
  <si>
    <t>M-1981 35-09-M01981_913306046_913306046</t>
  </si>
  <si>
    <t>10.12.2023 11:02:35</t>
  </si>
  <si>
    <t>10.12.2023 12:42:48</t>
  </si>
  <si>
    <t>GÖLLÜCE TR-1 35-26-L00285_ H_66204412</t>
  </si>
  <si>
    <t>10.12.2023 11:08:36</t>
  </si>
  <si>
    <t>10.12.2023 12:46:36</t>
  </si>
  <si>
    <t>AKMESCİT TR-2 35-29-L00220_950323081_950323081</t>
  </si>
  <si>
    <t>10.12.2023 11:10:22</t>
  </si>
  <si>
    <t>10.12.2023 13:13:03</t>
  </si>
  <si>
    <t>10.12.2023 11:15:11</t>
  </si>
  <si>
    <t>10.12.2023 12:00:55</t>
  </si>
  <si>
    <t>10.12.2023 11:16:51</t>
  </si>
  <si>
    <t>10.12.2023 12:37:05</t>
  </si>
  <si>
    <t>BÖLCEK DM 35-16-M00153_KÜÇÜK BÖLCEK M04_82962825</t>
  </si>
  <si>
    <t>10.12.2023 11:20:00</t>
  </si>
  <si>
    <t>10.12.2023 11:41:15</t>
  </si>
  <si>
    <t>KINIK TM 35-24-A00004_KINIK-1 M017_76822105</t>
  </si>
  <si>
    <t>10.12.2023 11:20:41</t>
  </si>
  <si>
    <t>10.12.2023 11:22:00</t>
  </si>
  <si>
    <t>ATALAN KÖK 35-26-L00247_GÖLLÜCE L06_72823413</t>
  </si>
  <si>
    <t>10.12.2023 11:21:32</t>
  </si>
  <si>
    <t>10.12.2023 12:22:00</t>
  </si>
  <si>
    <t>KİRAZ İM 35-31-A00001_KELLETEPE L04_2328560</t>
  </si>
  <si>
    <t>10.12.2023 11:30:00</t>
  </si>
  <si>
    <t>10.12.2023 16:25:00</t>
  </si>
  <si>
    <t>K-3584 35-01-K03584_910779919_910779919</t>
  </si>
  <si>
    <t>10.12.2023 11:34:39</t>
  </si>
  <si>
    <t>10.12.2023 12:30:33</t>
  </si>
  <si>
    <t>10.12.2023 11:42:45</t>
  </si>
  <si>
    <t>10.12.2023 16:24:00</t>
  </si>
  <si>
    <t>ESKİOBA TR-2 35-29-L00146_950339165_950339165</t>
  </si>
  <si>
    <t>10.12.2023 11:47:36</t>
  </si>
  <si>
    <t>10.12.2023 15:39:41</t>
  </si>
  <si>
    <t>DM02/TR25 45-73-M00051_45-73-M00051_66899974</t>
  </si>
  <si>
    <t>10.12.2023 11:51:36</t>
  </si>
  <si>
    <t>10.12.2023 13:01:01</t>
  </si>
  <si>
    <t>10.12.2023 11:56:21</t>
  </si>
  <si>
    <t>10.12.2023 12:22:22</t>
  </si>
  <si>
    <t>MENEMEN DM-4/TR-16 35-28-M00811_G G03_60782669</t>
  </si>
  <si>
    <t>10.12.2023 12:04:29</t>
  </si>
  <si>
    <t>10.12.2023 14:06:21</t>
  </si>
  <si>
    <t>10.12.2023 12:05:10</t>
  </si>
  <si>
    <t>10.12.2023 13:29:00</t>
  </si>
  <si>
    <t>M-1309 35-02-M01309_M-338 RASATANE M04_2324279</t>
  </si>
  <si>
    <t>10.12.2023 12:05:22</t>
  </si>
  <si>
    <t>10.12.2023 14:45:39</t>
  </si>
  <si>
    <t>DAĞISTAN KÖK 35-16-M00186_HatBaşıAyırıcı_53138901 M03_53138901</t>
  </si>
  <si>
    <t>10.12.2023 12:06:29</t>
  </si>
  <si>
    <t>10.12.2023 15:57:41</t>
  </si>
  <si>
    <t>BATAKLIK MAHALLESİ TR 35-16-M00008_A_56395399_56395399</t>
  </si>
  <si>
    <t>10.12.2023 12:08:30</t>
  </si>
  <si>
    <t>10.12.2023 17:40:38</t>
  </si>
  <si>
    <t>TR-113 ZEYTİNALANI 35-19-L00113_915137776_915137776</t>
  </si>
  <si>
    <t>10.12.2023 12:12:33</t>
  </si>
  <si>
    <t>10.12.2023 14:57:44</t>
  </si>
  <si>
    <t>M-1335 KAYADİBİ KÖK 35-02-M01335_M-676 GİRİŞ M04_2333769</t>
  </si>
  <si>
    <t>10.12.2023 12:13:41</t>
  </si>
  <si>
    <t>10.12.2023 13:09:47</t>
  </si>
  <si>
    <t>AVDAN TR-5 KÖK 45-82-M00130_HatBaşıAyırıcı_53135909 M02_53135909</t>
  </si>
  <si>
    <t>10.12.2023 12:27:51</t>
  </si>
  <si>
    <t>10.12.2023 13:08:11</t>
  </si>
  <si>
    <t>M-858 İZSU KARAÇAM SU POMPA 35-02-M00858Ö_DIREK TIPI TRAFO HUCRESI H01_2063775</t>
  </si>
  <si>
    <t>10.12.2023 12:28:13</t>
  </si>
  <si>
    <t>10.12.2023 16:23:09</t>
  </si>
  <si>
    <t>K-1361 35-02-K01361_99095470_99095470</t>
  </si>
  <si>
    <t>10.12.2023 12:40:03</t>
  </si>
  <si>
    <t>10.12.2023 14:46:00</t>
  </si>
  <si>
    <t>10.12.2023 12:40:16</t>
  </si>
  <si>
    <t>10.12.2023 12:44:00</t>
  </si>
  <si>
    <t>10.12.2023 13:37:49</t>
  </si>
  <si>
    <t>10.12.2023 12:50:10</t>
  </si>
  <si>
    <t>10.12.2023 14:38:11</t>
  </si>
  <si>
    <t>SOMA KÖYLER DM-2 45-82-M00125_HatBaşıAyırıcı_89955574 M09_89955574</t>
  </si>
  <si>
    <t>10.12.2023 13:00:06</t>
  </si>
  <si>
    <t>10.12.2023 15:24:16</t>
  </si>
  <si>
    <t>M-986 35-03-M00986_B_56353859_56353859</t>
  </si>
  <si>
    <t>10.12.2023 13:07:24</t>
  </si>
  <si>
    <t>10.12.2023 14:30:43</t>
  </si>
  <si>
    <t>TR-38 35-15-M00038_950368250_950368250</t>
  </si>
  <si>
    <t>10.12.2023 13:07:31</t>
  </si>
  <si>
    <t>10.12.2023 14:57:22</t>
  </si>
  <si>
    <t>10.12.2023 13:07:41</t>
  </si>
  <si>
    <t>10.12.2023 18:54:07</t>
  </si>
  <si>
    <t>AVDAN TR-5 KÖK 45-82-M00130_CENKYERİ M02_72194308</t>
  </si>
  <si>
    <t>10.12.2023 13:32:00</t>
  </si>
  <si>
    <t>MORALILAR TR-1 45-72-L00674_45-72-L00674_2347977</t>
  </si>
  <si>
    <t>10.12.2023 13:08:40</t>
  </si>
  <si>
    <t>10.12.2023 14:16:37</t>
  </si>
  <si>
    <t>M-1086 35-02-M01086_M-842 M03_2120289</t>
  </si>
  <si>
    <t>10.12.2023 14:34:09</t>
  </si>
  <si>
    <t>M-3555(YATIRIM REZERVE) 35-02-M03555_ M03_92173514</t>
  </si>
  <si>
    <t>10.12.2023 13:13:06</t>
  </si>
  <si>
    <t>10.12.2023 13:15:24</t>
  </si>
  <si>
    <t>10.12.2023 13:17:49</t>
  </si>
  <si>
    <t>10.12.2023 16:21:56</t>
  </si>
  <si>
    <t>HALİLLER KÖK 35-31-L00228_HALİLLER KÖK L012_72238536</t>
  </si>
  <si>
    <t>10.12.2023 13:20:51</t>
  </si>
  <si>
    <t>10.12.2023 14:34:36</t>
  </si>
  <si>
    <t>10.12.2023 13:23:41</t>
  </si>
  <si>
    <t>10.12.2023 16:46:31</t>
  </si>
  <si>
    <t>ÇANDARLI TR-4 35-30-M00004_D_56365155_56365155</t>
  </si>
  <si>
    <t>10.12.2023 13:24:16</t>
  </si>
  <si>
    <t>10.12.2023 15:03:15</t>
  </si>
  <si>
    <t>K-1338 35-03-K01338_C_56374148_56374148</t>
  </si>
  <si>
    <t>10.12.2023 13:27:05</t>
  </si>
  <si>
    <t>10.12.2023 15:55:01</t>
  </si>
  <si>
    <t>SEYİRKENT TR-1 45-83-M00691_ÜÇÜNCÜ KISIM SANAYİ TR-1 M01_61334547</t>
  </si>
  <si>
    <t>10.12.2023 13:29:45</t>
  </si>
  <si>
    <t>10.12.2023 16:51:33</t>
  </si>
  <si>
    <t>10.12.2023 13:32:24</t>
  </si>
  <si>
    <t>10.12.2023 20:34:02</t>
  </si>
  <si>
    <t>TR-69 35-16-L00069_953344966_953344966</t>
  </si>
  <si>
    <t>10.12.2023 13:47:25</t>
  </si>
  <si>
    <t>10.12.2023 18:43:11</t>
  </si>
  <si>
    <t>GÜLBAHÇE TR-13 (KARAPINAR) 35-19-L00143_956698164_956698164</t>
  </si>
  <si>
    <t>10.12.2023 13:53:12</t>
  </si>
  <si>
    <t>10.12.2023 15:07:51</t>
  </si>
  <si>
    <t>KINIK ORGANİZE DM 35-24-M00208_KOCAÖMERLİ KÖYLER M13_83158576</t>
  </si>
  <si>
    <t>10.12.2023 14:00:06</t>
  </si>
  <si>
    <t>10.12.2023 14:12:49</t>
  </si>
  <si>
    <t>GÖKÇEN DM 35-29-M00123_ASMALIK M12_2328948</t>
  </si>
  <si>
    <t>10.12.2023 14:06:06</t>
  </si>
  <si>
    <t>10.12.2023 14:12:00</t>
  </si>
  <si>
    <t>10.12.2023 14:06:28</t>
  </si>
  <si>
    <t>10.12.2023 14:13:00</t>
  </si>
  <si>
    <t>SOMA A SANTRALİ İM/DM 45-82-A00001_IŞIKLAR-1 M05_2091642</t>
  </si>
  <si>
    <t>10.12.2023 14:07:41</t>
  </si>
  <si>
    <t>10.12.2023 14:24:41</t>
  </si>
  <si>
    <t>10.12.2023 14:12:01</t>
  </si>
  <si>
    <t>10.12.2023 15:18:57</t>
  </si>
  <si>
    <t>MENEMEN KÖK-24 35-28-M00024_JANDARMA M03_66514303</t>
  </si>
  <si>
    <t>10.12.2023 14:25:16</t>
  </si>
  <si>
    <t>10.12.2023 16:26:49</t>
  </si>
  <si>
    <t>10.12.2023 16:23:57</t>
  </si>
  <si>
    <t>10.12.2023 14:38:52</t>
  </si>
  <si>
    <t>10.12.2023 15:18:53</t>
  </si>
  <si>
    <t>SİYEKLİ KÖK 45-71-M00185_DAĞYENİCE M07_72256926</t>
  </si>
  <si>
    <t>10.12.2023 14:38:53</t>
  </si>
  <si>
    <t>10.12.2023 17:48:19</t>
  </si>
  <si>
    <t>YENİFOÇA TR-53 35-23-M00053_YENİFOÇA TR-51 M01_72156680</t>
  </si>
  <si>
    <t>10.12.2023 14:39:41</t>
  </si>
  <si>
    <t>10.12.2023 15:16:41</t>
  </si>
  <si>
    <t>10.12.2023 14:40:08</t>
  </si>
  <si>
    <t>10.12.2023 14:54:21</t>
  </si>
  <si>
    <t>SOMA KÖYLER DM-2 45-82-M00125_BERGAMA M03_2035737</t>
  </si>
  <si>
    <t>10.12.2023 14:40:12</t>
  </si>
  <si>
    <t>10.12.2023 15:27:15</t>
  </si>
  <si>
    <t>MURADİYE DM 45-71-M00006_SİYEKLİ DM M10_2077009</t>
  </si>
  <si>
    <t>10.12.2023 14:43:49</t>
  </si>
  <si>
    <t>KEMENLER TR-3 35-15-L01132_ H_65829660</t>
  </si>
  <si>
    <t>10.12.2023 14:43:46</t>
  </si>
  <si>
    <t>10.12.2023 15:09:11</t>
  </si>
  <si>
    <t>DAĞDERE DM 45-72-M00097_GÖRDES M01_66536382</t>
  </si>
  <si>
    <t>10.12.2023 14:50:56</t>
  </si>
  <si>
    <t>10.12.2023 14:55:16</t>
  </si>
  <si>
    <t>ARPALIK KÖK 45-83-M00137_İSTASYON ALTI M01_2096636</t>
  </si>
  <si>
    <t>10.12.2023 14:51:11</t>
  </si>
  <si>
    <t>10.12.2023 15:35:41</t>
  </si>
  <si>
    <t>KAYAPINAR KÖK 45-71-M02146_KAYAPINAR M06_60777384</t>
  </si>
  <si>
    <t>10.12.2023 15:00:41</t>
  </si>
  <si>
    <t>10.12.2023 15:16:12</t>
  </si>
  <si>
    <t>AVŞAR İM 45-83-A00002_DERBENT ŞEHİR-1 M05_81660987</t>
  </si>
  <si>
    <t>10.12.2023 15:09:30</t>
  </si>
  <si>
    <t>10.12.2023 15:58:11</t>
  </si>
  <si>
    <t>TR-67 45-77-L00067_945490989_945490989</t>
  </si>
  <si>
    <t>10.12.2023 15:10:31</t>
  </si>
  <si>
    <t>10.12.2023 18:00:28</t>
  </si>
  <si>
    <t>SARIGÖL TR-51 45-79-M00051_F f4b_42280710</t>
  </si>
  <si>
    <t>10.12.2023 15:11:01</t>
  </si>
  <si>
    <t>10.12.2023 16:11:10</t>
  </si>
  <si>
    <t>SOMA A SANTRALİ İM/DM 45-82-A00001_IŞIKLAR-1 M05_2324956</t>
  </si>
  <si>
    <t>10.12.2023 15:13:28</t>
  </si>
  <si>
    <t>10.12.2023 15:33:11</t>
  </si>
  <si>
    <t>SARUHANLI DM 45-80-M00001_AKHİSAR-2 NURİYE DM M06_2086496</t>
  </si>
  <si>
    <t>10.12.2023 15:14:22</t>
  </si>
  <si>
    <t>10.12.2023 16:11:00</t>
  </si>
  <si>
    <t>M-1283 35-02-M01283_913285088_913285088</t>
  </si>
  <si>
    <t>10.12.2023 15:15:34</t>
  </si>
  <si>
    <t>10.12.2023 17:10:48</t>
  </si>
  <si>
    <t>SARAÇLAR KÖK 45-77-L00104_HAMİDİYE L05_72240088</t>
  </si>
  <si>
    <t>10.12.2023 15:17:41</t>
  </si>
  <si>
    <t>10.12.2023 16:10:31</t>
  </si>
  <si>
    <t>10.12.2023 15:19:06</t>
  </si>
  <si>
    <t>10.12.2023 17:34:13</t>
  </si>
  <si>
    <t>TİRE İM-DM-1 35-29-A00001_YENİÇİFTLİK M18_2059041</t>
  </si>
  <si>
    <t>10.12.2023 15:22:06</t>
  </si>
  <si>
    <t>10.12.2023 15:35:31</t>
  </si>
  <si>
    <t>TAYTAN OFİS KÖK 45-78-M00314_DEMİRKÖPRÜ DM-2 ÇIKIŞI (DEMİRKÖPRÜ-2) M06_60669744</t>
  </si>
  <si>
    <t>10.12.2023 15:22:16</t>
  </si>
  <si>
    <t>10.12.2023 15:47:42</t>
  </si>
  <si>
    <t>İM-2/TR-22 SIĞACIK 35-14-L00302_95001215014_95001215014</t>
  </si>
  <si>
    <t>10.12.2023 15:25:25</t>
  </si>
  <si>
    <t>10.12.2023 16:06:38</t>
  </si>
  <si>
    <t>OLGUNLAR TR-3 35-31-L00215_956575828_956575828</t>
  </si>
  <si>
    <t>10.12.2023 15:30:49</t>
  </si>
  <si>
    <t>10.12.2023 17:50:28</t>
  </si>
  <si>
    <t>TOKATBAŞI TR-3 35-20-L00103_B_91275047_91275047</t>
  </si>
  <si>
    <t>10.12.2023 15:31:56</t>
  </si>
  <si>
    <t>10.12.2023 19:34:05</t>
  </si>
  <si>
    <t>10.12.2023 15:38:17</t>
  </si>
  <si>
    <t>10.12.2023 18:42:31</t>
  </si>
  <si>
    <t>TR-24 35-15-L00024_DAĞITIM TRAFO TR-24 L06_66866792</t>
  </si>
  <si>
    <t>10.12.2023 15:41:16</t>
  </si>
  <si>
    <t>10.12.2023 15:50:56</t>
  </si>
  <si>
    <t>TR-24 35-15-L00024_TR-120 MİGROS - TR-24/A L01_66866789</t>
  </si>
  <si>
    <t>10.12.2023 16:04:56</t>
  </si>
  <si>
    <t>BÜYÜKKARCI KÖK 35-27-M00486_AMROS M05_77618333</t>
  </si>
  <si>
    <t>10.12.2023 15:50:49</t>
  </si>
  <si>
    <t>10.12.2023 16:54:09</t>
  </si>
  <si>
    <t>10.12.2023 15:51:30</t>
  </si>
  <si>
    <t>10.12.2023 16:43:45</t>
  </si>
  <si>
    <t>GÜLBAHÇE TR-2 (TR-183) 35-19-L00183_956696058_956696058</t>
  </si>
  <si>
    <t>10.12.2023 15:51:35</t>
  </si>
  <si>
    <t>10.12.2023 17:27:32</t>
  </si>
  <si>
    <t>TAYTAN OFİS KÖK 45-78-M00314_HatBaşıAyırıcı_53139316 M06_53139316</t>
  </si>
  <si>
    <t>10.12.2023 15:52:13</t>
  </si>
  <si>
    <t>10.12.2023 18:13:37</t>
  </si>
  <si>
    <t>HİTİT KÖK 35-27-M01124_4 NO LU DİREK M04_72060304</t>
  </si>
  <si>
    <t>10.12.2023 15:52:16</t>
  </si>
  <si>
    <t>10.12.2023 15:56:16</t>
  </si>
  <si>
    <t>K-1338 35-03-K01338_35-03-K01338_41958842</t>
  </si>
  <si>
    <t>10.12.2023 16:16:11</t>
  </si>
  <si>
    <t>K-1162 35-01-K01162_913898215_913898215</t>
  </si>
  <si>
    <t>10.12.2023 15:57:44</t>
  </si>
  <si>
    <t>10.12.2023 17:07:36</t>
  </si>
  <si>
    <t>SARIGÖL TR-4 45-79-M00004_TR-5-6-7 - TIRAZLAR M01_67097328</t>
  </si>
  <si>
    <t>10.12.2023 16:00:46</t>
  </si>
  <si>
    <t>10.12.2023 16:44:36</t>
  </si>
  <si>
    <t>TR-15 ( M-715) 35-30-M00715_TR-75 M01_86966658</t>
  </si>
  <si>
    <t>10.12.2023 16:03:26</t>
  </si>
  <si>
    <t>10.12.2023 16:41:31</t>
  </si>
  <si>
    <t>ALOSBİ TM 35-17-A00006_HatBaşıAyırıcı_65357671 M05_65357671</t>
  </si>
  <si>
    <t>10.12.2023 16:16:36</t>
  </si>
  <si>
    <t>10.12.2023 17:21:30</t>
  </si>
  <si>
    <t>TR-4 35-27-M00004_95001314955_95001314955</t>
  </si>
  <si>
    <t>10.12.2023 16:19:14</t>
  </si>
  <si>
    <t>10.12.2023 19:43:17</t>
  </si>
  <si>
    <t>SARUHANLI DM 45-80-M00001_AKHİSAR-2 NURİYE DM M06_2324043</t>
  </si>
  <si>
    <t>10.12.2023 16:27:46</t>
  </si>
  <si>
    <t>10.12.2023 16:58:49</t>
  </si>
  <si>
    <t>M-3555(YATIRIM REZERVE) 35-02-M03555_ M02_92173536</t>
  </si>
  <si>
    <t>10.12.2023 16:30:46</t>
  </si>
  <si>
    <t>10.12.2023 16:39:19</t>
  </si>
  <si>
    <t>YELKİ TR-6 (M-2343) 35-10-M02343_97958729_97958729</t>
  </si>
  <si>
    <t>10.12.2023 16:41:41</t>
  </si>
  <si>
    <t>10.12.2023 17:34:55</t>
  </si>
  <si>
    <t>10.12.2023 17:48:23</t>
  </si>
  <si>
    <t>MURADİYE DM-4/12-B (DİREK TR-2) 45-71-M01873_D_56386052_56386052</t>
  </si>
  <si>
    <t>10.12.2023 16:47:59</t>
  </si>
  <si>
    <t>10.12.2023 20:29:41</t>
  </si>
  <si>
    <t>M-3420(YATIRIM REZERVE) 35-03-M03420_G_56382793_56382793</t>
  </si>
  <si>
    <t>10.12.2023 16:48:18</t>
  </si>
  <si>
    <t>10.12.2023 19:15:20</t>
  </si>
  <si>
    <t>10.12.2023 16:52:26</t>
  </si>
  <si>
    <t>10.12.2023 19:08:36</t>
  </si>
  <si>
    <t>10.12.2023 16:55:32</t>
  </si>
  <si>
    <t>10.12.2023 19:47:56</t>
  </si>
  <si>
    <t>K-622 35-01-K00622_910738177_910738177</t>
  </si>
  <si>
    <t>10.12.2023 17:00:24</t>
  </si>
  <si>
    <t>10.12.2023 19:31:47</t>
  </si>
  <si>
    <t>10.12.2023 17:05:06</t>
  </si>
  <si>
    <t>10.12.2023 17:50:26</t>
  </si>
  <si>
    <t>URGANLI TR-5 45-83-M00572_45-83-M00572_2367926</t>
  </si>
  <si>
    <t>10.12.2023 17:14:26</t>
  </si>
  <si>
    <t>10.12.2023 17:57:24</t>
  </si>
  <si>
    <t>AHMETLİ TR-28 45-84-L00028_955182979_955182979</t>
  </si>
  <si>
    <t>10.12.2023 17:18:59</t>
  </si>
  <si>
    <t>10.12.2023 17:30:20</t>
  </si>
  <si>
    <t>MAVİ KÖŞE TR-1 KÖK 35-17-M00224_ŞAKRAN GİRİŞ M05_66294342</t>
  </si>
  <si>
    <t>10.12.2023 18:16:01</t>
  </si>
  <si>
    <t>SULUDERE KÖK 35-31-L00057_SARISU L03_2113668</t>
  </si>
  <si>
    <t>10.12.2023 17:21:51</t>
  </si>
  <si>
    <t>10.12.2023 18:03:50</t>
  </si>
  <si>
    <t>10.12.2023 17:23:16</t>
  </si>
  <si>
    <t>10.12.2023 17:28:16</t>
  </si>
  <si>
    <t>VİLLAKENT TR-4 35-28-M00388_953371775_953371775</t>
  </si>
  <si>
    <t>10.12.2023 17:25:30</t>
  </si>
  <si>
    <t>10.12.2023 22:07:37</t>
  </si>
  <si>
    <t>AHMETLİ TR-28 45-84-L00028_45-84-L00028_2367397</t>
  </si>
  <si>
    <t>10.12.2023 17:55:13</t>
  </si>
  <si>
    <t>TR-325 35-19-M00474_956692053_956692053</t>
  </si>
  <si>
    <t>10.12.2023 17:30:55</t>
  </si>
  <si>
    <t>10.12.2023 18:37:14</t>
  </si>
  <si>
    <t>BADEMBÜKÜ TR-1 35-21-L00075_A_76840972_76840972</t>
  </si>
  <si>
    <t>10.12.2023 17:32:17</t>
  </si>
  <si>
    <t>10.12.2023 20:59:40</t>
  </si>
  <si>
    <t>KOYUNDERE TR-20 35-28-M00113_12342472 A_5769464</t>
  </si>
  <si>
    <t>10.12.2023 17:33:36</t>
  </si>
  <si>
    <t>10.12.2023 20:18:19</t>
  </si>
  <si>
    <t>10.12.2023 17:35:58</t>
  </si>
  <si>
    <t>10.12.2023 20:25:26</t>
  </si>
  <si>
    <t>ILIPINAR TR-2 35-23-M00082_B_92271051_92271051</t>
  </si>
  <si>
    <t>10.12.2023 17:42:59</t>
  </si>
  <si>
    <t>10.12.2023 21:23:46</t>
  </si>
  <si>
    <t>TR-96 35-16-L00096_953346777_953346777</t>
  </si>
  <si>
    <t>10.12.2023 17:46:48</t>
  </si>
  <si>
    <t>10.12.2023 20:29:15</t>
  </si>
  <si>
    <t>OLGUNLAR TR-3 35-31-L00215_35-31-L00215_2361886</t>
  </si>
  <si>
    <t>10.12.2023 18:16:40</t>
  </si>
  <si>
    <t>HAMİTLİ TR-1 45-76-L00148_45-76-L00148_2368432</t>
  </si>
  <si>
    <t>10.12.2023 17:51:41</t>
  </si>
  <si>
    <t>10.12.2023 18:23:33</t>
  </si>
  <si>
    <t>BÜYÜKKARCI KÖK 35-27-M00486_AMROS M05_77618344</t>
  </si>
  <si>
    <t>10.12.2023 17:58:07</t>
  </si>
  <si>
    <t>10.12.2023 22:29:00</t>
  </si>
  <si>
    <t>ÜLKÜ KÖK 45-78-M01394_SERVET BLOK M03_83839759</t>
  </si>
  <si>
    <t>10.12.2023 17:58:12</t>
  </si>
  <si>
    <t>10.12.2023 18:46:14</t>
  </si>
  <si>
    <t>K-215 35-04-K00215_912454187_912454187</t>
  </si>
  <si>
    <t>10.12.2023 17:59:41</t>
  </si>
  <si>
    <t>10.12.2023 19:54:11</t>
  </si>
  <si>
    <t>KINIK TR-1 35-24-M00235_955217547_955217547</t>
  </si>
  <si>
    <t>10.12.2023 18:00:00</t>
  </si>
  <si>
    <t>10.12.2023 19:37:39</t>
  </si>
  <si>
    <t>10.12.2023 18:07:04</t>
  </si>
  <si>
    <t>10.12.2023 19:16:46</t>
  </si>
  <si>
    <t>EVRENLİ İNCELER MAH TR-1 45-73-M00496_B_56401997_56401997</t>
  </si>
  <si>
    <t>10.12.2023 18:16:25</t>
  </si>
  <si>
    <t>10.12.2023 19:18:42</t>
  </si>
  <si>
    <t>SARIGÖL TR-53 45-79-M00053_D_56400559_56400559</t>
  </si>
  <si>
    <t>10.12.2023 18:25:20</t>
  </si>
  <si>
    <t>10.12.2023 19:01:40</t>
  </si>
  <si>
    <t>M-2708 35-02-M02708_E_77269681_77269681</t>
  </si>
  <si>
    <t>10.12.2023 18:25:34</t>
  </si>
  <si>
    <t>10.12.2023 20:08:01</t>
  </si>
  <si>
    <t>TR-37 35-27-M00037_B_56356324_56356324</t>
  </si>
  <si>
    <t>10.12.2023 18:31:38</t>
  </si>
  <si>
    <t>10.12.2023 22:18:39</t>
  </si>
  <si>
    <t>CABARLAR KÖK 45-75-M00053_HatBaşıAyırıcı_53135572 M02_53135572</t>
  </si>
  <si>
    <t>10.12.2023 18:33:58</t>
  </si>
  <si>
    <t>10.12.2023 19:19:15</t>
  </si>
  <si>
    <t>TR-138 35-16-L00138_35-16-L00138_2347417</t>
  </si>
  <si>
    <t>10.12.2023 18:43:10</t>
  </si>
  <si>
    <t>10.12.2023 22:20:34</t>
  </si>
  <si>
    <t>K-3451 35-08-K03451_914587141_914587141</t>
  </si>
  <si>
    <t>10.12.2023 18:51:03</t>
  </si>
  <si>
    <t>10.12.2023 20:25:42</t>
  </si>
  <si>
    <t>K-732 35-01-K00732_M_56367096_56367096</t>
  </si>
  <si>
    <t>10.12.2023 18:52:36</t>
  </si>
  <si>
    <t>10.12.2023 20:30:16</t>
  </si>
  <si>
    <t>M-1112 35-08-M01112__72410917_72410917</t>
  </si>
  <si>
    <t>10.12.2023 18:54:33</t>
  </si>
  <si>
    <t>10.12.2023 20:54:11</t>
  </si>
  <si>
    <t>ÖREN TR-2 35-27-L00217_B_56365614_56365614</t>
  </si>
  <si>
    <t>10.12.2023 18:56:10</t>
  </si>
  <si>
    <t>10.12.2023 19:49:06</t>
  </si>
  <si>
    <t>TEPEKÖY TR-1 35-16-L00257_35-16-L00257_2348094</t>
  </si>
  <si>
    <t>10.12.2023 18:59:21</t>
  </si>
  <si>
    <t>10.12.2023 19:26:21</t>
  </si>
  <si>
    <t>KARABURÇ HAL YANI TR-4 35-31-L00266_956582065_956582065</t>
  </si>
  <si>
    <t>10.12.2023 19:15:34</t>
  </si>
  <si>
    <t>10.12.2023 21:51:19</t>
  </si>
  <si>
    <t>SEYREK TR-1 35-28-M00371_953379119_953379119</t>
  </si>
  <si>
    <t>10.12.2023 19:18:37</t>
  </si>
  <si>
    <t>10.12.2023 22:29:48</t>
  </si>
  <si>
    <t>EVRENLİ İNCELER MAH TR-1 45-73-M00496_45-73-M00496_2352762</t>
  </si>
  <si>
    <t>10.12.2023 20:27:17</t>
  </si>
  <si>
    <t>10.12.2023 19:40:17</t>
  </si>
  <si>
    <t>YENİ ŞAKRAN TR-13 35-17-M00213_E_72372490_72372490</t>
  </si>
  <si>
    <t>10.12.2023 19:42:25</t>
  </si>
  <si>
    <t>10.12.2023 21:09:43</t>
  </si>
  <si>
    <t>10.12.2023 19:51:14</t>
  </si>
  <si>
    <t>10.12.2023 21:25:06</t>
  </si>
  <si>
    <t>10.12.2023 19:53:59</t>
  </si>
  <si>
    <t>10.12.2023 20:52:30</t>
  </si>
  <si>
    <t>DEVELİ TR-2 35-22-M00284_B_56356978_56356978</t>
  </si>
  <si>
    <t>10.12.2023 20:03:33</t>
  </si>
  <si>
    <t>10.12.2023 20:18:36</t>
  </si>
  <si>
    <t>M-3112(YATIRIM REZERVE) 35-08-M03112_B B1_5763220</t>
  </si>
  <si>
    <t>10.12.2023 20:22:32</t>
  </si>
  <si>
    <t>10.12.2023 21:20:36</t>
  </si>
  <si>
    <t>10.12.2023 20:35:11</t>
  </si>
  <si>
    <t>10.12.2023 21:33:23</t>
  </si>
  <si>
    <t>M-1112 35-08-M01112_A_56354019_56354019</t>
  </si>
  <si>
    <t>10.12.2023 21:01:23</t>
  </si>
  <si>
    <t>11.12.2023 00:05:51</t>
  </si>
  <si>
    <t>K-122 35-01-K00122_911676897_911676897</t>
  </si>
  <si>
    <t>10.12.2023 21:02:24</t>
  </si>
  <si>
    <t>11.12.2023 00:05:50</t>
  </si>
  <si>
    <t>TR-1/86-A (NAME SOKAK TRF) 45-83-M00271_A_91193596_91193596</t>
  </si>
  <si>
    <t>10.12.2023 21:06:11</t>
  </si>
  <si>
    <t>10.12.2023 23:53:39</t>
  </si>
  <si>
    <t>10.12.2023 21:44:47</t>
  </si>
  <si>
    <t>L-513 REİSDERE 35-18-L00513_A_91453073_91453073</t>
  </si>
  <si>
    <t>10.12.2023 21:54:19</t>
  </si>
  <si>
    <t>10.12.2023 23:25:07</t>
  </si>
  <si>
    <t>FOÇA TR-32 35-23-L00032_C_56398198_56398198</t>
  </si>
  <si>
    <t>10.12.2023 21:58:03</t>
  </si>
  <si>
    <t>10.12.2023 23:16:32</t>
  </si>
  <si>
    <t>MEGA YAĞ KÖK 35-17-M00287_BUNGE M03_66422774</t>
  </si>
  <si>
    <t>10.12.2023 22:37:48</t>
  </si>
  <si>
    <t>10.12.2023 23:08:42</t>
  </si>
  <si>
    <t>TR-140 35-16-L00140_B_56398104_56398104</t>
  </si>
  <si>
    <t>10.12.2023 23:17:59</t>
  </si>
  <si>
    <t>10.12.2023 23:44:09</t>
  </si>
  <si>
    <t>L-513 REİSDERE 35-18-L00513_950462624_950462624</t>
  </si>
  <si>
    <t>10.12.2023 23:22:18</t>
  </si>
  <si>
    <t>11.12.2023 02:05:26</t>
  </si>
  <si>
    <t>K-2746 35-03-K02746_910526837_910526837</t>
  </si>
  <si>
    <t>10.12.2023 23:43:28</t>
  </si>
  <si>
    <t>11.12.2023 00:28:57</t>
  </si>
  <si>
    <t>M-1112 35-08-M01112_35-08-M01112_42040134</t>
  </si>
  <si>
    <t>11.12.2023 00:23:00</t>
  </si>
  <si>
    <t>AKHİSAR İM 45-72-A00001_TR-1/13 M14_2308507</t>
  </si>
  <si>
    <t>11.12.2023 00:19:45</t>
  </si>
  <si>
    <t>11.12.2023 00:55:40</t>
  </si>
  <si>
    <t>M-941 35-02-M00941_TRF M01_2113202</t>
  </si>
  <si>
    <t>11.12.2023 01:33:36</t>
  </si>
  <si>
    <t>11.12.2023 02:38:56</t>
  </si>
  <si>
    <t>K-1927 35-10-K01927_E E01b_5924725</t>
  </si>
  <si>
    <t>11.12.2023 01:34:02</t>
  </si>
  <si>
    <t>11.12.2023 03:48:16</t>
  </si>
  <si>
    <t>ARSLANLAR TM 35-26-A00004_KUTLUTAŞ M29_2307568</t>
  </si>
  <si>
    <t>11.12.2023 02:29:57</t>
  </si>
  <si>
    <t>11.12.2023 03:04:35</t>
  </si>
  <si>
    <t>KIRCALAR DM 35-16-M00261_ÜRKÜTLER-SINIRADA GRUP KÖYLER ENH M03_72041844</t>
  </si>
  <si>
    <t>11.12.2023 03:43:46</t>
  </si>
  <si>
    <t>11.12.2023 03:55:50</t>
  </si>
  <si>
    <t>TR-1/17 45-72-M00017_45-72-M00017_83426686</t>
  </si>
  <si>
    <t>11.12.2023 04:12:31</t>
  </si>
  <si>
    <t>11.12.2023 04:59:25</t>
  </si>
  <si>
    <t>PANAZTEPE DM 35-28-M00732_DERSAN-2 ÇIKIŞ M04_2089212</t>
  </si>
  <si>
    <t>11.12.2023 04:27:51</t>
  </si>
  <si>
    <t>11.12.2023 06:28:47</t>
  </si>
  <si>
    <t>ALÇUK TM 35-17-A00001_FOÇA-1 M32_2307957</t>
  </si>
  <si>
    <t>11.12.2023 04:35:51</t>
  </si>
  <si>
    <t>11.12.2023 05:10:00</t>
  </si>
  <si>
    <t>DM-03/01 45-71-M00003_TR-3/27 M06_2307285</t>
  </si>
  <si>
    <t>11.12.2023 05:19:16</t>
  </si>
  <si>
    <t>11.12.2023 07:09:33</t>
  </si>
  <si>
    <t>M-657 35-17-M00657_HELVACI DM-2 M05_66304236</t>
  </si>
  <si>
    <t>11.12.2023 05:33:22</t>
  </si>
  <si>
    <t>11.12.2023 06:02:00</t>
  </si>
  <si>
    <t>ÇAYBAŞI DM-1/19 35-26-M00182_ M11_2333049</t>
  </si>
  <si>
    <t>11.12.2023 06:30:38</t>
  </si>
  <si>
    <t>11.12.2023 07:12:23</t>
  </si>
  <si>
    <t>HELVACI DM-2 35-17-M00359_ŞEHİT KEMAL M05_66476670</t>
  </si>
  <si>
    <t>11.12.2023 06:41:00</t>
  </si>
  <si>
    <t>11.12.2023 07:54:32</t>
  </si>
  <si>
    <t>TÜRKELLİ DM (TR-4) 35-28-M00368_KESİKKÖY M12_56299111</t>
  </si>
  <si>
    <t>11.12.2023 06:45:21</t>
  </si>
  <si>
    <t>11.12.2023 08:13:08</t>
  </si>
  <si>
    <t>K-111 35-04-K00111_99782932_99782932</t>
  </si>
  <si>
    <t>11.12.2023 06:59:35</t>
  </si>
  <si>
    <t>11.12.2023 10:27:44</t>
  </si>
  <si>
    <t>K-1036 35-01-K01036_912841232_912841232</t>
  </si>
  <si>
    <t>11.12.2023 07:16:46</t>
  </si>
  <si>
    <t>11.12.2023 14:59:18</t>
  </si>
  <si>
    <t>11.12.2023 07:32:36</t>
  </si>
  <si>
    <t>11.12.2023 14:25:42</t>
  </si>
  <si>
    <t>POYRAZDAMLARI TR-11 45-78-M00576_KEMERDAMLARI YUKARIKEMER M05_2328103</t>
  </si>
  <si>
    <t>11.12.2023 07:51:52</t>
  </si>
  <si>
    <t>11.12.2023 08:42:55</t>
  </si>
  <si>
    <t>11.12.2023 08:32:44</t>
  </si>
  <si>
    <t>SARUHANLI DM 45-80-M00001_KOLDERE M11_84122769</t>
  </si>
  <si>
    <t>11.12.2023 08:03:30</t>
  </si>
  <si>
    <t>11.12.2023 08:39:46</t>
  </si>
  <si>
    <t>TR-2/69 (15,8) 45-83-L00069_C C01b_66245341</t>
  </si>
  <si>
    <t>11.12.2023 08:08:08</t>
  </si>
  <si>
    <t>11.12.2023 09:27:11</t>
  </si>
  <si>
    <t>K-2973 35-02-K02973_913480517_913480517</t>
  </si>
  <si>
    <t>11.12.2023 08:08:43</t>
  </si>
  <si>
    <t>11.12.2023 09:32:50</t>
  </si>
  <si>
    <t>DİKİLİ İM 35-30-A00001_DELİCETEPE M07_72356788</t>
  </si>
  <si>
    <t>11.12.2023 08:12:50</t>
  </si>
  <si>
    <t>11.12.2023 08:15:00</t>
  </si>
  <si>
    <t>11.12.2023 08:13:50</t>
  </si>
  <si>
    <t>11.12.2023 10:32:13</t>
  </si>
  <si>
    <t>DİKİLİ İM 35-30-A00001_HatBaşıAyırıcı_90912498 M07_90912498</t>
  </si>
  <si>
    <t>11.12.2023 08:14:02</t>
  </si>
  <si>
    <t>11.12.2023 08:35:11</t>
  </si>
  <si>
    <t>11.12.2023 08:18:00</t>
  </si>
  <si>
    <t>11.12.2023 18:13:03</t>
  </si>
  <si>
    <t>GÜNGÖR BOZYAKA SULAMA TR 45-71-M01310_DIREK TIPI TRAFO HUCRESI H01_2086714</t>
  </si>
  <si>
    <t>11.12.2023 08:21:59</t>
  </si>
  <si>
    <t>11.12.2023 09:57:00</t>
  </si>
  <si>
    <t>M-989 35-03-M00989_35-03-M00989_41914887</t>
  </si>
  <si>
    <t>11.12.2023 08:30:04</t>
  </si>
  <si>
    <t>11.12.2023 10:40:09</t>
  </si>
  <si>
    <t>HELVACI DM-2 35-17-M00359_HATUNDERE M03_66476668</t>
  </si>
  <si>
    <t>11.12.2023 09:06:32</t>
  </si>
  <si>
    <t>DM-1/26 35-29-M00026_49189180_56407949_56407949</t>
  </si>
  <si>
    <t>11.12.2023 08:49:16</t>
  </si>
  <si>
    <t>11.12.2023 11:28:51</t>
  </si>
  <si>
    <t>11.12.2023 08:52:01</t>
  </si>
  <si>
    <t>11.12.2023 09:07:00</t>
  </si>
  <si>
    <t>YOLÜSTÜ İM 35-15-A00002_GERÇEKLİ L12_2316545</t>
  </si>
  <si>
    <t>11.12.2023 08:54:21</t>
  </si>
  <si>
    <t>11.12.2023 09:01:01</t>
  </si>
  <si>
    <t>11.12.2023 08:54:23</t>
  </si>
  <si>
    <t>11.12.2023 09:36:57</t>
  </si>
  <si>
    <t>KORUCUK-1 35-26-M00461_DIREK TIPI TRAFO HUCRESI H01_2101125</t>
  </si>
  <si>
    <t>11.12.2023 08:56:14</t>
  </si>
  <si>
    <t>11.12.2023 12:51:01</t>
  </si>
  <si>
    <t>DM-8/TR-49 45-72-L00943_956482266_956482266</t>
  </si>
  <si>
    <t>11.12.2023 09:00:34</t>
  </si>
  <si>
    <t>11.12.2023 13:25:06</t>
  </si>
  <si>
    <t>11.12.2023 09:01:21</t>
  </si>
  <si>
    <t>11.12.2023 16:38:10</t>
  </si>
  <si>
    <t>11.12.2023 09:02:17</t>
  </si>
  <si>
    <t>11.12.2023 12:00:18</t>
  </si>
  <si>
    <t>TR-1/59 45-72-M00059__81571124_81571124</t>
  </si>
  <si>
    <t>11.12.2023 09:04:35</t>
  </si>
  <si>
    <t>11.12.2023 11:27:12</t>
  </si>
  <si>
    <t>KINIK ORGANİZE DM 35-24-M00208_SOMA KÖYLER M15_83158735</t>
  </si>
  <si>
    <t>11.12.2023 09:05:16</t>
  </si>
  <si>
    <t>11.12.2023 09:17:00</t>
  </si>
  <si>
    <t>M-1131 35-02-M01131_M-3506 M04_2060001</t>
  </si>
  <si>
    <t>11.12.2023 09:05:35</t>
  </si>
  <si>
    <t>11.12.2023 14:02:07</t>
  </si>
  <si>
    <t>11.12.2023 09:06:03</t>
  </si>
  <si>
    <t>11.12.2023 16:47:50</t>
  </si>
  <si>
    <t>SOMA KÖYLER DM-2 45-82-M00125_DM-1 ÇIKIŞI DM-2 FİDER-2 M11_66332640</t>
  </si>
  <si>
    <t>11.12.2023 09:09:32</t>
  </si>
  <si>
    <t>11.12.2023 09:42:38</t>
  </si>
  <si>
    <t>11.12.2023 09:13:26</t>
  </si>
  <si>
    <t>11.12.2023 09:14:46</t>
  </si>
  <si>
    <t>DM-12 45-71-M00305_DM-12/06 M09_100664884</t>
  </si>
  <si>
    <t>11.12.2023 09:14:50</t>
  </si>
  <si>
    <t>11.12.2023 12:14:12</t>
  </si>
  <si>
    <t>KOYUNDERE TR-20 35-28-M00113_953381140_953381140</t>
  </si>
  <si>
    <t>11.12.2023 09:15:31</t>
  </si>
  <si>
    <t>11.12.2023 16:41:57</t>
  </si>
  <si>
    <t>11.12.2023 09:16:43</t>
  </si>
  <si>
    <t>11.12.2023 15:03:06</t>
  </si>
  <si>
    <t>M-487 35-17-M00487_35-17-M00487_92559243</t>
  </si>
  <si>
    <t>11.12.2023 09:20:22</t>
  </si>
  <si>
    <t>11.12.2023 12:58:08</t>
  </si>
  <si>
    <t>DM-16 45-71-M00309_DM-16/20 M05_92909753</t>
  </si>
  <si>
    <t>11.12.2023 09:22:31</t>
  </si>
  <si>
    <t>11.12.2023 12:39:54</t>
  </si>
  <si>
    <t>DM-16 45-71-M00309_DM-16/22 M04_92909708</t>
  </si>
  <si>
    <t>11.12.2023 09:24:56</t>
  </si>
  <si>
    <t>11.12.2023 12:34:41</t>
  </si>
  <si>
    <t>11.12.2023 09:26:10</t>
  </si>
  <si>
    <t>11.12.2023 17:56:58</t>
  </si>
  <si>
    <t>TR-23 35-27-M00023_DAĞITIM TRAFO TR-23 M02_72180318</t>
  </si>
  <si>
    <t>11.12.2023 09:26:15</t>
  </si>
  <si>
    <t>11.12.2023 16:19:35</t>
  </si>
  <si>
    <t>11.12.2023 09:26:21</t>
  </si>
  <si>
    <t>11.12.2023 16:31:39</t>
  </si>
  <si>
    <t>TR-60 35-30-L00060_B_56397644_56397644</t>
  </si>
  <si>
    <t>11.12.2023 09:27:10</t>
  </si>
  <si>
    <t>11.12.2023 11:28:02</t>
  </si>
  <si>
    <t>11.12.2023 09:28:41</t>
  </si>
  <si>
    <t>11.12.2023 15:21:22</t>
  </si>
  <si>
    <t>DM-12 45-71-M00305_DM-12/03 M08_2320589</t>
  </si>
  <si>
    <t>11.12.2023 09:36:26</t>
  </si>
  <si>
    <t>11.12.2023 12:11:52</t>
  </si>
  <si>
    <t>DM-1/3 GÜNEŞ YOLU TR 35-19-M00263_35-19-M00263_72119923</t>
  </si>
  <si>
    <t>11.12.2023 09:37:11</t>
  </si>
  <si>
    <t>11.12.2023 16:17:23</t>
  </si>
  <si>
    <t>11.12.2023 09:39:11</t>
  </si>
  <si>
    <t>11.12.2023 10:42:55</t>
  </si>
  <si>
    <t>TR-63 35-16-L00063_A_90954992_90954992</t>
  </si>
  <si>
    <t>11.12.2023 09:39:17</t>
  </si>
  <si>
    <t>11.12.2023 10:26:26</t>
  </si>
  <si>
    <t>11.12.2023 09:40:11</t>
  </si>
  <si>
    <t>11.12.2023 11:27:02</t>
  </si>
  <si>
    <t>K-1487 35-03-K01487_B_56373245_56373245</t>
  </si>
  <si>
    <t>11.12.2023 09:44:45</t>
  </si>
  <si>
    <t>11.12.2023 11:20:00</t>
  </si>
  <si>
    <t>ÇAPAK TR-2 35-26-M00426_956612582_956612582</t>
  </si>
  <si>
    <t>11.12.2023 09:47:30</t>
  </si>
  <si>
    <t>11.12.2023 11:19:06</t>
  </si>
  <si>
    <t>11.12.2023 09:49:34</t>
  </si>
  <si>
    <t>11.12.2023 17:20:58</t>
  </si>
  <si>
    <t>ALİAĞA TR-43 DM 35-17-M00043_HatBaşıAyırıcı_72823517 M13_72823517</t>
  </si>
  <si>
    <t>11.12.2023 09:50:59</t>
  </si>
  <si>
    <t>11.12.2023 17:31:08</t>
  </si>
  <si>
    <t>K-2013 35-08-K02013__72410686_72410686</t>
  </si>
  <si>
    <t>11.12.2023 09:52:00</t>
  </si>
  <si>
    <t>11.12.2023 11:02:58</t>
  </si>
  <si>
    <t>11.12.2023 09:53:00</t>
  </si>
  <si>
    <t>11.12.2023 17:44:40</t>
  </si>
  <si>
    <t>L-335 35-18-L00335_L-512 L-513 L02_61233854</t>
  </si>
  <si>
    <t>11.12.2023 09:53:35</t>
  </si>
  <si>
    <t>11.12.2023 13:03:11</t>
  </si>
  <si>
    <t>TR-31 35-26-M00031_DAĞITIM TRAFO TR-31 M06_65949718</t>
  </si>
  <si>
    <t>11.12.2023 09:53:52</t>
  </si>
  <si>
    <t>11.12.2023 10:28:04</t>
  </si>
  <si>
    <t>TR-1/50 45-83-M00050_45-83-M00050_2356905</t>
  </si>
  <si>
    <t>11.12.2023 09:54:11</t>
  </si>
  <si>
    <t>11.12.2023 11:57:47</t>
  </si>
  <si>
    <t>11.12.2023 09:56:31</t>
  </si>
  <si>
    <t>11.12.2023 15:32:17</t>
  </si>
  <si>
    <t>11.12.2023 11:11:04</t>
  </si>
  <si>
    <t>M-3437(YATIRIM REZERVE) 35-03-M03437_35-03-M03437_88208126</t>
  </si>
  <si>
    <t>11.12.2023 09:57:34</t>
  </si>
  <si>
    <t>11.12.2023 12:48:20</t>
  </si>
  <si>
    <t>11.12.2023 09:58:22</t>
  </si>
  <si>
    <t>11.12.2023 11:17:18</t>
  </si>
  <si>
    <t>ALİAĞA TR-43 DM 35-17-M00043_HatBaşıAyırıcı_72823546 M13_72823546</t>
  </si>
  <si>
    <t>11.12.2023 09:58:31</t>
  </si>
  <si>
    <t>11.12.2023 09:58:46</t>
  </si>
  <si>
    <t>11.12.2023 09:58:56</t>
  </si>
  <si>
    <t>11.12.2023 10:01:41</t>
  </si>
  <si>
    <t>YENİKÖY YÖRÜKLER MAH. TR-5 35-15-L00505_35-15-L00505_2365938</t>
  </si>
  <si>
    <t>11.12.2023 10:00:43</t>
  </si>
  <si>
    <t>11.12.2023 14:14:02</t>
  </si>
  <si>
    <t>M-448 35-03-M00448_A_91243377_91243377</t>
  </si>
  <si>
    <t>11.12.2023 10:03:18</t>
  </si>
  <si>
    <t>11.12.2023 14:22:26</t>
  </si>
  <si>
    <t>11.12.2023 10:05:11</t>
  </si>
  <si>
    <t>11.12.2023 17:12:53</t>
  </si>
  <si>
    <t>K-4259 35-01-K04259_B_56383399_56383399</t>
  </si>
  <si>
    <t>11.12.2023 10:05:33</t>
  </si>
  <si>
    <t>11.12.2023 17:11:42</t>
  </si>
  <si>
    <t>BÖLCEK DM 35-16-M00153_SARICALAR M07_82962828</t>
  </si>
  <si>
    <t>11.12.2023 10:08:41</t>
  </si>
  <si>
    <t>11.12.2023 11:24:40</t>
  </si>
  <si>
    <t>TR-10 BABACAN 35-19-L00010_35-19-L00010_2349693</t>
  </si>
  <si>
    <t>11.12.2023 10:09:07</t>
  </si>
  <si>
    <t>11.12.2023 16:25:38</t>
  </si>
  <si>
    <t>ÇAYBAŞI DM-1/11 35-26-L00215_DAĞITIM TRAFO ÇAYBAŞI DM-1/11 L03_65966572</t>
  </si>
  <si>
    <t>11.12.2023 10:09:36</t>
  </si>
  <si>
    <t>11.12.2023 10:44:21</t>
  </si>
  <si>
    <t>TR-17 45-77-L00017_TR-18 L03_2107674</t>
  </si>
  <si>
    <t>11.12.2023 10:17:11</t>
  </si>
  <si>
    <t>11.12.2023 13:37:58</t>
  </si>
  <si>
    <t>11.12.2023 10:17:30</t>
  </si>
  <si>
    <t>11.12.2023 14:55:20</t>
  </si>
  <si>
    <t>K-3734 35-04-K03734_99287356_99287356</t>
  </si>
  <si>
    <t>11.12.2023 10:18:10</t>
  </si>
  <si>
    <t>11.12.2023 12:33:21</t>
  </si>
  <si>
    <t>M-2728 35-04-M02728_913306082_913306082</t>
  </si>
  <si>
    <t>11.12.2023 10:23:02</t>
  </si>
  <si>
    <t>11.12.2023 11:01:03</t>
  </si>
  <si>
    <t>TR-1/85 45-72-M00085_956505137_956505137</t>
  </si>
  <si>
    <t>11.12.2023 10:24:14</t>
  </si>
  <si>
    <t>11.12.2023 15:18:44</t>
  </si>
  <si>
    <t>MERDİVENLİKUYU TR-2 45-78-M01347_45-78-M01347_81515435</t>
  </si>
  <si>
    <t>11.12.2023 10:25:43</t>
  </si>
  <si>
    <t>11.12.2023 11:00:25</t>
  </si>
  <si>
    <t>MORDOĞAN TR-3 35-21-L00141_MORDOĞAN TR-2 L04_72179367</t>
  </si>
  <si>
    <t>11.12.2023 10:25:56</t>
  </si>
  <si>
    <t>11.12.2023 10:31:32</t>
  </si>
  <si>
    <t>ÇAPAKLI TR-4 45-78-M00448_A_91171045_91171045</t>
  </si>
  <si>
    <t>11.12.2023 10:30:06</t>
  </si>
  <si>
    <t>11.12.2023 14:37:52</t>
  </si>
  <si>
    <t>KÜÇÜK SANAYİ SİTESİ TR-2 45-83-L00143_TR-1 L04_72154427</t>
  </si>
  <si>
    <t>11.12.2023 10:30:56</t>
  </si>
  <si>
    <t>11.12.2023 11:28:00</t>
  </si>
  <si>
    <t>11.12.2023 10:33:24</t>
  </si>
  <si>
    <t>11.12.2023 16:02:57</t>
  </si>
  <si>
    <t>11.12.2023 10:33:59</t>
  </si>
  <si>
    <t>11.12.2023 13:46:06</t>
  </si>
  <si>
    <t>TR-81 35-19-L00081_ÖZKANLAR L03_72133516</t>
  </si>
  <si>
    <t>11.12.2023 10:34:08</t>
  </si>
  <si>
    <t>11.12.2023 11:30:38</t>
  </si>
  <si>
    <t>11.12.2023 10:35:00</t>
  </si>
  <si>
    <t>11.12.2023 16:06:06</t>
  </si>
  <si>
    <t>KIRKAĞAÇ TR-14 45-76-M00014_955231529_955231529</t>
  </si>
  <si>
    <t>11.12.2023 10:35:07</t>
  </si>
  <si>
    <t>11.12.2023 11:42:43</t>
  </si>
  <si>
    <t>HALİLLER KÖK 35-31-L00228_KALEKÖY L02_72238538</t>
  </si>
  <si>
    <t>11.12.2023 10:38:01</t>
  </si>
  <si>
    <t>11.12.2023 10:57:00</t>
  </si>
  <si>
    <t>11.12.2023 10:38:59</t>
  </si>
  <si>
    <t>11.12.2023 11:35:30</t>
  </si>
  <si>
    <t>K-1927 35-10-K01927_35-10-K01927_48163454</t>
  </si>
  <si>
    <t>11.12.2023 10:39:52</t>
  </si>
  <si>
    <t>11.12.2023 11:17:22</t>
  </si>
  <si>
    <t>M-1826 35-02-M01826_D_56382802_56382802</t>
  </si>
  <si>
    <t>11.12.2023 10:40:35</t>
  </si>
  <si>
    <t>11.12.2023 14:29:20</t>
  </si>
  <si>
    <t>11.12.2023 10:41:39</t>
  </si>
  <si>
    <t>11.12.2023 17:50:29</t>
  </si>
  <si>
    <t>ÇAYBAŞI TR-1/1 35-26-M01189_ARSLANLAR TM GİRİŞ M01_65967129</t>
  </si>
  <si>
    <t>11.12.2023 11:21:49</t>
  </si>
  <si>
    <t>M-247 35-02-M00247_966864949_966864949</t>
  </si>
  <si>
    <t>11.12.2023 10:44:26</t>
  </si>
  <si>
    <t>11.12.2023 16:13:25</t>
  </si>
  <si>
    <t>TR-1-2/3 ÖĞRETMEN EVİ KABİN 35-20-L00011_955202794_955202794</t>
  </si>
  <si>
    <t>11.12.2023 10:45:13</t>
  </si>
  <si>
    <t>11.12.2023 15:00:08</t>
  </si>
  <si>
    <t>HELVACI KÖK-1 35-17-M00360_HatBaşıAyırıcı_98604286 M01_98604286</t>
  </si>
  <si>
    <t>11.12.2023 10:47:50</t>
  </si>
  <si>
    <t>11.12.2023 14:33:43</t>
  </si>
  <si>
    <t>K-4259 35-01-K04259_D_56382701_56382701</t>
  </si>
  <si>
    <t>11.12.2023 10:47:53</t>
  </si>
  <si>
    <t>11.12.2023 17:09:31</t>
  </si>
  <si>
    <t>TR-18 45-78-L00018_95001272171_95001272171</t>
  </si>
  <si>
    <t>11.12.2023 10:55:08</t>
  </si>
  <si>
    <t>11.12.2023 14:43:26</t>
  </si>
  <si>
    <t>K-49 35-01-K00049_911916799_911916799</t>
  </si>
  <si>
    <t>11.12.2023 11:00:00</t>
  </si>
  <si>
    <t>11.12.2023 14:15:51</t>
  </si>
  <si>
    <t>TAŞLIYOL KÖK 35-27-M00495_HatBaşıAyırıcı_85017834 M03_85017834</t>
  </si>
  <si>
    <t>11.12.2023 11:04:38</t>
  </si>
  <si>
    <t>11.12.2023 15:54:43</t>
  </si>
  <si>
    <t>K-1904 35-10-K01904_915013872_915013872</t>
  </si>
  <si>
    <t>11.12.2023 11:10:25</t>
  </si>
  <si>
    <t>11.12.2023 18:10:36</t>
  </si>
  <si>
    <t>ARMUTLU DM-2/TR-30 35-27-L00007_914001616_914001616</t>
  </si>
  <si>
    <t>11.12.2023 11:10:59</t>
  </si>
  <si>
    <t>11.12.2023 13:11:27</t>
  </si>
  <si>
    <t>NİLSAN KÖK 35-26-M00725_EGE YEM M02_65911196</t>
  </si>
  <si>
    <t>11.12.2023 11:13:21</t>
  </si>
  <si>
    <t>11.12.2023 12:00:32</t>
  </si>
  <si>
    <t>PANCAR KÖK 35-26-M00891_KARAKUYU M02_2302862</t>
  </si>
  <si>
    <t>11.12.2023 11:13:31</t>
  </si>
  <si>
    <t>11.12.2023 12:27:05</t>
  </si>
  <si>
    <t>11.12.2023 11:14:41</t>
  </si>
  <si>
    <t>11.12.2023 13:07:53</t>
  </si>
  <si>
    <t>K-812 35-03-K00812_35-03-K00812_41935642</t>
  </si>
  <si>
    <t>11.12.2023 11:29:40</t>
  </si>
  <si>
    <t>11.12.2023 11:49:49</t>
  </si>
  <si>
    <t>ÖZDERE M-60 ÖZSAN SANAYİ SİTESİ 35-25-M00215_C_56355759_56355759</t>
  </si>
  <si>
    <t>11.12.2023 15:50:43</t>
  </si>
  <si>
    <t>BAĞARASI TR-10 KÖK 35-23-M00179_HatBaşıAyırıcı_88018339 M02_88018339</t>
  </si>
  <si>
    <t>11.12.2023 11:37:24</t>
  </si>
  <si>
    <t>11.12.2023 13:21:43</t>
  </si>
  <si>
    <t>K-1027 35-01-K01027_R 2R_5873827</t>
  </si>
  <si>
    <t>11.12.2023 11:41:01</t>
  </si>
  <si>
    <t>11.12.2023 12:00:36</t>
  </si>
  <si>
    <t>KULA İM 45-77-A00001_KULA-3(ŞEHİR-3) L04_2052209</t>
  </si>
  <si>
    <t>11.12.2023 11:52:17</t>
  </si>
  <si>
    <t>11.12.2023 12:01:00</t>
  </si>
  <si>
    <t>ZEYTİNOVA TR-1 35-20-L00307_955206540_955206540</t>
  </si>
  <si>
    <t>11.12.2023 11:55:13</t>
  </si>
  <si>
    <t>11.12.2023 12:52:12</t>
  </si>
  <si>
    <t>11.12.2023 11:56:24</t>
  </si>
  <si>
    <t>11.12.2023 12:52:07</t>
  </si>
  <si>
    <t>M-1027 35-04-M01027_99581193_99581193</t>
  </si>
  <si>
    <t>11.12.2023 11:59:46</t>
  </si>
  <si>
    <t>11.12.2023 16:37:37</t>
  </si>
  <si>
    <t>L-264 ŞİFNE CAD. SONU 35-18-L00264_950450538_950450538</t>
  </si>
  <si>
    <t>11.12.2023 12:11:12</t>
  </si>
  <si>
    <t>11.12.2023 17:58:04</t>
  </si>
  <si>
    <t>GÖKKÖY TR-1 45-78-L00275_DIREK TIPI TRAFO HUCRESI H01_2077516</t>
  </si>
  <si>
    <t>11.12.2023 12:25:33</t>
  </si>
  <si>
    <t>11.12.2023 17:10:11</t>
  </si>
  <si>
    <t>DM-1/14-A (POSTANE TR) 45-71-M00036_C_56403337_56403337</t>
  </si>
  <si>
    <t>11.12.2023 12:27:09</t>
  </si>
  <si>
    <t>11.12.2023 13:37:13</t>
  </si>
  <si>
    <t>11.12.2023 12:28:51</t>
  </si>
  <si>
    <t>11.12.2023 19:12:39</t>
  </si>
  <si>
    <t>ASARLIK TR-20 35-28-M00170__72410361_72410361</t>
  </si>
  <si>
    <t>11.12.2023 12:32:29</t>
  </si>
  <si>
    <t>11.12.2023 16:44:49</t>
  </si>
  <si>
    <t>ÇAPAKLI KÖK 45-78-M01161_HatBaşıAyırıcı_53140096 M06_53140096</t>
  </si>
  <si>
    <t>11.12.2023 12:44:28</t>
  </si>
  <si>
    <t>11.12.2023 15:51:05</t>
  </si>
  <si>
    <t>TR-293 (İM-1/TR-5) 35-19-L00348_50031789 D01_50032166</t>
  </si>
  <si>
    <t>11.12.2023 12:45:06</t>
  </si>
  <si>
    <t>11.12.2023 15:55:45</t>
  </si>
  <si>
    <t>BORLU TR-3 45-86-M00048_915768154_915768154</t>
  </si>
  <si>
    <t>11.12.2023 12:45:45</t>
  </si>
  <si>
    <t>11.12.2023 13:21:54</t>
  </si>
  <si>
    <t>11.12.2023 12:46:26</t>
  </si>
  <si>
    <t>11.12.2023 12:47:01</t>
  </si>
  <si>
    <t>DEMİRKENT 35-17-M00196_C_83693663_83693663</t>
  </si>
  <si>
    <t>11.12.2023 12:51:05</t>
  </si>
  <si>
    <t>11.12.2023 14:10:29</t>
  </si>
  <si>
    <t>L-317 BAHÇELİEVLER-1 35-18-L00317_950449360_950449360</t>
  </si>
  <si>
    <t>11.12.2023 12:52:06</t>
  </si>
  <si>
    <t>11.12.2023 20:37:08</t>
  </si>
  <si>
    <t>M-326 35-03-M00326_910564403_910564403</t>
  </si>
  <si>
    <t>11.12.2023 12:52:46</t>
  </si>
  <si>
    <t>11.12.2023 18:27:24</t>
  </si>
  <si>
    <t>GÜLKENT TR-1 35-30-M00224_955306776_955306776</t>
  </si>
  <si>
    <t>11.12.2023 12:55:40</t>
  </si>
  <si>
    <t>11.12.2023 15:39:21</t>
  </si>
  <si>
    <t>ÇANDARLI TR-3 35-30-M00003_A_56362672_56362672</t>
  </si>
  <si>
    <t>11.12.2023 12:56:29</t>
  </si>
  <si>
    <t>11.12.2023 13:21:48</t>
  </si>
  <si>
    <t>YEŞİLYURT TR-1 45-75-M00357_C_65512878_65512878</t>
  </si>
  <si>
    <t>AG Travers Arızası</t>
  </si>
  <si>
    <t>11.12.2023 13:02:59</t>
  </si>
  <si>
    <t>11.12.2023 14:56:31</t>
  </si>
  <si>
    <t>GÖKEYÜP TR-2 45-78-M00815_B_91262765_91262765</t>
  </si>
  <si>
    <t>11.12.2023 13:04:39</t>
  </si>
  <si>
    <t>11.12.2023 19:31:27</t>
  </si>
  <si>
    <t>L-510 REİSDERE 35-18-L00510_35-18-L00510_49091941</t>
  </si>
  <si>
    <t>11.12.2023 13:04:52</t>
  </si>
  <si>
    <t>11.12.2023 15:59:15</t>
  </si>
  <si>
    <t>M-2561 35-02-M02561_DAĞITIM TRAFOSU M04_75312033</t>
  </si>
  <si>
    <t>11.12.2023 13:13:06</t>
  </si>
  <si>
    <t>11.12.2023 18:09:47</t>
  </si>
  <si>
    <t>ÖZBEK TR-4 (TR-234) 35-19-M00233_956692921_956692921</t>
  </si>
  <si>
    <t>11.12.2023 13:13:10</t>
  </si>
  <si>
    <t>11.12.2023 17:29:24</t>
  </si>
  <si>
    <t>K-1182 35-04-K01182_913315882_913315882</t>
  </si>
  <si>
    <t>11.12.2023 13:22:40</t>
  </si>
  <si>
    <t>11.12.2023 19:36:56</t>
  </si>
  <si>
    <t>11.12.2023 13:25:15</t>
  </si>
  <si>
    <t>11.12.2023 13:39:00</t>
  </si>
  <si>
    <t>ÇİLEME TR-2 35-22-M00161_955290531_955290531</t>
  </si>
  <si>
    <t>11.12.2023 13:28:44</t>
  </si>
  <si>
    <t>11.12.2023 14:41:21</t>
  </si>
  <si>
    <t>TOKMAKLI KÖK 45-86-M00047_HatBaşıAyırıcı_53135549 M05_53135549</t>
  </si>
  <si>
    <t>11.12.2023 13:31:52</t>
  </si>
  <si>
    <t>11.12.2023 14:15:40</t>
  </si>
  <si>
    <t>TOKMAKLI KÖK 45-86-M00047_HatBaşıAyırıcı_53134901 M05_53134901</t>
  </si>
  <si>
    <t>11.12.2023 13:33:16</t>
  </si>
  <si>
    <t>11.12.2023 14:55:41</t>
  </si>
  <si>
    <t>TR-40 35-16-L00040_953332183_953332183</t>
  </si>
  <si>
    <t>11.12.2023 13:36:30</t>
  </si>
  <si>
    <t>11.12.2023 15:37:06</t>
  </si>
  <si>
    <t>M-1033 35-04-M01033_F F3B_5836411</t>
  </si>
  <si>
    <t>11.12.2023 13:38:40</t>
  </si>
  <si>
    <t>11.12.2023 17:45:03</t>
  </si>
  <si>
    <t>OVAKENT TR-8 35-15-L00588_B_56373139_56373139</t>
  </si>
  <si>
    <t>11.12.2023 13:39:07</t>
  </si>
  <si>
    <t>11.12.2023 17:28:06</t>
  </si>
  <si>
    <t>K-1020 35-01-K01020_98045226_98045226</t>
  </si>
  <si>
    <t>11.12.2023 13:42:46</t>
  </si>
  <si>
    <t>11.12.2023 16:36:57</t>
  </si>
  <si>
    <t>BEYDERE KÖK 45-71-M00128_YENİ KARAAĞAÇLI M08_50217161</t>
  </si>
  <si>
    <t>11.12.2023 13:43:43</t>
  </si>
  <si>
    <t>11.12.2023 14:03:19</t>
  </si>
  <si>
    <t>SARUHANLI DM 45-80-M00001_BEYDERE M08_2086502</t>
  </si>
  <si>
    <t>11.12.2023 13:44:51</t>
  </si>
  <si>
    <t>11.12.2023 13:47:00</t>
  </si>
  <si>
    <t>VİLLAKENT DM 35-28-M00381_VİLLAKENT TR-5 M09_66521701</t>
  </si>
  <si>
    <t>11.12.2023 13:47:53</t>
  </si>
  <si>
    <t>11.12.2023 15:08:33</t>
  </si>
  <si>
    <t>TR-17 45-77-L00017_TR-21 L01_2107677</t>
  </si>
  <si>
    <t>11.12.2023 13:50:21</t>
  </si>
  <si>
    <t>11.12.2023 15:31:58</t>
  </si>
  <si>
    <t>TR-17 45-77-L00017_D_56363388_56363388</t>
  </si>
  <si>
    <t>11.12.2023 14:01:31</t>
  </si>
  <si>
    <t>11.12.2023 15:32:19</t>
  </si>
  <si>
    <t>YUKARIKIRIKLAR TR-1 35-16-M00063_47535537_56398128_56398128</t>
  </si>
  <si>
    <t>11.12.2023 14:10:40</t>
  </si>
  <si>
    <t>11.12.2023 15:13:42</t>
  </si>
  <si>
    <t>K-60 35-01-K00060_B B1_5873891</t>
  </si>
  <si>
    <t>11.12.2023 14:11:05</t>
  </si>
  <si>
    <t>11.12.2023 23:35:42</t>
  </si>
  <si>
    <t>DM-16/02-C 45-71-M00606_A_56399911_56399911</t>
  </si>
  <si>
    <t>11.12.2023 14:13:32</t>
  </si>
  <si>
    <t>11.12.2023 15:30:44</t>
  </si>
  <si>
    <t>M-2212 DOĞANCILAR TR-1 35-03-M02212_961017778_961017778</t>
  </si>
  <si>
    <t>11.12.2023 14:17:59</t>
  </si>
  <si>
    <t>11.12.2023 19:28:55</t>
  </si>
  <si>
    <t>M-1036 35-04-M01036_A_56372902_56372902</t>
  </si>
  <si>
    <t>11.12.2023 14:23:27</t>
  </si>
  <si>
    <t>11.12.2023 15:21:46</t>
  </si>
  <si>
    <t>L-349 35-18-L00349_35-18-L00349_2370464</t>
  </si>
  <si>
    <t>11.12.2023 14:34:03</t>
  </si>
  <si>
    <t>11.12.2023 18:56:14</t>
  </si>
  <si>
    <t>ÇAPAKLI TR-4 45-78-M00448_45-78-M00448_2362463</t>
  </si>
  <si>
    <t>11.12.2023 14:45:45</t>
  </si>
  <si>
    <t>YEŞİLOVA KÖK 45-78-M01393_YEŞİLOVA KÖYİÇİ M01_83810700</t>
  </si>
  <si>
    <t>11.12.2023 14:47:06</t>
  </si>
  <si>
    <t>11.12.2023 14:55:57</t>
  </si>
  <si>
    <t>AYRANCILAR DM-5 35-26-M00807_HatBaşıAyırıcı_53133471 M03_53133471</t>
  </si>
  <si>
    <t>11.12.2023 14:47:51</t>
  </si>
  <si>
    <t>11.12.2023 18:46:11</t>
  </si>
  <si>
    <t>KARAKUYU KÖK 35-22-M00091_PANCAR M06_72111628</t>
  </si>
  <si>
    <t>11.12.2023 14:48:31</t>
  </si>
  <si>
    <t>11.12.2023 15:10:31</t>
  </si>
  <si>
    <t>RAHMANLAR KÖK 45-81-M00327_KARAKOZAN KÖY M03_90848851</t>
  </si>
  <si>
    <t>11.12.2023 14:59:26</t>
  </si>
  <si>
    <t>11.12.2023 15:37:46</t>
  </si>
  <si>
    <t>11.12.2023 15:07:43</t>
  </si>
  <si>
    <t>11.12.2023 15:20:58</t>
  </si>
  <si>
    <t>M-2346 35-03-M02346_35-03-M02346_47275162</t>
  </si>
  <si>
    <t>11.12.2023 15:08:48</t>
  </si>
  <si>
    <t>11.12.2023 16:57:52</t>
  </si>
  <si>
    <t>11.12.2023 15:14:21</t>
  </si>
  <si>
    <t>11.12.2023 15:58:26</t>
  </si>
  <si>
    <t>DM-16/02-C 45-71-M00606_45-71-M00606_2362162</t>
  </si>
  <si>
    <t>11.12.2023 15:46:56</t>
  </si>
  <si>
    <t>TR-97/A(GÜMÜŞÇAY) 45-78-L00740_HACI BEKTAŞLI ÖZEL OKUL ÇIKIŞ L02_64742283</t>
  </si>
  <si>
    <t>11.12.2023 15:31:01</t>
  </si>
  <si>
    <t>11.12.2023 16:29:56</t>
  </si>
  <si>
    <t>TR-3 (M-703) 35-30-M00703_955299125_955299125</t>
  </si>
  <si>
    <t>11.12.2023 15:34:32</t>
  </si>
  <si>
    <t>11.12.2023 17:05:23</t>
  </si>
  <si>
    <t>BALABANLI DM 35-15-M00280_BOZCAYAKA DM M02_72306321</t>
  </si>
  <si>
    <t>11.12.2023 15:46:01</t>
  </si>
  <si>
    <t>11.12.2023 15:46:22</t>
  </si>
  <si>
    <t>M-529 35-02-M00529_912567475_912567475</t>
  </si>
  <si>
    <t>11.12.2023 15:47:32</t>
  </si>
  <si>
    <t>11.12.2023 18:39:25</t>
  </si>
  <si>
    <t>ÜÇPINAR TR-2 45-71-M00187_TR-7(ESKİ TR-9) M03_72250581</t>
  </si>
  <si>
    <t>11.12.2023 15:47:41</t>
  </si>
  <si>
    <t>11.12.2023 20:06:01</t>
  </si>
  <si>
    <t>SARIPINAR KÖK 45-73-M01357_ALAÇATI M04_95477815</t>
  </si>
  <si>
    <t>11.12.2023 15:49:31</t>
  </si>
  <si>
    <t>11.12.2023 17:23:26</t>
  </si>
  <si>
    <t>K-1667 35-02-K01667_A A3B_5843480</t>
  </si>
  <si>
    <t>11.12.2023 15:49:52</t>
  </si>
  <si>
    <t>11.12.2023 18:05:04</t>
  </si>
  <si>
    <t>TR-33 35-15-M00033_950366281_950366281</t>
  </si>
  <si>
    <t>11.12.2023 15:51:46</t>
  </si>
  <si>
    <t>11.12.2023 18:19:45</t>
  </si>
  <si>
    <t>K-49 35-01-K00049_914661537_914661537</t>
  </si>
  <si>
    <t>11.12.2023 16:06:57</t>
  </si>
  <si>
    <t>11.12.2023 19:02:29</t>
  </si>
  <si>
    <t>DM-2/35 (VERİCİLER) 45-71-M00531_C_56404670_56404670</t>
  </si>
  <si>
    <t>11.12.2023 16:17:28</t>
  </si>
  <si>
    <t>11.12.2023 17:44:00</t>
  </si>
  <si>
    <t>GÖLMARMARA İM 45-85-A00001_TİYENLİ M05_100832063</t>
  </si>
  <si>
    <t>11.12.2023 16:19:13</t>
  </si>
  <si>
    <t>11.12.2023 17:22:16</t>
  </si>
  <si>
    <t>K-1472 35-08-K01472_L_56378519_56378519</t>
  </si>
  <si>
    <t>11.12.2023 16:21:31</t>
  </si>
  <si>
    <t>11.12.2023 19:08:43</t>
  </si>
  <si>
    <t>GÖLCÜK DM 35-15-L01153_Recloser L04_100709535</t>
  </si>
  <si>
    <t>11.12.2023 16:22:06</t>
  </si>
  <si>
    <t>11.12.2023 16:23:46</t>
  </si>
  <si>
    <t>TOKMAKLI KÖK 45-86-M00047_HatBaşıAyırıcı_53135373 M05_53135373</t>
  </si>
  <si>
    <t>11.12.2023 16:24:27</t>
  </si>
  <si>
    <t>11.12.2023 17:43:41</t>
  </si>
  <si>
    <t>K-491 35-04-K00491_95000492300_95000492300</t>
  </si>
  <si>
    <t>11.12.2023 16:28:57</t>
  </si>
  <si>
    <t>11.12.2023 20:03:31</t>
  </si>
  <si>
    <t>11.12.2023 16:38:19</t>
  </si>
  <si>
    <t>11.12.2023 16:42:07</t>
  </si>
  <si>
    <t>11.12.2023 16:51:36</t>
  </si>
  <si>
    <t>11.12.2023 16:52:33</t>
  </si>
  <si>
    <t>TR-15 45-77-L00015_45-77-L00015_2371777</t>
  </si>
  <si>
    <t>11.12.2023 17:03:43</t>
  </si>
  <si>
    <t>11.12.2023 17:47:26</t>
  </si>
  <si>
    <t>İM-1/TR-3 35-14-M00309__81596533_81596533</t>
  </si>
  <si>
    <t>11.12.2023 17:04:17</t>
  </si>
  <si>
    <t>11.12.2023 17:48:11</t>
  </si>
  <si>
    <t>RAHMANLAR KÖK 45-81-M00327_KARAKOZAN KÖY M03_90848797</t>
  </si>
  <si>
    <t>11.12.2023 17:11:16</t>
  </si>
  <si>
    <t>11.12.2023 18:10:01</t>
  </si>
  <si>
    <t>İNLİCE YAKUPLAR TR-1 45-81-M00156_A_56400925_56400925</t>
  </si>
  <si>
    <t>11.12.2023 17:14:53</t>
  </si>
  <si>
    <t>11.12.2023 19:02:17</t>
  </si>
  <si>
    <t>TR-52 45-78-L00052_49414670 a2_49409545</t>
  </si>
  <si>
    <t>11.12.2023 17:17:06</t>
  </si>
  <si>
    <t>11.12.2023 18:28:35</t>
  </si>
  <si>
    <t>DM-05/02 45-71-M00048_HatBaşıAyırıcı_53139097 M03_53139097</t>
  </si>
  <si>
    <t>11.12.2023 17:19:42</t>
  </si>
  <si>
    <t>11.12.2023 19:35:07</t>
  </si>
  <si>
    <t>MURADİYE DM-7/2 45-71-M02162_B A01_5979197</t>
  </si>
  <si>
    <t>11.12.2023 17:22:46</t>
  </si>
  <si>
    <t>11.12.2023 17:48:32</t>
  </si>
  <si>
    <t>BEYLER ÇAYIRI TR-6 35-16-M00659_35-16-M00659_2364522</t>
  </si>
  <si>
    <t>11.12.2023 17:27:01</t>
  </si>
  <si>
    <t>11.12.2023 22:14:33</t>
  </si>
  <si>
    <t>ALİAĞA TR-43 DM 35-17-M00043_GÜZELHİSAR ÇIKIŞI M12_2122091</t>
  </si>
  <si>
    <t>11.12.2023 17:27:23</t>
  </si>
  <si>
    <t>11.12.2023 17:29:39</t>
  </si>
  <si>
    <t>AŞAĞIGÜLLÜCE TR-1 45-81-M00169_45-81-M00169_91843742</t>
  </si>
  <si>
    <t>11.12.2023 17:27:43</t>
  </si>
  <si>
    <t>11.12.2023 19:19:51</t>
  </si>
  <si>
    <t>11.12.2023 17:27:49</t>
  </si>
  <si>
    <t>11.12.2023 19:29:14</t>
  </si>
  <si>
    <t>OVAKENT TR-8 35-15-L00588_35-15-L00588_2366045</t>
  </si>
  <si>
    <t>11.12.2023 18:41:11</t>
  </si>
  <si>
    <t>KABAZLI TR-3 45-78-M00680_95001440394_95001440394</t>
  </si>
  <si>
    <t>11.12.2023 17:36:19</t>
  </si>
  <si>
    <t>11.12.2023 20:22:32</t>
  </si>
  <si>
    <t>11.12.2023 18:03:01</t>
  </si>
  <si>
    <t>DM-2/9 SEPETÇİK 35-18-L00589_8031516_56389471_56389471</t>
  </si>
  <si>
    <t>11.12.2023 17:46:33</t>
  </si>
  <si>
    <t>11.12.2023 21:53:55</t>
  </si>
  <si>
    <t>İM-1/TR-3 35-14-M00309_35-14-M00309_2377166</t>
  </si>
  <si>
    <t>11.12.2023 19:18:01</t>
  </si>
  <si>
    <t>KIZILÇUKUR TR-1 35-30-L00151_955295580_955295580</t>
  </si>
  <si>
    <t>11.12.2023 17:49:41</t>
  </si>
  <si>
    <t>11.12.2023 21:49:36</t>
  </si>
  <si>
    <t>ZEYTİNBURNU TR-2 45-86-M00195_DIREK TIPI TRAFO HUCRESI H01_2093270</t>
  </si>
  <si>
    <t>11.12.2023 17:52:15</t>
  </si>
  <si>
    <t>11.12.2023 18:21:41</t>
  </si>
  <si>
    <t>ULUDERBENT TR-2 45-73-M00492_B_80738823_80738823</t>
  </si>
  <si>
    <t>11.12.2023 18:02:54</t>
  </si>
  <si>
    <t>11.12.2023 20:52:34</t>
  </si>
  <si>
    <t>SARIPINAR KÖK 45-73-M01357_SARIPINAR M02_95477866</t>
  </si>
  <si>
    <t>11.12.2023 18:09:51</t>
  </si>
  <si>
    <t>11.12.2023 18:34:56</t>
  </si>
  <si>
    <t>11.12.2023 18:18:48</t>
  </si>
  <si>
    <t>11.12.2023 18:27:25</t>
  </si>
  <si>
    <t>11.12.2023 18:19:15</t>
  </si>
  <si>
    <t>11.12.2023 18:23:59</t>
  </si>
  <si>
    <t>TR-33 35-15-M00033__96120591_96120591</t>
  </si>
  <si>
    <t>11.12.2023 18:47:39</t>
  </si>
  <si>
    <t>BEYDERE KÖK 45-71-M00128_SELİMŞAHLAR M02_50217224</t>
  </si>
  <si>
    <t>11.12.2023 18:20:01</t>
  </si>
  <si>
    <t>11.12.2023 18:24:33</t>
  </si>
  <si>
    <t>11.12.2023 18:29:39</t>
  </si>
  <si>
    <t>11.12.2023 19:55:24</t>
  </si>
  <si>
    <t>ÇANAKÇI TR-2 45-79-M00186_45-79-M00186_2366619</t>
  </si>
  <si>
    <t>11.12.2023 18:31:05</t>
  </si>
  <si>
    <t>11.12.2023 19:40:19</t>
  </si>
  <si>
    <t>POLYAK TR-1 35-30-L00132_35-30-L00132_2369751</t>
  </si>
  <si>
    <t>11.12.2023 18:34:55</t>
  </si>
  <si>
    <t>11.12.2023 20:17:47</t>
  </si>
  <si>
    <t>ÇAMLIK KÖK 35-13-L00084_946419981_946419981</t>
  </si>
  <si>
    <t>11.12.2023 18:47:38</t>
  </si>
  <si>
    <t>12.12.2023 00:35:57</t>
  </si>
  <si>
    <t>K-3488 35-04-K03488_99481824_99481824</t>
  </si>
  <si>
    <t>11.12.2023 19:02:23</t>
  </si>
  <si>
    <t>11.12.2023 22:23:58</t>
  </si>
  <si>
    <t>K-822 35-01-K00822_H_56356175_56356175</t>
  </si>
  <si>
    <t>11.12.2023 19:06:30</t>
  </si>
  <si>
    <t>11.12.2023 22:39:15</t>
  </si>
  <si>
    <t>GERENKÖY TR-7 35-23-M00153__91090896_91090896</t>
  </si>
  <si>
    <t>11.12.2023 19:11:40</t>
  </si>
  <si>
    <t>11.12.2023 20:03:38</t>
  </si>
  <si>
    <t>BADEMLİ KARAHAYIT MEV. TR-27 35-15-L01024_35-15-L01024_2364711</t>
  </si>
  <si>
    <t>11.12.2023 19:17:05</t>
  </si>
  <si>
    <t>11.12.2023 19:49:42</t>
  </si>
  <si>
    <t>SANCAKLI BOZKÖY KÖK 45-71-M00087_SULAMA M02_61320771</t>
  </si>
  <si>
    <t>11.12.2023 19:19:57</t>
  </si>
  <si>
    <t>11.12.2023 20:06:59</t>
  </si>
  <si>
    <t>11.12.2023 19:27:01</t>
  </si>
  <si>
    <t>11.12.2023 22:14:49</t>
  </si>
  <si>
    <t>M-1385 35-02-M01385_914563713_914563713</t>
  </si>
  <si>
    <t>11.12.2023 19:28:31</t>
  </si>
  <si>
    <t>11.12.2023 21:08:08</t>
  </si>
  <si>
    <t>TR-133 ÇAMLIK 35-19-L00133_9312388_56354355_56354355</t>
  </si>
  <si>
    <t>11.12.2023 19:29:03</t>
  </si>
  <si>
    <t>11.12.2023 20:36:55</t>
  </si>
  <si>
    <t>TR-7(M-707) 35-30-M00707_C_56397616_56397616</t>
  </si>
  <si>
    <t>11.12.2023 19:33:10</t>
  </si>
  <si>
    <t>11.12.2023 21:06:16</t>
  </si>
  <si>
    <t>11.12.2023 20:16:01</t>
  </si>
  <si>
    <t>TR-1/70 45-72-M00070__83647925_83647925</t>
  </si>
  <si>
    <t>11.12.2023 19:35:50</t>
  </si>
  <si>
    <t>11.12.2023 21:03:14</t>
  </si>
  <si>
    <t>11.12.2023 19:36:38</t>
  </si>
  <si>
    <t>12.12.2023 01:17:28</t>
  </si>
  <si>
    <t>ÇATLATAN SİTESİ 35-23-M00008_950424288_950424288</t>
  </si>
  <si>
    <t>11.12.2023 19:37:12</t>
  </si>
  <si>
    <t>11.12.2023 21:17:59</t>
  </si>
  <si>
    <t>11.12.2023 19:37:19</t>
  </si>
  <si>
    <t>11.12.2023 22:10:37</t>
  </si>
  <si>
    <t>K-2550 35-01-K02550__79863909_79863909</t>
  </si>
  <si>
    <t>11.12.2023 19:38:05</t>
  </si>
  <si>
    <t>11.12.2023 21:44:03</t>
  </si>
  <si>
    <t>11.12.2023 19:38:55</t>
  </si>
  <si>
    <t>11.12.2023 20:28:33</t>
  </si>
  <si>
    <t>ASARLIK TR-14 KÖK 35-28-M00168_A a4_5851451</t>
  </si>
  <si>
    <t>11.12.2023 20:02:42</t>
  </si>
  <si>
    <t>11.12.2023 20:32:56</t>
  </si>
  <si>
    <t>EBSO TM 35-09-A00001_EBSO-9 K33_2312288</t>
  </si>
  <si>
    <t>11.12.2023 20:04:01</t>
  </si>
  <si>
    <t>11.12.2023 22:52:06</t>
  </si>
  <si>
    <t>11.12.2023 20:04:41</t>
  </si>
  <si>
    <t>11.12.2023 21:26:54</t>
  </si>
  <si>
    <t>SİNİRLİ TR-1 45-83-M00459_955169928_955169928</t>
  </si>
  <si>
    <t>11.12.2023 20:16:35</t>
  </si>
  <si>
    <t>11.12.2023 22:25:01</t>
  </si>
  <si>
    <t>KÜÇÜK SANAYİ SİTESİ TR-4 45-83-L00145_TR-3 L01_88307116</t>
  </si>
  <si>
    <t>11.12.2023 20:16:41</t>
  </si>
  <si>
    <t>11.12.2023 23:15:33</t>
  </si>
  <si>
    <t>K-3597 35-01-K03597_F_56375731_56375731</t>
  </si>
  <si>
    <t>11.12.2023 20:18:06</t>
  </si>
  <si>
    <t>12.12.2023 03:35:32</t>
  </si>
  <si>
    <t>YENİ BAĞARASI TR-3 35-23-M00209_C_56406486_56406486</t>
  </si>
  <si>
    <t>11.12.2023 20:19:52</t>
  </si>
  <si>
    <t>11.12.2023 21:44:10</t>
  </si>
  <si>
    <t>DM-2/20 35-27-M01092_95002366264_95002366264</t>
  </si>
  <si>
    <t>11.12.2023 20:42:48</t>
  </si>
  <si>
    <t>11.12.2023 22:48:48</t>
  </si>
  <si>
    <t>M-1544 35-01-M01544_912165593_912165593</t>
  </si>
  <si>
    <t>11.12.2023 21:10:46</t>
  </si>
  <si>
    <t>12.12.2023 04:03:09</t>
  </si>
  <si>
    <t>TR-65 45-77-L00065_A_56403928_56403928</t>
  </si>
  <si>
    <t>11.12.2023 21:17:26</t>
  </si>
  <si>
    <t>11.12.2023 22:19:44</t>
  </si>
  <si>
    <t>TR-18 35-17-M00018_11573043_56390726_56390726</t>
  </si>
  <si>
    <t>11.12.2023 21:19:20</t>
  </si>
  <si>
    <t>11.12.2023 22:48:53</t>
  </si>
  <si>
    <t>YENİKÖY KAHVELERİ KÜSKÜT YOLU TR-2 35-15-L00381_35-15-L00381_2370629</t>
  </si>
  <si>
    <t>11.12.2023 21:22:11</t>
  </si>
  <si>
    <t>11.12.2023 21:52:16</t>
  </si>
  <si>
    <t>TR-69 35-16-L00069_953318735_953318735</t>
  </si>
  <si>
    <t>11.12.2023 21:31:37</t>
  </si>
  <si>
    <t>11.12.2023 22:53:14</t>
  </si>
  <si>
    <t>SOMA A SANTRALİ İM/DM 45-82-A00001_SAVAŞTEPE 15.8 L14_2324960</t>
  </si>
  <si>
    <t>11.12.2023 21:40:06</t>
  </si>
  <si>
    <t>11.12.2023 21:55:23</t>
  </si>
  <si>
    <t>MENEMEN TR-18 35-28-L00018_8652877_56367471_56367471</t>
  </si>
  <si>
    <t>11.12.2023 21:46:10</t>
  </si>
  <si>
    <t>11.12.2023 22:03:25</t>
  </si>
  <si>
    <t>TR-2/11 45-83-L00011_955146281_955146281</t>
  </si>
  <si>
    <t>11.12.2023 21:52:53</t>
  </si>
  <si>
    <t>12.12.2023 01:19:09</t>
  </si>
  <si>
    <t>K-822 35-01-K00822_35-01-K00822_2348207</t>
  </si>
  <si>
    <t>11.12.2023 23:01:52</t>
  </si>
  <si>
    <t>11.12.2023 22:59:33</t>
  </si>
  <si>
    <t>11.12.2023 23:10:50</t>
  </si>
  <si>
    <t>K-3730 35-02-K03730_99660131_99660131</t>
  </si>
  <si>
    <t>11.12.2023 23:29:15</t>
  </si>
  <si>
    <t>12.12.2023 00:25:31</t>
  </si>
  <si>
    <t>M-2241 BELENBAŞI TR-1 35-03-M02241_910761161_910761161</t>
  </si>
  <si>
    <t>11.12.2023 23:31:28</t>
  </si>
  <si>
    <t>12.12.2023 01:10:15</t>
  </si>
  <si>
    <t>11.12.2023 23:40:39</t>
  </si>
  <si>
    <t>12.12.2023 07:12:03</t>
  </si>
  <si>
    <t>KALE BLOK TOPRAK SAN.TİC.A.Ş. ÖZEL TR 45-78-L00258Ö_DIREK TIPI TRAFO HUCRESI H01_2087532</t>
  </si>
  <si>
    <t>11.12.2023 23:43:15</t>
  </si>
  <si>
    <t>12.12.2023 01:08:49</t>
  </si>
  <si>
    <t>TR-138 35-16-L00138_D_60982765_60982765</t>
  </si>
  <si>
    <t>11.12.2023 23:51:02</t>
  </si>
  <si>
    <t>12.12.2023 00:53:11</t>
  </si>
  <si>
    <t>ASARLIK TR-7 35-28-M00181_9145848_56376189_56376189</t>
  </si>
  <si>
    <t>11.12.2023 23:54:59</t>
  </si>
  <si>
    <t>12.12.2023 00:53:55</t>
  </si>
  <si>
    <t>K-734 35-01-K00734_A 1A_5919489</t>
  </si>
  <si>
    <t>11.12.2023 23:58:57</t>
  </si>
  <si>
    <t>12.12.2023 05:44:56</t>
  </si>
  <si>
    <t>K-734 35-01-K00734_D 1D_5923118</t>
  </si>
  <si>
    <t>12.12.2023 00:02:32</t>
  </si>
  <si>
    <t>12.12.2023 05:41:48</t>
  </si>
  <si>
    <t>12.12.2023 00:17:35</t>
  </si>
  <si>
    <t>12.12.2023 04:38:19</t>
  </si>
  <si>
    <t>MURADİYE DM-5/8 KÖK 45-71-M00828_DM-5/7 M09_72087221</t>
  </si>
  <si>
    <t>12.12.2023 00:23:46</t>
  </si>
  <si>
    <t>12.12.2023 00:54:37</t>
  </si>
  <si>
    <t>BUCA TM 35-03-A00003_Buca-2 K04_2311764</t>
  </si>
  <si>
    <t>12.12.2023 01:04:22</t>
  </si>
  <si>
    <t>12.12.2023 01:05:00</t>
  </si>
  <si>
    <t>12.12.2023 01:35:06</t>
  </si>
  <si>
    <t>12.12.2023 01:58:00</t>
  </si>
  <si>
    <t>EĞLENHOCA DM 35-21-M00013_KARABURUN-3 (EĞLENHOCA-3) M10_72178839</t>
  </si>
  <si>
    <t>12.12.2023 02:02:00</t>
  </si>
  <si>
    <t>12.12.2023 02:03:50</t>
  </si>
  <si>
    <t>12.12.2023 02:04:00</t>
  </si>
  <si>
    <t>12.12.2023 02:15:44</t>
  </si>
  <si>
    <t>12.12.2023 02:14:59</t>
  </si>
  <si>
    <t>12.12.2023 02:16:51</t>
  </si>
  <si>
    <t>12.12.2023 03:36:21</t>
  </si>
  <si>
    <t>12.12.2023 03:55:18</t>
  </si>
  <si>
    <t>KARABURÇ KÖK 35-31-L00253_SARIKAYA KÖK L05_2337266</t>
  </si>
  <si>
    <t>12.12.2023 05:32:05</t>
  </si>
  <si>
    <t>12.12.2023 07:58:53</t>
  </si>
  <si>
    <t>12.12.2023 07:03:53</t>
  </si>
  <si>
    <t>12.12.2023 07:36:33</t>
  </si>
  <si>
    <t>12.12.2023 07:08:43</t>
  </si>
  <si>
    <t>12.12.2023 11:18:16</t>
  </si>
  <si>
    <t>TR-1/77 45-72-M00077__92844123_92844123</t>
  </si>
  <si>
    <t>12.12.2023 07:16:22</t>
  </si>
  <si>
    <t>12.12.2023 10:44:03</t>
  </si>
  <si>
    <t>K-1781 35-04-K01781_99347582_99347582</t>
  </si>
  <si>
    <t>12.12.2023 07:22:39</t>
  </si>
  <si>
    <t>12.12.2023 12:19:13</t>
  </si>
  <si>
    <t>12.12.2023 07:29:31</t>
  </si>
  <si>
    <t>12.12.2023 09:54:48</t>
  </si>
  <si>
    <t>HALİTPAŞA DM 45-80-M00060_HALİTPAŞA TARIMSAL SULAMA-1 M06_72188715</t>
  </si>
  <si>
    <t>12.12.2023 07:39:42</t>
  </si>
  <si>
    <t>12.12.2023 09:04:09</t>
  </si>
  <si>
    <t>KARABURUN TR-6 35-21-L00032_D_56366473_56366473</t>
  </si>
  <si>
    <t>12.12.2023 07:44:46</t>
  </si>
  <si>
    <t>12.12.2023 10:10:16</t>
  </si>
  <si>
    <t>TR-10 35-13-L00010_946424985_946424985</t>
  </si>
  <si>
    <t>12.12.2023 08:18:50</t>
  </si>
  <si>
    <t>12.12.2023 13:28:24</t>
  </si>
  <si>
    <t>12.12.2023 08:29:09</t>
  </si>
  <si>
    <t>12.12.2023 12:13:27</t>
  </si>
  <si>
    <t>TR-43 35-30-L00043_955302542_955302542</t>
  </si>
  <si>
    <t>12.12.2023 08:34:41</t>
  </si>
  <si>
    <t>12.12.2023 14:45:50</t>
  </si>
  <si>
    <t>12.12.2023 08:37:09</t>
  </si>
  <si>
    <t>12.12.2023 10:19:42</t>
  </si>
  <si>
    <t>FUNDACIK KÖK 45-75-M00068_FUNDACIK M03_67108855</t>
  </si>
  <si>
    <t>12.12.2023 08:39:01</t>
  </si>
  <si>
    <t>12.12.2023 08:58:06</t>
  </si>
  <si>
    <t>TR-1/7 45-72-M00007_TR-1/8 M03_92411455</t>
  </si>
  <si>
    <t>12.12.2023 08:42:57</t>
  </si>
  <si>
    <t>12.12.2023 15:15:32</t>
  </si>
  <si>
    <t>12.12.2023 08:43:21</t>
  </si>
  <si>
    <t>12.12.2023 11:27:05</t>
  </si>
  <si>
    <t>BAĞYURDU DM-2/14 35-27-L00246_A_56383854_56383854</t>
  </si>
  <si>
    <t>12.12.2023 08:46:59</t>
  </si>
  <si>
    <t>12.12.2023 10:09:29</t>
  </si>
  <si>
    <t>M-2018 35-01-M02018_D D05_80021945</t>
  </si>
  <si>
    <t>12.12.2023 08:47:32</t>
  </si>
  <si>
    <t>12.12.2023 10:59:28</t>
  </si>
  <si>
    <t>M-3561(YATIRIM REZERVE) 35-02-M03561_B B2B_5844710</t>
  </si>
  <si>
    <t>12.12.2023 08:50:07</t>
  </si>
  <si>
    <t>12.12.2023 10:49:05</t>
  </si>
  <si>
    <t>PAŞAKÖY TR-6 45-80-M00168_45-80-M00168_2372072</t>
  </si>
  <si>
    <t>12.12.2023 08:52:09</t>
  </si>
  <si>
    <t>12.12.2023 09:41:56</t>
  </si>
  <si>
    <t>TOYGAR KÖK 45-73-M00166_HatBaşıAyırıcı_53137216 M01_53137216</t>
  </si>
  <si>
    <t>12.12.2023 08:54:16</t>
  </si>
  <si>
    <t>12.12.2023 11:46:56</t>
  </si>
  <si>
    <t>DEMİRTAŞ TR-1 35-30-M00150_35-30-M00150_2365758</t>
  </si>
  <si>
    <t>12.12.2023 08:55:46</t>
  </si>
  <si>
    <t>12.12.2023 17:55:31</t>
  </si>
  <si>
    <t>12.12.2023 08:55:53</t>
  </si>
  <si>
    <t>12.12.2023 15:36:17</t>
  </si>
  <si>
    <t>BOYNUYOĞUN KÖK 35-29-L00051_DALLIK L03_72215399</t>
  </si>
  <si>
    <t>12.12.2023 08:57:09</t>
  </si>
  <si>
    <t>12.12.2023 16:14:03</t>
  </si>
  <si>
    <t>EVRENLİ KÖK 45-73-M00139_EVRENLİ OSMANİYE KOZLUCA M03_2309340</t>
  </si>
  <si>
    <t>12.12.2023 08:58:53</t>
  </si>
  <si>
    <t>12.12.2023 15:04:56</t>
  </si>
  <si>
    <t>DM-03/01 45-71-M00003_TR-3/25 M14_2307282</t>
  </si>
  <si>
    <t>12.12.2023 09:00:00</t>
  </si>
  <si>
    <t>12.12.2023 13:44:24</t>
  </si>
  <si>
    <t>K-997 35-07-K00997__88868891_88868891</t>
  </si>
  <si>
    <t>12.12.2023 09:00:41</t>
  </si>
  <si>
    <t>12.12.2023 09:33:00</t>
  </si>
  <si>
    <t>TR-2/9 45-83-L00009_955146126_955146126</t>
  </si>
  <si>
    <t>12.12.2023 09:01:41</t>
  </si>
  <si>
    <t>12.12.2023 09:24:48</t>
  </si>
  <si>
    <t>12.12.2023 09:02:20</t>
  </si>
  <si>
    <t>12.12.2023 17:31:00</t>
  </si>
  <si>
    <t>FUNDACIK KÖK 45-75-M00068_AKHİSAR - GÖRDES M01_67108820</t>
  </si>
  <si>
    <t>12.12.2023 09:02:57</t>
  </si>
  <si>
    <t>12.12.2023 09:11:36</t>
  </si>
  <si>
    <t>M-3079 35-02-M03079_DAĞITIM TRAFOSU M03_95255490</t>
  </si>
  <si>
    <t>12.12.2023 09:05:05</t>
  </si>
  <si>
    <t>12.12.2023 11:45:21</t>
  </si>
  <si>
    <t>M-2595 BEŞYOL DM 35-02-M02595_BEŞYOL DM ÇIKIŞ M06_50219747</t>
  </si>
  <si>
    <t>12.12.2023 09:05:45</t>
  </si>
  <si>
    <t>12.12.2023 17:30:53</t>
  </si>
  <si>
    <t>12.12.2023 09:07:11</t>
  </si>
  <si>
    <t>12.12.2023 15:12:42</t>
  </si>
  <si>
    <t>TR-10 (M-710) 35-30-M00710_D D01_79525616</t>
  </si>
  <si>
    <t>12.12.2023 09:07:12</t>
  </si>
  <si>
    <t>12.12.2023 10:21:57</t>
  </si>
  <si>
    <t>MURADİYE DM 45-71-M00006_DM-02 ÜÇTEPELER RİNG M09_2077007</t>
  </si>
  <si>
    <t>12.12.2023 09:07:42</t>
  </si>
  <si>
    <t>12.12.2023 09:36:43</t>
  </si>
  <si>
    <t>GÜMÜŞÇAY KÖK 45-73-M00477_YEŞİLYURT DM M01_2056936</t>
  </si>
  <si>
    <t>12.12.2023 09:07:47</t>
  </si>
  <si>
    <t>12.12.2023 09:34:11</t>
  </si>
  <si>
    <t>ÇIRPI TR-1-2/1 35-20-M00006_955196046_955196046</t>
  </si>
  <si>
    <t>12.12.2023 09:08:07</t>
  </si>
  <si>
    <t>12.12.2023 11:38:35</t>
  </si>
  <si>
    <t>12.12.2023 09:10:44</t>
  </si>
  <si>
    <t>12.12.2023 15:30:52</t>
  </si>
  <si>
    <t>12.12.2023 09:10:52</t>
  </si>
  <si>
    <t>12.12.2023 16:35:27</t>
  </si>
  <si>
    <t>TR-42 35-15-M00042_950373948_950373948</t>
  </si>
  <si>
    <t>12.12.2023 09:11:26</t>
  </si>
  <si>
    <t>12.12.2023 09:36:41</t>
  </si>
  <si>
    <t>K-1027 35-01-K01027_911020083_911020083</t>
  </si>
  <si>
    <t>12.12.2023 09:13:00</t>
  </si>
  <si>
    <t>12.12.2023 11:23:57</t>
  </si>
  <si>
    <t>GÖKÇEALAN TR-3 35-13-L00087__77047617_77047617</t>
  </si>
  <si>
    <t>12.12.2023 09:13:22</t>
  </si>
  <si>
    <t>12.12.2023 10:49:39</t>
  </si>
  <si>
    <t>KALEKÖY TR-4 35-31-L00236_35-31-L00236_2365450</t>
  </si>
  <si>
    <t>12.12.2023 09:13:46</t>
  </si>
  <si>
    <t>12.12.2023 16:53:13</t>
  </si>
  <si>
    <t>12.12.2023 09:14:22</t>
  </si>
  <si>
    <t>12.12.2023 11:45:48</t>
  </si>
  <si>
    <t>ALAÇATI İM 35-18-A00002_L-434 BENZİNLİK L12_2307543</t>
  </si>
  <si>
    <t>12.12.2023 09:15:03</t>
  </si>
  <si>
    <t>12.12.2023 20:09:42</t>
  </si>
  <si>
    <t>DEMİRCİ KÖK 35-26-M00779_DAĞITIM TRAFO DEMİRCİ KÖK M03_42707152</t>
  </si>
  <si>
    <t>12.12.2023 09:16:39</t>
  </si>
  <si>
    <t>12.12.2023 11:34:21</t>
  </si>
  <si>
    <t>K-2431 35-08-K02431_35-08-K02431_42040273</t>
  </si>
  <si>
    <t>12.12.2023 09:19:51</t>
  </si>
  <si>
    <t>12.12.2023 09:27:11</t>
  </si>
  <si>
    <t>M-3470(YATIRIM REZERVE) 35-02-M03470_D_56369955_56369955</t>
  </si>
  <si>
    <t>12.12.2023 09:20:17</t>
  </si>
  <si>
    <t>12.12.2023 16:58:11</t>
  </si>
  <si>
    <t>ÇİLE DM 35-22-M00086_ÇAKALTEPE M04_50064042</t>
  </si>
  <si>
    <t>12.12.2023 09:24:51</t>
  </si>
  <si>
    <t>12.12.2023 09:35:31</t>
  </si>
  <si>
    <t>TR-31 45-74-M00031_TR-30 M04_72239058</t>
  </si>
  <si>
    <t>12.12.2023 09:25:41</t>
  </si>
  <si>
    <t>12.12.2023 13:25:14</t>
  </si>
  <si>
    <t>12.12.2023 09:26:01</t>
  </si>
  <si>
    <t>12.12.2023 11:15:53</t>
  </si>
  <si>
    <t>BAĞARASI TR-3 35-23-M00172_C_91412624_91412624</t>
  </si>
  <si>
    <t>12.12.2023 09:27:31</t>
  </si>
  <si>
    <t>12.12.2023 17:02:30</t>
  </si>
  <si>
    <t>AKHİSAR TM 45-72-A00006_GÖRDES M05_2313118</t>
  </si>
  <si>
    <t>12.12.2023 09:28:23</t>
  </si>
  <si>
    <t>12.12.2023 15:31:53</t>
  </si>
  <si>
    <t>METAL İŞLERİ TR-12 KÖK 35-22-M00112_TAHTALIÇAY-OĞLANANASI DİZDARLAR SULAMA GRUBU M04_72106668</t>
  </si>
  <si>
    <t>12.12.2023 09:29:01</t>
  </si>
  <si>
    <t>12.12.2023 09:49:45</t>
  </si>
  <si>
    <t>12.12.2023 09:30:13</t>
  </si>
  <si>
    <t>12.12.2023 10:52:21</t>
  </si>
  <si>
    <t>TR-1/70 45-72-M00070_TR-1/77 M02_83462653</t>
  </si>
  <si>
    <t>12.12.2023 09:30:53</t>
  </si>
  <si>
    <t>12.12.2023 09:46:25</t>
  </si>
  <si>
    <t>12.12.2023 09:31:53</t>
  </si>
  <si>
    <t>12.12.2023 10:31:36</t>
  </si>
  <si>
    <t>DM-03/01 45-71-M00003_DM-3/31 M09_2307289</t>
  </si>
  <si>
    <t>12.12.2023 09:32:13</t>
  </si>
  <si>
    <t>12.12.2023 13:49:51</t>
  </si>
  <si>
    <t>KARABEL KÖK(VİŞNELİ KÖK) 35-26-M01207_VİŞNELİ M04_66051328</t>
  </si>
  <si>
    <t>12.12.2023 09:32:19</t>
  </si>
  <si>
    <t>12.12.2023 15:15:43</t>
  </si>
  <si>
    <t>YAKACIK TR-1 35-20-L00232_A_91343412_91343412</t>
  </si>
  <si>
    <t>12.12.2023 09:32:30</t>
  </si>
  <si>
    <t>12.12.2023 17:08:36</t>
  </si>
  <si>
    <t>VELİLER KÖK 35-31-L00116_HatBaşıAyırıcı_100721901 L03_100721901</t>
  </si>
  <si>
    <t>12.12.2023 09:32:56</t>
  </si>
  <si>
    <t>12.12.2023 16:55:23</t>
  </si>
  <si>
    <t>12.12.2023 13:47:52</t>
  </si>
  <si>
    <t>12.12.2023 09:34:43</t>
  </si>
  <si>
    <t>12.12.2023 12:12:12</t>
  </si>
  <si>
    <t>CAMBAZLI TR-1 45-84-M00007_45-84-M00007_65893788</t>
  </si>
  <si>
    <t>12.12.2023 09:36:40</t>
  </si>
  <si>
    <t>12.12.2023 13:21:47</t>
  </si>
  <si>
    <t>K-1993 35-02-K01993_A a4b_5875563</t>
  </si>
  <si>
    <t>12.12.2023 09:37:27</t>
  </si>
  <si>
    <t>12.12.2023 10:03:15</t>
  </si>
  <si>
    <t>KAYAKÖY TR-3 35-15-L00523_35-15-L00523_2364692</t>
  </si>
  <si>
    <t>12.12.2023 09:38:37</t>
  </si>
  <si>
    <t>12.12.2023 16:05:46</t>
  </si>
  <si>
    <t>TR-37 45-74-M00037_DIREK TIPI TRAFO HUCRESI H01_2053555</t>
  </si>
  <si>
    <t>12.12.2023 09:39:59</t>
  </si>
  <si>
    <t>12.12.2023 17:29:13</t>
  </si>
  <si>
    <t>AZMAK TR-22 35-21-L00178__93861471_93861471</t>
  </si>
  <si>
    <t>12.12.2023 09:45:04</t>
  </si>
  <si>
    <t>12.12.2023 11:03:53</t>
  </si>
  <si>
    <t>MURADİYE DM 45-71-M00006_DM-4 KÜÇÜK ÖLÇEKLİ SAN. SİTESİ M03_2322413</t>
  </si>
  <si>
    <t>12.12.2023 09:50:35</t>
  </si>
  <si>
    <t>12.12.2023 18:34:06</t>
  </si>
  <si>
    <t>KÖPRÜBAŞI TR-10 45-86-M00010_KÖPRÜBAŞI TR-36 M06_72221107</t>
  </si>
  <si>
    <t>12.12.2023 09:54:24</t>
  </si>
  <si>
    <t>12.12.2023 15:22:36</t>
  </si>
  <si>
    <t>K-3012 35-04-K03012_912528672_912528672</t>
  </si>
  <si>
    <t>12.12.2023 09:56:39</t>
  </si>
  <si>
    <t>12.12.2023 13:43:50</t>
  </si>
  <si>
    <t>K-1663 35-01-K01663_35-01-K01663_2375814</t>
  </si>
  <si>
    <t>12.12.2023 09:58:00</t>
  </si>
  <si>
    <t>12.12.2023 17:10:18</t>
  </si>
  <si>
    <t>ÇEŞME HAVZA TM 35-18-A00006_ALAÇATI-2 M12_2313709</t>
  </si>
  <si>
    <t>12.12.2023 10:00:08</t>
  </si>
  <si>
    <t>12.12.2023 13:29:54</t>
  </si>
  <si>
    <t>ÇEŞME HAVZA TM 35-18-A00006_URLA-2 M11_2303445</t>
  </si>
  <si>
    <t>12.12.2023 10:01:25</t>
  </si>
  <si>
    <t>12.12.2023 13:28:04</t>
  </si>
  <si>
    <t>ALAÇATI TM 35-18-A00005_URLA-1 M09_2311010</t>
  </si>
  <si>
    <t>12.12.2023 10:01:36</t>
  </si>
  <si>
    <t>12.12.2023 13:26:11</t>
  </si>
  <si>
    <t>TR-16 45-77-L00016_DAĞITIM TRAFOSU L04_2107672</t>
  </si>
  <si>
    <t>12.12.2023 10:04:37</t>
  </si>
  <si>
    <t>12.12.2023 15:38:24</t>
  </si>
  <si>
    <t>ALİAĞA TR-43 DM 35-17-M00043_M-87 M04_2315214</t>
  </si>
  <si>
    <t>12.12.2023 10:05:09</t>
  </si>
  <si>
    <t>12.12.2023 14:31:41</t>
  </si>
  <si>
    <t>TR-81 45-78-L00081_TR-84 L04_65914892</t>
  </si>
  <si>
    <t>12.12.2023 10:08:23</t>
  </si>
  <si>
    <t>12.12.2023 15:45:40</t>
  </si>
  <si>
    <t>12.12.2023 10:11:29</t>
  </si>
  <si>
    <t>12.12.2023 12:25:46</t>
  </si>
  <si>
    <t>12.12.2023 10:12:51</t>
  </si>
  <si>
    <t>12.12.2023 15:29:51</t>
  </si>
  <si>
    <t>12.12.2023 10:21:01</t>
  </si>
  <si>
    <t>12.12.2023 12:00:52</t>
  </si>
  <si>
    <t>12.12.2023 10:22:07</t>
  </si>
  <si>
    <t>12.12.2023 18:36:45</t>
  </si>
  <si>
    <t>K-2380 35-08-K02380_35-08-K02380_42545599</t>
  </si>
  <si>
    <t>12.12.2023 10:30:19</t>
  </si>
  <si>
    <t>12.12.2023 17:41:26</t>
  </si>
  <si>
    <t>TR-24 45-74-M00024_D_56352982_56352982</t>
  </si>
  <si>
    <t>12.12.2023 10:32:08</t>
  </si>
  <si>
    <t>12.12.2023 13:36:10</t>
  </si>
  <si>
    <t>MUSTAFA DAMLA SULAMA GRUBU 35-29-M00393_35-29-M00393_2363104</t>
  </si>
  <si>
    <t>12.12.2023 10:34:15</t>
  </si>
  <si>
    <t>12.12.2023 14:23:42</t>
  </si>
  <si>
    <t>OĞLANANASI TR-17 35-22-M00881_35-22-M00881_81517998</t>
  </si>
  <si>
    <t>12.12.2023 10:36:22</t>
  </si>
  <si>
    <t>12.12.2023 11:35:50</t>
  </si>
  <si>
    <t>TR-11 45-77-L00011_A_56395089_56395089</t>
  </si>
  <si>
    <t>12.12.2023 10:36:49</t>
  </si>
  <si>
    <t>12.12.2023 15:21:15</t>
  </si>
  <si>
    <t>12.12.2023 10:38:22</t>
  </si>
  <si>
    <t>12.12.2023 15:30:00</t>
  </si>
  <si>
    <t>K-2656 35-01-K02656_35-01-K02656_2360481</t>
  </si>
  <si>
    <t>12.12.2023 10:43:43</t>
  </si>
  <si>
    <t>12.12.2023 10:59:00</t>
  </si>
  <si>
    <t>TR-1/77 45-72-M00077_45-72-M00077_83461227</t>
  </si>
  <si>
    <t>12.12.2023 12:25:15</t>
  </si>
  <si>
    <t>PAZARKÖY KÖK 45-78-L00700_HatBaşıAyırıcı_53140470 L02_53140470</t>
  </si>
  <si>
    <t>12.12.2023 10:44:21</t>
  </si>
  <si>
    <t>12.12.2023 12:08:59</t>
  </si>
  <si>
    <t>DM08/TR18 45-73-M00001_45-73-M00001_66935140</t>
  </si>
  <si>
    <t>12.12.2023 10:46:01</t>
  </si>
  <si>
    <t>12.12.2023 12:22:00</t>
  </si>
  <si>
    <t>HALİLBEYLİ TR-1 KÖK 35-27-M01057_HALİLBEYLİ KÖY İÇİ ATIK ARITMA M05_61283941</t>
  </si>
  <si>
    <t>12.12.2023 10:46:13</t>
  </si>
  <si>
    <t>12.12.2023 12:10:10</t>
  </si>
  <si>
    <t>12.12.2023 10:52:01</t>
  </si>
  <si>
    <t>12.12.2023 11:19:31</t>
  </si>
  <si>
    <t>EROĞLU KOPARANLAR MAH.TR-1 45-77-L00214_C_56387141_56387141</t>
  </si>
  <si>
    <t>12.12.2023 10:52:37</t>
  </si>
  <si>
    <t>12.12.2023 11:43:09</t>
  </si>
  <si>
    <t>TR-11 45-77-L00011_B_56379026_56379026</t>
  </si>
  <si>
    <t>12.12.2023 10:54:58</t>
  </si>
  <si>
    <t>12.12.2023 15:16:20</t>
  </si>
  <si>
    <t>12.12.2023 10:56:06</t>
  </si>
  <si>
    <t>12.12.2023 15:02:19</t>
  </si>
  <si>
    <t>ESBAŞ İM 35-08-A00001_ESBAŞ-10 K05_2307188</t>
  </si>
  <si>
    <t>12.12.2023 11:01:52</t>
  </si>
  <si>
    <t>K-111 35-04-K00111_915152781_915152781</t>
  </si>
  <si>
    <t>12.12.2023 10:59:26</t>
  </si>
  <si>
    <t>12.12.2023 14:50:50</t>
  </si>
  <si>
    <t>K-2380 35-08-K02380_B_56372000_56372000</t>
  </si>
  <si>
    <t>12.12.2023 10:59:33</t>
  </si>
  <si>
    <t>12.12.2023 12:03:06</t>
  </si>
  <si>
    <t>12.12.2023 13:02:00</t>
  </si>
  <si>
    <t>12.12.2023 11:02:26</t>
  </si>
  <si>
    <t>12.12.2023 11:30:41</t>
  </si>
  <si>
    <t>AZMAK TR-22 35-21-L00178_35-21-L00178_76265099</t>
  </si>
  <si>
    <t>12.12.2023 11:43:04</t>
  </si>
  <si>
    <t>12.12.2023 11:05:19</t>
  </si>
  <si>
    <t>12.12.2023 16:50:37</t>
  </si>
  <si>
    <t>K-210 35-07-K00210_912403301_912403301</t>
  </si>
  <si>
    <t>12.12.2023 11:10:28</t>
  </si>
  <si>
    <t>12.12.2023 12:53:26</t>
  </si>
  <si>
    <t>12.12.2023 11:11:27</t>
  </si>
  <si>
    <t>12.12.2023 12:13:46</t>
  </si>
  <si>
    <t>K-14 35-01-K00014_95001380859_95001380859</t>
  </si>
  <si>
    <t>12.12.2023 11:12:51</t>
  </si>
  <si>
    <t>12.12.2023 12:51:54</t>
  </si>
  <si>
    <t>KINIK TR-18 35-24-L00018_35-24-L00018_72095613</t>
  </si>
  <si>
    <t>12.12.2023 11:14:42</t>
  </si>
  <si>
    <t>12.12.2023 13:36:55</t>
  </si>
  <si>
    <t>KAYNARPINAR TR-1 35-21-L00116_D D10B_5838639</t>
  </si>
  <si>
    <t>12.12.2023 11:17:07</t>
  </si>
  <si>
    <t>12.12.2023 12:17:43</t>
  </si>
  <si>
    <t>12.12.2023 11:18:47</t>
  </si>
  <si>
    <t>12.12.2023 15:21:56</t>
  </si>
  <si>
    <t>K-1651 SANDALYECİ ÖZEL TR 35-08-K01651Ö_ K01_2317948</t>
  </si>
  <si>
    <t>12.12.2023 11:27:24</t>
  </si>
  <si>
    <t>12.12.2023 11:40:55</t>
  </si>
  <si>
    <t>SALİHLİ TM 45-78-A00004_SALİHLİ-1 M05_2310850</t>
  </si>
  <si>
    <t>12.12.2023 11:29:02</t>
  </si>
  <si>
    <t>12.12.2023 11:49:22</t>
  </si>
  <si>
    <t>YASEMİN DM 35-19-M00002_TR-42 M06_2055956</t>
  </si>
  <si>
    <t>12.12.2023 11:31:51</t>
  </si>
  <si>
    <t>12.12.2023 17:10:02</t>
  </si>
  <si>
    <t>12.12.2023 11:32:51</t>
  </si>
  <si>
    <t>12.12.2023 12:27:43</t>
  </si>
  <si>
    <t>K-1027 35-01-K01027_942287292_942287292</t>
  </si>
  <si>
    <t>12.12.2023 11:34:42</t>
  </si>
  <si>
    <t>12.12.2023 17:00:48</t>
  </si>
  <si>
    <t>TR-125 35-15-M00125_950360095_950360095</t>
  </si>
  <si>
    <t>12.12.2023 11:34:52</t>
  </si>
  <si>
    <t>12.12.2023 17:32:09</t>
  </si>
  <si>
    <t>URLA TM-1 35-19-A00004_URLA-2 M12_2314055</t>
  </si>
  <si>
    <t>12.12.2023 11:39:09</t>
  </si>
  <si>
    <t>12.12.2023 16:55:06</t>
  </si>
  <si>
    <t>K-1191 35-04-K01191_915146730_915146730</t>
  </si>
  <si>
    <t>12.12.2023 11:40:07</t>
  </si>
  <si>
    <t>12.12.2023 13:17:06</t>
  </si>
  <si>
    <t>SEYDİKÖY İM 35-08-A00002_KÜLTÜR M27_50154871</t>
  </si>
  <si>
    <t>12.12.2023 11:42:14</t>
  </si>
  <si>
    <t>AKGEDİK KÖK-1 45-71-M00162_HatBaşıAyırıcı_95189293 M03_95189293</t>
  </si>
  <si>
    <t>12.12.2023 11:41:50</t>
  </si>
  <si>
    <t>12.12.2023 18:57:30</t>
  </si>
  <si>
    <t>K-1651 SANDALYECİ ÖZEL TR 35-08-K01651Ö_ K01_2072772</t>
  </si>
  <si>
    <t>12.12.2023 14:42:29</t>
  </si>
  <si>
    <t>YAZIBAŞI DM-5 35-26-M00550_DM-5/41 M08_2335562</t>
  </si>
  <si>
    <t>12.12.2023 11:42:46</t>
  </si>
  <si>
    <t>12.12.2023 12:28:47</t>
  </si>
  <si>
    <t>MAVİKÖŞE TR-4 35-17-M00228_950303982_950303982</t>
  </si>
  <si>
    <t>12.12.2023 11:47:41</t>
  </si>
  <si>
    <t>12.12.2023 17:44:24</t>
  </si>
  <si>
    <t>12.12.2023 11:48:13</t>
  </si>
  <si>
    <t>12.12.2023 12:43:06</t>
  </si>
  <si>
    <t>TR-55 35-30-L00055_C_56367238_56367238</t>
  </si>
  <si>
    <t>12.12.2023 11:48:46</t>
  </si>
  <si>
    <t>12.12.2023 14:53:22</t>
  </si>
  <si>
    <t>TR-35 35-30-L00035_955330981_955330981</t>
  </si>
  <si>
    <t>12.12.2023 11:48:56</t>
  </si>
  <si>
    <t>12.12.2023 17:40:23</t>
  </si>
  <si>
    <t>ZEYTİNOVA TR-2 35-20-L00308_955206379_955206379</t>
  </si>
  <si>
    <t>12.12.2023 11:49:38</t>
  </si>
  <si>
    <t>12.12.2023 17:32:32</t>
  </si>
  <si>
    <t>12.12.2023 11:51:51</t>
  </si>
  <si>
    <t>12.12.2023 13:33:59</t>
  </si>
  <si>
    <t>GÜNEŞLİ KÖK 45-75-M00056_HatBaşıAyırıcı_53135624 M03_53135624</t>
  </si>
  <si>
    <t>12.12.2023 11:59:31</t>
  </si>
  <si>
    <t>12.12.2023 12:50:28</t>
  </si>
  <si>
    <t>KOLDERE KÖK 45-80-M00051_TR-11 M07_73403978</t>
  </si>
  <si>
    <t>12.12.2023 12:01:01</t>
  </si>
  <si>
    <t>12.12.2023 12:59:47</t>
  </si>
  <si>
    <t>DEMİRCİ KÖK 35-26-M00779_YEŞİLKÖY ENH M01_65897058</t>
  </si>
  <si>
    <t>12.12.2023 12:09:32</t>
  </si>
  <si>
    <t>12.12.2023 18:17:10</t>
  </si>
  <si>
    <t>12.12.2023 12:16:11</t>
  </si>
  <si>
    <t>12.12.2023 12:17:21</t>
  </si>
  <si>
    <t>KAYNARPINAR TR-1 35-21-L00116_35-21-L00116_2350044</t>
  </si>
  <si>
    <t>12.12.2023 15:47:54</t>
  </si>
  <si>
    <t>12.12.2023 12:23:26</t>
  </si>
  <si>
    <t>12.12.2023 18:10:04</t>
  </si>
  <si>
    <t>YEŞİLOVA KÖK 45-78-M01393_YEŞİLOVA KÖYİÇİ M01_83810757</t>
  </si>
  <si>
    <t>12.12.2023 12:24:36</t>
  </si>
  <si>
    <t>12.12.2023 13:34:36</t>
  </si>
  <si>
    <t>YENİKÖY TR-2 45-71-M01045_A_56352454_56352454</t>
  </si>
  <si>
    <t>12.12.2023 12:26:45</t>
  </si>
  <si>
    <t>12.12.2023 14:31:17</t>
  </si>
  <si>
    <t>DM07-TR01 45-72-M00659_9100776216_9100776216</t>
  </si>
  <si>
    <t>12.12.2023 12:27:14</t>
  </si>
  <si>
    <t>12.12.2023 15:19:22</t>
  </si>
  <si>
    <t>K-60 35-01-K00060_A A1_5873899</t>
  </si>
  <si>
    <t>12.12.2023 12:29:11</t>
  </si>
  <si>
    <t>12.12.2023 14:22:00</t>
  </si>
  <si>
    <t>12.12.2023 12:29:41</t>
  </si>
  <si>
    <t>12.12.2023 14:19:39</t>
  </si>
  <si>
    <t>K-165 35-03-K00165_35-03-K00165_41938729</t>
  </si>
  <si>
    <t>12.12.2023 12:38:24</t>
  </si>
  <si>
    <t>12.12.2023 14:37:41</t>
  </si>
  <si>
    <t>KIZILCAAVLU TR-3 35-15-L00182_95000645649_95000645649</t>
  </si>
  <si>
    <t>12.12.2023 12:45:45</t>
  </si>
  <si>
    <t>12.12.2023 14:51:28</t>
  </si>
  <si>
    <t>TIRAZLI KÖK 45-79-M00079_HatBaşıAyırıcı_72341684 M06_72341684</t>
  </si>
  <si>
    <t>12.12.2023 12:47:59</t>
  </si>
  <si>
    <t>12.12.2023 15:01:59</t>
  </si>
  <si>
    <t>K-126 35-01-K00126_K-4723 K02_2315472</t>
  </si>
  <si>
    <t>12.12.2023 12:50:49</t>
  </si>
  <si>
    <t>12.12.2023 13:00:59</t>
  </si>
  <si>
    <t>ÖRENLİ TR-1 35-16-M00075_953325213_953325213</t>
  </si>
  <si>
    <t>12.12.2023 12:53:14</t>
  </si>
  <si>
    <t>12.12.2023 13:34:55</t>
  </si>
  <si>
    <t>K-4906 35-01-K04906_911110664_911110664</t>
  </si>
  <si>
    <t>12.12.2023 12:56:55</t>
  </si>
  <si>
    <t>12.12.2023 14:37:39</t>
  </si>
  <si>
    <t>DM-1/TR-19 (TR-46) 35-26-M00046_956614192_956614192</t>
  </si>
  <si>
    <t>12.12.2023 13:06:32</t>
  </si>
  <si>
    <t>12.12.2023 17:50:46</t>
  </si>
  <si>
    <t>MURADİYE DM-5 45-71-M00618_DM/TM-1 M02_2034795</t>
  </si>
  <si>
    <t>12.12.2023 13:10:21</t>
  </si>
  <si>
    <t>12.12.2023 13:58:13</t>
  </si>
  <si>
    <t>HAMZABEYLİ KÖK 45-71-M00071_TR1-TR2-TR3 M01_2318884</t>
  </si>
  <si>
    <t>12.12.2023 16:29:53</t>
  </si>
  <si>
    <t>IRLAMAZ KÖK 45-83-L00153_ÇEPİNDERE TR-1 L02_72158565</t>
  </si>
  <si>
    <t>12.12.2023 13:10:42</t>
  </si>
  <si>
    <t>12.12.2023 14:42:22</t>
  </si>
  <si>
    <t>12.12.2023 13:11:00</t>
  </si>
  <si>
    <t>12.12.2023 14:02:03</t>
  </si>
  <si>
    <t>M-2891 35-02-M02891_M-2975 M01_84884922</t>
  </si>
  <si>
    <t>12.12.2023 13:16:21</t>
  </si>
  <si>
    <t>12.12.2023 17:35:55</t>
  </si>
  <si>
    <t>KERPİÇLİK KÖYÜ TR-1 35-15-L00546_A_56406778_56406778</t>
  </si>
  <si>
    <t>12.12.2023 13:23:19</t>
  </si>
  <si>
    <t>12.12.2023 15:31:47</t>
  </si>
  <si>
    <t>DM-13/02 45-71-M00330_95001323398_95001323398</t>
  </si>
  <si>
    <t>12.12.2023 13:24:21</t>
  </si>
  <si>
    <t>12.12.2023 15:44:41</t>
  </si>
  <si>
    <t>12.12.2023 13:29:03</t>
  </si>
  <si>
    <t>12.12.2023 13:34:26</t>
  </si>
  <si>
    <t>ÖRENLİ TR-1 35-16-M00075_35-16-M00075_2350603</t>
  </si>
  <si>
    <t>12.12.2023 14:14:21</t>
  </si>
  <si>
    <t>12.12.2023 13:39:03</t>
  </si>
  <si>
    <t>12.12.2023 14:21:53</t>
  </si>
  <si>
    <t>12.12.2023 13:40:41</t>
  </si>
  <si>
    <t>12.12.2023 14:39:18</t>
  </si>
  <si>
    <t>K-3012 35-04-K03012_35-04-K03012_2350802</t>
  </si>
  <si>
    <t>12.12.2023 15:35:48</t>
  </si>
  <si>
    <t>K-3569 35-02-K03569_913087047_913087047</t>
  </si>
  <si>
    <t>12.12.2023 13:43:52</t>
  </si>
  <si>
    <t>12.12.2023 16:07:33</t>
  </si>
  <si>
    <t>12.12.2023 13:53:06</t>
  </si>
  <si>
    <t>12.12.2023 15:18:12</t>
  </si>
  <si>
    <t>MENEMEN TR-78 35-28-L00078_A_56357105_56357105</t>
  </si>
  <si>
    <t>12.12.2023 13:56:24</t>
  </si>
  <si>
    <t>12.12.2023 16:31:44</t>
  </si>
  <si>
    <t>12.12.2023 13:58:52</t>
  </si>
  <si>
    <t>12.12.2023 16:06:07</t>
  </si>
  <si>
    <t>12.12.2023 14:12:19</t>
  </si>
  <si>
    <t>12.12.2023 14:46:02</t>
  </si>
  <si>
    <t>AHMETLİ TR-71 BARBAROS 45-84-L00071_A_56389022_56389022</t>
  </si>
  <si>
    <t>12.12.2023 14:15:26</t>
  </si>
  <si>
    <t>12.12.2023 15:12:33</t>
  </si>
  <si>
    <t>12.12.2023 14:18:36</t>
  </si>
  <si>
    <t>12.12.2023 15:28:34</t>
  </si>
  <si>
    <t>12.12.2023 14:27:26</t>
  </si>
  <si>
    <t>12.12.2023 17:03:52</t>
  </si>
  <si>
    <t>12.12.2023 14:27:33</t>
  </si>
  <si>
    <t>12.12.2023 14:33:26</t>
  </si>
  <si>
    <t>YENİKÖY TR-2 45-71-M01045_45-71-M01045_2362856</t>
  </si>
  <si>
    <t>12.12.2023 14:46:05</t>
  </si>
  <si>
    <t>K-1717 35-03-K01717_D_56366488_56366488</t>
  </si>
  <si>
    <t>12.12.2023 14:33:18</t>
  </si>
  <si>
    <t>12.12.2023 16:12:17</t>
  </si>
  <si>
    <t>PAYAMLI TR-1 35-10-L00056_35-10-L00056_2361802</t>
  </si>
  <si>
    <t>12.12.2023 14:36:06</t>
  </si>
  <si>
    <t>12.12.2023 14:46:28</t>
  </si>
  <si>
    <t>KORDON KÖK 45-78-M00730_ÇAKALDOĞAN M03_2105508</t>
  </si>
  <si>
    <t>12.12.2023 14:39:31</t>
  </si>
  <si>
    <t>12.12.2023 14:41:13</t>
  </si>
  <si>
    <t>TR-152 35-16-L00152_A_91076880_91076880</t>
  </si>
  <si>
    <t>12.12.2023 14:40:16</t>
  </si>
  <si>
    <t>12.12.2023 15:13:43</t>
  </si>
  <si>
    <t>PANAZTEPE DM 35-28-M00732_DERSAN-2 ÇIKIŞ M04_2315520</t>
  </si>
  <si>
    <t>12.12.2023 14:40:20</t>
  </si>
  <si>
    <t>12.12.2023 16:46:56</t>
  </si>
  <si>
    <t>TR-43 35-30-L00043_35-30-L00043_72091238</t>
  </si>
  <si>
    <t>12.12.2023 15:27:15</t>
  </si>
  <si>
    <t>YENİ ŞAKRAN TR-6 35-17-M00206_950309222_950309222</t>
  </si>
  <si>
    <t>12.12.2023 14:47:50</t>
  </si>
  <si>
    <t>12.12.2023 18:19:14</t>
  </si>
  <si>
    <t>ÇERİKÖZÜ TR-1 35-29-L00326_35-29-L00326_2363098</t>
  </si>
  <si>
    <t>12.12.2023 14:49:26</t>
  </si>
  <si>
    <t>12.12.2023 16:18:11</t>
  </si>
  <si>
    <t>ARAPBAŞI TR-4 35-20-M00034_955212988_955212988</t>
  </si>
  <si>
    <t>12.12.2023 14:51:16</t>
  </si>
  <si>
    <t>12.12.2023 21:40:02</t>
  </si>
  <si>
    <t>ÜRKMEZ M-17 35-25-M00174__72372191_72372191</t>
  </si>
  <si>
    <t>12.12.2023 14:53:54</t>
  </si>
  <si>
    <t>12.12.2023 16:02:42</t>
  </si>
  <si>
    <t>ORTA MAHALLE M-9 35-25-M00117_955258644_955258644</t>
  </si>
  <si>
    <t>12.12.2023 14:58:43</t>
  </si>
  <si>
    <t>12.12.2023 15:55:49</t>
  </si>
  <si>
    <t>YENİKÖY GÖLCÜK TR-2 35-31-L00184_959829766_959829766</t>
  </si>
  <si>
    <t>12.12.2023 14:59:28</t>
  </si>
  <si>
    <t>12.12.2023 18:48:52</t>
  </si>
  <si>
    <t>12.12.2023 15:04:06</t>
  </si>
  <si>
    <t>12.12.2023 18:10:46</t>
  </si>
  <si>
    <t>12.12.2023 15:04:47</t>
  </si>
  <si>
    <t>12.12.2023 19:07:26</t>
  </si>
  <si>
    <t>PANAZTEPE DM 35-28-M00732_DERSAN-2 GİRİŞ M05_2315521</t>
  </si>
  <si>
    <t>12.12.2023 15:11:55</t>
  </si>
  <si>
    <t>12.12.2023 17:06:02</t>
  </si>
  <si>
    <t>12.12.2023 15:18:03</t>
  </si>
  <si>
    <t>12.12.2023 22:52:53</t>
  </si>
  <si>
    <t>12.12.2023 15:20:42</t>
  </si>
  <si>
    <t>12.12.2023 20:06:34</t>
  </si>
  <si>
    <t>YAVRU VATAN SİTESİ TR 35-30-M00058_955326508_955326508</t>
  </si>
  <si>
    <t>12.12.2023 15:26:54</t>
  </si>
  <si>
    <t>12.12.2023 19:18:45</t>
  </si>
  <si>
    <t>12.12.2023 15:43:09</t>
  </si>
  <si>
    <t>ÖDEMİŞ TR-97 35-15-M00097_950364083_950364083</t>
  </si>
  <si>
    <t>12.12.2023 15:39:59</t>
  </si>
  <si>
    <t>12.12.2023 19:56:11</t>
  </si>
  <si>
    <t>12.12.2023 15:45:17</t>
  </si>
  <si>
    <t>12.12.2023 15:51:38</t>
  </si>
  <si>
    <t>İZDERSAN DM 35-28-M00394_VİLLAKENT-2 M09_47755731</t>
  </si>
  <si>
    <t>12.12.2023 15:49:26</t>
  </si>
  <si>
    <t>12.12.2023 15:58:57</t>
  </si>
  <si>
    <t>DM-1/80 35-29-M00080_B_65499127_65499127</t>
  </si>
  <si>
    <t>12.12.2023 15:49:27</t>
  </si>
  <si>
    <t>12.12.2023 18:36:58</t>
  </si>
  <si>
    <t>TR-2/79 45-83-L00079_955139577_955139577</t>
  </si>
  <si>
    <t>12.12.2023 15:59:51</t>
  </si>
  <si>
    <t>12.12.2023 19:40:24</t>
  </si>
  <si>
    <t>AVŞAR TR-1 45-83-L00340_95000591608_95000591608</t>
  </si>
  <si>
    <t>12.12.2023 16:00:45</t>
  </si>
  <si>
    <t>12.12.2023 19:02:27</t>
  </si>
  <si>
    <t>PAZARKÖY KÖK 45-78-L00700_HatBaşıAyırıcı_53140463 L05_53140463</t>
  </si>
  <si>
    <t>12.12.2023 16:02:22</t>
  </si>
  <si>
    <t>12.12.2023 17:12:14</t>
  </si>
  <si>
    <t>ÖZBEK TR-4 (TR-234) 35-19-M00233_B_77618839_77618839</t>
  </si>
  <si>
    <t>12.12.2023 16:05:49</t>
  </si>
  <si>
    <t>12.12.2023 21:02:49</t>
  </si>
  <si>
    <t>12.12.2023 16:06:02</t>
  </si>
  <si>
    <t>12.12.2023 23:37:44</t>
  </si>
  <si>
    <t>12.12.2023 16:20:43</t>
  </si>
  <si>
    <t>12.12.2023 18:21:30</t>
  </si>
  <si>
    <t>K-3265 35-04-K03265_99641984_99641984</t>
  </si>
  <si>
    <t>12.12.2023 16:24:26</t>
  </si>
  <si>
    <t>13.12.2023 01:46:56</t>
  </si>
  <si>
    <t>ALAŞEHİR TR-75 45-73-M00075_DIREK TIPI TRAFO HUCRESI H01_2090083</t>
  </si>
  <si>
    <t>12.12.2023 16:27:26</t>
  </si>
  <si>
    <t>12.12.2023 17:04:05</t>
  </si>
  <si>
    <t>12.12.2023 16:31:53</t>
  </si>
  <si>
    <t>12.12.2023 18:48:43</t>
  </si>
  <si>
    <t>İZZETTİN KÖK 45-83-M00132_SİNİRLİ M02_2107099</t>
  </si>
  <si>
    <t>12.12.2023 16:32:13</t>
  </si>
  <si>
    <t>12.12.2023 17:02:36</t>
  </si>
  <si>
    <t>L-294 35-18-L00294_11849427 A1_5960171</t>
  </si>
  <si>
    <t>12.12.2023 16:35:22</t>
  </si>
  <si>
    <t>12.12.2023 22:30:29</t>
  </si>
  <si>
    <t>L-456 35-18-L00456_950452251_950452251</t>
  </si>
  <si>
    <t>12.12.2023 16:35:23</t>
  </si>
  <si>
    <t>12.12.2023 18:35:51</t>
  </si>
  <si>
    <t>12.12.2023 16:36:52</t>
  </si>
  <si>
    <t>12.12.2023 16:58:50</t>
  </si>
  <si>
    <t>K-655 35-01-K00655_F_56370407_56370407</t>
  </si>
  <si>
    <t>12.12.2023 16:46:49</t>
  </si>
  <si>
    <t>12.12.2023 17:43:19</t>
  </si>
  <si>
    <t>M-2794 35-01-M02794_910481715_910481715</t>
  </si>
  <si>
    <t>12.12.2023 16:50:21</t>
  </si>
  <si>
    <t>12.12.2023 18:37:50</t>
  </si>
  <si>
    <t>12.12.2023 16:50:43</t>
  </si>
  <si>
    <t>12.12.2023 17:47:10</t>
  </si>
  <si>
    <t>GÜMÜŞÇAY KÖK 45-73-M00477_GÜMÜŞÇAY M03_2056797</t>
  </si>
  <si>
    <t>12.12.2023 16:52:50</t>
  </si>
  <si>
    <t>12.12.2023 17:07:10</t>
  </si>
  <si>
    <t>12.12.2023 16:55:01</t>
  </si>
  <si>
    <t>12.12.2023 17:26:06</t>
  </si>
  <si>
    <t>TR-1-5/8 (SABRİNİN KAHVE) 35-20-L00052_955210904_955210904</t>
  </si>
  <si>
    <t>12.12.2023 16:55:52</t>
  </si>
  <si>
    <t>12.12.2023 19:50:51</t>
  </si>
  <si>
    <t>YAKACIK TR-1 35-20-L00232_35-20-L00232_2376783</t>
  </si>
  <si>
    <t>12.12.2023 17:00:53</t>
  </si>
  <si>
    <t>12.12.2023 17:12:58</t>
  </si>
  <si>
    <t>URLA İM 35-19-A00001_ŞEHİR (TR-2 FİDERİ) L05_100779978</t>
  </si>
  <si>
    <t>12.12.2023 17:01:23</t>
  </si>
  <si>
    <t>12.12.2023 19:14:30</t>
  </si>
  <si>
    <t>M-1535 35-01-M01535_911178310_911178310</t>
  </si>
  <si>
    <t>12.12.2023 17:03:45</t>
  </si>
  <si>
    <t>12.12.2023 19:26:51</t>
  </si>
  <si>
    <t>FUNDACIK KÖK 45-75-M00068_DAĞDERE DM M05_84289409</t>
  </si>
  <si>
    <t>12.12.2023 17:11:26</t>
  </si>
  <si>
    <t>12.12.2023 17:19:56</t>
  </si>
  <si>
    <t>ALAŞEHİR TR-82 45-73-M00082_45-73-M00082_2361463</t>
  </si>
  <si>
    <t>12.12.2023 17:12:50</t>
  </si>
  <si>
    <t>12.12.2023 18:11:47</t>
  </si>
  <si>
    <t>M-2518 35-02-M02518__81571332_81571332</t>
  </si>
  <si>
    <t>12.12.2023 17:28:32</t>
  </si>
  <si>
    <t>12.12.2023 18:16:00</t>
  </si>
  <si>
    <t>K-3648 35-01-K03648_912953310_912953310</t>
  </si>
  <si>
    <t>12.12.2023 17:28:45</t>
  </si>
  <si>
    <t>12.12.2023 19:33:28</t>
  </si>
  <si>
    <t>GÜZELKÖY KÖK 45-71-M00123_SULAMA M06_50218015</t>
  </si>
  <si>
    <t>12.12.2023 17:32:48</t>
  </si>
  <si>
    <t>12.12.2023 17:43:12</t>
  </si>
  <si>
    <t>TR-33 45-74-M00033_A_56401358_56401358</t>
  </si>
  <si>
    <t>12.12.2023 17:32:57</t>
  </si>
  <si>
    <t>12.12.2023 18:59:33</t>
  </si>
  <si>
    <t>DM-1/43 45-71-M00026_953205733_953205733</t>
  </si>
  <si>
    <t>12.12.2023 17:34:46</t>
  </si>
  <si>
    <t>12.12.2023 20:22:27</t>
  </si>
  <si>
    <t>ŞEREMET KÖYÜ TR-1 45-77-M00067_ H_83869501</t>
  </si>
  <si>
    <t>12.12.2023 17:36:06</t>
  </si>
  <si>
    <t>12.12.2023 18:07:57</t>
  </si>
  <si>
    <t>M-3470(YATIRIM REZERVE) 35-02-M03470_99255269_99255269</t>
  </si>
  <si>
    <t>12.12.2023 17:42:19</t>
  </si>
  <si>
    <t>12.12.2023 19:41:21</t>
  </si>
  <si>
    <t>12.12.2023 17:47:51</t>
  </si>
  <si>
    <t>12.12.2023 19:57:22</t>
  </si>
  <si>
    <t>GÖÇBEYLİ DM 35-16-M00139_GÖÇBEYLİ TARIMSAL SULAMA M02_72044679</t>
  </si>
  <si>
    <t>12.12.2023 18:01:01</t>
  </si>
  <si>
    <t>12.12.2023 19:01:10</t>
  </si>
  <si>
    <t>12.12.2023 18:04:26</t>
  </si>
  <si>
    <t>12.12.2023 18:37:49</t>
  </si>
  <si>
    <t>12.12.2023 18:09:50</t>
  </si>
  <si>
    <t>12.12.2023 22:43:03</t>
  </si>
  <si>
    <t>12.12.2023 18:47:00</t>
  </si>
  <si>
    <t>M-378 35-30-M00378_915958192_915958192</t>
  </si>
  <si>
    <t>12.12.2023 18:15:04</t>
  </si>
  <si>
    <t>12.12.2023 21:13:58</t>
  </si>
  <si>
    <t>UĞURLU KÖK 45-86-M00045_GÜNDOĞDU UĞURLU M02_72226019</t>
  </si>
  <si>
    <t>12.12.2023 19:10:00</t>
  </si>
  <si>
    <t>SELENDİ TR-6 45-81-M00006_HatBaşıAyırıcı_53135402 M04_53135402</t>
  </si>
  <si>
    <t>12.12.2023 18:23:31</t>
  </si>
  <si>
    <t>12.12.2023 20:27:43</t>
  </si>
  <si>
    <t>M-1536 35-01-M01536_910978423_910978423</t>
  </si>
  <si>
    <t>12.12.2023 18:34:52</t>
  </si>
  <si>
    <t>12.12.2023 19:51:10</t>
  </si>
  <si>
    <t>K-692 35-04-K00692_ST 692 K1_5865318</t>
  </si>
  <si>
    <t>12.12.2023 18:38:20</t>
  </si>
  <si>
    <t>12.12.2023 21:09:51</t>
  </si>
  <si>
    <t>URGANLI TR-6 45-83-M00569_955161656_955161656</t>
  </si>
  <si>
    <t>12.12.2023 18:49:07</t>
  </si>
  <si>
    <t>12.12.2023 21:04:27</t>
  </si>
  <si>
    <t>AKGEDİK KÖK-1 45-71-M00162_EMLAKDERE M03_56219223</t>
  </si>
  <si>
    <t>12.12.2023 19:39:23</t>
  </si>
  <si>
    <t>TR-350 35-19-L00350_C_91291843_91291843</t>
  </si>
  <si>
    <t>12.12.2023 19:00:31</t>
  </si>
  <si>
    <t>12.12.2023 23:41:33</t>
  </si>
  <si>
    <t>12.12.2023 19:59:13</t>
  </si>
  <si>
    <t>12.12.2023 19:11:48</t>
  </si>
  <si>
    <t>12.12.2023 19:48:12</t>
  </si>
  <si>
    <t>M-1484 35-01-M01484_C_56369758_56369758</t>
  </si>
  <si>
    <t>12.12.2023 19:15:00</t>
  </si>
  <si>
    <t>12.12.2023 20:35:07</t>
  </si>
  <si>
    <t>TR-5 35-19-L00005_İÇMELER L03_72124010</t>
  </si>
  <si>
    <t>12.12.2023 19:26:08</t>
  </si>
  <si>
    <t>12.12.2023 19:41:03</t>
  </si>
  <si>
    <t>BAĞARASI TR-12 35-23-M00181_35-23-M00181_2367833</t>
  </si>
  <si>
    <t>12.12.2023 19:26:40</t>
  </si>
  <si>
    <t>12.12.2023 21:06:27</t>
  </si>
  <si>
    <t>TR-28 35-19-L00028__72372442_72372442</t>
  </si>
  <si>
    <t>12.12.2023 19:31:56</t>
  </si>
  <si>
    <t>12.12.2023 20:28:44</t>
  </si>
  <si>
    <t>M-1954 35-01-M01954_912933479_912933479</t>
  </si>
  <si>
    <t>12.12.2023 19:32:52</t>
  </si>
  <si>
    <t>12.12.2023 21:15:11</t>
  </si>
  <si>
    <t>TR-67 35-30-L00067_955334275_955334275</t>
  </si>
  <si>
    <t>12.12.2023 19:45:17</t>
  </si>
  <si>
    <t>12.12.2023 23:19:19</t>
  </si>
  <si>
    <t>TR-299 35-19-L00355_956681856_956681856</t>
  </si>
  <si>
    <t>12.12.2023 19:51:30</t>
  </si>
  <si>
    <t>12.12.2023 22:45:10</t>
  </si>
  <si>
    <t>BALIKLIOVA TR-5 35-19-L00374_956677872_956677872</t>
  </si>
  <si>
    <t>12.12.2023 19:54:21</t>
  </si>
  <si>
    <t>12.12.2023 22:25:46</t>
  </si>
  <si>
    <t>12.12.2023 23:12:27</t>
  </si>
  <si>
    <t>ZEYTİNLİOVA TR-1 KÖK 45-72-L00389_TR-14 ÇIKIŞI L07_2330196</t>
  </si>
  <si>
    <t>12.12.2023 20:01:33</t>
  </si>
  <si>
    <t>12.12.2023 20:39:36</t>
  </si>
  <si>
    <t>12.12.2023 20:09:01</t>
  </si>
  <si>
    <t>12.12.2023 22:28:48</t>
  </si>
  <si>
    <t>YENİ BAĞARASI TR-1 35-23-M00207_35-23-M00207_2361193</t>
  </si>
  <si>
    <t>12.12.2023 20:15:33</t>
  </si>
  <si>
    <t>12.12.2023 21:09:07</t>
  </si>
  <si>
    <t>M-1519 35-03-M01519_910456004_910456004</t>
  </si>
  <si>
    <t>12.12.2023 20:15:36</t>
  </si>
  <si>
    <t>12.12.2023 22:48:28</t>
  </si>
  <si>
    <t>K-337 35-07-K00337_97522949_97522949</t>
  </si>
  <si>
    <t>12.12.2023 20:33:52</t>
  </si>
  <si>
    <t>12.12.2023 21:30:35</t>
  </si>
  <si>
    <t>K-3723 35-04-K03723_99517227_99517227</t>
  </si>
  <si>
    <t>12.12.2023 20:35:11</t>
  </si>
  <si>
    <t>12.12.2023 22:31:27</t>
  </si>
  <si>
    <t>TR-56 CEPHANELİK 35-19-L00056_956683627_956683627</t>
  </si>
  <si>
    <t>12.12.2023 20:43:26</t>
  </si>
  <si>
    <t>12.12.2023 23:16:20</t>
  </si>
  <si>
    <t>SOMA TR-2 45-82-M00002_95002547085_95002547085</t>
  </si>
  <si>
    <t>12.12.2023 20:51:16</t>
  </si>
  <si>
    <t>12.12.2023 21:48:31</t>
  </si>
  <si>
    <t>EVRENOS TR-3 45-71-M01411_45-71-M01411_2371340</t>
  </si>
  <si>
    <t>12.12.2023 20:55:29</t>
  </si>
  <si>
    <t>13.12.2023 00:45:34</t>
  </si>
  <si>
    <t>12.12.2023 21:29:40</t>
  </si>
  <si>
    <t>12.12.2023 23:13:44</t>
  </si>
  <si>
    <t>K-337 35-07-K00337_B_56383668_56383668</t>
  </si>
  <si>
    <t>12.12.2023 21:31:56</t>
  </si>
  <si>
    <t>K-337 35-07-K00337_35-07-K00337_48414908</t>
  </si>
  <si>
    <t>12.12.2023 22:43:00</t>
  </si>
  <si>
    <t>BAĞARASI TR-11 35-23-M00180__91357682_91357682</t>
  </si>
  <si>
    <t>12.12.2023 21:35:47</t>
  </si>
  <si>
    <t>12.12.2023 22:47:32</t>
  </si>
  <si>
    <t>SARIGÖL TR-53 45-79-M00053_A_91418763_91418763</t>
  </si>
  <si>
    <t>12.12.2023 21:38:48</t>
  </si>
  <si>
    <t>12.12.2023 22:51:30</t>
  </si>
  <si>
    <t>AVLAŞA DEVECİLER TR-1 45-81-M00165_B_91368939_91368939</t>
  </si>
  <si>
    <t>12.12.2023 21:44:34</t>
  </si>
  <si>
    <t>12.12.2023 22:49:10</t>
  </si>
  <si>
    <t>DUMANLAR TR-1 45-81-M00081_B_56388538_56388538</t>
  </si>
  <si>
    <t>12.12.2023 21:46:37</t>
  </si>
  <si>
    <t>12.12.2023 23:36:16</t>
  </si>
  <si>
    <t>KİRELLİ KÖK 35-29-L00809_GÜRDÜLLÜ- DERELİ-KİRELLİ KÖY L01_74719092</t>
  </si>
  <si>
    <t>12.12.2023 21:50:06</t>
  </si>
  <si>
    <t>12.12.2023 22:09:50</t>
  </si>
  <si>
    <t>M-2674 35-01-M02674_A 1A_5869406</t>
  </si>
  <si>
    <t>12.12.2023 21:50:54</t>
  </si>
  <si>
    <t>12.12.2023 23:10:18</t>
  </si>
  <si>
    <t>URGANLI TR-3 45-83-M00571_955161923_955161923</t>
  </si>
  <si>
    <t>12.12.2023 22:22:54</t>
  </si>
  <si>
    <t>12.12.2023 23:11:40</t>
  </si>
  <si>
    <t>YEŞİLKÖY-3 35-26-M00792_956621863_956621863</t>
  </si>
  <si>
    <t>12.12.2023 22:38:09</t>
  </si>
  <si>
    <t>12.12.2023 23:05:13</t>
  </si>
  <si>
    <t>GÜZELKÖY KÖK 45-71-M00123_GÜZELKÖY M07_50218011</t>
  </si>
  <si>
    <t>12.12.2023 23:36:26</t>
  </si>
  <si>
    <t>12.12.2023 22:47:03</t>
  </si>
  <si>
    <t>13.12.2023 00:36:16</t>
  </si>
  <si>
    <t>12.12.2023 22:47:58</t>
  </si>
  <si>
    <t>13.12.2023 01:05:23</t>
  </si>
  <si>
    <t>BADEMLİ TR-2 35-30-L00099_955328955_955328955</t>
  </si>
  <si>
    <t>12.12.2023 22:49:20</t>
  </si>
  <si>
    <t>13.12.2023 03:36:29</t>
  </si>
  <si>
    <t>SARIGÖL TR-53 45-79-M00053_45-79-M00053_2369764</t>
  </si>
  <si>
    <t>12.12.2023 23:22:38</t>
  </si>
  <si>
    <t>TR-5 35-19-L00005_HatBaşıAyırıcı_53134085 L03_53134085</t>
  </si>
  <si>
    <t>12.12.2023 22:55:43</t>
  </si>
  <si>
    <t>13.12.2023 00:40:25</t>
  </si>
  <si>
    <t>BAĞARASI TR-11 35-23-M00180_C_56358290_56358290</t>
  </si>
  <si>
    <t>12.12.2023 22:57:57</t>
  </si>
  <si>
    <t>12.12.2023 23:28:15</t>
  </si>
  <si>
    <t>K-527 35-01-K00527_A_56374589_56374589</t>
  </si>
  <si>
    <t>12.12.2023 23:38:44</t>
  </si>
  <si>
    <t>13.12.2023 05:54:32</t>
  </si>
  <si>
    <t>ZEYTİNALAN İM 35-19-A00002_ZEYTİNALAN TR-101 L10_2051678</t>
  </si>
  <si>
    <t>12.12.2023 23:48:30</t>
  </si>
  <si>
    <t>13.12.2023 00:21:44</t>
  </si>
  <si>
    <t>M-1637 35-01-M01637_B B01B_5912780</t>
  </si>
  <si>
    <t>13.12.2023 00:02:00</t>
  </si>
  <si>
    <t>13.12.2023 02:40:02</t>
  </si>
  <si>
    <t>K-49 35-01-K00049_911034909_911034909</t>
  </si>
  <si>
    <t>13.12.2023 00:05:08</t>
  </si>
  <si>
    <t>13.12.2023 06:25:53</t>
  </si>
  <si>
    <t>TR-9 45-78-L00009_45-78-L00009_65877411</t>
  </si>
  <si>
    <t>13.12.2023 00:40:52</t>
  </si>
  <si>
    <t>13.12.2023 01:14:00</t>
  </si>
  <si>
    <t>M-1028 35-04-M01028_A_56379599_56379599</t>
  </si>
  <si>
    <t>13.12.2023 01:16:45</t>
  </si>
  <si>
    <t>13.12.2023 03:58:12</t>
  </si>
  <si>
    <t>KAYIŞLAR TR-2 45-80-M00142_45-80-M00142_2365399</t>
  </si>
  <si>
    <t>13.12.2023 01:17:06</t>
  </si>
  <si>
    <t>13.12.2023 01:56:09</t>
  </si>
  <si>
    <t>K-269 35-01-K00269_A_56353058_56353058</t>
  </si>
  <si>
    <t>13.12.2023 02:25:26</t>
  </si>
  <si>
    <t>13.12.2023 02:39:06</t>
  </si>
  <si>
    <t>ÇOBANKÖY KÖK 35-29-L00066_EĞRİDERE FİDERİ L04_72212366</t>
  </si>
  <si>
    <t>13.12.2023 02:30:50</t>
  </si>
  <si>
    <t>13.12.2023 03:21:54</t>
  </si>
  <si>
    <t>YENİFOÇA TR-16 35-23-M00016_42097724_56373213_56373213</t>
  </si>
  <si>
    <t>13.12.2023 02:57:39</t>
  </si>
  <si>
    <t>13.12.2023 03:25:39</t>
  </si>
  <si>
    <t>EVRENLİ TR-1 45-73-M00494_A_56385965_56385965</t>
  </si>
  <si>
    <t>13.12.2023 03:20:32</t>
  </si>
  <si>
    <t>13.12.2023 03:45:00</t>
  </si>
  <si>
    <t>13.12.2023 05:24:38</t>
  </si>
  <si>
    <t>13.12.2023 09:22:01</t>
  </si>
  <si>
    <t>13.12.2023 05:30:13</t>
  </si>
  <si>
    <t>13.12.2023 10:57:17</t>
  </si>
  <si>
    <t>K-3185 35-04-K03185_99127802_99127802</t>
  </si>
  <si>
    <t>13.12.2023 05:50:01</t>
  </si>
  <si>
    <t>13.12.2023 11:59:52</t>
  </si>
  <si>
    <t>YAKAKÖY KÖK 45-75-M00067_HatBaşıAyırıcı_53135485 M02_53135485</t>
  </si>
  <si>
    <t>13.12.2023 07:42:03</t>
  </si>
  <si>
    <t>13.12.2023 09:51:50</t>
  </si>
  <si>
    <t>13.12.2023 07:47:58</t>
  </si>
  <si>
    <t>13.12.2023 08:15:38</t>
  </si>
  <si>
    <t>SARUHANLI DM 45-80-M00001_BELEN HALİTPAŞA M10_2324162</t>
  </si>
  <si>
    <t>13.12.2023 07:56:04</t>
  </si>
  <si>
    <t>13.12.2023 08:26:26</t>
  </si>
  <si>
    <t>DERBENT TM 45-83-A00003_HALİLBEYLİ-1 M04_2312531</t>
  </si>
  <si>
    <t>13.12.2023 08:09:14</t>
  </si>
  <si>
    <t>13.12.2023 08:29:56</t>
  </si>
  <si>
    <t>YAHŞELLİ DM-5 35-28-M00882_MENEMEN-1 M07_66811679</t>
  </si>
  <si>
    <t>13.12.2023 08:18:40</t>
  </si>
  <si>
    <t>13.12.2023 08:48:36</t>
  </si>
  <si>
    <t>L-220 35-18-L00220_950458245_950458245</t>
  </si>
  <si>
    <t>13.12.2023 08:27:45</t>
  </si>
  <si>
    <t>13.12.2023 12:03:21</t>
  </si>
  <si>
    <t>K-4235 35-03-K04235_A_56367365_56367365</t>
  </si>
  <si>
    <t>13.12.2023 08:47:11</t>
  </si>
  <si>
    <t>13.12.2023 10:37:25</t>
  </si>
  <si>
    <t>13.12.2023 08:55:14</t>
  </si>
  <si>
    <t>13.12.2023 18:40:00</t>
  </si>
  <si>
    <t>KAVAKLIDERE TR-9 45-73-M00143_A_56386002_56386002</t>
  </si>
  <si>
    <t>13.12.2023 08:56:05</t>
  </si>
  <si>
    <t>13.12.2023 11:34:08</t>
  </si>
  <si>
    <t>L-145 DALYAN DM 35-18-L00145_HAVACILAR L03_72052182</t>
  </si>
  <si>
    <t>13.12.2023 08:56:50</t>
  </si>
  <si>
    <t>13.12.2023 10:21:00</t>
  </si>
  <si>
    <t>13.12.2023 08:58:24</t>
  </si>
  <si>
    <t>13.12.2023 10:05:17</t>
  </si>
  <si>
    <t>DERBENT TM 45-83-A00003_TURGUTLU-3 M02_2312529</t>
  </si>
  <si>
    <t>13.12.2023 08:58:37</t>
  </si>
  <si>
    <t>13.12.2023 09:02:30</t>
  </si>
  <si>
    <t>GÜZELKÖY KÖK 45-71-M00123_HAŞİM AKCURA ENH M03_50218017</t>
  </si>
  <si>
    <t>13.12.2023 08:59:03</t>
  </si>
  <si>
    <t>13.12.2023 17:10:30</t>
  </si>
  <si>
    <t>İSTASYONALTI KÖK 45-83-M00131_CELALETTİN AŞKIN M08_2329824</t>
  </si>
  <si>
    <t>13.12.2023 08:59:34</t>
  </si>
  <si>
    <t>13.12.2023 09:53:13</t>
  </si>
  <si>
    <t>13.12.2023 08:59:44</t>
  </si>
  <si>
    <t>13.12.2023 15:13:34</t>
  </si>
  <si>
    <t>13.12.2023 09:00:04</t>
  </si>
  <si>
    <t>13.12.2023 09:20:51</t>
  </si>
  <si>
    <t>GERENKÖY TR-1 35-23-M00147_GERENKÖY KÖK M01_72155368</t>
  </si>
  <si>
    <t>13.12.2023 09:01:20</t>
  </si>
  <si>
    <t>13.12.2023 09:33:57</t>
  </si>
  <si>
    <t>M-2539 35-02-M02539_M-2545 M02_66120453</t>
  </si>
  <si>
    <t>13.12.2023 09:01:23</t>
  </si>
  <si>
    <t>13.12.2023 13:18:33</t>
  </si>
  <si>
    <t>KIRKAĞAÇ DM 45-76-M00043_AKHİSAR M08_72247565</t>
  </si>
  <si>
    <t>13.12.2023 09:02:13</t>
  </si>
  <si>
    <t>13.12.2023 11:37:18</t>
  </si>
  <si>
    <t>ALÇUK TM 35-17-A00001_DERSAN-1 M26_2307836</t>
  </si>
  <si>
    <t>13.12.2023 09:03:41</t>
  </si>
  <si>
    <t>13.12.2023 10:45:14</t>
  </si>
  <si>
    <t>M-2909 35-02-M02909_910062354_910062354</t>
  </si>
  <si>
    <t>13.12.2023 09:04:13</t>
  </si>
  <si>
    <t>13.12.2023 11:03:12</t>
  </si>
  <si>
    <t>13.12.2023 09:04:15</t>
  </si>
  <si>
    <t>13.12.2023 17:17:41</t>
  </si>
  <si>
    <t>SELÇUK İM/DM 35-13-A00004_KÖYLER-ÇAMLIK L14_65986293</t>
  </si>
  <si>
    <t>13.12.2023 09:04:54</t>
  </si>
  <si>
    <t>13.12.2023 09:52:33</t>
  </si>
  <si>
    <t>YAKACIK TR-1 35-20-L00232_B_91343413_91343413</t>
  </si>
  <si>
    <t>13.12.2023 09:05:39</t>
  </si>
  <si>
    <t>13.12.2023 17:15:42</t>
  </si>
  <si>
    <t>OKLUİSA KÖK 45-81-M00046_KAZIKLI GRUP M05_71994465</t>
  </si>
  <si>
    <t>13.12.2023 09:06:40</t>
  </si>
  <si>
    <t>13.12.2023 09:12:35</t>
  </si>
  <si>
    <t>13.12.2023 09:08:05</t>
  </si>
  <si>
    <t>13.12.2023 17:30:49</t>
  </si>
  <si>
    <t>13.12.2023 09:09:20</t>
  </si>
  <si>
    <t>13.12.2023 16:15:31</t>
  </si>
  <si>
    <t>SALUR KÖK 45-75-M00062_GÜNEŞLİ M02_72037126</t>
  </si>
  <si>
    <t>13.12.2023 09:09:26</t>
  </si>
  <si>
    <t>13.12.2023 09:09:30</t>
  </si>
  <si>
    <t>HARMANDALI KÖK 45-71-M00061_AHMET KOCA M10_72231053</t>
  </si>
  <si>
    <t>13.12.2023 09:10:25</t>
  </si>
  <si>
    <t>13.12.2023 11:25:59</t>
  </si>
  <si>
    <t>ALAÇATI İM 35-18-A00002_L-284 L16_2307547</t>
  </si>
  <si>
    <t>13.12.2023 09:12:04</t>
  </si>
  <si>
    <t>13.12.2023 09:57:50</t>
  </si>
  <si>
    <t>SOMA DM-4/TR10 45-82-M00010_TR-12 M06_60208853</t>
  </si>
  <si>
    <t>13.12.2023 09:14:09</t>
  </si>
  <si>
    <t>13.12.2023 13:37:15</t>
  </si>
  <si>
    <t>13.12.2023 09:14:37</t>
  </si>
  <si>
    <t>13.12.2023 16:49:24</t>
  </si>
  <si>
    <t>KULA TM 45-77-A00002_KULA DM M26_2117137</t>
  </si>
  <si>
    <t>13.12.2023 09:15:54</t>
  </si>
  <si>
    <t>13.12.2023 17:56:04</t>
  </si>
  <si>
    <t>13.12.2023 09:19:46</t>
  </si>
  <si>
    <t>13.12.2023 16:29:31</t>
  </si>
  <si>
    <t>13.12.2023 09:20:14</t>
  </si>
  <si>
    <t>13.12.2023 17:12:54</t>
  </si>
  <si>
    <t>EKOTEN KÖK 35-26-M00380_TEDAŞ ÇIKIŞI M02_2303912</t>
  </si>
  <si>
    <t>13.12.2023 09:24:16</t>
  </si>
  <si>
    <t>13.12.2023 12:55:05</t>
  </si>
  <si>
    <t>DM-13 45-71-M00336_45-71-M00336_72259937</t>
  </si>
  <si>
    <t>13.12.2023 09:24:52</t>
  </si>
  <si>
    <t>13.12.2023 10:12:01</t>
  </si>
  <si>
    <t>13.12.2023 09:28:51</t>
  </si>
  <si>
    <t>13.12.2023 17:11:58</t>
  </si>
  <si>
    <t>SELÇUK İM/DM 35-13-A00004_HatBaşıAyırıcı_53140659 L14_53140659</t>
  </si>
  <si>
    <t>13.12.2023 09:29:10</t>
  </si>
  <si>
    <t>13.12.2023 17:18:56</t>
  </si>
  <si>
    <t>MENDERES DM-2/TR-1 35-22-M00300_MENDERES-1 M17_2328468</t>
  </si>
  <si>
    <t>13.12.2023 09:30:40</t>
  </si>
  <si>
    <t>13.12.2023 10:00:51</t>
  </si>
  <si>
    <t>TR-34 45-74-M00034_D_56403836_56403836</t>
  </si>
  <si>
    <t>13.12.2023 09:31:22</t>
  </si>
  <si>
    <t>13.12.2023 10:42:07</t>
  </si>
  <si>
    <t>13.12.2023 09:33:09</t>
  </si>
  <si>
    <t>13.12.2023 15:46:00</t>
  </si>
  <si>
    <t>M-275 35-02-M00275_B_65498672_65498672</t>
  </si>
  <si>
    <t>13.12.2023 09:33:36</t>
  </si>
  <si>
    <t>13.12.2023 18:16:44</t>
  </si>
  <si>
    <t>KARABAĞLAR TM 35-01-A00012_KARABAĞLAR-10 K30_2310503</t>
  </si>
  <si>
    <t>13.12.2023 09:35:50</t>
  </si>
  <si>
    <t>13.12.2023 11:09:00</t>
  </si>
  <si>
    <t>TR-54 YILDIZTEPE 35-19-L00054_35-19-L00054_2349042</t>
  </si>
  <si>
    <t>13.12.2023 09:36:28</t>
  </si>
  <si>
    <t>13.12.2023 10:27:07</t>
  </si>
  <si>
    <t>SALİHLERALTI BENZİNLİK TR 35-30-L00143_35-30-L00143_2353891</t>
  </si>
  <si>
    <t>13.12.2023 09:37:00</t>
  </si>
  <si>
    <t>13.12.2023 11:40:09</t>
  </si>
  <si>
    <t>13.12.2023 09:37:54</t>
  </si>
  <si>
    <t>13.12.2023 17:03:46</t>
  </si>
  <si>
    <t>L-283 35-18-L00283_DIREK TIPI TRAFO HUCRESI H01_2097588</t>
  </si>
  <si>
    <t>13.12.2023 09:38:47</t>
  </si>
  <si>
    <t>13.12.2023 13:59:08</t>
  </si>
  <si>
    <t>SOMA KÖYLER DM-2 45-82-M00125_SAVAŞTEPE 34.5 M10_2304041</t>
  </si>
  <si>
    <t>13.12.2023 09:40:18</t>
  </si>
  <si>
    <t>13.12.2023 14:52:44</t>
  </si>
  <si>
    <t>SOMA TR-12 45-82-M00012_DAHİLİ TRAFO M01_83333961</t>
  </si>
  <si>
    <t>13.12.2023 09:41:11</t>
  </si>
  <si>
    <t>13.12.2023 14:55:35</t>
  </si>
  <si>
    <t>GERENKÖY TR-5 35-23-M00151_DAĞITIM TRAFO GERENKÖY TR-5 M04_72154518</t>
  </si>
  <si>
    <t>13.12.2023 09:43:31</t>
  </si>
  <si>
    <t>13.12.2023 10:24:01</t>
  </si>
  <si>
    <t>M-465 35-02-M00465_C_56363113_56363113</t>
  </si>
  <si>
    <t>13.12.2023 09:44:23</t>
  </si>
  <si>
    <t>13.12.2023 18:16:57</t>
  </si>
  <si>
    <t>13.12.2023 18:16:43</t>
  </si>
  <si>
    <t>13.12.2023 09:47:35</t>
  </si>
  <si>
    <t>13.12.2023 14:51:00</t>
  </si>
  <si>
    <t>M-465 35-02-M00465_35-02-M00465_2353879</t>
  </si>
  <si>
    <t>13.12.2023 09:49:30</t>
  </si>
  <si>
    <t>13.12.2023 09:51:10</t>
  </si>
  <si>
    <t>İSMAİL ARMAĞAN TR 35-27-L00186__97432315_97432315</t>
  </si>
  <si>
    <t>13.12.2023 09:52:40</t>
  </si>
  <si>
    <t>13.12.2023 15:39:43</t>
  </si>
  <si>
    <t>L-437 ŞEHİTLİK 35-18-L00437_6197188 B03_5938766</t>
  </si>
  <si>
    <t>13.12.2023 09:53:51</t>
  </si>
  <si>
    <t>13.12.2023 15:13:43</t>
  </si>
  <si>
    <t>AKSELENDİ İM 45-72-A00004_AKSELENDİ TR-2 L03_100808377</t>
  </si>
  <si>
    <t>13.12.2023 09:55:30</t>
  </si>
  <si>
    <t>13.12.2023 14:55:20</t>
  </si>
  <si>
    <t>AKSELENDİ İM 45-72-A00004_AKSELENDİ TR-7 L02_100808376</t>
  </si>
  <si>
    <t>13.12.2023 15:21:20</t>
  </si>
  <si>
    <t>13.12.2023 10:04:22</t>
  </si>
  <si>
    <t>13.12.2023 17:19:39</t>
  </si>
  <si>
    <t>ARSLANLAR TM 35-26-A00004_BALIKDAĞI M02_2305251</t>
  </si>
  <si>
    <t>13.12.2023 10:05:33</t>
  </si>
  <si>
    <t>13.12.2023 13:05:29</t>
  </si>
  <si>
    <t>ARMUTLU DM-2/TR-29 35-27-L00351_A_65513001_65513001</t>
  </si>
  <si>
    <t>13.12.2023 10:07:52</t>
  </si>
  <si>
    <t>13.12.2023 12:44:47</t>
  </si>
  <si>
    <t>13.12.2023 10:09:14</t>
  </si>
  <si>
    <t>13.12.2023 10:12:00</t>
  </si>
  <si>
    <t>13.12.2023 10:09:36</t>
  </si>
  <si>
    <t>13.12.2023 11:03:30</t>
  </si>
  <si>
    <t>13.12.2023 10:10:43</t>
  </si>
  <si>
    <t>13.12.2023 10:45:26</t>
  </si>
  <si>
    <t>DM-2/20 35-27-M01092__72840402_72840402</t>
  </si>
  <si>
    <t>13.12.2023 10:11:21</t>
  </si>
  <si>
    <t>13.12.2023 11:51:55</t>
  </si>
  <si>
    <t>GÜNEYDAMLARI TR-1 45-79-M00117_945551336_945551336</t>
  </si>
  <si>
    <t>13.12.2023 10:15:20</t>
  </si>
  <si>
    <t>13.12.2023 12:50:30</t>
  </si>
  <si>
    <t>13.12.2023 10:18:43</t>
  </si>
  <si>
    <t>13.12.2023 10:44:23</t>
  </si>
  <si>
    <t>13.12.2023 10:22:50</t>
  </si>
  <si>
    <t>13.12.2023 10:25:10</t>
  </si>
  <si>
    <t>TR-293 (İM-1/TR-5) 35-19-L00348_50031801 C01_50032168</t>
  </si>
  <si>
    <t>13.12.2023 10:25:59</t>
  </si>
  <si>
    <t>13.12.2023 11:00:57</t>
  </si>
  <si>
    <t>K-2363 35-07-K02363_B_56376973_56376973</t>
  </si>
  <si>
    <t>13.12.2023 10:26:07</t>
  </si>
  <si>
    <t>13.12.2023 12:18:18</t>
  </si>
  <si>
    <t>13.12.2023 10:29:11</t>
  </si>
  <si>
    <t>13.12.2023 11:00:56</t>
  </si>
  <si>
    <t>TR-43 35-16-L00043_95000129023_95000129023</t>
  </si>
  <si>
    <t>13.12.2023 10:31:55</t>
  </si>
  <si>
    <t>13.12.2023 12:21:18</t>
  </si>
  <si>
    <t>L-376 PAZARYERİ 35-18-L00376_H h3_5960083</t>
  </si>
  <si>
    <t>13.12.2023 10:31:57</t>
  </si>
  <si>
    <t>13.12.2023 18:45:18</t>
  </si>
  <si>
    <t>MENDERES DM-2/TR-1 35-22-M00300_HatBaşıAyırıcı_53096775 M15_53096775</t>
  </si>
  <si>
    <t>13.12.2023 10:35:06</t>
  </si>
  <si>
    <t>13.12.2023 13:33:44</t>
  </si>
  <si>
    <t>13.12.2023 10:37:13</t>
  </si>
  <si>
    <t>13.12.2023 14:00:58</t>
  </si>
  <si>
    <t>K-4235 35-03-K04235_35-03-K04235_41928821</t>
  </si>
  <si>
    <t>13.12.2023 11:06:25</t>
  </si>
  <si>
    <t>13.12.2023 10:38:34</t>
  </si>
  <si>
    <t>13.12.2023 13:10:44</t>
  </si>
  <si>
    <t>M-3186(YATIRIM REZERVE) 35-08-M03186_35-08-M03186_82818715</t>
  </si>
  <si>
    <t>13.12.2023 10:38:49</t>
  </si>
  <si>
    <t>13.12.2023 11:12:14</t>
  </si>
  <si>
    <t>BORNOVA TM 35-02-A00005_ÖZKANLAR K18_2308101</t>
  </si>
  <si>
    <t>13.12.2023 10:39:32</t>
  </si>
  <si>
    <t>13.12.2023 11:43:50</t>
  </si>
  <si>
    <t>TR-140 35-16-L00140_953352586_953352586</t>
  </si>
  <si>
    <t>13.12.2023 10:40:40</t>
  </si>
  <si>
    <t>13.12.2023 14:33:28</t>
  </si>
  <si>
    <t>DM02/TR-14  BULVAR ÜZERİ 45-73-M00031_945682786_945682786</t>
  </si>
  <si>
    <t>13.12.2023 10:42:02</t>
  </si>
  <si>
    <t>13.12.2023 13:06:52</t>
  </si>
  <si>
    <t>K-4442 35-03-K04442_955011840_955011840</t>
  </si>
  <si>
    <t>13.12.2023 10:43:32</t>
  </si>
  <si>
    <t>13.12.2023 12:07:22</t>
  </si>
  <si>
    <t>KOLDERE KÖK 45-80-M00051_GÜRES KÖK M05_73403235</t>
  </si>
  <si>
    <t>13.12.2023 10:45:24</t>
  </si>
  <si>
    <t>13.12.2023 10:50:00</t>
  </si>
  <si>
    <t>13.12.2023 10:49:42</t>
  </si>
  <si>
    <t>13.12.2023 11:26:24</t>
  </si>
  <si>
    <t>13.12.2023 10:53:40</t>
  </si>
  <si>
    <t>13.12.2023 13:22:35</t>
  </si>
  <si>
    <t>K-734 35-01-K00734_C C1_5914052</t>
  </si>
  <si>
    <t>13.12.2023 10:56:16</t>
  </si>
  <si>
    <t>13.12.2023 12:49:16</t>
  </si>
  <si>
    <t>KRAL KÖK 35-26-M00345_BİM M04_66236441</t>
  </si>
  <si>
    <t>13.12.2023 11:02:47</t>
  </si>
  <si>
    <t>13.12.2023 13:09:56</t>
  </si>
  <si>
    <t>13.12.2023 11:04:04</t>
  </si>
  <si>
    <t>13.12.2023 11:57:54</t>
  </si>
  <si>
    <t>13.12.2023 11:06:30</t>
  </si>
  <si>
    <t>13.12.2023 11:34:50</t>
  </si>
  <si>
    <t>K-2802 35-01-K02802_K-4187 K03_2045254</t>
  </si>
  <si>
    <t>13.12.2023 11:41:52</t>
  </si>
  <si>
    <t>13.12.2023 11:09:21</t>
  </si>
  <si>
    <t>13.12.2023 13:12:16</t>
  </si>
  <si>
    <t>KESİKKÖY DM 35-28-M00309_İZSU M05_96738957</t>
  </si>
  <si>
    <t>13.12.2023 11:09:28</t>
  </si>
  <si>
    <t>13.12.2023 12:00:08</t>
  </si>
  <si>
    <t>BERGAMA TM 35-16-A00004_HatBaşıAyırıcı_53139819 M07_53139819</t>
  </si>
  <si>
    <t>13.12.2023 11:09:55</t>
  </si>
  <si>
    <t>13.12.2023 14:31:37</t>
  </si>
  <si>
    <t>K-1316 35-04-K01316_99385902_99385902</t>
  </si>
  <si>
    <t>13.12.2023 11:13:01</t>
  </si>
  <si>
    <t>13.12.2023 12:36:08</t>
  </si>
  <si>
    <t>SİNDELLİ TR-2 45-72-L00480_B_56405185_56405185</t>
  </si>
  <si>
    <t>13.12.2023 11:16:59</t>
  </si>
  <si>
    <t>13.12.2023 20:28:43</t>
  </si>
  <si>
    <t>13.12.2023 11:19:30</t>
  </si>
  <si>
    <t>13.12.2023 11:20:00</t>
  </si>
  <si>
    <t>KILAVUZLAR KÖK 45-74-M00198_HatBaşıAyırıcı_75654303 M03_75654303</t>
  </si>
  <si>
    <t>13.12.2023 11:19:39</t>
  </si>
  <si>
    <t>13.12.2023 12:33:05</t>
  </si>
  <si>
    <t>M-13 35-02-M00013_M-320 M07_2064788</t>
  </si>
  <si>
    <t>13.12.2023 11:26:34</t>
  </si>
  <si>
    <t>13.12.2023 11:47:35</t>
  </si>
  <si>
    <t>K-4269 35-01-K04269_K-2754 K03_2119071</t>
  </si>
  <si>
    <t>13.12.2023 11:41:40</t>
  </si>
  <si>
    <t>13.12.2023 11:56:21</t>
  </si>
  <si>
    <t>13.12.2023 14:02:41</t>
  </si>
  <si>
    <t>TR-1/2 BAYSAN KABİN 35-20-L00002__93813604_93813604</t>
  </si>
  <si>
    <t>13.12.2023 11:43:02</t>
  </si>
  <si>
    <t>13.12.2023 18:24:45</t>
  </si>
  <si>
    <t>K-4553 35-02-K04553_K-555 K03_2060722</t>
  </si>
  <si>
    <t>13.12.2023 11:57:57</t>
  </si>
  <si>
    <t>GÖLMARMARA İM 45-85-A00001_TİYENLİ M05_100832277</t>
  </si>
  <si>
    <t>13.12.2023 11:46:54</t>
  </si>
  <si>
    <t>13.12.2023 12:44:24</t>
  </si>
  <si>
    <t>L-169 35-18-L00169__72410819_72410819</t>
  </si>
  <si>
    <t>13.12.2023 11:50:17</t>
  </si>
  <si>
    <t>13.12.2023 14:46:30</t>
  </si>
  <si>
    <t>M-2794 35-01-M02794_ H_82187323</t>
  </si>
  <si>
    <t>13.12.2023 11:52:00</t>
  </si>
  <si>
    <t>13.12.2023 11:59:09</t>
  </si>
  <si>
    <t>KARAPINAR TR-2 45-74-M00340_45-74-M00340_75313656</t>
  </si>
  <si>
    <t>13.12.2023 11:58:36</t>
  </si>
  <si>
    <t>13.12.2023 12:39:44</t>
  </si>
  <si>
    <t>13.12.2023 12:30:24</t>
  </si>
  <si>
    <t>13.12.2023 12:13:49</t>
  </si>
  <si>
    <t>13.12.2023 13:48:40</t>
  </si>
  <si>
    <t>MENEMEN TR-52 35-28-L00052_DAĞITIM TRAFO MENEMEN TR-52 L06_66732094</t>
  </si>
  <si>
    <t>13.12.2023 12:16:31</t>
  </si>
  <si>
    <t>13.12.2023 18:36:30</t>
  </si>
  <si>
    <t>AŞAĞIKIRIKLAR DM 35-16-M00448_ÇİFTLİK SULAMA M03_2115965</t>
  </si>
  <si>
    <t>13.12.2023 12:20:59</t>
  </si>
  <si>
    <t>13.12.2023 13:56:20</t>
  </si>
  <si>
    <t>13.12.2023 12:21:57</t>
  </si>
  <si>
    <t>13.12.2023 13:44:02</t>
  </si>
  <si>
    <t>ARAPLIOVASI GES DM 35-16-M00811_BÖLCEK ENH ÇIKIŞ M022_48716799</t>
  </si>
  <si>
    <t>13.12.2023 12:22:14</t>
  </si>
  <si>
    <t>13.12.2023 13:27:30</t>
  </si>
  <si>
    <t>SONİŞ TR 35-26-M01125_DAĞITIM TRAFO SONİŞ TR M01_66056321</t>
  </si>
  <si>
    <t>13.12.2023 12:31:22</t>
  </si>
  <si>
    <t>13.12.2023 13:40:22</t>
  </si>
  <si>
    <t>M-257 35-09-M00257_DIREK TIPI TRAFO HUCRESI H01_2068051</t>
  </si>
  <si>
    <t>13.12.2023 12:32:02</t>
  </si>
  <si>
    <t>13.12.2023 14:01:44</t>
  </si>
  <si>
    <t>BİRGİ DM 35-15-L01013_KEMER L06_67562277</t>
  </si>
  <si>
    <t>13.12.2023 12:36:04</t>
  </si>
  <si>
    <t>13.12.2023 12:48:00</t>
  </si>
  <si>
    <t>13.12.2023 12:43:44</t>
  </si>
  <si>
    <t>13.12.2023 12:50:00</t>
  </si>
  <si>
    <t>AVŞAR İM 45-83-A00002_DERBENT ŞEHİR-1 M05_81661196</t>
  </si>
  <si>
    <t>13.12.2023 12:46:14</t>
  </si>
  <si>
    <t>13.12.2023 15:42:19</t>
  </si>
  <si>
    <t>DM11-TR01 45-72-M00663_942943175_942943175</t>
  </si>
  <si>
    <t>13.12.2023 12:48:29</t>
  </si>
  <si>
    <t>13.12.2023 15:53:39</t>
  </si>
  <si>
    <t>13.12.2023 12:51:04</t>
  </si>
  <si>
    <t>13.12.2023 13:04:36</t>
  </si>
  <si>
    <t>13.12.2023 12:52:09</t>
  </si>
  <si>
    <t>13.12.2023 18:26:24</t>
  </si>
  <si>
    <t>VİLLAKENT TR-3 35-28-M00389_953372264_953372264</t>
  </si>
  <si>
    <t>13.12.2023 13:00:18</t>
  </si>
  <si>
    <t>13.12.2023 15:01:28</t>
  </si>
  <si>
    <t>K-1227 35-04-K01227_C_72410375_72410375</t>
  </si>
  <si>
    <t>13.12.2023 13:03:03</t>
  </si>
  <si>
    <t>13.12.2023 13:44:54</t>
  </si>
  <si>
    <t>13.12.2023 13:03:06</t>
  </si>
  <si>
    <t>13.12.2023 20:48:45</t>
  </si>
  <si>
    <t>M-2539 35-02-M02539_M-2546 M03_66120455</t>
  </si>
  <si>
    <t>13.12.2023 13:18:22</t>
  </si>
  <si>
    <t>M-2538 35-02-M02538_M-2556 M02_81681922</t>
  </si>
  <si>
    <t>13.12.2023 13:13:41</t>
  </si>
  <si>
    <t>13.12.2023 18:23:28</t>
  </si>
  <si>
    <t>SELENDİ TR-8 45-81-M00008_945625268_945625268</t>
  </si>
  <si>
    <t>13.12.2023 13:14:26</t>
  </si>
  <si>
    <t>13.12.2023 15:32:42</t>
  </si>
  <si>
    <t>M-362 35-09-M00362_HatBaşıAyırıcı_53137863 M03_53137863</t>
  </si>
  <si>
    <t>13.12.2023 13:20:16</t>
  </si>
  <si>
    <t>13.12.2023 13:56:06</t>
  </si>
  <si>
    <t>METAL İŞLERİ TR-16 35-22-M00116_7195735 TR16c3_5923845</t>
  </si>
  <si>
    <t>13.12.2023 13:24:57</t>
  </si>
  <si>
    <t>13.12.2023 15:28:50</t>
  </si>
  <si>
    <t>K-2 35-01-K00002_911034251_911034251</t>
  </si>
  <si>
    <t>13.12.2023 13:25:59</t>
  </si>
  <si>
    <t>13.12.2023 14:38:49</t>
  </si>
  <si>
    <t>L-247 35-18-L00247_950440984_950440984</t>
  </si>
  <si>
    <t>13.12.2023 13:27:47</t>
  </si>
  <si>
    <t>13.12.2023 20:19:10</t>
  </si>
  <si>
    <t>SARIGÖL TR-52 45-79-M00052_C_56402580_56402580</t>
  </si>
  <si>
    <t>13.12.2023 13:28:38</t>
  </si>
  <si>
    <t>13.12.2023 14:43:17</t>
  </si>
  <si>
    <t>L-374 VENEDİK EVLERİ 35-18-L00374_ L01_2092554</t>
  </si>
  <si>
    <t>13.12.2023 13:28:51</t>
  </si>
  <si>
    <t>13.12.2023 21:53:36</t>
  </si>
  <si>
    <t>TR-122 ZEYTİNALANI 35-19-L00122_95000038597_95000038597</t>
  </si>
  <si>
    <t>13.12.2023 13:33:59</t>
  </si>
  <si>
    <t>13.12.2023 15:47:08</t>
  </si>
  <si>
    <t>SARIYURT TR-1 35-20-L00259_35-20-L00259_2371388</t>
  </si>
  <si>
    <t>13.12.2023 13:34:04</t>
  </si>
  <si>
    <t>13.12.2023 14:43:26</t>
  </si>
  <si>
    <t>13.12.2023 13:50:40</t>
  </si>
  <si>
    <t>13.12.2023 13:54:34</t>
  </si>
  <si>
    <t>13.12.2023 14:07:56</t>
  </si>
  <si>
    <t>13.12.2023 14:08:44</t>
  </si>
  <si>
    <t>ESKİOBA KÖK 35-29-L00037_MAHMUTLAR L02_2093166</t>
  </si>
  <si>
    <t>13.12.2023 14:10:30</t>
  </si>
  <si>
    <t>13.12.2023 14:50:20</t>
  </si>
  <si>
    <t>TR-129 35-19-L00129_956683011_956683011</t>
  </si>
  <si>
    <t>13.12.2023 14:19:25</t>
  </si>
  <si>
    <t>13.12.2023 17:35:18</t>
  </si>
  <si>
    <t>13.12.2023 14:30:00</t>
  </si>
  <si>
    <t>13.12.2023 15:06:30</t>
  </si>
  <si>
    <t>TR-1/24 45-72-M00024_B B03b_92839930</t>
  </si>
  <si>
    <t>13.12.2023 14:30:17</t>
  </si>
  <si>
    <t>13.12.2023 14:58:19</t>
  </si>
  <si>
    <t>M-992 35-03-M00992_910572706_910572706</t>
  </si>
  <si>
    <t>13.12.2023 14:36:42</t>
  </si>
  <si>
    <t>13.12.2023 15:49:24</t>
  </si>
  <si>
    <t>CUMHURİYET SİTESİ TR 35-30-M00280_95000109628_95000109628</t>
  </si>
  <si>
    <t>13.12.2023 14:37:02</t>
  </si>
  <si>
    <t>13.12.2023 19:01:54</t>
  </si>
  <si>
    <t>BAĞARASI TR-10 KÖK 35-23-M00179_35-23-M00179_72143184</t>
  </si>
  <si>
    <t>13.12.2023 14:40:51</t>
  </si>
  <si>
    <t>13.12.2023 15:22:44</t>
  </si>
  <si>
    <t>M-1446 SİTE UNLU MAMÜLLER ÖZEL 35-08-M01446Ö_915943008_915943008</t>
  </si>
  <si>
    <t>13.12.2023 14:55:56</t>
  </si>
  <si>
    <t>13.12.2023 20:56:46</t>
  </si>
  <si>
    <t>TÜRKELLİ DM (TR-4) 35-28-M00368_HATUNDERE DM (HELVACI DM) M05_56298989</t>
  </si>
  <si>
    <t>13.12.2023 14:56:57</t>
  </si>
  <si>
    <t>13.12.2023 16:53:53</t>
  </si>
  <si>
    <t>KESİKKÖY DM 35-28-M00309_SAKIPAĞA M06_96738958</t>
  </si>
  <si>
    <t>13.12.2023 14:58:14</t>
  </si>
  <si>
    <t>13.12.2023 15:08:04</t>
  </si>
  <si>
    <t>ÇAMLI KÖYÜ TR-1 35-10-L00024_913336024_913336024</t>
  </si>
  <si>
    <t>13.12.2023 15:05:52</t>
  </si>
  <si>
    <t>13.12.2023 15:57:38</t>
  </si>
  <si>
    <t>K-3648 35-01-K03648_912543565_912543565</t>
  </si>
  <si>
    <t>13.12.2023 15:08:19</t>
  </si>
  <si>
    <t>13.12.2023 22:20:44</t>
  </si>
  <si>
    <t>13.12.2023 15:10:22</t>
  </si>
  <si>
    <t>13.12.2023 15:47:00</t>
  </si>
  <si>
    <t>13.12.2023 15:11:34</t>
  </si>
  <si>
    <t>13.12.2023 16:09:30</t>
  </si>
  <si>
    <t>YEŞİLOVA KÖK 45-78-M01393_YEŞİLOVA TARIMSAL M03_83810709</t>
  </si>
  <si>
    <t>13.12.2023 15:15:14</t>
  </si>
  <si>
    <t>13.12.2023 15:25:40</t>
  </si>
  <si>
    <t>FATMA ŞENER SULAMA GRUBU TR 35-27-M00355_DIREK TIPI TRAFO HUCRESI H01_2049439</t>
  </si>
  <si>
    <t>13.12.2023 15:17:48</t>
  </si>
  <si>
    <t>13.12.2023 18:47:46</t>
  </si>
  <si>
    <t>SOMA TR-21/2 45-82-M00116_A_56388588_56388588</t>
  </si>
  <si>
    <t>13.12.2023 15:34:36</t>
  </si>
  <si>
    <t>13.12.2023 17:04:39</t>
  </si>
  <si>
    <t>AKÇAALAN YEDİEVLER TR-5 35-22-M00844_955292937_955292937</t>
  </si>
  <si>
    <t>13.12.2023 15:34:52</t>
  </si>
  <si>
    <t>13.12.2023 16:35:46</t>
  </si>
  <si>
    <t>K-1634 35-01-K01634_35-01-K01634_2374467</t>
  </si>
  <si>
    <t>13.12.2023 15:48:30</t>
  </si>
  <si>
    <t>13.12.2023 16:56:34</t>
  </si>
  <si>
    <t>M-2549 35-09-M02549_97820376_97820376</t>
  </si>
  <si>
    <t>13.12.2023 15:49:32</t>
  </si>
  <si>
    <t>13.12.2023 17:21:48</t>
  </si>
  <si>
    <t>MUSTAFA YILMAZ SULAMA GRUBU 35-29-M00226_35-29-M00226_2371106</t>
  </si>
  <si>
    <t>13.12.2023 15:50:32</t>
  </si>
  <si>
    <t>13.12.2023 17:45:09</t>
  </si>
  <si>
    <t>13.12.2023 15:56:40</t>
  </si>
  <si>
    <t>13.12.2023 16:02:44</t>
  </si>
  <si>
    <t>ÇAMLI KÖYÜ TR-1 35-10-L00024_A_56360049_56360049</t>
  </si>
  <si>
    <t>13.12.2023 17:32:51</t>
  </si>
  <si>
    <t>CABARLAR KÖK 45-75-M00053_HatBaşıAyırıcı_53135630 M02_53135630</t>
  </si>
  <si>
    <t>13.12.2023 15:57:44</t>
  </si>
  <si>
    <t>13.12.2023 15:58:04</t>
  </si>
  <si>
    <t>K-210 35-07-K00210_99274987_99274987</t>
  </si>
  <si>
    <t>13.12.2023 15:58:17</t>
  </si>
  <si>
    <t>13.12.2023 18:48:07</t>
  </si>
  <si>
    <t>ÇUKUROVA KİMYA EML 45-71-M01185_45-71-M01185_72254227</t>
  </si>
  <si>
    <t>13.12.2023 16:04:20</t>
  </si>
  <si>
    <t>13.12.2023 16:55:00</t>
  </si>
  <si>
    <t>TR-143 KEKLİKTEPE 5 EVLER 35-19-M00143_35-19-M00143_72151544</t>
  </si>
  <si>
    <t>13.12.2023 16:11:19</t>
  </si>
  <si>
    <t>13.12.2023 20:26:13</t>
  </si>
  <si>
    <t>ÖREN TR-1 45-74-M00107_C_91794563_91794563</t>
  </si>
  <si>
    <t>13.12.2023 16:25:27</t>
  </si>
  <si>
    <t>13.12.2023 17:42:27</t>
  </si>
  <si>
    <t>M-359 35-14-M00359_956652869_956652869</t>
  </si>
  <si>
    <t>13.12.2023 16:26:36</t>
  </si>
  <si>
    <t>13.12.2023 18:27:50</t>
  </si>
  <si>
    <t>BAŞARAN TR-2 35-31-L00071_D_91435138_91435138</t>
  </si>
  <si>
    <t>13.12.2023 16:29:15</t>
  </si>
  <si>
    <t>13.12.2023 20:32:51</t>
  </si>
  <si>
    <t>K-1536 35-01-K01536_910974616_910974616</t>
  </si>
  <si>
    <t>13.12.2023 16:33:31</t>
  </si>
  <si>
    <t>13.12.2023 19:33:48</t>
  </si>
  <si>
    <t>GÖÇBEYLİ DM 35-16-M00139_GÖÇBEYLİ TARIMSAL SULAMA M02_72044615</t>
  </si>
  <si>
    <t>13.12.2023 16:34:11</t>
  </si>
  <si>
    <t>13.12.2023 19:01:01</t>
  </si>
  <si>
    <t>13.12.2023 16:37:56</t>
  </si>
  <si>
    <t>13.12.2023 18:59:02</t>
  </si>
  <si>
    <t>K-3228 35-01-K03228_911239796_911239796</t>
  </si>
  <si>
    <t>13.12.2023 16:48:33</t>
  </si>
  <si>
    <t>13.12.2023 17:59:52</t>
  </si>
  <si>
    <t>13.12.2023 16:49:44</t>
  </si>
  <si>
    <t>13.12.2023 17:24:47</t>
  </si>
  <si>
    <t>KAYALIOĞLU TR-4 45-72-L00075_A_56390320_56390320</t>
  </si>
  <si>
    <t>13.12.2023 16:51:48</t>
  </si>
  <si>
    <t>13.12.2023 18:03:58</t>
  </si>
  <si>
    <t>ELDELEK TR-1 45-78-L00604_C_91095410_91095410</t>
  </si>
  <si>
    <t>13.12.2023 16:52:44</t>
  </si>
  <si>
    <t>13.12.2023 17:25:17</t>
  </si>
  <si>
    <t>TR-45 35-26-M00045_DIREK TIPI TRAFO HUCRESI H01_2045266</t>
  </si>
  <si>
    <t>13.12.2023 16:53:33</t>
  </si>
  <si>
    <t>13.12.2023 17:55:24</t>
  </si>
  <si>
    <t>FOÇAKÖY TR-3 35-23-M00224_35-23-M00224_2363642</t>
  </si>
  <si>
    <t>13.12.2023 16:58:46</t>
  </si>
  <si>
    <t>13.12.2023 17:42:54</t>
  </si>
  <si>
    <t>13.12.2023 17:05:25</t>
  </si>
  <si>
    <t>13.12.2023 17:26:14</t>
  </si>
  <si>
    <t>13.12.2023 17:08:12</t>
  </si>
  <si>
    <t>13.12.2023 20:03:25</t>
  </si>
  <si>
    <t>ALİAĞA TR-43 DM 35-17-M00043_HatBaşıAyırıcı_77596374 M12_77596374</t>
  </si>
  <si>
    <t>13.12.2023 17:15:52</t>
  </si>
  <si>
    <t>13.12.2023 17:31:04</t>
  </si>
  <si>
    <t>TR-1/103 45-71-M00942_C c7_45143203</t>
  </si>
  <si>
    <t>13.12.2023 17:18:29</t>
  </si>
  <si>
    <t>13.12.2023 21:34:35</t>
  </si>
  <si>
    <t>KALEKÖY TR-5 35-31-L00237_47919534_56403062_56403062</t>
  </si>
  <si>
    <t>13.12.2023 17:25:36</t>
  </si>
  <si>
    <t>13.12.2023 17:47:06</t>
  </si>
  <si>
    <t>M-3476(YATIRIM REZERVE) 35-02-M03476_99084095_99084095</t>
  </si>
  <si>
    <t>13.12.2023 17:25:59</t>
  </si>
  <si>
    <t>13.12.2023 18:51:55</t>
  </si>
  <si>
    <t>TR-28 35-19-L00028_B_91048301_91048301</t>
  </si>
  <si>
    <t>13.12.2023 17:28:05</t>
  </si>
  <si>
    <t>13.12.2023 18:31:00</t>
  </si>
  <si>
    <t>13.12.2023 17:28:38</t>
  </si>
  <si>
    <t>13.12.2023 18:23:24</t>
  </si>
  <si>
    <t>13.12.2023 17:29:30</t>
  </si>
  <si>
    <t>13.12.2023 18:06:34</t>
  </si>
  <si>
    <t>K-845 35-01-K00845_A_56370070_56370070</t>
  </si>
  <si>
    <t>13.12.2023 17:31:03</t>
  </si>
  <si>
    <t>13.12.2023 18:15:58</t>
  </si>
  <si>
    <t>TR-56 CEPHANELİK 35-19-L00056_956667370_956667370</t>
  </si>
  <si>
    <t>13.12.2023 17:36:09</t>
  </si>
  <si>
    <t>13.12.2023 18:44:29</t>
  </si>
  <si>
    <t>ELDELEK TR-2 45-78-L00601_C_91054901_91054901</t>
  </si>
  <si>
    <t>13.12.2023 17:38:53</t>
  </si>
  <si>
    <t>13.12.2023 18:18:44</t>
  </si>
  <si>
    <t>13.12.2023 17:40:24</t>
  </si>
  <si>
    <t>13.12.2023 18:17:21</t>
  </si>
  <si>
    <t>KALEKÖY TR-5 35-31-L00237_35-31-L00237_2365451</t>
  </si>
  <si>
    <t>13.12.2023 17:57:44</t>
  </si>
  <si>
    <t>AHMETBEYLER DM 35-16-M00154_TIRMANLAR M04_82985664</t>
  </si>
  <si>
    <t>13.12.2023 17:47:26</t>
  </si>
  <si>
    <t>13.12.2023 17:54:00</t>
  </si>
  <si>
    <t>BURHAN GÖZTEPE TR 45-78-M00746_A_56391107_56391107</t>
  </si>
  <si>
    <t>13.12.2023 17:48:25</t>
  </si>
  <si>
    <t>13.12.2023 21:00:00</t>
  </si>
  <si>
    <t>KIZILAVLU TR-2 45-78-M00833_DIREK TIPI TRAFO HUCRESI H01_2039987</t>
  </si>
  <si>
    <t>13.12.2023 17:52:19</t>
  </si>
  <si>
    <t>13.12.2023 19:52:20</t>
  </si>
  <si>
    <t>KULA İM 45-77-A00001_SARAÇLAR L17_60817789</t>
  </si>
  <si>
    <t>13.12.2023 19:25:00</t>
  </si>
  <si>
    <t>DÜDÜKÇÜ GEDİĞİ TR-2 45-73-M00597_B_56401057_56401057</t>
  </si>
  <si>
    <t>13.12.2023 17:57:04</t>
  </si>
  <si>
    <t>13.12.2023 20:38:45</t>
  </si>
  <si>
    <t>TR-140 35-16-L00140_A_56398163_56398163</t>
  </si>
  <si>
    <t>13.12.2023 18:10:57</t>
  </si>
  <si>
    <t>13.12.2023 22:23:48</t>
  </si>
  <si>
    <t>K-4293 35-09-K04293_95002664546_95002664546</t>
  </si>
  <si>
    <t>13.12.2023 18:15:06</t>
  </si>
  <si>
    <t>13.12.2023 20:59:32</t>
  </si>
  <si>
    <t>K-1402 35-01-K01402_35-01-K01402_2372564</t>
  </si>
  <si>
    <t>13.12.2023 18:26:04</t>
  </si>
  <si>
    <t>YENİKÖY TR-10 35-15-L00506_35-15-L00506_2365939</t>
  </si>
  <si>
    <t>13.12.2023 18:16:40</t>
  </si>
  <si>
    <t>13.12.2023 18:49:18</t>
  </si>
  <si>
    <t>FOÇA TR-22 35-23-L00022_42133863_56398886_56398886</t>
  </si>
  <si>
    <t>13.12.2023 18:19:06</t>
  </si>
  <si>
    <t>13.12.2023 19:04:32</t>
  </si>
  <si>
    <t>KULA İM 45-77-A00001_KULA-2(ŞEHİR-2) L03_2052211</t>
  </si>
  <si>
    <t>13.12.2023 18:23:40</t>
  </si>
  <si>
    <t>13.12.2023 18:29:40</t>
  </si>
  <si>
    <t>ULUCAK DM 35-27-M00792_EĞRİDERE-1 M06_2053523</t>
  </si>
  <si>
    <t>13.12.2023 18:25:03</t>
  </si>
  <si>
    <t>13.12.2023 18:47:30</t>
  </si>
  <si>
    <t>K-845 35-01-K00845_35-01-K00845_2353855</t>
  </si>
  <si>
    <t>13.12.2023 19:20:14</t>
  </si>
  <si>
    <t>13.12.2023 19:37:08</t>
  </si>
  <si>
    <t>TR-8 35-16-L00008_35-16-L00008_2347282</t>
  </si>
  <si>
    <t>13.12.2023 18:29:34</t>
  </si>
  <si>
    <t>13.12.2023 21:21:38</t>
  </si>
  <si>
    <t>TR-69 M.ALİ SOYLU GRB. YANIKIR MEVKİİ 35-15-L00069_C_91240452_91240452</t>
  </si>
  <si>
    <t>13.12.2023 18:37:48</t>
  </si>
  <si>
    <t>13.12.2023 19:08:36</t>
  </si>
  <si>
    <t>TR-27 45-77-L00027_DAHİLİ TRAFO L03_75294554</t>
  </si>
  <si>
    <t>13.12.2023 18:43:17</t>
  </si>
  <si>
    <t>13.12.2023 21:13:32</t>
  </si>
  <si>
    <t>TR-113 35-16-L00113_47546786_56397471_56397471</t>
  </si>
  <si>
    <t>13.12.2023 18:44:32</t>
  </si>
  <si>
    <t>13.12.2023 22:07:47</t>
  </si>
  <si>
    <t>13.12.2023 18:44:42</t>
  </si>
  <si>
    <t>13.12.2023 19:20:36</t>
  </si>
  <si>
    <t>AŞAĞIŞAKRAN TR-1 35-17-M00223_A_91231393_91231393</t>
  </si>
  <si>
    <t>13.12.2023 18:53:38</t>
  </si>
  <si>
    <t>13.12.2023 19:22:09</t>
  </si>
  <si>
    <t>CEVİZLİ BALYAKASI TR-3 35-31-L00320_A_91234012_91234012</t>
  </si>
  <si>
    <t>13.12.2023 19:20:43</t>
  </si>
  <si>
    <t>13.12.2023 23:57:51</t>
  </si>
  <si>
    <t>TR-410 ERÇİN İNDİBAY ÖZEL 45-80-M02410Ö_DIREK TIPI TRAFO HUCRESI H01_2091155</t>
  </si>
  <si>
    <t>13.12.2023 19:22:41</t>
  </si>
  <si>
    <t>14.12.2023 03:06:05</t>
  </si>
  <si>
    <t>13.12.2023 19:41:53</t>
  </si>
  <si>
    <t>13.12.2023 19:53:51</t>
  </si>
  <si>
    <t>K-231 35-01-K00231_F_56375671_56375671</t>
  </si>
  <si>
    <t>13.12.2023 20:56:26</t>
  </si>
  <si>
    <t>TR-28 45-77-L00028_45-77-L00028_72205026</t>
  </si>
  <si>
    <t>13.12.2023 19:42:06</t>
  </si>
  <si>
    <t>13.12.2023 21:53:02</t>
  </si>
  <si>
    <t>SARIGÖL TR-4 45-79-M00004_B_56396262_56396262</t>
  </si>
  <si>
    <t>13.12.2023 19:46:47</t>
  </si>
  <si>
    <t>13.12.2023 20:46:59</t>
  </si>
  <si>
    <t>CELALETTİN AŞKIN TARIMSAL SULAMA TR-2 45-83-M00604_956304127_956304127</t>
  </si>
  <si>
    <t>13.12.2023 19:54:13</t>
  </si>
  <si>
    <t>13.12.2023 21:02:04</t>
  </si>
  <si>
    <t>MENEMEN TR-39 35-28-L00039_MENEMEN TR-41 L05_66736009</t>
  </si>
  <si>
    <t>13.12.2023 20:16:50</t>
  </si>
  <si>
    <t>13.12.2023 20:52:32</t>
  </si>
  <si>
    <t>K-975Ö 35-02-K00975Ö_ K01_2059534</t>
  </si>
  <si>
    <t>13.12.2023 20:19:34</t>
  </si>
  <si>
    <t>13.12.2023 20:26:05</t>
  </si>
  <si>
    <t>13.12.2023 20:22:40</t>
  </si>
  <si>
    <t>13.12.2023 20:53:24</t>
  </si>
  <si>
    <t>BAĞARASI TR-12 35-23-M00181_D_91357737_91357737</t>
  </si>
  <si>
    <t>13.12.2023 20:28:58</t>
  </si>
  <si>
    <t>13.12.2023 21:04:56</t>
  </si>
  <si>
    <t>BAŞARAN TR-2 35-31-L00071_35-31-L00071_2363464</t>
  </si>
  <si>
    <t>13.12.2023 21:10:38</t>
  </si>
  <si>
    <t>ZEYTİNDAĞ DM 35-16-M00138_BOZYERLER M06_76071945</t>
  </si>
  <si>
    <t>13.12.2023 20:48:00</t>
  </si>
  <si>
    <t>13.12.2023 20:59:00</t>
  </si>
  <si>
    <t>TR-54 YILDIZTEPE 35-19-L00054_C_90991517_90991517</t>
  </si>
  <si>
    <t>13.12.2023 22:20:49</t>
  </si>
  <si>
    <t>K-231 35-01-K00231_35-01-K00231_2347738</t>
  </si>
  <si>
    <t>13.12.2023 21:40:01</t>
  </si>
  <si>
    <t>BURHAN GÖZTEPE TR 45-78-M00746_45-78-M00746_2367028</t>
  </si>
  <si>
    <t>13.12.2023 21:28:55</t>
  </si>
  <si>
    <t>M-1038 35-04-M01038_99194537_99194537</t>
  </si>
  <si>
    <t>13.12.2023 21:05:27</t>
  </si>
  <si>
    <t>13.12.2023 22:02:42</t>
  </si>
  <si>
    <t>TR-26 45-77-L00026_TR-27 L02_75294519</t>
  </si>
  <si>
    <t>13.12.2023 23:17:58</t>
  </si>
  <si>
    <t>13.12.2023 21:38:53</t>
  </si>
  <si>
    <t>13.12.2023 22:05:06</t>
  </si>
  <si>
    <t>13.12.2023 22:26:19</t>
  </si>
  <si>
    <t>İMBAT DM 35-17-M00260_O.HESAPÇI M05_2123779</t>
  </si>
  <si>
    <t>13.12.2023 22:26:37</t>
  </si>
  <si>
    <t>13.12.2023 22:44:12</t>
  </si>
  <si>
    <t>TR-67 35-30-L00067_955329888_955329888</t>
  </si>
  <si>
    <t>13.12.2023 22:42:06</t>
  </si>
  <si>
    <t>13.12.2023 23:32:13</t>
  </si>
  <si>
    <t>13.12.2023 22:46:29</t>
  </si>
  <si>
    <t>13.12.2023 23:42:22</t>
  </si>
  <si>
    <t>SEYREK TR-3 35-28-M00372__78540088_78540088</t>
  </si>
  <si>
    <t>13.12.2023 22:49:47</t>
  </si>
  <si>
    <t>13.12.2023 23:24:32</t>
  </si>
  <si>
    <t>CAMBAZLI TR-3 35-29-L00247_35-29-L00247_2371219</t>
  </si>
  <si>
    <t>13.12.2023 23:05:40</t>
  </si>
  <si>
    <t>13.12.2023 23:58:35</t>
  </si>
  <si>
    <t>RADAR KÖK 35-21-M00006_KARABURUN İM M04_72199830</t>
  </si>
  <si>
    <t>13.12.2023 23:42:37</t>
  </si>
  <si>
    <t>14.12.2023 03:54:37</t>
  </si>
  <si>
    <t>K-1637 35-01-K01637_A A1_5820558</t>
  </si>
  <si>
    <t>14.12.2023 00:01:39</t>
  </si>
  <si>
    <t>14.12.2023 04:30:14</t>
  </si>
  <si>
    <t>14.12.2023 00:10:06</t>
  </si>
  <si>
    <t>14.12.2023 02:06:00</t>
  </si>
  <si>
    <t>ILICA GIS TM 35-07-A00002_ILICA-15 K21_2313382</t>
  </si>
  <si>
    <t>14.12.2023 00:29:00</t>
  </si>
  <si>
    <t>14.12.2023 00:30:00</t>
  </si>
  <si>
    <t>ILICA GIS TM 35-07-A00002_ILICA-8 K08_2313371</t>
  </si>
  <si>
    <t>14.12.2023 00:44:00</t>
  </si>
  <si>
    <t>ILICA GIS TM 35-07-A00002_ILICA-9 K15_2313375</t>
  </si>
  <si>
    <t>14.12.2023 00:47:00</t>
  </si>
  <si>
    <t>14.12.2023 00:48:00</t>
  </si>
  <si>
    <t>ILICA GIS TM 35-07-A00002_ILICA-5 K05_2313368</t>
  </si>
  <si>
    <t>14.12.2023 00:49:00</t>
  </si>
  <si>
    <t>BADEMLİ KÖK-8 (BADEMLİ TR-9) 35-30-L00097_BADEMLİ L01_72058467</t>
  </si>
  <si>
    <t>14.12.2023 01:04:36</t>
  </si>
  <si>
    <t>14.12.2023 01:54:09</t>
  </si>
  <si>
    <t>ILICA GIS TM 35-07-A00002_ILICA-13 K19_2313380</t>
  </si>
  <si>
    <t>14.12.2023 01:05:46</t>
  </si>
  <si>
    <t>14.12.2023 01:07:00</t>
  </si>
  <si>
    <t>ILICA GIS TM 35-07-A00002_ILICA-11 K17_2313378</t>
  </si>
  <si>
    <t>14.12.2023 01:07:10</t>
  </si>
  <si>
    <t>14.12.2023 01:09:00</t>
  </si>
  <si>
    <t>K-984 GEÇİT 35-07-K04836_K-3247 / K-2971 K01_66858696</t>
  </si>
  <si>
    <t>14.12.2023 01:09:14</t>
  </si>
  <si>
    <t>14.12.2023 01:09:44</t>
  </si>
  <si>
    <t>BAĞARASI TR-8 35-23-M00177_A_91286805_91286805</t>
  </si>
  <si>
    <t>14.12.2023 01:28:30</t>
  </si>
  <si>
    <t>14.12.2023 02:12:41</t>
  </si>
  <si>
    <t>ILICA GIS TM 35-07-A00002_ILICA-3 K03_2313366</t>
  </si>
  <si>
    <t>14.12.2023 01:47:00</t>
  </si>
  <si>
    <t>14.12.2023 01:55:19</t>
  </si>
  <si>
    <t>ILICA GIS TM 35-07-A00002_TR-2 K13_2313374</t>
  </si>
  <si>
    <t>14.12.2023 01:55:00</t>
  </si>
  <si>
    <t>14.12.2023 01:58:39</t>
  </si>
  <si>
    <t>ILICA GIS TM 35-07-A00002_ILICA-1 K01_2313364</t>
  </si>
  <si>
    <t>14.12.2023 03:13:00</t>
  </si>
  <si>
    <t>14.12.2023 03:53:09</t>
  </si>
  <si>
    <t>ILICA GIS TM 35-07-A00002_ILICA-2 K02_2313365</t>
  </si>
  <si>
    <t>14.12.2023 03:53:00</t>
  </si>
  <si>
    <t>ILICA GIS TM 35-07-A00002_ILICA-10 K16_2313377</t>
  </si>
  <si>
    <t>14.12.2023 03:25:00</t>
  </si>
  <si>
    <t>ILICA GIS TM 35-07-A00002_ILICA-16 K22_2313383</t>
  </si>
  <si>
    <t>14.12.2023 03:16:42</t>
  </si>
  <si>
    <t>14.12.2023 03:56:30</t>
  </si>
  <si>
    <t>14.12.2023 03:29:04</t>
  </si>
  <si>
    <t>14.12.2023 04:52:22</t>
  </si>
  <si>
    <t>GÜLKENT KÖK-3 35-30-M00219_GÜLKENT M02_2099589</t>
  </si>
  <si>
    <t>14.12.2023 03:40:34</t>
  </si>
  <si>
    <t>14.12.2023 06:33:42</t>
  </si>
  <si>
    <t>MORDOĞAN TR-27 35-21-L00154_A_60983560_60983560</t>
  </si>
  <si>
    <t>14.12.2023 03:57:55</t>
  </si>
  <si>
    <t>14.12.2023 04:29:28</t>
  </si>
  <si>
    <t>K-624 35-01-K00624_L L1_5915402</t>
  </si>
  <si>
    <t>14.12.2023 04:29:50</t>
  </si>
  <si>
    <t>14.12.2023 07:11:44</t>
  </si>
  <si>
    <t>BÜYÜKKEMERDERE TR-1 35-29-L00303_35-29-L00303_2361736</t>
  </si>
  <si>
    <t>14.12.2023 06:10:26</t>
  </si>
  <si>
    <t>14.12.2023 07:50:47</t>
  </si>
  <si>
    <t>14.12.2023 07:17:54</t>
  </si>
  <si>
    <t>14.12.2023 12:15:26</t>
  </si>
  <si>
    <t>14.12.2023 07:20:57</t>
  </si>
  <si>
    <t>14.12.2023 10:32:54</t>
  </si>
  <si>
    <t>KARAKOCA TR-1 45-71-M00978_A_91073198_91073198</t>
  </si>
  <si>
    <t>14.12.2023 07:21:59</t>
  </si>
  <si>
    <t>14.12.2023 13:16:03</t>
  </si>
  <si>
    <t>K-3388 35-04-K03388_99384182_99384182</t>
  </si>
  <si>
    <t>14.12.2023 07:26:38</t>
  </si>
  <si>
    <t>14.12.2023 09:46:49</t>
  </si>
  <si>
    <t>14.12.2023 07:30:59</t>
  </si>
  <si>
    <t>14.12.2023 09:32:16</t>
  </si>
  <si>
    <t>GÜLKENT KÖK-3 35-30-M00219_HatBaşıAyırıcı_97432503 M02_97432503</t>
  </si>
  <si>
    <t>14.12.2023 07:46:11</t>
  </si>
  <si>
    <t>14.12.2023 10:36:00</t>
  </si>
  <si>
    <t>MURADİYE TR 2/A 45-71-M00201_953221178_953221178</t>
  </si>
  <si>
    <t>14.12.2023 08:04:23</t>
  </si>
  <si>
    <t>14.12.2023 13:42:25</t>
  </si>
  <si>
    <t>K-300 35-01-K00300_F F1_5873620</t>
  </si>
  <si>
    <t>14.12.2023 08:15:17</t>
  </si>
  <si>
    <t>14.12.2023 10:38:34</t>
  </si>
  <si>
    <t>SARIGÖL DM 45-79-M00069_HatBaşıAyırıcı_82145657 M18_82145657</t>
  </si>
  <si>
    <t>14.12.2023 08:21:49</t>
  </si>
  <si>
    <t>14.12.2023 10:01:16</t>
  </si>
  <si>
    <t>14.12.2023 08:22:16</t>
  </si>
  <si>
    <t>14.12.2023 16:14:45</t>
  </si>
  <si>
    <t>SUBAŞI-2 35-26-L00329_D_90991173_90991173</t>
  </si>
  <si>
    <t>14.12.2023 08:43:08</t>
  </si>
  <si>
    <t>14.12.2023 09:38:13</t>
  </si>
  <si>
    <t>14.12.2023 08:46:10</t>
  </si>
  <si>
    <t>14.12.2023 09:33:22</t>
  </si>
  <si>
    <t>ÖREN TR-2 35-27-L00217_98969191_98969191</t>
  </si>
  <si>
    <t>14.12.2023 08:49:46</t>
  </si>
  <si>
    <t>14.12.2023 09:54:53</t>
  </si>
  <si>
    <t>KEMAL TOPAL VE ARK. TR 35-24-M00047_A_91264476_91264476</t>
  </si>
  <si>
    <t>14.12.2023 08:51:12</t>
  </si>
  <si>
    <t>14.12.2023 11:20:00</t>
  </si>
  <si>
    <t>M-3230 35-02-M03230_M-3231 M07_85738467</t>
  </si>
  <si>
    <t>14.12.2023 09:00:49</t>
  </si>
  <si>
    <t>14.12.2023 14:09:17</t>
  </si>
  <si>
    <t>EVRENLİ KÖK 45-73-M00139_BAHADIR ÇIKIŞ M02_2309339</t>
  </si>
  <si>
    <t>14.12.2023 09:01:35</t>
  </si>
  <si>
    <t>14.12.2023 13:55:10</t>
  </si>
  <si>
    <t>BADEMLİ KÖK-8 (BADEMLİ TR-9) 35-30-L00097_HatBaşıAyırıcı_53132927 L01_53132927</t>
  </si>
  <si>
    <t>14.12.2023 09:02:01</t>
  </si>
  <si>
    <t>14.12.2023 11:31:57</t>
  </si>
  <si>
    <t>YAKACIK TR-1 35-20-L00232_C_91343414_91343414</t>
  </si>
  <si>
    <t>14.12.2023 09:02:37</t>
  </si>
  <si>
    <t>14.12.2023 17:18:00</t>
  </si>
  <si>
    <t>SULTANİYE TR-1 35-13-L00080_ H_100725976</t>
  </si>
  <si>
    <t>14.12.2023 09:06:44</t>
  </si>
  <si>
    <t>14.12.2023 13:53:20</t>
  </si>
  <si>
    <t>TR-104 45-78-L00104_953266039_953266039</t>
  </si>
  <si>
    <t>14.12.2023 09:08:05</t>
  </si>
  <si>
    <t>14.12.2023 09:27:54</t>
  </si>
  <si>
    <t>ÇANŞA KÖK 45-81-M00047_HatBaşıAyırıcı_100772780 M01_100772780</t>
  </si>
  <si>
    <t>14.12.2023 09:10:15</t>
  </si>
  <si>
    <t>14.12.2023 10:25:23</t>
  </si>
  <si>
    <t>14.12.2023 09:11:00</t>
  </si>
  <si>
    <t>14.12.2023 11:53:19</t>
  </si>
  <si>
    <t>K-2985 35-01-K02985_911666227_911666227</t>
  </si>
  <si>
    <t>14.12.2023 09:11:16</t>
  </si>
  <si>
    <t>14.12.2023 11:21:38</t>
  </si>
  <si>
    <t>K-1068 35-07-K01068_A_56383207_56383207</t>
  </si>
  <si>
    <t>14.12.2023 09:13:30</t>
  </si>
  <si>
    <t>14.12.2023 11:44:23</t>
  </si>
  <si>
    <t>DM-14/3 45-71-M00387_95001324646_95001324646</t>
  </si>
  <si>
    <t>14.12.2023 09:15:41</t>
  </si>
  <si>
    <t>14.12.2023 10:42:09</t>
  </si>
  <si>
    <t>AKARCA DM (M-233) 35-14-M00233_L-58 HAVACILAR SİTESİ L02_100906191</t>
  </si>
  <si>
    <t>14.12.2023 09:17:10</t>
  </si>
  <si>
    <t>14.12.2023 15:57:55</t>
  </si>
  <si>
    <t>DM-21 45-71-M00446_DM-21/05 M12_72100056</t>
  </si>
  <si>
    <t>14.12.2023 09:18:03</t>
  </si>
  <si>
    <t>14.12.2023 11:40:29</t>
  </si>
  <si>
    <t>K-2580 35-07-K02580_D_56379340_56379340</t>
  </si>
  <si>
    <t>14.12.2023 09:18:16</t>
  </si>
  <si>
    <t>14.12.2023 11:50:26</t>
  </si>
  <si>
    <t>SUCAHLI TR-1 35-24-M00103_DIREK TIPI TRAFO HUCRESI H01_2035638</t>
  </si>
  <si>
    <t>14.12.2023 09:18:53</t>
  </si>
  <si>
    <t>14.12.2023 16:49:51</t>
  </si>
  <si>
    <t>K-3399 35-07-K03399_B_56379015_56379015</t>
  </si>
  <si>
    <t>14.12.2023 09:19:24</t>
  </si>
  <si>
    <t>14.12.2023 11:24:00</t>
  </si>
  <si>
    <t>14.12.2023 09:19:50</t>
  </si>
  <si>
    <t>14.12.2023 17:20:26</t>
  </si>
  <si>
    <t>SOMA TR-16/8 (DM3/19) LABELLA ÜSTÜ 45-82-M00100_45-82-M00100_72190602</t>
  </si>
  <si>
    <t>14.12.2023 09:21:52</t>
  </si>
  <si>
    <t>14.12.2023 18:17:04</t>
  </si>
  <si>
    <t>14.12.2023 09:22:13</t>
  </si>
  <si>
    <t>14.12.2023 16:49:03</t>
  </si>
  <si>
    <t>KAYAKÖY TR-2 35-15-L00522_A_91239502_91239502</t>
  </si>
  <si>
    <t>14.12.2023 09:22:56</t>
  </si>
  <si>
    <t>14.12.2023 16:07:53</t>
  </si>
  <si>
    <t>DUMANLAR KÖK 45-81-M00044_KARABEYLER M02_72038296</t>
  </si>
  <si>
    <t>14.12.2023 09:24:55</t>
  </si>
  <si>
    <t>14.12.2023 09:41:11</t>
  </si>
  <si>
    <t>ÇANDARLI TR-12 (OBAKÖY) 35-30-M00013_955321710_955321710</t>
  </si>
  <si>
    <t>14.12.2023 09:30:45</t>
  </si>
  <si>
    <t>14.12.2023 14:22:59</t>
  </si>
  <si>
    <t>TR-1-5/8 (SABRİNİN KAHVE) 35-20-L00052_YANIKKAVAK MERKEZ L01_66524791</t>
  </si>
  <si>
    <t>14.12.2023 09:31:20</t>
  </si>
  <si>
    <t>14.12.2023 10:11:38</t>
  </si>
  <si>
    <t>14.12.2023 09:32:28</t>
  </si>
  <si>
    <t>14.12.2023 17:03:37</t>
  </si>
  <si>
    <t>M-1664 35-03-M01664_M-1664 ÖZEL M04_66736873</t>
  </si>
  <si>
    <t>14.12.2023 09:34:06</t>
  </si>
  <si>
    <t>14.12.2023 14:35:00</t>
  </si>
  <si>
    <t>14.12.2023 09:35:25</t>
  </si>
  <si>
    <t>14.12.2023 16:05:30</t>
  </si>
  <si>
    <t>UZUNKÖY TR-1 35-31-L00144_35-31-L00144_72255937</t>
  </si>
  <si>
    <t>14.12.2023 09:35:29</t>
  </si>
  <si>
    <t>14.12.2023 17:18:49</t>
  </si>
  <si>
    <t>K-429 35-01-K00429__95666182_95666182</t>
  </si>
  <si>
    <t>14.12.2023 09:36:30</t>
  </si>
  <si>
    <t>14.12.2023 11:00:53</t>
  </si>
  <si>
    <t>MENEMEN TR-14 35-28-L00014_MENEMEN TR-25 L04_66717213</t>
  </si>
  <si>
    <t>14.12.2023 09:37:10</t>
  </si>
  <si>
    <t>14.12.2023 10:58:20</t>
  </si>
  <si>
    <t>KARABURUN BOZKÖY 35-21-L00053_A_56358260_56358260</t>
  </si>
  <si>
    <t>14.12.2023 09:37:19</t>
  </si>
  <si>
    <t>14.12.2023 17:56:59</t>
  </si>
  <si>
    <t>K-1088 35-04-K01088_99317308_99317308</t>
  </si>
  <si>
    <t>14.12.2023 09:44:43</t>
  </si>
  <si>
    <t>14.12.2023 12:24:54</t>
  </si>
  <si>
    <t>TR-59 45-77-L00059_945490436_945490436</t>
  </si>
  <si>
    <t>14.12.2023 09:47:07</t>
  </si>
  <si>
    <t>14.12.2023 10:41:57</t>
  </si>
  <si>
    <t>TR-7/A 45-77-L00352_95000074523_95000074523</t>
  </si>
  <si>
    <t>14.12.2023 11:45:55</t>
  </si>
  <si>
    <t>M-1431 35-02-M01431_910209837_910209837</t>
  </si>
  <si>
    <t>14.12.2023 09:47:57</t>
  </si>
  <si>
    <t>14.12.2023 10:42:56</t>
  </si>
  <si>
    <t>TR-1/111 45-83-M00111_DAĞITIM TRAFOSU M06_2330128</t>
  </si>
  <si>
    <t>14.12.2023 09:49:44</t>
  </si>
  <si>
    <t>14.12.2023 13:07:30</t>
  </si>
  <si>
    <t>14.12.2023 09:51:56</t>
  </si>
  <si>
    <t>14.12.2023 10:56:15</t>
  </si>
  <si>
    <t>KÖPRÜBAŞI TR-36 45-86-M00036_45-86-M00036_2355822</t>
  </si>
  <si>
    <t>14.12.2023 09:54:26</t>
  </si>
  <si>
    <t>14.12.2023 15:16:50</t>
  </si>
  <si>
    <t>14.12.2023 09:54:43</t>
  </si>
  <si>
    <t>14.12.2023 10:23:35</t>
  </si>
  <si>
    <t>M-1025 35-04-M01025_C_56376502_56376502</t>
  </si>
  <si>
    <t>14.12.2023 09:58:00</t>
  </si>
  <si>
    <t>14.12.2023 12:08:36</t>
  </si>
  <si>
    <t>14.12.2023 09:58:39</t>
  </si>
  <si>
    <t>14.12.2023 17:19:38</t>
  </si>
  <si>
    <t>DM-05/02 45-71-M00048_HatBaşıAyırıcı_53139084 M03_53139084</t>
  </si>
  <si>
    <t>14.12.2023 09:59:35</t>
  </si>
  <si>
    <t>14.12.2023 11:03:20</t>
  </si>
  <si>
    <t>IŞIKLAR TM 35-02-A00006_TR-B M46_2309163</t>
  </si>
  <si>
    <t>14.12.2023 10:00:30</t>
  </si>
  <si>
    <t>14.12.2023 10:15:36</t>
  </si>
  <si>
    <t>TR-1-5/8 (SABRİNİN KAHVE) 35-20-L00052_HatBaşıAyırıcı_94862271 L01_94862271</t>
  </si>
  <si>
    <t>14.12.2023 10:01:34</t>
  </si>
  <si>
    <t>14.12.2023 17:06:48</t>
  </si>
  <si>
    <t>TROPİKAL DM 35-27-L00056_ÇİNİLİKÖY L05_72201719</t>
  </si>
  <si>
    <t>14.12.2023 10:03:41</t>
  </si>
  <si>
    <t>14.12.2023 13:47:51</t>
  </si>
  <si>
    <t>AFŞAR TR-1 45-79-M00343_ H_80680940</t>
  </si>
  <si>
    <t>14.12.2023 10:04:00</t>
  </si>
  <si>
    <t>14.12.2023 12:07:05</t>
  </si>
  <si>
    <t>SAZOBA DM 45-72-M00413_SAZOBA ÇIKIŞI M02_2103892</t>
  </si>
  <si>
    <t>14.12.2023 10:04:43</t>
  </si>
  <si>
    <t>14.12.2023 13:04:44</t>
  </si>
  <si>
    <t>M-325 35-03-M00325_964210769_964210769</t>
  </si>
  <si>
    <t>14.12.2023 10:05:25</t>
  </si>
  <si>
    <t>14.12.2023 11:56:13</t>
  </si>
  <si>
    <t>YENİ LİMAN TR-2 35-21-L00051_B_56407063_56407063</t>
  </si>
  <si>
    <t>14.12.2023 10:10:33</t>
  </si>
  <si>
    <t>14.12.2023 18:11:26</t>
  </si>
  <si>
    <t>TAHTALIÇAY KÖK (M-751) 35-22-M00145_M-1548 TÜFEKÇİOĞLU M02_2330035</t>
  </si>
  <si>
    <t>14.12.2023 10:12:34</t>
  </si>
  <si>
    <t>14.12.2023 10:59:36</t>
  </si>
  <si>
    <t>DM-4/11(FATİH ANADOLU LİSESİ) 45-71-M00208_953218722_953218722</t>
  </si>
  <si>
    <t>14.12.2023 10:16:28</t>
  </si>
  <si>
    <t>14.12.2023 12:13:51</t>
  </si>
  <si>
    <t>EŞEKÇİ TR-1 35-29-L00764_A_72348427_72348427</t>
  </si>
  <si>
    <t>14.12.2023 10:20:03</t>
  </si>
  <si>
    <t>14.12.2023 12:09:54</t>
  </si>
  <si>
    <t>LA ŞARAPÇILIK KÖK 35-26-M00322_BAĞLAR M02_65912748</t>
  </si>
  <si>
    <t>14.12.2023 10:24:30</t>
  </si>
  <si>
    <t>14.12.2023 12:06:32</t>
  </si>
  <si>
    <t>K-3385 35-04-K03385_D &amp;#x27;K3388D3B_5819467</t>
  </si>
  <si>
    <t>14.12.2023 10:26:41</t>
  </si>
  <si>
    <t>14.12.2023 13:26:01</t>
  </si>
  <si>
    <t>TR-14 35-17-M00014_950303026_950303026</t>
  </si>
  <si>
    <t>14.12.2023 10:26:58</t>
  </si>
  <si>
    <t>14.12.2023 12:14:48</t>
  </si>
  <si>
    <t>TR-2/11 45-83-L00011_95002480896_95002480896</t>
  </si>
  <si>
    <t>14.12.2023 10:32:37</t>
  </si>
  <si>
    <t>14.12.2023 11:43:14</t>
  </si>
  <si>
    <t>MURADİYE DM-4/12 45-71-M00214_953243864_953243864</t>
  </si>
  <si>
    <t>14.12.2023 10:34:38</t>
  </si>
  <si>
    <t>14.12.2023 13:45:04</t>
  </si>
  <si>
    <t>K-1194 35-08-K01194_35-08-K01194_42458854</t>
  </si>
  <si>
    <t>14.12.2023 10:36:12</t>
  </si>
  <si>
    <t>14.12.2023 13:43:11</t>
  </si>
  <si>
    <t>14.12.2023 10:38:36</t>
  </si>
  <si>
    <t>14.12.2023 16:09:46</t>
  </si>
  <si>
    <t>SEYREK TR-3 35-28-M00372_35-28-M00372_78539469</t>
  </si>
  <si>
    <t>14.12.2023 10:38:44</t>
  </si>
  <si>
    <t>14.12.2023 15:02:15</t>
  </si>
  <si>
    <t>GÜLKENT KÖK-4 35-30-M00223_RÜYAKENT M02_72112422</t>
  </si>
  <si>
    <t>14.12.2023 10:41:33</t>
  </si>
  <si>
    <t>14.12.2023 10:59:55</t>
  </si>
  <si>
    <t>YAYLA KÖYÜ TR-1 35-21-L00093_35-21-L00093_2376073</t>
  </si>
  <si>
    <t>14.12.2023 10:42:37</t>
  </si>
  <si>
    <t>14.12.2023 19:35:25</t>
  </si>
  <si>
    <t>K-3419 35-08-K03419_99320758_99320758</t>
  </si>
  <si>
    <t>14.12.2023 10:46:26</t>
  </si>
  <si>
    <t>14.12.2023 11:19:27</t>
  </si>
  <si>
    <t>L-347 MASİSA BURCU SİTESİ-2 35-18-L00347_950441916_950441916</t>
  </si>
  <si>
    <t>14.12.2023 10:50:39</t>
  </si>
  <si>
    <t>14.12.2023 12:19:43</t>
  </si>
  <si>
    <t>M-2379 35-01-M02379_J J1_79700784</t>
  </si>
  <si>
    <t>14.12.2023 10:51:17</t>
  </si>
  <si>
    <t>14.12.2023 14:16:32</t>
  </si>
  <si>
    <t>TR-34 35-27-M00034_TR-37 M05_82886846</t>
  </si>
  <si>
    <t>14.12.2023 10:51:58</t>
  </si>
  <si>
    <t>14.12.2023 17:38:26</t>
  </si>
  <si>
    <t>RADAR KÖK 35-21-M00006_RADAR M02_72199828</t>
  </si>
  <si>
    <t>14.12.2023 10:53:04</t>
  </si>
  <si>
    <t>14.12.2023 14:35:29</t>
  </si>
  <si>
    <t>L-284 İMAMOĞLU TRAFO 35-18-L00284_DAĞITIM TRAFO L-284 L01_72108541</t>
  </si>
  <si>
    <t>14.12.2023 10:55:05</t>
  </si>
  <si>
    <t>14.12.2023 16:49:26</t>
  </si>
  <si>
    <t>K-1878 35-09-K01878_912780717_912780717</t>
  </si>
  <si>
    <t>14.12.2023 10:55:57</t>
  </si>
  <si>
    <t>14.12.2023 12:30:22</t>
  </si>
  <si>
    <t>TR-13 35-19-L00013_95000523391_95000523391</t>
  </si>
  <si>
    <t>14.12.2023 10:56:04</t>
  </si>
  <si>
    <t>14.12.2023 11:58:31</t>
  </si>
  <si>
    <t>K-843 35-03-K00843_910633460_910633460</t>
  </si>
  <si>
    <t>14.12.2023 10:57:47</t>
  </si>
  <si>
    <t>14.12.2023 12:26:22</t>
  </si>
  <si>
    <t>DİNDARLI KÖK TR-3 KAKLIK 45-79-M00395_DADAĞLI OVA M03_72035418</t>
  </si>
  <si>
    <t>14.12.2023 10:59:06</t>
  </si>
  <si>
    <t>14.12.2023 11:35:13</t>
  </si>
  <si>
    <t>ÖDEMİŞ İM 35-15-A00001_TRAFO-B L12_2060969</t>
  </si>
  <si>
    <t>14.12.2023 11:01:19</t>
  </si>
  <si>
    <t>14.12.2023 14:23:13</t>
  </si>
  <si>
    <t>ÖDEMİŞ İM 35-15-A00001_TR-A L02_83647594</t>
  </si>
  <si>
    <t>14.12.2023 11:01:46</t>
  </si>
  <si>
    <t>14.12.2023 14:33:44</t>
  </si>
  <si>
    <t>14.12.2023 11:02:05</t>
  </si>
  <si>
    <t>14.12.2023 16:11:22</t>
  </si>
  <si>
    <t>L-291 35-18-L00291_950453185_950453185</t>
  </si>
  <si>
    <t>14.12.2023 11:02:28</t>
  </si>
  <si>
    <t>14.12.2023 12:57:24</t>
  </si>
  <si>
    <t>AKÇAŞEHİR KÖK 35-29-L00035_ÇAYIRLI L06_72208761</t>
  </si>
  <si>
    <t>14.12.2023 11:02:33</t>
  </si>
  <si>
    <t>14.12.2023 11:09:05</t>
  </si>
  <si>
    <t>14.12.2023 11:49:21</t>
  </si>
  <si>
    <t>MORDOĞAN TR-2 35-21-L00140_953368554_953368554</t>
  </si>
  <si>
    <t>14.12.2023 11:03:49</t>
  </si>
  <si>
    <t>14.12.2023 19:13:28</t>
  </si>
  <si>
    <t>14.12.2023 11:04:35</t>
  </si>
  <si>
    <t>14.12.2023 18:54:00</t>
  </si>
  <si>
    <t>TR-16 45-77-L00016_945511566_945511566</t>
  </si>
  <si>
    <t>14.12.2023 11:07:16</t>
  </si>
  <si>
    <t>14.12.2023 16:15:37</t>
  </si>
  <si>
    <t>IŞIKLAR KÖK 45-73-M00467_IŞIKLAR SULAMA M07_83813304</t>
  </si>
  <si>
    <t>14.12.2023 11:10:58</t>
  </si>
  <si>
    <t>14.12.2023 17:35:23</t>
  </si>
  <si>
    <t>TR-122 ZEYTİNALANI 35-19-L00122_6746431_56378103_56378103</t>
  </si>
  <si>
    <t>14.12.2023 11:12:32</t>
  </si>
  <si>
    <t>14.12.2023 12:56:57</t>
  </si>
  <si>
    <t>M-2559 35-01-M02559_910675746_910675746</t>
  </si>
  <si>
    <t>14.12.2023 11:27:18</t>
  </si>
  <si>
    <t>14.12.2023 13:27:21</t>
  </si>
  <si>
    <t>DELEMENLER KÖK 45-73-M00490_HACIALİLER M03_2317059</t>
  </si>
  <si>
    <t>14.12.2023 11:33:10</t>
  </si>
  <si>
    <t>14.12.2023 12:02:55</t>
  </si>
  <si>
    <t>DM-2/TR15A 45-71-M02111_953216961_953216961</t>
  </si>
  <si>
    <t>14.12.2023 11:33:58</t>
  </si>
  <si>
    <t>14.12.2023 13:41:36</t>
  </si>
  <si>
    <t>MEHMET EMENGEN VE ARKADAŞLARI TR 35-24-M00191_35-24-M00191_2350170</t>
  </si>
  <si>
    <t>14.12.2023 11:35:36</t>
  </si>
  <si>
    <t>14.12.2023 14:05:55</t>
  </si>
  <si>
    <t>14.12.2023 11:36:27</t>
  </si>
  <si>
    <t>14.12.2023 14:10:28</t>
  </si>
  <si>
    <t>ULUKENT DM-3 35-28-M00003_DM-3/17 M01_2312184</t>
  </si>
  <si>
    <t>14.12.2023 11:38:00</t>
  </si>
  <si>
    <t>14.12.2023 13:14:31</t>
  </si>
  <si>
    <t>HACIRAHMANLI TR-1 KÖK 45-80-M00070_HACIRAHMANLI TARIMSAL SULAMA M03_72197628</t>
  </si>
  <si>
    <t>14.12.2023 11:39:45</t>
  </si>
  <si>
    <t>14.12.2023 11:47:55</t>
  </si>
  <si>
    <t>14.12.2023 11:45:01</t>
  </si>
  <si>
    <t>14.12.2023 17:39:30</t>
  </si>
  <si>
    <t>İBRAHİMKUYU DM 35-15-M00286_YOLÜSTÜ (ÖDEMİŞ TM-2) M06_67554613</t>
  </si>
  <si>
    <t>14.12.2023 11:49:52</t>
  </si>
  <si>
    <t>14.12.2023 14:50:36</t>
  </si>
  <si>
    <t>HASANLAR TR-1 35-28-M00203_35-28-M00203_2377257</t>
  </si>
  <si>
    <t>14.12.2023 11:51:29</t>
  </si>
  <si>
    <t>14.12.2023 18:06:36</t>
  </si>
  <si>
    <t>M-246 35-02-M00246_910050301_910050301</t>
  </si>
  <si>
    <t>14.12.2023 11:54:34</t>
  </si>
  <si>
    <t>14.12.2023 13:40:47</t>
  </si>
  <si>
    <t>K-2985 35-01-K02985_911566864_911566864</t>
  </si>
  <si>
    <t>14.12.2023 12:05:29</t>
  </si>
  <si>
    <t>14.12.2023 14:39:04</t>
  </si>
  <si>
    <t>14.12.2023 12:05:33</t>
  </si>
  <si>
    <t>14.12.2023 14:39:51</t>
  </si>
  <si>
    <t>AKHİSARLILAR SİTESİ TR 35-30-M00316_DIREK TIPI TRAFO HUCRESI H01_2040301</t>
  </si>
  <si>
    <t>14.12.2023 12:09:04</t>
  </si>
  <si>
    <t>14.12.2023 12:41:39</t>
  </si>
  <si>
    <t>L-133 35-18-L00133_950042786_950042786</t>
  </si>
  <si>
    <t>14.12.2023 12:12:56</t>
  </si>
  <si>
    <t>14.12.2023 19:24:15</t>
  </si>
  <si>
    <t>GELENBE İM 45-76-A00001_ALACALAR L02_2093763</t>
  </si>
  <si>
    <t>14.12.2023 12:17:30</t>
  </si>
  <si>
    <t>14.12.2023 12:23:25</t>
  </si>
  <si>
    <t>14.12.2023 12:20:50</t>
  </si>
  <si>
    <t>14.12.2023 12:56:27</t>
  </si>
  <si>
    <t>L-437 ŞEHİTLİK 35-18-L00437_6197188 C01_5938774</t>
  </si>
  <si>
    <t>14.12.2023 12:25:54</t>
  </si>
  <si>
    <t>14.12.2023 15:52:22</t>
  </si>
  <si>
    <t>KİRAZ İM 35-31-A00001_ŞEHİR-1 L05_2096755</t>
  </si>
  <si>
    <t>14.12.2023 12:27:59</t>
  </si>
  <si>
    <t>14.12.2023 12:40:41</t>
  </si>
  <si>
    <t>L-225 35-18-L00225_950458335_950458335</t>
  </si>
  <si>
    <t>14.12.2023 12:30:19</t>
  </si>
  <si>
    <t>14.12.2023 20:00:43</t>
  </si>
  <si>
    <t>KALEKÖY TR-5 35-31-L00237_956581640_956581640</t>
  </si>
  <si>
    <t>14.12.2023 12:31:16</t>
  </si>
  <si>
    <t>14.12.2023 18:42:00</t>
  </si>
  <si>
    <t>KAYMAKÇI DM-2 35-15-M00309_BEYDAĞ M02_66415345</t>
  </si>
  <si>
    <t>14.12.2023 12:33:17</t>
  </si>
  <si>
    <t>14.12.2023 12:58:53</t>
  </si>
  <si>
    <t>KAYMAKÇI İM 35-15-A00004_YEŞİLKÖY L05_2315163</t>
  </si>
  <si>
    <t>14.12.2023 12:35:03</t>
  </si>
  <si>
    <t>14.12.2023 13:52:18</t>
  </si>
  <si>
    <t>YİĞİTLER KÖK 35-27-M00707_YİĞİTLER SULAMA M01_72159090</t>
  </si>
  <si>
    <t>14.12.2023 12:35:35</t>
  </si>
  <si>
    <t>14.12.2023 13:29:15</t>
  </si>
  <si>
    <t>BEYDAĞ İM 35-32-A00001_YEŞİLKÖY L13_2308121</t>
  </si>
  <si>
    <t>14.12.2023 12:37:38</t>
  </si>
  <si>
    <t>14.12.2023 14:04:59</t>
  </si>
  <si>
    <t>CABBAR DM 45-73-M00100_HatBaşıAyırıcı_53136462 M03_53136462</t>
  </si>
  <si>
    <t>14.12.2023 12:39:18</t>
  </si>
  <si>
    <t>14.12.2023 15:27:55</t>
  </si>
  <si>
    <t>KEMİKLİDERE KÖK 45-80-M00108_SAZOBA DM M07_2322961</t>
  </si>
  <si>
    <t>14.12.2023 12:42:10</t>
  </si>
  <si>
    <t>14.12.2023 13:08:06</t>
  </si>
  <si>
    <t>14.12.2023 12:47:10</t>
  </si>
  <si>
    <t>14.12.2023 13:08:16</t>
  </si>
  <si>
    <t>ÇALTILI TR-2 45-78-L00367_45-78-L00367_2350537</t>
  </si>
  <si>
    <t>14.12.2023 12:48:10</t>
  </si>
  <si>
    <t>14.12.2023 14:25:28</t>
  </si>
  <si>
    <t>DM-20/17 45-71-M00602__90955871_90955871</t>
  </si>
  <si>
    <t>14.12.2023 12:49:33</t>
  </si>
  <si>
    <t>14.12.2023 14:43:08</t>
  </si>
  <si>
    <t>K-3385 35-04-K03385_99304267_99304267</t>
  </si>
  <si>
    <t>14.12.2023 12:51:52</t>
  </si>
  <si>
    <t>14.12.2023 16:14:24</t>
  </si>
  <si>
    <t>ULUKENT DM-1/5 35-28-M00575_ULUKENT DM-1/6 M02_66549775</t>
  </si>
  <si>
    <t>14.12.2023 12:52:35</t>
  </si>
  <si>
    <t>14.12.2023 15:03:19</t>
  </si>
  <si>
    <t>BÜYÜKBELEN KÖK 45-80-M00066_BELEN ŞEHİR-2 M05_72191840</t>
  </si>
  <si>
    <t>14.12.2023 12:54:43</t>
  </si>
  <si>
    <t>14.12.2023 14:24:18</t>
  </si>
  <si>
    <t>14.12.2023 13:08:19</t>
  </si>
  <si>
    <t>14.12.2023 15:05:12</t>
  </si>
  <si>
    <t>L-275 35-18-L00275_95002600028_95002600028</t>
  </si>
  <si>
    <t>14.12.2023 13:13:06</t>
  </si>
  <si>
    <t>14.12.2023 13:24:37</t>
  </si>
  <si>
    <t>14.12.2023 13:17:56</t>
  </si>
  <si>
    <t>14.12.2023 14:38:09</t>
  </si>
  <si>
    <t>HARMANDALI KÖK 45-71-M00061_NURİ SORMAN M11_72231093</t>
  </si>
  <si>
    <t>14.12.2023 13:18:13</t>
  </si>
  <si>
    <t>14.12.2023 19:32:36</t>
  </si>
  <si>
    <t>K-3547 35-03-K03547_35-03-K03547_2360305</t>
  </si>
  <si>
    <t>14.12.2023 13:27:12</t>
  </si>
  <si>
    <t>14.12.2023 14:17:01</t>
  </si>
  <si>
    <t>YENİ ŞAKRAN TR-15 35-17-M00215_D D01_83691364</t>
  </si>
  <si>
    <t>14.12.2023 13:29:57</t>
  </si>
  <si>
    <t>14.12.2023 14:41:05</t>
  </si>
  <si>
    <t>DM02/TR-14  BULVAR ÜZERİ 45-73-M00031_945679186_945679186</t>
  </si>
  <si>
    <t>14.12.2023 13:30:47</t>
  </si>
  <si>
    <t>14.12.2023 16:33:05</t>
  </si>
  <si>
    <t>K-510 35-01-K00510_913926400_913926400</t>
  </si>
  <si>
    <t>14.12.2023 13:33:18</t>
  </si>
  <si>
    <t>14.12.2023 19:19:24</t>
  </si>
  <si>
    <t>TR-1/26 45-72-M00026_956506542_956506542</t>
  </si>
  <si>
    <t>14.12.2023 13:37:04</t>
  </si>
  <si>
    <t>14.12.2023 17:33:33</t>
  </si>
  <si>
    <t>GERENKÖY TR-5 35-23-M00151_42127887_56356447_56356447</t>
  </si>
  <si>
    <t>14.12.2023 13:37:06</t>
  </si>
  <si>
    <t>14.12.2023 15:02:46</t>
  </si>
  <si>
    <t>M-286 35-02-M00286_B_56356130_56356130</t>
  </si>
  <si>
    <t>14.12.2023 13:39:23</t>
  </si>
  <si>
    <t>14.12.2023 13:58:55</t>
  </si>
  <si>
    <t>EMİRALEM TR-16 35-28-M00234_B_56357659_56357659</t>
  </si>
  <si>
    <t>14.12.2023 13:41:12</t>
  </si>
  <si>
    <t>14.12.2023 19:47:09</t>
  </si>
  <si>
    <t>DELEMENLER KÖK 45-73-M00490_HatBaşıAyırıcı_53136481 M03_53136481</t>
  </si>
  <si>
    <t>14.12.2023 13:41:22</t>
  </si>
  <si>
    <t>14.12.2023 16:34:46</t>
  </si>
  <si>
    <t>HASAN VARLIK 35-26-M00535_35-26-M00535_2363279</t>
  </si>
  <si>
    <t>14.12.2023 13:42:18</t>
  </si>
  <si>
    <t>14.12.2023 15:17:46</t>
  </si>
  <si>
    <t>14.12.2023 13:52:03</t>
  </si>
  <si>
    <t>14.12.2023 16:49:13</t>
  </si>
  <si>
    <t>ÇUKUROBA TR-1 45-78-M00690_49289487_56389733_56389733</t>
  </si>
  <si>
    <t>14.12.2023 13:56:15</t>
  </si>
  <si>
    <t>14.12.2023 15:02:23</t>
  </si>
  <si>
    <t>M-2556 35-02-M02556_M-2515 M04_80807004</t>
  </si>
  <si>
    <t>14.12.2023 13:57:25</t>
  </si>
  <si>
    <t>14.12.2023 18:50:56</t>
  </si>
  <si>
    <t>M-286 35-02-M00286_35-02-M00286_2363969</t>
  </si>
  <si>
    <t>14.12.2023 15:00:48</t>
  </si>
  <si>
    <t>K-4245 35-03-K04245_910652428_910652428</t>
  </si>
  <si>
    <t>14.12.2023 13:59:18</t>
  </si>
  <si>
    <t>14.12.2023 17:15:37</t>
  </si>
  <si>
    <t>BÜYÜKBELEN TR-2 45-80-M00067_BELEN KÖK M03_72192138</t>
  </si>
  <si>
    <t>14.12.2023 13:59:35</t>
  </si>
  <si>
    <t>14.12.2023 14:22:05</t>
  </si>
  <si>
    <t>BERGAMA TM 35-16-A00004_KOZAK M10_2314066</t>
  </si>
  <si>
    <t>14.12.2023 14:03:15</t>
  </si>
  <si>
    <t>14.12.2023 14:26:08</t>
  </si>
  <si>
    <t>ÇUKURALTI M-13 ÇAMLIK KÖK 35-25-M00059_ÇUKURALTI M-23 KÖK M02_72121066</t>
  </si>
  <si>
    <t>14.12.2023 14:10:25</t>
  </si>
  <si>
    <t>14.12.2023 14:38:25</t>
  </si>
  <si>
    <t>14.12.2023 14:10:50</t>
  </si>
  <si>
    <t>14.12.2023 14:23:35</t>
  </si>
  <si>
    <t>K-1117 35-08-K01117_97520757_97520757</t>
  </si>
  <si>
    <t>14.12.2023 14:11:29</t>
  </si>
  <si>
    <t>14.12.2023 17:39:24</t>
  </si>
  <si>
    <t>L-412 35-18-L00412_950453366_950453366</t>
  </si>
  <si>
    <t>14.12.2023 14:22:31</t>
  </si>
  <si>
    <t>14.12.2023 20:13:48</t>
  </si>
  <si>
    <t>M-1212 35-02-M01212_910037661_910037661</t>
  </si>
  <si>
    <t>14.12.2023 14:26:46</t>
  </si>
  <si>
    <t>14.12.2023 16:16:04</t>
  </si>
  <si>
    <t>K-4013 35-04-K04013_A_56370490_56370490</t>
  </si>
  <si>
    <t>14.12.2023 14:34:50</t>
  </si>
  <si>
    <t>14.12.2023 15:00:10</t>
  </si>
  <si>
    <t>M-223 35-14-M00223_956657604_956657604</t>
  </si>
  <si>
    <t>14.12.2023 14:34:56</t>
  </si>
  <si>
    <t>14.12.2023 16:54:29</t>
  </si>
  <si>
    <t>14.12.2023 14:36:40</t>
  </si>
  <si>
    <t>14.12.2023 15:07:55</t>
  </si>
  <si>
    <t>EĞLENHOCA DM 35-21-M00013_KARABURUN-1 M05_72178729</t>
  </si>
  <si>
    <t>14.12.2023 14:46:27</t>
  </si>
  <si>
    <t>14.12.2023 17:46:27</t>
  </si>
  <si>
    <t>TEPEYNİHAN TR-1 45-81-M00244_A_91194833_91194833</t>
  </si>
  <si>
    <t>14.12.2023 14:49:53</t>
  </si>
  <si>
    <t>14.12.2023 17:20:08</t>
  </si>
  <si>
    <t>14.12.2023 14:56:32</t>
  </si>
  <si>
    <t>14.12.2023 15:06:22</t>
  </si>
  <si>
    <t>YENİKÖY TR-1 35-22-M00276_955256073_955256073</t>
  </si>
  <si>
    <t>14.12.2023 14:57:21</t>
  </si>
  <si>
    <t>14.12.2023 17:04:49</t>
  </si>
  <si>
    <t>14.12.2023 15:01:58</t>
  </si>
  <si>
    <t>14.12.2023 21:00:40</t>
  </si>
  <si>
    <t>K-1582 35-08-K01582_97645558_97645558</t>
  </si>
  <si>
    <t>14.12.2023 15:04:45</t>
  </si>
  <si>
    <t>14.12.2023 20:10:06</t>
  </si>
  <si>
    <t>BODAMAS TR-3 45-75-M00299_45-75-M00299_2374864</t>
  </si>
  <si>
    <t>14.12.2023 15:08:35</t>
  </si>
  <si>
    <t>14.12.2023 16:26:47</t>
  </si>
  <si>
    <t>AKKEÇİLİ TR-4 45-73-M00424_45076309_56397303_56397303</t>
  </si>
  <si>
    <t>14.12.2023 15:12:54</t>
  </si>
  <si>
    <t>14.12.2023 17:43:19</t>
  </si>
  <si>
    <t>ULUKENT DM-1/10 35-28-M00570_DAĞITIM TRAFO ULUKENT DM-1/10 M01_66558517</t>
  </si>
  <si>
    <t>14.12.2023 15:15:34</t>
  </si>
  <si>
    <t>14.12.2023 17:07:10</t>
  </si>
  <si>
    <t>K-3 35-01-K00003_911593599_911593599</t>
  </si>
  <si>
    <t>14.12.2023 15:19:26</t>
  </si>
  <si>
    <t>14.12.2023 18:13:26</t>
  </si>
  <si>
    <t>K-270 35-01-K00270_910555935_910555935</t>
  </si>
  <si>
    <t>14.12.2023 15:25:25</t>
  </si>
  <si>
    <t>14.12.2023 19:15:43</t>
  </si>
  <si>
    <t>ÇUKURALTI M-18 35-25-M00066_955286303_955286303</t>
  </si>
  <si>
    <t>14.12.2023 15:32:19</t>
  </si>
  <si>
    <t>14.12.2023 17:40:22</t>
  </si>
  <si>
    <t>SAİP KÖYÜ TR-1 35-21-L00102_A_56392429_56392429</t>
  </si>
  <si>
    <t>14.12.2023 15:43:50</t>
  </si>
  <si>
    <t>14.12.2023 21:50:04</t>
  </si>
  <si>
    <t>14.12.2023 15:44:35</t>
  </si>
  <si>
    <t>14.12.2023 15:48:29</t>
  </si>
  <si>
    <t>KFC KÖK 35-28-M00534_HatBaşıAyırıcı_53133552 M01_53133552</t>
  </si>
  <si>
    <t>14.12.2023 15:48:39</t>
  </si>
  <si>
    <t>14.12.2023 18:38:55</t>
  </si>
  <si>
    <t>DEMİRKÖPRÜ TM 45-78-A00005_KULA M05_2329518</t>
  </si>
  <si>
    <t>14.12.2023 15:52:46</t>
  </si>
  <si>
    <t>14.12.2023 15:58:20</t>
  </si>
  <si>
    <t>KARABURUN İM 35-21-A00001_YENİ LİMAN L03_2062912</t>
  </si>
  <si>
    <t>14.12.2023 16:00:15</t>
  </si>
  <si>
    <t>14.12.2023 16:08:23</t>
  </si>
  <si>
    <t>BELENYENİCE KÖYÜ TR-1 45-71-M01512_45-71-M01512_2367641</t>
  </si>
  <si>
    <t>14.12.2023 16:00:49</t>
  </si>
  <si>
    <t>14.12.2023 19:22:34</t>
  </si>
  <si>
    <t>L-357 EGEM SAHİL SİT. 35-18-L00357_950441645_950441645</t>
  </si>
  <si>
    <t>14.12.2023 16:05:57</t>
  </si>
  <si>
    <t>14.12.2023 21:15:10</t>
  </si>
  <si>
    <t>14.12.2023 16:09:25</t>
  </si>
  <si>
    <t>14.12.2023 16:26:05</t>
  </si>
  <si>
    <t>YUSUFLU KÖK 35-20-L00077_HatBaşıAyırıcı_72068112 L02_72068112</t>
  </si>
  <si>
    <t>14.12.2023 16:22:55</t>
  </si>
  <si>
    <t>14.12.2023 16:23:50</t>
  </si>
  <si>
    <t>TR-66 YENİKENT-1 35-15-L00066_DAĞITIM TRAFO TR-66 YENİKENT-1 L03_2118991</t>
  </si>
  <si>
    <t>14.12.2023 16:32:40</t>
  </si>
  <si>
    <t>14.12.2023 17:52:04</t>
  </si>
  <si>
    <t>14.12.2023 16:32:43</t>
  </si>
  <si>
    <t>14.12.2023 19:21:04</t>
  </si>
  <si>
    <t>YENİFOÇA TR-45 35-23-M00045_HatBaşıAyırıcı_53139103 M01_53139103</t>
  </si>
  <si>
    <t>14.12.2023 16:33:10</t>
  </si>
  <si>
    <t>14.12.2023 18:13:00</t>
  </si>
  <si>
    <t>SART TR-4 45-78-M00176_A_56393340_56393340</t>
  </si>
  <si>
    <t>14.12.2023 16:35:31</t>
  </si>
  <si>
    <t>14.12.2023 17:41:55</t>
  </si>
  <si>
    <t>14.12.2023 16:38:44</t>
  </si>
  <si>
    <t>14.12.2023 17:07:18</t>
  </si>
  <si>
    <t>BALÇOVA İM 35-07-A00001_KAPLICA K04_42778779</t>
  </si>
  <si>
    <t>14.12.2023 16:41:04</t>
  </si>
  <si>
    <t>14.12.2023 18:47:10</t>
  </si>
  <si>
    <t>BALÇOVA İM 35-07-A00001_TRAFO BESLEME M04_42778773</t>
  </si>
  <si>
    <t>14.12.2023 16:42:20</t>
  </si>
  <si>
    <t>14.12.2023 16:52:18</t>
  </si>
  <si>
    <t>K-1360 35-04-K01360_E E2B_5811433</t>
  </si>
  <si>
    <t>14.12.2023 16:45:01</t>
  </si>
  <si>
    <t>14.12.2023 17:34:39</t>
  </si>
  <si>
    <t>14.12.2023 16:55:12</t>
  </si>
  <si>
    <t>14.12.2023 18:07:20</t>
  </si>
  <si>
    <t>PAZARKÖY KÖK 45-78-L00700_HatBaşıAyırıcı_53140399 L05_53140399</t>
  </si>
  <si>
    <t>14.12.2023 16:57:15</t>
  </si>
  <si>
    <t>14.12.2023 17:15:30</t>
  </si>
  <si>
    <t>14.12.2023 16:57:45</t>
  </si>
  <si>
    <t>14.12.2023 21:50:45</t>
  </si>
  <si>
    <t>M-1227 35-01-M01227_B_56357962_56357962</t>
  </si>
  <si>
    <t>14.12.2023 17:00:21</t>
  </si>
  <si>
    <t>14.12.2023 17:55:10</t>
  </si>
  <si>
    <t>BORNOVA TM 35-02-A00005_MANSUROĞLU K25_2308391</t>
  </si>
  <si>
    <t>14.12.2023 17:03:10</t>
  </si>
  <si>
    <t>14.12.2023 17:05:25</t>
  </si>
  <si>
    <t>14.12.2023 17:07:19</t>
  </si>
  <si>
    <t>14.12.2023 17:23:46</t>
  </si>
  <si>
    <t>L-201 GÜZELÇİFTLİK 35-14-L00201_956648720_956648720</t>
  </si>
  <si>
    <t>14.12.2023 17:08:24</t>
  </si>
  <si>
    <t>14.12.2023 18:20:45</t>
  </si>
  <si>
    <t>K-1447 35-01-K01447_911376548_911376548</t>
  </si>
  <si>
    <t>14.12.2023 17:10:27</t>
  </si>
  <si>
    <t>14.12.2023 17:59:58</t>
  </si>
  <si>
    <t>SOĞANLI TR-1 45-73-M01034_A_91138940_91138940</t>
  </si>
  <si>
    <t>14.12.2023 17:10:31</t>
  </si>
  <si>
    <t>14.12.2023 18:21:08</t>
  </si>
  <si>
    <t>TR-1/39 45-72-M00039_956503219_956503219</t>
  </si>
  <si>
    <t>14.12.2023 17:14:24</t>
  </si>
  <si>
    <t>14.12.2023 18:25:57</t>
  </si>
  <si>
    <t>ALAÇATI İM 35-18-A00002_L-284 L16_2052467</t>
  </si>
  <si>
    <t>14.12.2023 17:16:20</t>
  </si>
  <si>
    <t>14.12.2023 17:40:01</t>
  </si>
  <si>
    <t>KARAKUZU TR-1 35-17-M00466_6109980_56355926_56355926</t>
  </si>
  <si>
    <t>14.12.2023 17:19:28</t>
  </si>
  <si>
    <t>14.12.2023 21:51:20</t>
  </si>
  <si>
    <t>YEŞİLOVA ÇAYIR TR-3 35-20-L00128_955189638_955189638</t>
  </si>
  <si>
    <t>14.12.2023 17:24:53</t>
  </si>
  <si>
    <t>14.12.2023 19:18:03</t>
  </si>
  <si>
    <t>14.12.2023 17:28:36</t>
  </si>
  <si>
    <t>14.12.2023 17:39:50</t>
  </si>
  <si>
    <t>GERENKÖY KÖK 35-23-M00156_HatBaşıAyırıcı_92603011 M04_92603011</t>
  </si>
  <si>
    <t>14.12.2023 17:37:30</t>
  </si>
  <si>
    <t>14.12.2023 20:47:13</t>
  </si>
  <si>
    <t>SART TR-4 45-78-M00176_45-78-M00176_2355405</t>
  </si>
  <si>
    <t>14.12.2023 17:46:30</t>
  </si>
  <si>
    <t>DM-19/02A 45-71-M02184_SPEK ELEKTRONİK O-02 DİREK M05_65995563</t>
  </si>
  <si>
    <t>14.12.2023 17:49:25</t>
  </si>
  <si>
    <t>14.12.2023 18:40:45</t>
  </si>
  <si>
    <t>14.12.2023 17:52:56</t>
  </si>
  <si>
    <t>14.12.2023 17:57:19</t>
  </si>
  <si>
    <t>K-1409 35-04-K01409_B_56371550_56371550</t>
  </si>
  <si>
    <t>14.12.2023 17:54:09</t>
  </si>
  <si>
    <t>14.12.2023 19:21:27</t>
  </si>
  <si>
    <t>M-1227 35-01-M01227_35-01-M01227_2354133</t>
  </si>
  <si>
    <t>14.12.2023 18:05:09</t>
  </si>
  <si>
    <t>M-3198 (YATIRIM REZERVE) 35-01-M03198_B_56378742_56378742</t>
  </si>
  <si>
    <t>14.12.2023 18:03:03</t>
  </si>
  <si>
    <t>14.12.2023 19:50:45</t>
  </si>
  <si>
    <t>K-1088 35-04-K01088_C K1088C2B_5818585</t>
  </si>
  <si>
    <t>14.12.2023 18:06:02</t>
  </si>
  <si>
    <t>14.12.2023 18:49:48</t>
  </si>
  <si>
    <t>YAKAPINAR TR-2 35-20-L00152_955208605_955208605</t>
  </si>
  <si>
    <t>14.12.2023 18:10:33</t>
  </si>
  <si>
    <t>14.12.2023 19:48:37</t>
  </si>
  <si>
    <t>PAZARKÖY KÖK 45-78-L00700_HatBaşıAyırıcı_53140408 L05_53140408</t>
  </si>
  <si>
    <t>14.12.2023 18:11:48</t>
  </si>
  <si>
    <t>14.12.2023 20:10:33</t>
  </si>
  <si>
    <t>14.12.2023 18:17:38</t>
  </si>
  <si>
    <t>14.12.2023 19:25:13</t>
  </si>
  <si>
    <t>ÖRENCİK TR-4 35-31-L00456_A_91445133_91445133</t>
  </si>
  <si>
    <t>14.12.2023 18:17:44</t>
  </si>
  <si>
    <t>14.12.2023 21:19:05</t>
  </si>
  <si>
    <t>TR-67 35-30-L00067_955327119_955327119</t>
  </si>
  <si>
    <t>14.12.2023 18:21:26</t>
  </si>
  <si>
    <t>14.12.2023 19:03:05</t>
  </si>
  <si>
    <t>M-1537 35-01-M01537_C_56377938_56377938</t>
  </si>
  <si>
    <t>14.12.2023 18:21:49</t>
  </si>
  <si>
    <t>14.12.2023 20:50:18</t>
  </si>
  <si>
    <t>ILICA GIS TM 35-07-A00002_GÜZELBAHÇE KİLİZMAN M04_2313387</t>
  </si>
  <si>
    <t>14.12.2023 18:23:05</t>
  </si>
  <si>
    <t>14.12.2023 19:25:40</t>
  </si>
  <si>
    <t>ÇAKALTEPE SERTKÖY TR-1 35-22-M00087_95000058448_95000058448</t>
  </si>
  <si>
    <t>14.12.2023 18:34:12</t>
  </si>
  <si>
    <t>14.12.2023 19:16:21</t>
  </si>
  <si>
    <t>M-254 35-09-M00254_912332091_912332091</t>
  </si>
  <si>
    <t>14.12.2023 18:34:56</t>
  </si>
  <si>
    <t>14.12.2023 20:24:39</t>
  </si>
  <si>
    <t>M-2961(YATIRIM REZERVE) 35-04-M02961_99358172_99358172</t>
  </si>
  <si>
    <t>14.12.2023 18:35:26</t>
  </si>
  <si>
    <t>14.12.2023 21:56:59</t>
  </si>
  <si>
    <t>K-106 35-01-K00106_35-01-K00106_2375116</t>
  </si>
  <si>
    <t>14.12.2023 18:40:05</t>
  </si>
  <si>
    <t>14.12.2023 19:42:27</t>
  </si>
  <si>
    <t>14.12.2023 19:18:08</t>
  </si>
  <si>
    <t>TR-23 35-19-L00023_35-19-L00023_2353718</t>
  </si>
  <si>
    <t>14.12.2023 18:45:00</t>
  </si>
  <si>
    <t>14.12.2023 19:58:41</t>
  </si>
  <si>
    <t>KIZILÇUKUR TR-2 45-79-M00472_A_56388833_56388833</t>
  </si>
  <si>
    <t>14.12.2023 18:48:24</t>
  </si>
  <si>
    <t>14.12.2023 20:17:51</t>
  </si>
  <si>
    <t>BAĞARASI TR-15 35-23-M00362_950423478_950423478</t>
  </si>
  <si>
    <t>14.12.2023 18:53:01</t>
  </si>
  <si>
    <t>14.12.2023 23:04:46</t>
  </si>
  <si>
    <t>14.12.2023 19:01:33</t>
  </si>
  <si>
    <t>14.12.2023 22:10:04</t>
  </si>
  <si>
    <t>DOLAYLAR TR-1 35-15-L00743_B_56370374_56370374</t>
  </si>
  <si>
    <t>14.12.2023 19:02:50</t>
  </si>
  <si>
    <t>14.12.2023 19:29:21</t>
  </si>
  <si>
    <t>K-1115 35-04-K01115_963943066_963943066</t>
  </si>
  <si>
    <t>14.12.2023 19:03:07</t>
  </si>
  <si>
    <t>15.12.2023 00:31:40</t>
  </si>
  <si>
    <t>M-2565 35-02-M02565_35-02-M02565_49175815</t>
  </si>
  <si>
    <t>14.12.2023 19:09:04</t>
  </si>
  <si>
    <t>14.12.2023 20:38:01</t>
  </si>
  <si>
    <t>TR-141 35-15-M00141_950367700_950367700</t>
  </si>
  <si>
    <t>14.12.2023 19:10:10</t>
  </si>
  <si>
    <t>14.12.2023 21:01:12</t>
  </si>
  <si>
    <t>K-2550 35-01-K02550_A_56365477_56365477</t>
  </si>
  <si>
    <t>14.12.2023 19:16:10</t>
  </si>
  <si>
    <t>14.12.2023 21:42:29</t>
  </si>
  <si>
    <t>14.12.2023 19:17:52</t>
  </si>
  <si>
    <t>14.12.2023 19:24:31</t>
  </si>
  <si>
    <t>ARMUTLU TR-22 35-27-M00616_35-27-M00616_2355294</t>
  </si>
  <si>
    <t>14.12.2023 19:49:48</t>
  </si>
  <si>
    <t>AHMETLİ DM 45-77-M00187_ESKİ SELENDİ M08_80367394</t>
  </si>
  <si>
    <t>14.12.2023 19:20:25</t>
  </si>
  <si>
    <t>14.12.2023 20:23:15</t>
  </si>
  <si>
    <t>TR-2/96 45-83-M00783_955142248_955142248</t>
  </si>
  <si>
    <t>14.12.2023 21:07:29</t>
  </si>
  <si>
    <t>14.12.2023 19:33:38</t>
  </si>
  <si>
    <t>14.12.2023 20:32:51</t>
  </si>
  <si>
    <t>GERENKÖY KÖK 35-23-M00156_GERENKÖY İZSU SU POMPALARI M05_72155607</t>
  </si>
  <si>
    <t>14.12.2023 19:54:49</t>
  </si>
  <si>
    <t>14.12.2023 20:36:54</t>
  </si>
  <si>
    <t>14.12.2023 20:01:10</t>
  </si>
  <si>
    <t>14.12.2023 21:52:21</t>
  </si>
  <si>
    <t>K-1582 35-08-K01582_35-08-K01582_42546881</t>
  </si>
  <si>
    <t>14.12.2023 21:25:43</t>
  </si>
  <si>
    <t>ZEYTİNALANI  TR-117 35-19-L00117_956665264_956665264</t>
  </si>
  <si>
    <t>14.12.2023 20:49:30</t>
  </si>
  <si>
    <t>14.12.2023 22:25:29</t>
  </si>
  <si>
    <t>M-1537 35-01-M01537_35-01-M01537_2377132</t>
  </si>
  <si>
    <t>14.12.2023 21:15:17</t>
  </si>
  <si>
    <t>TR-34 35-30-L00034_955331561_955331561</t>
  </si>
  <si>
    <t>14.12.2023 21:22:26</t>
  </si>
  <si>
    <t>14.12.2023 23:25:43</t>
  </si>
  <si>
    <t>K-732 35-01-K00732_35-01-K00732_2374456</t>
  </si>
  <si>
    <t>14.12.2023 21:33:51</t>
  </si>
  <si>
    <t>14.12.2023 22:35:59</t>
  </si>
  <si>
    <t>AHMETLİ TR-35 DEMİRYOLU 45-84-L00035_45-84-L00035_2367098</t>
  </si>
  <si>
    <t>14.12.2023 21:36:44</t>
  </si>
  <si>
    <t>14.12.2023 22:14:54</t>
  </si>
  <si>
    <t>ASARLIK TR-11 35-28-L00129_6447906_56376200_56376200</t>
  </si>
  <si>
    <t>14.12.2023 21:48:17</t>
  </si>
  <si>
    <t>14.12.2023 22:27:29</t>
  </si>
  <si>
    <t>K-1207 35-01-K01207_911459915_911459915</t>
  </si>
  <si>
    <t>14.12.2023 22:10:39</t>
  </si>
  <si>
    <t>14.12.2023 22:34:17</t>
  </si>
  <si>
    <t>BEREKETLİ TR-2 YEĞENLER 45-79-M00322_945572235_945572235</t>
  </si>
  <si>
    <t>14.12.2023 22:14:57</t>
  </si>
  <si>
    <t>15.12.2023 00:05:07</t>
  </si>
  <si>
    <t>IŞIKLAR TR-510 TARIMSAL SULAMA 45-73-M00662_DIREK TIPI TRAFO HUCRESI H01_2090338</t>
  </si>
  <si>
    <t>14.12.2023 22:16:28</t>
  </si>
  <si>
    <t>15.12.2023 00:44:02</t>
  </si>
  <si>
    <t>K-1191 35-04-K01191_A A2B_5837232</t>
  </si>
  <si>
    <t>14.12.2023 22:29:21</t>
  </si>
  <si>
    <t>15.12.2023 00:05:55</t>
  </si>
  <si>
    <t>KARABURUN TR-6 35-21-L00032_C_56365119_56365119</t>
  </si>
  <si>
    <t>14.12.2023 22:35:41</t>
  </si>
  <si>
    <t>14.12.2023 23:22:18</t>
  </si>
  <si>
    <t>K-1153 35-03-K01153_A_56357393_56357393</t>
  </si>
  <si>
    <t>14.12.2023 22:35:53</t>
  </si>
  <si>
    <t>15.12.2023 00:05:54</t>
  </si>
  <si>
    <t>HİLAL KLASİK TM 35-01-A00011_YAYLACIK M13_2313921</t>
  </si>
  <si>
    <t>14.12.2023 22:48:00</t>
  </si>
  <si>
    <t>15.12.2023 00:16:01</t>
  </si>
  <si>
    <t>14.12.2023 22:50:30</t>
  </si>
  <si>
    <t>15.12.2023 00:36:48</t>
  </si>
  <si>
    <t>ZEYTİNALANI TR-101 35-19-L00101_B_56354892_56354892</t>
  </si>
  <si>
    <t>14.12.2023 22:59:55</t>
  </si>
  <si>
    <t>15.12.2023 00:46:36</t>
  </si>
  <si>
    <t>14.12.2023 23:02:11</t>
  </si>
  <si>
    <t>14.12.2023 23:46:50</t>
  </si>
  <si>
    <t>ASARLIK TR-8 35-28-M00182_35-28-M00182_2366130</t>
  </si>
  <si>
    <t>14.12.2023 23:39:01</t>
  </si>
  <si>
    <t>TR-2/58 (GÜLLÜPINAR) 45-83-M00658_KÜÇÜK SANAYİ SİTESİ TR-1 M016_95321915</t>
  </si>
  <si>
    <t>14.12.2023 23:23:25</t>
  </si>
  <si>
    <t>15.12.2023 05:31:53</t>
  </si>
  <si>
    <t>TR-140 35-19-L00140_35-19-L00140_2350427</t>
  </si>
  <si>
    <t>14.12.2023 23:28:49</t>
  </si>
  <si>
    <t>15.12.2023 02:06:06</t>
  </si>
  <si>
    <t>15.12.2023 00:07:41</t>
  </si>
  <si>
    <t>15.12.2023 02:26:31</t>
  </si>
  <si>
    <t>TR-17 45-77-L00017_945486746_945486746</t>
  </si>
  <si>
    <t>15.12.2023 00:10:15</t>
  </si>
  <si>
    <t>15.12.2023 01:20:59</t>
  </si>
  <si>
    <t>K-734 35-01-K00734_K 1K_5923997</t>
  </si>
  <si>
    <t>15.12.2023 00:12:00</t>
  </si>
  <si>
    <t>15.12.2023 04:28:00</t>
  </si>
  <si>
    <t>HİLAL KLASİK TM 35-01-A00011_YAYLACIK M13_2053718</t>
  </si>
  <si>
    <t>15.12.2023 00:26:00</t>
  </si>
  <si>
    <t>15.12.2023 00:26:01</t>
  </si>
  <si>
    <t>15.12.2023 01:29:00</t>
  </si>
  <si>
    <t>15.12.2023 00:35:20</t>
  </si>
  <si>
    <t>15.12.2023 02:52:00</t>
  </si>
  <si>
    <t>K-358 35-04-K00358_35-04-K00358_2369914</t>
  </si>
  <si>
    <t>15.12.2023 00:56:32</t>
  </si>
  <si>
    <t>15.12.2023 02:07:00</t>
  </si>
  <si>
    <t>15.12.2023 01:11:55</t>
  </si>
  <si>
    <t>15.12.2023 04:47:13</t>
  </si>
  <si>
    <t>DM-1/TR-15 SEFERİHİSAR 35-14-M00327_SA A4_5858561</t>
  </si>
  <si>
    <t>15.12.2023 01:23:59</t>
  </si>
  <si>
    <t>15.12.2023 02:06:58</t>
  </si>
  <si>
    <t>M-1258 35-03-M01258_DAĞITIM TRAFOSU M-1258 M03_2040701</t>
  </si>
  <si>
    <t>15.12.2023 01:29:01</t>
  </si>
  <si>
    <t>15.12.2023 03:43:00</t>
  </si>
  <si>
    <t>15.12.2023 01:36:21</t>
  </si>
  <si>
    <t>15.12.2023 03:58:10</t>
  </si>
  <si>
    <t>M-486 35-17-M00486__92435815_92435815</t>
  </si>
  <si>
    <t>15.12.2023 01:46:01</t>
  </si>
  <si>
    <t>15.12.2023 02:15:51</t>
  </si>
  <si>
    <t>EGE İM 35-02-A00003_ZAFER K02_2311052</t>
  </si>
  <si>
    <t>15.12.2023 02:02:56</t>
  </si>
  <si>
    <t>15.12.2023 02:05:42</t>
  </si>
  <si>
    <t>EGE İM 35-02-A00003_VETERİNERLİK K05_2310926</t>
  </si>
  <si>
    <t>15.12.2023 02:03:15</t>
  </si>
  <si>
    <t>15.12.2023 02:05:26</t>
  </si>
  <si>
    <t>15.12.2023 03:02:07</t>
  </si>
  <si>
    <t>15.12.2023 03:19:16</t>
  </si>
  <si>
    <t>YENİ ŞAKRAN TR-12 35-17-M00212__56354971_56354971</t>
  </si>
  <si>
    <t>15.12.2023 05:54:42</t>
  </si>
  <si>
    <t>15.12.2023 06:40:17</t>
  </si>
  <si>
    <t>15.12.2023 06:36:19</t>
  </si>
  <si>
    <t>15.12.2023 09:00:46</t>
  </si>
  <si>
    <t>MURADİYE HASTANE TR-1 45-71-M00193_953221735_953221735</t>
  </si>
  <si>
    <t>15.12.2023 06:50:49</t>
  </si>
  <si>
    <t>15.12.2023 14:53:06</t>
  </si>
  <si>
    <t>K-986 35-07-K00986_B_91286094_91286094</t>
  </si>
  <si>
    <t>15.12.2023 07:39:08</t>
  </si>
  <si>
    <t>15.12.2023 09:01:30</t>
  </si>
  <si>
    <t>15.12.2023 08:09:00</t>
  </si>
  <si>
    <t>15.12.2023 15:12:19</t>
  </si>
  <si>
    <t>15.12.2023 08:10:21</t>
  </si>
  <si>
    <t>15.12.2023 17:39:08</t>
  </si>
  <si>
    <t>KOZLUÖREN TR-1 45-82-M00309_B_65509998_65509998</t>
  </si>
  <si>
    <t>15.12.2023 08:17:41</t>
  </si>
  <si>
    <t>15.12.2023 09:19:40</t>
  </si>
  <si>
    <t>15.12.2023 08:20:37</t>
  </si>
  <si>
    <t>15.12.2023 10:20:11</t>
  </si>
  <si>
    <t>GÜNEŞLİ KÖK 45-75-M00056_HatBaşıAyırıcı_53135471 M01_53135471</t>
  </si>
  <si>
    <t>15.12.2023 08:38:43</t>
  </si>
  <si>
    <t>15.12.2023 10:54:05</t>
  </si>
  <si>
    <t>YEŞİLOVA KÖK 45-78-M01393_HatBaşıAyırıcı_89696986 M01_89696986</t>
  </si>
  <si>
    <t>15.12.2023 08:42:04</t>
  </si>
  <si>
    <t>15.12.2023 09:45:45</t>
  </si>
  <si>
    <t>TR-63 35-16-L00063_A A03_5771003</t>
  </si>
  <si>
    <t>15.12.2023 08:42:40</t>
  </si>
  <si>
    <t>15.12.2023 09:40:17</t>
  </si>
  <si>
    <t>15.12.2023 08:45:09</t>
  </si>
  <si>
    <t>15.12.2023 12:05:10</t>
  </si>
  <si>
    <t>15.12.2023 08:45:44</t>
  </si>
  <si>
    <t>15.12.2023 18:15:10</t>
  </si>
  <si>
    <t>15.12.2023 08:45:56</t>
  </si>
  <si>
    <t>15.12.2023 10:35:51</t>
  </si>
  <si>
    <t>M-1914 35-01-M01914_98566472_98566472</t>
  </si>
  <si>
    <t>15.12.2023 08:46:45</t>
  </si>
  <si>
    <t>15.12.2023 13:50:50</t>
  </si>
  <si>
    <t>DM06/TR08 45-73-M00036_945672212_945672212</t>
  </si>
  <si>
    <t>15.12.2023 08:47:20</t>
  </si>
  <si>
    <t>15.12.2023 10:15:39</t>
  </si>
  <si>
    <t>15.12.2023 08:49:15</t>
  </si>
  <si>
    <t>15.12.2023 09:26:14</t>
  </si>
  <si>
    <t>SEFERİHİSAR İM 35-14-A00002_KÖYLER L09_72378346</t>
  </si>
  <si>
    <t>15.12.2023 08:51:41</t>
  </si>
  <si>
    <t>15.12.2023 09:02:02</t>
  </si>
  <si>
    <t>K-1623 35-01-K01623_911748109_911748109</t>
  </si>
  <si>
    <t>15.12.2023 08:51:55</t>
  </si>
  <si>
    <t>15.12.2023 12:16:24</t>
  </si>
  <si>
    <t>GÖKÇEALAN TR6 35-13-L00398_DIREK TIPI TRAFO HUCRESI H01_2038856</t>
  </si>
  <si>
    <t>15.12.2023 08:55:19</t>
  </si>
  <si>
    <t>15.12.2023 16:35:24</t>
  </si>
  <si>
    <t>M-1565 35-02-M01565_TRAFO M03_2113888</t>
  </si>
  <si>
    <t>15.12.2023 08:57:48</t>
  </si>
  <si>
    <t>15.12.2023 12:56:12</t>
  </si>
  <si>
    <t>M-647 35-09-M00647_A_60984939_60984939</t>
  </si>
  <si>
    <t>15.12.2023 09:00:34</t>
  </si>
  <si>
    <t>15.12.2023 11:56:08</t>
  </si>
  <si>
    <t>15.12.2023 09:00:48</t>
  </si>
  <si>
    <t>15.12.2023 15:50:25</t>
  </si>
  <si>
    <t>MENEMEN TR-3 35-28-L00003_MENEMEN TR-4 L01_66509032</t>
  </si>
  <si>
    <t>15.12.2023 09:01:24</t>
  </si>
  <si>
    <t>15.12.2023 17:11:01</t>
  </si>
  <si>
    <t>15.12.2023 09:01:29</t>
  </si>
  <si>
    <t>15.12.2023 18:14:00</t>
  </si>
  <si>
    <t>DEĞİRMENDERE DM 35-22-M00085_DEĞİRMENDERE-1 M05_50066608</t>
  </si>
  <si>
    <t>15.12.2023 09:07:15</t>
  </si>
  <si>
    <t>15.12.2023 09:38:35</t>
  </si>
  <si>
    <t>SEFERİHİSAR İM 35-14-A00002_KÖYLER L09_72378551</t>
  </si>
  <si>
    <t>15.12.2023 09:07:41</t>
  </si>
  <si>
    <t>15.12.2023 12:17:37</t>
  </si>
  <si>
    <t>ALAÇATI İM 35-18-A00002_L-436 L11_2307542</t>
  </si>
  <si>
    <t>15.12.2023 09:09:55</t>
  </si>
  <si>
    <t>15.12.2023 17:00:20</t>
  </si>
  <si>
    <t>M-3474(YATIRIM REZERVE) 35-02-M03474_35-02-M03474_97482744</t>
  </si>
  <si>
    <t>15.12.2023 09:11:55</t>
  </si>
  <si>
    <t>15.12.2023 16:05:28</t>
  </si>
  <si>
    <t>15.12.2023 09:13:15</t>
  </si>
  <si>
    <t>15.12.2023 12:36:38</t>
  </si>
  <si>
    <t>15.12.2023 09:15:25</t>
  </si>
  <si>
    <t>15.12.2023 18:07:06</t>
  </si>
  <si>
    <t>15.12.2023 09:17:10</t>
  </si>
  <si>
    <t>15.12.2023 10:06:45</t>
  </si>
  <si>
    <t>M-2016 35-01-M02016_35-01-M02016_81518833</t>
  </si>
  <si>
    <t>15.12.2023 09:19:20</t>
  </si>
  <si>
    <t>15.12.2023 12:42:40</t>
  </si>
  <si>
    <t>KOZLUÖREN TR-1 45-82-M00309_45-82-M00309_2360164</t>
  </si>
  <si>
    <t>15.12.2023 09:48:10</t>
  </si>
  <si>
    <t>DM-15/2 KEÇİLİKÖY 45-71-M00646_95000052568_95000052568</t>
  </si>
  <si>
    <t>15.12.2023 09:22:07</t>
  </si>
  <si>
    <t>15.12.2023 09:57:47</t>
  </si>
  <si>
    <t>ULUCAK DM 35-27-M00792_EĞRİDERE-2 M18_2052607</t>
  </si>
  <si>
    <t>15.12.2023 09:22:50</t>
  </si>
  <si>
    <t>15.12.2023 11:33:25</t>
  </si>
  <si>
    <t>15.12.2023 09:27:09</t>
  </si>
  <si>
    <t>15.12.2023 10:18:43</t>
  </si>
  <si>
    <t>TR-17 45-77-L00017_A_56403924_56403924</t>
  </si>
  <si>
    <t>15.12.2023 09:27:54</t>
  </si>
  <si>
    <t>15.12.2023 10:41:07</t>
  </si>
  <si>
    <t>15.12.2023 09:33:55</t>
  </si>
  <si>
    <t>15.12.2023 16:14:17</t>
  </si>
  <si>
    <t>YUKARIBEY TR-1 35-16-M00120_35-16-M00120_48534699</t>
  </si>
  <si>
    <t>15.12.2023 09:35:25</t>
  </si>
  <si>
    <t>15.12.2023 10:02:52</t>
  </si>
  <si>
    <t>K-1141 35-04-K01141_99569281_99569281</t>
  </si>
  <si>
    <t>15.12.2023 09:37:37</t>
  </si>
  <si>
    <t>15.12.2023 11:29:29</t>
  </si>
  <si>
    <t>15.12.2023 09:38:08</t>
  </si>
  <si>
    <t>15.12.2023 12:43:02</t>
  </si>
  <si>
    <t>15.12.2023 09:42:30</t>
  </si>
  <si>
    <t>15.12.2023 17:59:09</t>
  </si>
  <si>
    <t>VELİLER KÖK 35-31-L00116_HatBaşıAyırıcı_72305776 L03_72305776</t>
  </si>
  <si>
    <t>15.12.2023 09:45:05</t>
  </si>
  <si>
    <t>15.12.2023 16:51:30</t>
  </si>
  <si>
    <t>YEŞİLOVA KÖK 45-78-M01393_YEŞİLOVA TARIMSAL M03_83810759</t>
  </si>
  <si>
    <t>15.12.2023 10:17:54</t>
  </si>
  <si>
    <t>M-1017 35-03-M01017_35-03-M01017_41947628</t>
  </si>
  <si>
    <t>15.12.2023 09:45:46</t>
  </si>
  <si>
    <t>15.12.2023 10:52:09</t>
  </si>
  <si>
    <t>15.12.2023 09:47:09</t>
  </si>
  <si>
    <t>15.12.2023 13:51:03</t>
  </si>
  <si>
    <t>ÇAPAKLI TR-3 45-78-M00447_953279226_953279226</t>
  </si>
  <si>
    <t>15.12.2023 09:47:48</t>
  </si>
  <si>
    <t>15.12.2023 11:42:08</t>
  </si>
  <si>
    <t>ULUDERBENT TR-5 45-73-M00536_45-73-M00536_2353030</t>
  </si>
  <si>
    <t>15.12.2023 09:49:41</t>
  </si>
  <si>
    <t>15.12.2023 16:27:32</t>
  </si>
  <si>
    <t>TAŞLIYOL KÖK 35-27-M00495_TAŞLIYOL M03_72168905</t>
  </si>
  <si>
    <t>15.12.2023 09:55:15</t>
  </si>
  <si>
    <t>15.12.2023 17:54:30</t>
  </si>
  <si>
    <t>15.12.2023 09:56:04</t>
  </si>
  <si>
    <t>15.12.2023 16:12:23</t>
  </si>
  <si>
    <t>M-1308 35-09-M01308_35-09-M01308_42931718</t>
  </si>
  <si>
    <t>15.12.2023 09:57:35</t>
  </si>
  <si>
    <t>15.12.2023 10:22:56</t>
  </si>
  <si>
    <t>KİLLİK TR-2 KÖK 45-73-M00343_KİLLİK MERKEZ TR-4 M02_2309304</t>
  </si>
  <si>
    <t>15.12.2023 09:59:43</t>
  </si>
  <si>
    <t>15.12.2023 12:44:42</t>
  </si>
  <si>
    <t>15.12.2023 09:59:52</t>
  </si>
  <si>
    <t>15.12.2023 17:11:10</t>
  </si>
  <si>
    <t>DM-2/15 35-26-M00823__60982600_60982600</t>
  </si>
  <si>
    <t>15.12.2023 10:00:20</t>
  </si>
  <si>
    <t>15.12.2023 11:58:52</t>
  </si>
  <si>
    <t>15.12.2023 10:03:00</t>
  </si>
  <si>
    <t>15.12.2023 10:32:34</t>
  </si>
  <si>
    <t>15.12.2023 10:04:47</t>
  </si>
  <si>
    <t>15.12.2023 12:51:11</t>
  </si>
  <si>
    <t>TR-1-5/8 (SABRİNİN KAHVE) 35-20-L00052_YANIKKAVAK MERKEZ L01_66524766</t>
  </si>
  <si>
    <t>15.12.2023 10:05:25</t>
  </si>
  <si>
    <t>15.12.2023 10:34:20</t>
  </si>
  <si>
    <t>M-579 (DM-7/25) 35-17-M00579_950307722_950307722</t>
  </si>
  <si>
    <t>15.12.2023 10:05:51</t>
  </si>
  <si>
    <t>15.12.2023 15:11:33</t>
  </si>
  <si>
    <t>M-2516 35-02-M02516_99275107_99275107</t>
  </si>
  <si>
    <t>15.12.2023 10:06:58</t>
  </si>
  <si>
    <t>15.12.2023 12:31:59</t>
  </si>
  <si>
    <t>SOMA A SANTRALİ İM/DM 45-82-A00001_KIRKAĞAÇ L15_2091660</t>
  </si>
  <si>
    <t>15.12.2023 10:10:40</t>
  </si>
  <si>
    <t>15.12.2023 10:32:37</t>
  </si>
  <si>
    <t>M-625 35-09-M00625_35-09-M00625_42931906</t>
  </si>
  <si>
    <t>15.12.2023 10:12:50</t>
  </si>
  <si>
    <t>15.12.2023 11:29:23</t>
  </si>
  <si>
    <t>K-49 35-01-K00049_911484685_911484685</t>
  </si>
  <si>
    <t>15.12.2023 10:13:11</t>
  </si>
  <si>
    <t>15.12.2023 19:20:15</t>
  </si>
  <si>
    <t>15.12.2023 10:17:28</t>
  </si>
  <si>
    <t>15.12.2023 12:47:26</t>
  </si>
  <si>
    <t>K-664 35-08-K00664_K-2566 K02_42114453</t>
  </si>
  <si>
    <t>15.12.2023 12:11:54</t>
  </si>
  <si>
    <t>K-300 35-01-K00300_35-01-K00300_2366838</t>
  </si>
  <si>
    <t>15.12.2023 11:01:21</t>
  </si>
  <si>
    <t>15.12.2023 10:23:46</t>
  </si>
  <si>
    <t>15.12.2023 10:29:29</t>
  </si>
  <si>
    <t>BAĞARASI TR-14 35-23-M00361_C_79385435_79385435</t>
  </si>
  <si>
    <t>15.12.2023 10:25:13</t>
  </si>
  <si>
    <t>15.12.2023 13:39:43</t>
  </si>
  <si>
    <t>TR-97 45-78-L00097_953257240_953257240</t>
  </si>
  <si>
    <t>15.12.2023 10:27:12</t>
  </si>
  <si>
    <t>15.12.2023 11:52:36</t>
  </si>
  <si>
    <t>TR-2/11-A 45-83-L00156_955146545_955146545</t>
  </si>
  <si>
    <t>15.12.2023 10:30:17</t>
  </si>
  <si>
    <t>15.12.2023 14:19:10</t>
  </si>
  <si>
    <t>TR-29 (M-729) 35-30-M00729__100914518_100914518</t>
  </si>
  <si>
    <t>15.12.2023 10:30:32</t>
  </si>
  <si>
    <t>15.12.2023 11:58:46</t>
  </si>
  <si>
    <t>15.12.2023 10:31:15</t>
  </si>
  <si>
    <t>15.12.2023 14:33:10</t>
  </si>
  <si>
    <t>M-1337 ŞÜKRAN ÇATALBAŞOĞLU 35-08-M01337Ö_DIREK TIPI TRAFO HUCRESI H01_2126577</t>
  </si>
  <si>
    <t>15.12.2023 10:31:22</t>
  </si>
  <si>
    <t>15.12.2023 12:26:03</t>
  </si>
  <si>
    <t>15.12.2023 10:34:41</t>
  </si>
  <si>
    <t>15.12.2023 12:27:26</t>
  </si>
  <si>
    <t>L-209 35-18-L00209_949775700_949775700</t>
  </si>
  <si>
    <t>15.12.2023 10:34:42</t>
  </si>
  <si>
    <t>15.12.2023 12:06:13</t>
  </si>
  <si>
    <t>15.12.2023 10:35:12</t>
  </si>
  <si>
    <t>15.12.2023 13:31:46</t>
  </si>
  <si>
    <t>15.12.2023 10:39:32</t>
  </si>
  <si>
    <t>15.12.2023 11:11:34</t>
  </si>
  <si>
    <t>15.12.2023 10:42:33</t>
  </si>
  <si>
    <t>15.12.2023 16:48:14</t>
  </si>
  <si>
    <t>K-3168 35-02-K03168_35-02-K03168_2353178</t>
  </si>
  <si>
    <t>15.12.2023 10:42:46</t>
  </si>
  <si>
    <t>15.12.2023 15:50:08</t>
  </si>
  <si>
    <t>İKİZTEPE KÖK 45-78-M00258_HatBaşıAyırıcı_53140258 M03_53140258</t>
  </si>
  <si>
    <t>15.12.2023 10:47:30</t>
  </si>
  <si>
    <t>15.12.2023 17:16:53</t>
  </si>
  <si>
    <t>HASANLAR TR-2 35-28-M00204_35-28-M00204_2367541</t>
  </si>
  <si>
    <t>15.12.2023 10:48:15</t>
  </si>
  <si>
    <t>15.12.2023 17:45:02</t>
  </si>
  <si>
    <t>AŞAĞIKIRIKLAR DM 35-16-M00448_HatBaşıAyırıcı_53140531 M11_53140531</t>
  </si>
  <si>
    <t>15.12.2023 10:48:16</t>
  </si>
  <si>
    <t>15.12.2023 14:49:41</t>
  </si>
  <si>
    <t>M-3305(YATIRIM REZERVE) 35-07-M03305_99450038_99450038</t>
  </si>
  <si>
    <t>15.12.2023 10:48:43</t>
  </si>
  <si>
    <t>15.12.2023 16:52:32</t>
  </si>
  <si>
    <t>ASARLIK TR-8 35-28-M00182_10902933_56374160_56374160</t>
  </si>
  <si>
    <t>15.12.2023 10:49:50</t>
  </si>
  <si>
    <t>15.12.2023 12:25:28</t>
  </si>
  <si>
    <t>ÇANDARLI TATİL KÖYÜ TR-2 35-30-M00089_955313384_955313384</t>
  </si>
  <si>
    <t>15.12.2023 10:50:19</t>
  </si>
  <si>
    <t>15.12.2023 19:23:03</t>
  </si>
  <si>
    <t>TROPİKAL DM 35-27-L00056_ÖRNEKKÖY L04_72201722</t>
  </si>
  <si>
    <t>15.12.2023 10:56:30</t>
  </si>
  <si>
    <t>15.12.2023 11:24:35</t>
  </si>
  <si>
    <t>L-336 REİSDERE 35-18-L00336_950439215_950439215</t>
  </si>
  <si>
    <t>15.12.2023 10:59:13</t>
  </si>
  <si>
    <t>15.12.2023 12:20:14</t>
  </si>
  <si>
    <t>ÇAYBAŞI DM-1/TR-7 35-26-L00210_12420464_56358512_56358512</t>
  </si>
  <si>
    <t>15.12.2023 11:00:04</t>
  </si>
  <si>
    <t>15.12.2023 12:00:28</t>
  </si>
  <si>
    <t>YAĞCILAR KÖK 45-71-M00179_YAĞCILAR M04_72258020</t>
  </si>
  <si>
    <t>15.12.2023 11:00:20</t>
  </si>
  <si>
    <t>15.12.2023 12:42:53</t>
  </si>
  <si>
    <t>BEĞEL TR-2 45-75-M00359_A_65513160_65513160</t>
  </si>
  <si>
    <t>AG Direk Değişimi</t>
  </si>
  <si>
    <t>15.12.2023 11:09:18</t>
  </si>
  <si>
    <t>15.12.2023 14:47:37</t>
  </si>
  <si>
    <t>TR-1-2/8 35-20-L00036_955211561_955211561</t>
  </si>
  <si>
    <t>15.12.2023 11:13:11</t>
  </si>
  <si>
    <t>15.12.2023 12:42:24</t>
  </si>
  <si>
    <t>M-3425(YATIRIM REZERVE) 35-03-M03425_35-03-M03425_88207036</t>
  </si>
  <si>
    <t>15.12.2023 11:13:23</t>
  </si>
  <si>
    <t>15.12.2023 11:46:07</t>
  </si>
  <si>
    <t>ÇALTIDERE TR-5 35-17-M00235_B_91189470_91189470</t>
  </si>
  <si>
    <t>15.12.2023 11:22:05</t>
  </si>
  <si>
    <t>15.12.2023 13:29:32</t>
  </si>
  <si>
    <t>ÇAYBAŞI DM-1/19 35-26-M00182_ M11_2038832</t>
  </si>
  <si>
    <t>15.12.2023 11:24:20</t>
  </si>
  <si>
    <t>15.12.2023 11:49:05</t>
  </si>
  <si>
    <t>PAZARKÖY KÖK 45-78-L00700_HatBaşıAyırıcı_53139241 L01_53139241</t>
  </si>
  <si>
    <t>15.12.2023 11:25:50</t>
  </si>
  <si>
    <t>15.12.2023 15:09:29</t>
  </si>
  <si>
    <t>TR-2/11-A 45-83-L00156_B_56388543_56388543</t>
  </si>
  <si>
    <t>15.12.2023 11:25:52</t>
  </si>
  <si>
    <t>15.12.2023 12:38:15</t>
  </si>
  <si>
    <t>15.12.2023 11:27:58</t>
  </si>
  <si>
    <t>15.12.2023 18:31:59</t>
  </si>
  <si>
    <t>15.12.2023 11:28:05</t>
  </si>
  <si>
    <t>15.12.2023 12:28:42</t>
  </si>
  <si>
    <t>TR-1/35 45-83-M00035_48061032_56388978_56388978</t>
  </si>
  <si>
    <t>15.12.2023 11:31:21</t>
  </si>
  <si>
    <t>15.12.2023 14:59:07</t>
  </si>
  <si>
    <t>BALIKLIOVA TR-1 35-19-L00271_C_81735433_81735433</t>
  </si>
  <si>
    <t>15.12.2023 11:31:39</t>
  </si>
  <si>
    <t>15.12.2023 13:28:36</t>
  </si>
  <si>
    <t>DİBEKÇİ TR-1 35-29-L00328_35-29-L00328_2373797</t>
  </si>
  <si>
    <t>15.12.2023 11:36:50</t>
  </si>
  <si>
    <t>15.12.2023 18:11:39</t>
  </si>
  <si>
    <t>BULGURCA TR-3 35-22-M00253_955271809_955271809</t>
  </si>
  <si>
    <t>15.12.2023 11:43:15</t>
  </si>
  <si>
    <t>15.12.2023 15:41:51</t>
  </si>
  <si>
    <t>K-2664 35-02-K02664_TRAFO K01_2305837</t>
  </si>
  <si>
    <t>15.12.2023 11:44:52</t>
  </si>
  <si>
    <t>15.12.2023 13:08:11</t>
  </si>
  <si>
    <t>ESENYAZI TR-2 45-77-M00018_B_56392399_56392399</t>
  </si>
  <si>
    <t>15.12.2023 11:52:19</t>
  </si>
  <si>
    <t>15.12.2023 12:34:08</t>
  </si>
  <si>
    <t>ARSLANLAR TM 35-26-A00004_BEŞİKÇİOĞLU M21_2307689</t>
  </si>
  <si>
    <t>15.12.2023 11:54:50</t>
  </si>
  <si>
    <t>15.12.2023 11:58:25</t>
  </si>
  <si>
    <t>K-3 35-01-K00003_910541908_910541908</t>
  </si>
  <si>
    <t>15.12.2023 12:05:53</t>
  </si>
  <si>
    <t>15.12.2023 12:48:29</t>
  </si>
  <si>
    <t>M-626 35-09-M00626_A_56368867_56368867</t>
  </si>
  <si>
    <t>15.12.2023 12:06:40</t>
  </si>
  <si>
    <t>15.12.2023 12:40:19</t>
  </si>
  <si>
    <t>ÇOBANLAR SUBATAN TR-2 35-15-L00357_B_96075513_96075513</t>
  </si>
  <si>
    <t>15.12.2023 12:07:23</t>
  </si>
  <si>
    <t>15.12.2023 15:31:30</t>
  </si>
  <si>
    <t>15.12.2023 12:09:16</t>
  </si>
  <si>
    <t>15.12.2023 16:09:48</t>
  </si>
  <si>
    <t>SOĞUKYURT (OKULYANI) TR-1 45-73-M00207_B_91062991_91062991</t>
  </si>
  <si>
    <t>15.12.2023 12:12:34</t>
  </si>
  <si>
    <t>15.12.2023 16:21:05</t>
  </si>
  <si>
    <t>KASAPLI ŞENDURAK TR-1 45-73-M00275_945662034_945662034</t>
  </si>
  <si>
    <t>15.12.2023 12:14:56</t>
  </si>
  <si>
    <t>15.12.2023 17:46:21</t>
  </si>
  <si>
    <t>KADIDEĞİRMENİ KÖK 45-82-M00127_BERGAMA KINIK (AVDAN) M02_2091828</t>
  </si>
  <si>
    <t>15.12.2023 12:15:24</t>
  </si>
  <si>
    <t>15.12.2023 12:32:06</t>
  </si>
  <si>
    <t>15.12.2023 12:15:26</t>
  </si>
  <si>
    <t>15.12.2023 12:27:36</t>
  </si>
  <si>
    <t>15.12.2023 12:20:08</t>
  </si>
  <si>
    <t>15.12.2023 18:09:58</t>
  </si>
  <si>
    <t>K-4742 35-07-K04742_99106670_99106670</t>
  </si>
  <si>
    <t>15.12.2023 12:22:14</t>
  </si>
  <si>
    <t>15.12.2023 13:57:53</t>
  </si>
  <si>
    <t>15.12.2023 12:24:51</t>
  </si>
  <si>
    <t>15.12.2023 13:48:12</t>
  </si>
  <si>
    <t>SARIGÖL TR-56 45-79-M00056_DIREK TIPI TRAFO HUCRESI H01_2074726</t>
  </si>
  <si>
    <t>15.12.2023 12:25:58</t>
  </si>
  <si>
    <t>15.12.2023 14:38:41</t>
  </si>
  <si>
    <t>AKSEKİ YAPI A.Ş.ÖZEL TR 35-22-M00877Ö_ H_73832228</t>
  </si>
  <si>
    <t>15.12.2023 12:26:39</t>
  </si>
  <si>
    <t>15.12.2023 15:14:21</t>
  </si>
  <si>
    <t>TR-37/A 45-77-L00095_A a2_42438253</t>
  </si>
  <si>
    <t>15.12.2023 12:28:47</t>
  </si>
  <si>
    <t>15.12.2023 13:16:28</t>
  </si>
  <si>
    <t>IŞIKLAR KÖK-1 45-82-M00134_IŞIKLAR-1 M03_72198805</t>
  </si>
  <si>
    <t>15.12.2023 12:29:47</t>
  </si>
  <si>
    <t>15.12.2023 13:06:30</t>
  </si>
  <si>
    <t>BADEMLİ TR-1 DM 35-15-L01010_ÜÇ CEVİZLER (TR-26) L02_67544151</t>
  </si>
  <si>
    <t>15.12.2023 12:37:07</t>
  </si>
  <si>
    <t>15.12.2023 12:43:30</t>
  </si>
  <si>
    <t>15.12.2023 12:37:48</t>
  </si>
  <si>
    <t>15.12.2023 13:08:09</t>
  </si>
  <si>
    <t>15.12.2023 12:41:16</t>
  </si>
  <si>
    <t>15.12.2023 13:14:34</t>
  </si>
  <si>
    <t>DEREKÖY TR-1 45-84-L00015_955183064_955183064</t>
  </si>
  <si>
    <t>15.12.2023 12:45:41</t>
  </si>
  <si>
    <t>15.12.2023 14:50:56</t>
  </si>
  <si>
    <t>K-4353 35-02-K04353_K-2664 K03_2087699</t>
  </si>
  <si>
    <t>15.12.2023 12:47:56</t>
  </si>
  <si>
    <t>15.12.2023 13:08:34</t>
  </si>
  <si>
    <t>DM-15/2 KEÇİLİKÖY 45-71-M00646_953211440_953211440</t>
  </si>
  <si>
    <t>15.12.2023 12:58:54</t>
  </si>
  <si>
    <t>15.12.2023 18:21:35</t>
  </si>
  <si>
    <t>ASARLIK TR-14 KÖK 35-28-M00168_ASARLIK TR-16(DM-1/5) M04_66531864</t>
  </si>
  <si>
    <t>15.12.2023 13:03:35</t>
  </si>
  <si>
    <t>15.12.2023 13:15:42</t>
  </si>
  <si>
    <t>L-512 REİSDERE 35-18-L00512_950457292_950457292</t>
  </si>
  <si>
    <t>15.12.2023 13:03:49</t>
  </si>
  <si>
    <t>15.12.2023 15:45:50</t>
  </si>
  <si>
    <t>K-3224 35-04-K03224_912530583_912530583</t>
  </si>
  <si>
    <t>15.12.2023 13:05:15</t>
  </si>
  <si>
    <t>15.12.2023 13:58:34</t>
  </si>
  <si>
    <t>M-1905 35-02-M01905_M-2157 M05_66029067</t>
  </si>
  <si>
    <t>15.12.2023 13:08:47</t>
  </si>
  <si>
    <t>15.12.2023 17:11:50</t>
  </si>
  <si>
    <t>POYRACIK TR-9 35-24-L00032_A_91321985_91321985</t>
  </si>
  <si>
    <t>15.12.2023 13:10:50</t>
  </si>
  <si>
    <t>15.12.2023 15:03:09</t>
  </si>
  <si>
    <t>15.12.2023 13:22:30</t>
  </si>
  <si>
    <t>15.12.2023 14:24:00</t>
  </si>
  <si>
    <t>K-921 35-01-K00921_C 1C_5870813</t>
  </si>
  <si>
    <t>15.12.2023 13:24:41</t>
  </si>
  <si>
    <t>15.12.2023 14:38:05</t>
  </si>
  <si>
    <t>15.12.2023 13:26:26</t>
  </si>
  <si>
    <t>15.12.2023 17:06:34</t>
  </si>
  <si>
    <t>BALIKLIOVA TR-1 35-19-L00271_35-19-L00271_81735427</t>
  </si>
  <si>
    <t>15.12.2023 13:58:43</t>
  </si>
  <si>
    <t>AKGEDİK KÖK-3 45-71-M00164_AKGEDİK M02_55994733</t>
  </si>
  <si>
    <t>15.12.2023 13:30:03</t>
  </si>
  <si>
    <t>15.12.2023 15:23:00</t>
  </si>
  <si>
    <t>15.12.2023 13:31:38</t>
  </si>
  <si>
    <t>15.12.2023 17:41:19</t>
  </si>
  <si>
    <t>AHMETLİ DM 45-77-M00187_HatBaşıAyırıcı_89227684 M08_89227684</t>
  </si>
  <si>
    <t>15.12.2023 13:50:19</t>
  </si>
  <si>
    <t>15.12.2023 14:58:32</t>
  </si>
  <si>
    <t>KAPAKLI İM 45-72-A00003_RAHMİYE (ESKİ BEYOBA) L06_2107700</t>
  </si>
  <si>
    <t>15.12.2023 13:51:06</t>
  </si>
  <si>
    <t>15.12.2023 14:25:51</t>
  </si>
  <si>
    <t>TR-128 35-19-L00128_C_91021629_91021629</t>
  </si>
  <si>
    <t>15.12.2023 13:51:20</t>
  </si>
  <si>
    <t>15.12.2023 15:17:52</t>
  </si>
  <si>
    <t>BAĞCILAR KÖK 35-28-M00603_ALANİÇİ TR-1 (ÇALTI) M02_66566204</t>
  </si>
  <si>
    <t>15.12.2023 13:57:22</t>
  </si>
  <si>
    <t>15.12.2023 15:13:00</t>
  </si>
  <si>
    <t>DİKİLİTAŞ TR-1 45-75-M00314_B_91296286_91296286</t>
  </si>
  <si>
    <t>15.12.2023 13:59:18</t>
  </si>
  <si>
    <t>15.12.2023 15:14:32</t>
  </si>
  <si>
    <t>15.12.2023 14:01:12</t>
  </si>
  <si>
    <t>15.12.2023 14:07:20</t>
  </si>
  <si>
    <t>AVDAN TR-5 KÖK 45-82-M00130_YUKARIAVDAN TR-1 M03_72194309</t>
  </si>
  <si>
    <t>15.12.2023 14:01:37</t>
  </si>
  <si>
    <t>15.12.2023 16:46:44</t>
  </si>
  <si>
    <t>M-1854 YAKAKÖY TR-3 35-02-M01854_A_56367603_56367603</t>
  </si>
  <si>
    <t>15.12.2023 14:02:33</t>
  </si>
  <si>
    <t>15.12.2023 16:08:02</t>
  </si>
  <si>
    <t>KUMKUYUCAK KÖK 45-80-M00093_TİYENLİ KÖK M01_72193186</t>
  </si>
  <si>
    <t>15.12.2023 14:06:06</t>
  </si>
  <si>
    <t>15.12.2023 15:21:57</t>
  </si>
  <si>
    <t>DM-12/06 45-71-M02402_B B01b_95109990</t>
  </si>
  <si>
    <t>15.12.2023 14:06:46</t>
  </si>
  <si>
    <t>15.12.2023 16:21:50</t>
  </si>
  <si>
    <t>ALLAHDİYEN TR-1 45-78-L00279_953274497_953274497</t>
  </si>
  <si>
    <t>15.12.2023 14:13:53</t>
  </si>
  <si>
    <t>15.12.2023 20:46:41</t>
  </si>
  <si>
    <t>İSTASYONALTI KÖK 45-83-M00131_GÜRKÖY M09_2329930</t>
  </si>
  <si>
    <t>15.12.2023 14:21:47</t>
  </si>
  <si>
    <t>15.12.2023 15:35:52</t>
  </si>
  <si>
    <t>K-2597 35-04-K02597_35-04-K02597_72036994</t>
  </si>
  <si>
    <t>15.12.2023 14:22:24</t>
  </si>
  <si>
    <t>15.12.2023 17:12:39</t>
  </si>
  <si>
    <t>DERBENT İM-DM 45-83-A00004_DSİ-2 M04_2331766</t>
  </si>
  <si>
    <t>15.12.2023 14:22:32</t>
  </si>
  <si>
    <t>15.12.2023 16:00:50</t>
  </si>
  <si>
    <t>MENEMEN TR-1 35-28-L00001_D_56358560_56358560</t>
  </si>
  <si>
    <t>15.12.2023 14:27:40</t>
  </si>
  <si>
    <t>15.12.2023 21:32:20</t>
  </si>
  <si>
    <t>15.12.2023 14:32:26</t>
  </si>
  <si>
    <t>15.12.2023 19:01:22</t>
  </si>
  <si>
    <t>M-2792 35-01-M02792_35-01-M02792_72921324</t>
  </si>
  <si>
    <t>15.12.2023 14:33:16</t>
  </si>
  <si>
    <t>15.12.2023 14:56:53</t>
  </si>
  <si>
    <t>15.12.2023 14:36:00</t>
  </si>
  <si>
    <t>15.12.2023 15:29:16</t>
  </si>
  <si>
    <t>15.12.2023 14:37:19</t>
  </si>
  <si>
    <t>15.12.2023 17:58:28</t>
  </si>
  <si>
    <t>ARMUTLU DM 35-27-M00879_TANBOĞA ÇIKIŞI M07_2329962</t>
  </si>
  <si>
    <t>15.12.2023 14:44:54</t>
  </si>
  <si>
    <t>15.12.2023 16:16:36</t>
  </si>
  <si>
    <t>15.12.2023 15:37:09</t>
  </si>
  <si>
    <t>15.12.2023 14:49:54</t>
  </si>
  <si>
    <t>15.12.2023 15:46:04</t>
  </si>
  <si>
    <t>15.12.2023 15:02:06</t>
  </si>
  <si>
    <t>15.12.2023 16:13:57</t>
  </si>
  <si>
    <t>15.12.2023 15:16:58</t>
  </si>
  <si>
    <t>15.12.2023 16:21:54</t>
  </si>
  <si>
    <t>TR-128 35-19-L00128_35-19-L00128_2350880</t>
  </si>
  <si>
    <t>15.12.2023 15:26:54</t>
  </si>
  <si>
    <t>TR-1/19 45-72-M00019_956503746_956503746</t>
  </si>
  <si>
    <t>15.12.2023 15:26:06</t>
  </si>
  <si>
    <t>15.12.2023 17:19:20</t>
  </si>
  <si>
    <t>ASARLIK TR-8 35-28-M00182_7331411_56374161_56374161</t>
  </si>
  <si>
    <t>15.12.2023 15:29:15</t>
  </si>
  <si>
    <t>15.12.2023 22:52:26</t>
  </si>
  <si>
    <t>L-36 35-18-L00036_962594471_962594471</t>
  </si>
  <si>
    <t>15.12.2023 15:33:06</t>
  </si>
  <si>
    <t>15.12.2023 20:42:12</t>
  </si>
  <si>
    <t>YAYAKENT DM 35-24-M00209_YAYLAKENT-1 M03_72093565</t>
  </si>
  <si>
    <t>15.12.2023 15:36:32</t>
  </si>
  <si>
    <t>15.12.2023 15:37:36</t>
  </si>
  <si>
    <t>TR-59 45-77-L00059_950004739_950004739</t>
  </si>
  <si>
    <t>15.12.2023 15:38:46</t>
  </si>
  <si>
    <t>15.12.2023 16:44:29</t>
  </si>
  <si>
    <t>K-1594 35-01-K01594_E A02b_95191074</t>
  </si>
  <si>
    <t>15.12.2023 15:44:57</t>
  </si>
  <si>
    <t>15.12.2023 22:23:25</t>
  </si>
  <si>
    <t>15.12.2023 15:51:08</t>
  </si>
  <si>
    <t>15.12.2023 15:57:46</t>
  </si>
  <si>
    <t>K-3168 35-02-K03168_A A1B_5807746</t>
  </si>
  <si>
    <t>15.12.2023 15:54:28</t>
  </si>
  <si>
    <t>15.12.2023 16:09:43</t>
  </si>
  <si>
    <t>K-3168 35-02-K03168_B B1B_5808621</t>
  </si>
  <si>
    <t>15.12.2023 15:56:09</t>
  </si>
  <si>
    <t>15.12.2023 16:37:42</t>
  </si>
  <si>
    <t>15.12.2023 16:03:26</t>
  </si>
  <si>
    <t>15.12.2023 17:27:57</t>
  </si>
  <si>
    <t>K-3321 35-09-K03321_H h1b_5867678</t>
  </si>
  <si>
    <t>15.12.2023 16:05:02</t>
  </si>
  <si>
    <t>15.12.2023 18:30:54</t>
  </si>
  <si>
    <t>POYRAZDAMLARI TR-11 45-78-M00576_HatBaşıAyırıcı_53139333 M05_53139333</t>
  </si>
  <si>
    <t>15.12.2023 16:07:41</t>
  </si>
  <si>
    <t>15.12.2023 19:12:33</t>
  </si>
  <si>
    <t>EĞLENHOCA DM 35-21-M00013_KARABURUN-1 M05_72178832</t>
  </si>
  <si>
    <t>15.12.2023 16:14:24</t>
  </si>
  <si>
    <t>15.12.2023 20:20:01</t>
  </si>
  <si>
    <t>K-344 35-01-K00344_911046572_911046572</t>
  </si>
  <si>
    <t>15.12.2023 16:15:34</t>
  </si>
  <si>
    <t>15.12.2023 17:25:27</t>
  </si>
  <si>
    <t>YENİFOÇA TR-44 35-23-M00044_95002738736_95002738736</t>
  </si>
  <si>
    <t>15.12.2023 16:19:15</t>
  </si>
  <si>
    <t>15.12.2023 18:32:29</t>
  </si>
  <si>
    <t>TR-1/3 45-83-M00003_PAŞATIMARI TR-1 M05_2095355</t>
  </si>
  <si>
    <t>15.12.2023 16:31:20</t>
  </si>
  <si>
    <t>15.12.2023 18:34:18</t>
  </si>
  <si>
    <t>YENİ FOÇA TR-14 35-23-M00014_42097934_56376409_56376409</t>
  </si>
  <si>
    <t>15.12.2023 16:34:03</t>
  </si>
  <si>
    <t>15.12.2023 17:31:34</t>
  </si>
  <si>
    <t>ALAŞEHİR TR-64 45-73-M00064_945670886_945670886</t>
  </si>
  <si>
    <t>15.12.2023 16:38:12</t>
  </si>
  <si>
    <t>15.12.2023 18:21:41</t>
  </si>
  <si>
    <t>MURADİYE DM-4 45-71-M00190_KARAALİ TR-1 M03_100965965</t>
  </si>
  <si>
    <t>15.12.2023 16:40:25</t>
  </si>
  <si>
    <t>15.12.2023 16:51:49</t>
  </si>
  <si>
    <t>15.12.2023 16:51:43</t>
  </si>
  <si>
    <t>15.12.2023 21:46:48</t>
  </si>
  <si>
    <t>AKÇAKÖY TR-1 35-22-M00288_95002361661_95002361661</t>
  </si>
  <si>
    <t>15.12.2023 16:53:08</t>
  </si>
  <si>
    <t>15.12.2023 17:53:19</t>
  </si>
  <si>
    <t>15.12.2023 16:56:37</t>
  </si>
  <si>
    <t>15.12.2023 17:59:52</t>
  </si>
  <si>
    <t>ZEYTİNLİOVA TR-4 45-72-L00412_TR-22 ÇIKIŞI L04_66552689</t>
  </si>
  <si>
    <t>15.12.2023 17:04:40</t>
  </si>
  <si>
    <t>15.12.2023 19:46:03</t>
  </si>
  <si>
    <t>SAKARLI KÖK 45-76-M00046_BADEMLİ M02_72214503</t>
  </si>
  <si>
    <t>15.12.2023 17:06:18</t>
  </si>
  <si>
    <t>15.12.2023 17:14:00</t>
  </si>
  <si>
    <t>15.12.2023 17:09:09</t>
  </si>
  <si>
    <t>15.12.2023 17:12:00</t>
  </si>
  <si>
    <t>15.12.2023 17:09:23</t>
  </si>
  <si>
    <t>15.12.2023 20:17:09</t>
  </si>
  <si>
    <t>ÇARIKMAHMUTLU CİNLER TR-1 45-77-L00167_945493938_945493938</t>
  </si>
  <si>
    <t>15.12.2023 17:12:15</t>
  </si>
  <si>
    <t>15.12.2023 23:39:23</t>
  </si>
  <si>
    <t>DM-9 45-71-M00386_HASTANE DM M04_66185014</t>
  </si>
  <si>
    <t>15.12.2023 17:12:23</t>
  </si>
  <si>
    <t>15.12.2023 17:27:10</t>
  </si>
  <si>
    <t>L-133 35-18-L00133_9654343_56368068_56368068</t>
  </si>
  <si>
    <t>15.12.2023 17:18:23</t>
  </si>
  <si>
    <t>15.12.2023 18:15:30</t>
  </si>
  <si>
    <t>L-143 35-18-L00143_950461198_950461198</t>
  </si>
  <si>
    <t>15.12.2023 17:20:04</t>
  </si>
  <si>
    <t>15.12.2023 22:05:32</t>
  </si>
  <si>
    <t>BÜYÜK AVULCUK TR-3 35-15-L00700_C_56373005_56373005</t>
  </si>
  <si>
    <t>15.12.2023 17:30:48</t>
  </si>
  <si>
    <t>15.12.2023 21:49:38</t>
  </si>
  <si>
    <t>TİYENLİ KÖK 45-85-M00004_KUMKUYUCAK M04_72102214</t>
  </si>
  <si>
    <t>15.12.2023 17:32:50</t>
  </si>
  <si>
    <t>15.12.2023 17:48:12</t>
  </si>
  <si>
    <t>K-300 35-01-K00300_F F2_5859951</t>
  </si>
  <si>
    <t>15.12.2023 17:41:54</t>
  </si>
  <si>
    <t>15.12.2023 19:04:58</t>
  </si>
  <si>
    <t>15.12.2023 17:48:18</t>
  </si>
  <si>
    <t>15.12.2023 21:03:15</t>
  </si>
  <si>
    <t>TR-38 35-30-L00038_E E02_66177362</t>
  </si>
  <si>
    <t>15.12.2023 17:48:41</t>
  </si>
  <si>
    <t>15.12.2023 18:39:05</t>
  </si>
  <si>
    <t>YENİ FOÇA TR-9 35-23-M00009_950426367_950426367</t>
  </si>
  <si>
    <t>15.12.2023 17:49:32</t>
  </si>
  <si>
    <t>15.12.2023 19:52:21</t>
  </si>
  <si>
    <t>ÇERİKÖZÜ TR-1 35-29-L00326__91429236_91429236</t>
  </si>
  <si>
    <t>15.12.2023 17:50:00</t>
  </si>
  <si>
    <t>15.12.2023 18:40:22</t>
  </si>
  <si>
    <t>ALÇUK TM 35-17-A00001_MENEMEN-1 M30_2055291</t>
  </si>
  <si>
    <t>15.12.2023 17:50:33</t>
  </si>
  <si>
    <t>15.12.2023 19:32:03</t>
  </si>
  <si>
    <t>KESİKKÖY DM 35-28-M00309_SEYREK M12_96738825</t>
  </si>
  <si>
    <t>15.12.2023 17:52:30</t>
  </si>
  <si>
    <t>15.12.2023 18:14:07</t>
  </si>
  <si>
    <t>15.12.2023 17:53:23</t>
  </si>
  <si>
    <t>15.12.2023 21:41:10</t>
  </si>
  <si>
    <t>YUKARI AVDAN TR-1 45-82-M00241__91340153_91340153</t>
  </si>
  <si>
    <t>15.12.2023 18:02:57</t>
  </si>
  <si>
    <t>15.12.2023 19:48:33</t>
  </si>
  <si>
    <t>İCİKLER TR-3 45-74-M00253_945583165_945583165</t>
  </si>
  <si>
    <t>15.12.2023 18:04:22</t>
  </si>
  <si>
    <t>15.12.2023 19:54:35</t>
  </si>
  <si>
    <t>15.12.2023 18:05:45</t>
  </si>
  <si>
    <t>15.12.2023 19:44:10</t>
  </si>
  <si>
    <t>KAYAKÖY TR-1 45-74-M00122_A_56352141_56352141</t>
  </si>
  <si>
    <t>15.12.2023 18:14:19</t>
  </si>
  <si>
    <t>15.12.2023 22:04:54</t>
  </si>
  <si>
    <t>M-1014 35-03-M01014_A_56379076_56379076</t>
  </si>
  <si>
    <t>15.12.2023 18:14:54</t>
  </si>
  <si>
    <t>15.12.2023 18:28:26</t>
  </si>
  <si>
    <t>BEREKETLİ TR-1 45-79-M00323_D_91020430_91020430</t>
  </si>
  <si>
    <t>15.12.2023 18:16:56</t>
  </si>
  <si>
    <t>15.12.2023 19:17:42</t>
  </si>
  <si>
    <t>YENİ ŞAKRAN TR-12 35-17-M00212__56355758_56355758</t>
  </si>
  <si>
    <t>15.12.2023 18:25:01</t>
  </si>
  <si>
    <t>15.12.2023 20:00:28</t>
  </si>
  <si>
    <t>M-1014 35-03-M01014_35-03-M01014_41927332</t>
  </si>
  <si>
    <t>15.12.2023 18:36:49</t>
  </si>
  <si>
    <t>15.12.2023 18:38:15</t>
  </si>
  <si>
    <t>15.12.2023 22:15:46</t>
  </si>
  <si>
    <t>K-2495 35-02-K02495_35-02-K02495_2356561</t>
  </si>
  <si>
    <t>15.12.2023 18:39:42</t>
  </si>
  <si>
    <t>15.12.2023 20:03:03</t>
  </si>
  <si>
    <t>M-3021(YATIRIM REZERVE) 35-01-M03021_912757405_912757405</t>
  </si>
  <si>
    <t>15.12.2023 18:51:58</t>
  </si>
  <si>
    <t>15.12.2023 20:33:57</t>
  </si>
  <si>
    <t>DM-14/3 45-71-M00387_953242745_953242745</t>
  </si>
  <si>
    <t>15.12.2023 18:57:01</t>
  </si>
  <si>
    <t>16.12.2023 01:48:07</t>
  </si>
  <si>
    <t>15.12.2023 18:59:28</t>
  </si>
  <si>
    <t>15.12.2023 19:35:00</t>
  </si>
  <si>
    <t>ALİFAKI TR-1 45-76-L00024_955240238_955240238</t>
  </si>
  <si>
    <t>15.12.2023 19:03:51</t>
  </si>
  <si>
    <t>15.12.2023 21:59:46</t>
  </si>
  <si>
    <t>ŞEYHDAVUTLAR TR-4 KEMİKLİ 45-79-M00121_B_56401843_56401843</t>
  </si>
  <si>
    <t>15.12.2023 19:24:20</t>
  </si>
  <si>
    <t>15.12.2023 20:35:06</t>
  </si>
  <si>
    <t>M-3284 (YATIRIM REZERVE) 35-02-M03284_913370082_913370082</t>
  </si>
  <si>
    <t>15.12.2023 19:34:17</t>
  </si>
  <si>
    <t>15.12.2023 20:41:29</t>
  </si>
  <si>
    <t>DM-2/TR-5 35-22-M00806_955287016_955287016</t>
  </si>
  <si>
    <t>15.12.2023 19:54:13</t>
  </si>
  <si>
    <t>15.12.2023 20:48:24</t>
  </si>
  <si>
    <t>K-866 35-03-K00866_910470113_910470113</t>
  </si>
  <si>
    <t>15.12.2023 20:00:35</t>
  </si>
  <si>
    <t>15.12.2023 21:30:55</t>
  </si>
  <si>
    <t>KAVACIK TR-1 35-01-L00001_913318167_913318167</t>
  </si>
  <si>
    <t>15.12.2023 20:03:55</t>
  </si>
  <si>
    <t>16.12.2023 00:21:26</t>
  </si>
  <si>
    <t>15.12.2023 20:08:59</t>
  </si>
  <si>
    <t>15.12.2023 20:36:27</t>
  </si>
  <si>
    <t>15.12.2023 20:14:35</t>
  </si>
  <si>
    <t>15.12.2023 21:07:51</t>
  </si>
  <si>
    <t>TR-8 35-27-M00008_TAŞLI YOL M04_82864465</t>
  </si>
  <si>
    <t>15.12.2023 20:43:22</t>
  </si>
  <si>
    <t>15.12.2023 21:23:51</t>
  </si>
  <si>
    <t>MURADİYE DM-5/9-2A KÖK 45-71-M01887_BATI KRAFT M04_2336428</t>
  </si>
  <si>
    <t>15.12.2023 21:03:48</t>
  </si>
  <si>
    <t>15.12.2023 23:46:59</t>
  </si>
  <si>
    <t>M-1608 35-09-M01608_A_56372017_56372017</t>
  </si>
  <si>
    <t>15.12.2023 21:07:45</t>
  </si>
  <si>
    <t>15.12.2023 21:56:48</t>
  </si>
  <si>
    <t>SARIGÖL TR-39 45-79-M00039_A_56396205_56396205</t>
  </si>
  <si>
    <t>15.12.2023 21:24:13</t>
  </si>
  <si>
    <t>15.12.2023 22:31:01</t>
  </si>
  <si>
    <t>15.12.2023 22:13:20</t>
  </si>
  <si>
    <t>PANCAR TR-2 35-26-M00893__66213185_66213185</t>
  </si>
  <si>
    <t>15.12.2023 22:26:45</t>
  </si>
  <si>
    <t>15.12.2023 23:24:07</t>
  </si>
  <si>
    <t>15.12.2023 22:31:49</t>
  </si>
  <si>
    <t>15.12.2023 23:27:10</t>
  </si>
  <si>
    <t>15.12.2023 23:16:37</t>
  </si>
  <si>
    <t>16.12.2023 00:09:35</t>
  </si>
  <si>
    <t>15.12.2023 23:17:47</t>
  </si>
  <si>
    <t>16.12.2023 02:05:35</t>
  </si>
  <si>
    <t>PANCAR TR-2 35-26-M00893_956632103_956632103</t>
  </si>
  <si>
    <t>15.12.2023 23:34:51</t>
  </si>
  <si>
    <t>16.12.2023 06:10:48</t>
  </si>
  <si>
    <t>KARABAĞLAR TM 35-01-A00012_BARIŞ M07_2052628</t>
  </si>
  <si>
    <t>15.12.2023 23:38:20</t>
  </si>
  <si>
    <t>16.12.2023 00:21:49</t>
  </si>
  <si>
    <t>M-1846 35-01-M01846_DAĞITIM TRF M-1846 M03_42871303</t>
  </si>
  <si>
    <t>15.12.2023 23:40:22</t>
  </si>
  <si>
    <t>15.12.2023 23:48:43</t>
  </si>
  <si>
    <t>YENİPAZAR TR-4 45-78-M00688_45-78-M00688_2352425</t>
  </si>
  <si>
    <t>16.12.2023 00:08:50</t>
  </si>
  <si>
    <t>16.12.2023 01:04:26</t>
  </si>
  <si>
    <t>M-1351 35-01-M01351_M-1506 M02_2048320</t>
  </si>
  <si>
    <t>16.12.2023 01:41:59</t>
  </si>
  <si>
    <t>K-2759 35-02-K02759_910321624_910321624</t>
  </si>
  <si>
    <t>16.12.2023 01:16:42</t>
  </si>
  <si>
    <t>16.12.2023 01:56:15</t>
  </si>
  <si>
    <t>M-3069(YATIRIM REZERVE) 35-01-M03069_ M03_80639232</t>
  </si>
  <si>
    <t>16.12.2023 02:06:44</t>
  </si>
  <si>
    <t>DURASILLI TR-24 45-78-M01138_45-78-M01138_2353116</t>
  </si>
  <si>
    <t>16.12.2023 01:48:27</t>
  </si>
  <si>
    <t>16.12.2023 02:08:54</t>
  </si>
  <si>
    <t>BOĞAZİÇİ İM 35-01-A00001_TR-1 GİRİŞ M08_2047900</t>
  </si>
  <si>
    <t>16.12.2023 02:12:22</t>
  </si>
  <si>
    <t>16.12.2023 02:39:19</t>
  </si>
  <si>
    <t>ÜNİVERSİTE TM 35-02-A00008_ÜNİVERSİTE-2 K30_2062764</t>
  </si>
  <si>
    <t>16.12.2023 02:49:37</t>
  </si>
  <si>
    <t>16.12.2023 03:12:02</t>
  </si>
  <si>
    <t>YENİ FOÇA TR-25 35-23-M00025_42098422_56376420_56376420</t>
  </si>
  <si>
    <t>16.12.2023 03:13:45</t>
  </si>
  <si>
    <t>16.12.2023 03:58:31</t>
  </si>
  <si>
    <t>M-2702 35-01-M02702_913585255_913585255</t>
  </si>
  <si>
    <t>16.12.2023 03:23:23</t>
  </si>
  <si>
    <t>16.12.2023 04:14:23</t>
  </si>
  <si>
    <t>16.12.2023 03:23:26</t>
  </si>
  <si>
    <t>16.12.2023 03:30:40</t>
  </si>
  <si>
    <t>K-693 35-02-K00693_K-2759 K02_2117334</t>
  </si>
  <si>
    <t>16.12.2023 03:24:40</t>
  </si>
  <si>
    <t>16.12.2023 03:33:55</t>
  </si>
  <si>
    <t>16.12.2023 03:29:23</t>
  </si>
  <si>
    <t>16.12.2023 04:50:00</t>
  </si>
  <si>
    <t>PAYAMLI M-1 KÖK 35-25-M00175_SEFEERİHİSAR ENH M13_72057874</t>
  </si>
  <si>
    <t>16.12.2023 05:34:00</t>
  </si>
  <si>
    <t>GÜMÜLDÜR DM-5(M-34) 35-25-M00034_GÜMÜLDÜR DM-3(M-29) M02_72082388</t>
  </si>
  <si>
    <t>16.12.2023 05:48:40</t>
  </si>
  <si>
    <t>ÜNİVERSİTE TM 35-02-A00008_ÜNİVERSİTE-5 K35_2062771</t>
  </si>
  <si>
    <t>16.12.2023 03:38:11</t>
  </si>
  <si>
    <t>16.12.2023 04:01:01</t>
  </si>
  <si>
    <t>ÜNİVERSİTE TM 35-02-A00008_ÜNİVERSİTE-15 K39_2314408</t>
  </si>
  <si>
    <t>16.12.2023 03:39:57</t>
  </si>
  <si>
    <t>16.12.2023 03:44:12</t>
  </si>
  <si>
    <t>ULUKENT DM-3/21 35-28-M00055_35-28-M00055_66481753</t>
  </si>
  <si>
    <t>16.12.2023 04:31:19</t>
  </si>
  <si>
    <t>16.12.2023 04:56:50</t>
  </si>
  <si>
    <t>BELEVİ İM 35-13-A00002_BELEVİ ŞEHİR-2 L04_2313341</t>
  </si>
  <si>
    <t>16.12.2023 05:09:04</t>
  </si>
  <si>
    <t>16.12.2023 09:11:20</t>
  </si>
  <si>
    <t>GÜMÜLDÜR M-22 35-25-M00022_HatBaşıAyırıcı_53133818 M04_53133818</t>
  </si>
  <si>
    <t>16.12.2023 05:29:05</t>
  </si>
  <si>
    <t>16.12.2023 06:44:28</t>
  </si>
  <si>
    <t>16.12.2023 05:29:20</t>
  </si>
  <si>
    <t>16.12.2023 05:58:21</t>
  </si>
  <si>
    <t>TATAR DM 35-19-M00256_MORDOĞAN-2 ÇIKIŞ M04_2058327</t>
  </si>
  <si>
    <t>16.12.2023 05:49:21</t>
  </si>
  <si>
    <t>16.12.2023 06:12:50</t>
  </si>
  <si>
    <t>GÜLBAHÇE İM 35-19-A00006_BALIKLIOVA L03_72213969</t>
  </si>
  <si>
    <t>16.12.2023 05:50:35</t>
  </si>
  <si>
    <t>16.12.2023 08:01:55</t>
  </si>
  <si>
    <t>ÖMÜR BELDESİ TR 35-14-M00120_BANKSİS TR-2 M03_80640499</t>
  </si>
  <si>
    <t>16.12.2023 05:53:12</t>
  </si>
  <si>
    <t>16.12.2023 07:40:09</t>
  </si>
  <si>
    <t>16.12.2023 06:05:32</t>
  </si>
  <si>
    <t>16.12.2023 07:20:11</t>
  </si>
  <si>
    <t>16.12.2023 06:21:31</t>
  </si>
  <si>
    <t>16.12.2023 07:14:23</t>
  </si>
  <si>
    <t>16.12.2023 06:25:39</t>
  </si>
  <si>
    <t>16.12.2023 07:15:06</t>
  </si>
  <si>
    <t>16.12.2023 06:50:19</t>
  </si>
  <si>
    <t>16.12.2023 09:21:16</t>
  </si>
  <si>
    <t>BALLICA İM 45-72-A00005_HAMİDİYE L07_2095865</t>
  </si>
  <si>
    <t>16.12.2023 06:50:45</t>
  </si>
  <si>
    <t>16.12.2023 06:56:39</t>
  </si>
  <si>
    <t>16.12.2023 06:54:09</t>
  </si>
  <si>
    <t>16.12.2023 07:44:54</t>
  </si>
  <si>
    <t>16.12.2023 07:17:58</t>
  </si>
  <si>
    <t>16.12.2023 10:57:53</t>
  </si>
  <si>
    <t>K-3388 35-04-K03388_H SDP1_5820614</t>
  </si>
  <si>
    <t>16.12.2023 07:18:36</t>
  </si>
  <si>
    <t>16.12.2023 09:13:39</t>
  </si>
  <si>
    <t>M-2016 35-01-M02016_910584699_910584699</t>
  </si>
  <si>
    <t>16.12.2023 07:25:25</t>
  </si>
  <si>
    <t>16.12.2023 09:13:06</t>
  </si>
  <si>
    <t>ÖREN TR-1 45-74-M00107_45-74-M00107_91794560</t>
  </si>
  <si>
    <t>16.12.2023 07:30:33</t>
  </si>
  <si>
    <t>16.12.2023 09:33:47</t>
  </si>
  <si>
    <t>BÜYÜKGÜNEY TR-1 45-82-M00337_45-82-M00337_2359127</t>
  </si>
  <si>
    <t>16.12.2023 07:37:15</t>
  </si>
  <si>
    <t>16.12.2023 10:36:15</t>
  </si>
  <si>
    <t>ARSLANLAR TM 35-26-A00004_HatBaşıAyırıcı_100707543 L42_100707543</t>
  </si>
  <si>
    <t>16.12.2023 07:46:04</t>
  </si>
  <si>
    <t>16.12.2023 09:21:35</t>
  </si>
  <si>
    <t>M-3309(YATIRIM REZERVE) 35-07-M03309_97594884_97594884</t>
  </si>
  <si>
    <t>16.12.2023 08:02:13</t>
  </si>
  <si>
    <t>16.12.2023 09:13:56</t>
  </si>
  <si>
    <t>SELENDİ DM 45-81-M00001_ESKİ SELENDİ M16_2079218</t>
  </si>
  <si>
    <t>16.12.2023 08:05:55</t>
  </si>
  <si>
    <t>16.12.2023 08:32:50</t>
  </si>
  <si>
    <t>TR-29 35-27-M00029_99140067_99140067</t>
  </si>
  <si>
    <t>16.12.2023 08:19:20</t>
  </si>
  <si>
    <t>16.12.2023 10:29:15</t>
  </si>
  <si>
    <t>M-2846 35-03-M02846_DEMİRCİ KÖK M02_82471945</t>
  </si>
  <si>
    <t>16.12.2023 08:37:23</t>
  </si>
  <si>
    <t>16.12.2023 09:22:10</t>
  </si>
  <si>
    <t>TR-37/A 45-77-L00095_945487236_945487236</t>
  </si>
  <si>
    <t>16.12.2023 08:44:25</t>
  </si>
  <si>
    <t>16.12.2023 09:45:42</t>
  </si>
  <si>
    <t>16.12.2023 08:44:55</t>
  </si>
  <si>
    <t>16.12.2023 10:03:29</t>
  </si>
  <si>
    <t>K-3 35-01-K00003_910826893_910826893</t>
  </si>
  <si>
    <t>16.12.2023 08:52:12</t>
  </si>
  <si>
    <t>16.12.2023 10:56:58</t>
  </si>
  <si>
    <t>DM-11/05 (TR-39) 45-71-M00283_ŞİRİN SOKAK (TR-40) M04_66372597</t>
  </si>
  <si>
    <t>16.12.2023 08:53:25</t>
  </si>
  <si>
    <t>16.12.2023 09:14:07</t>
  </si>
  <si>
    <t>M-3131(YATIRIM REZERVE) 35-01-M04885_35-01-M04885_100976745</t>
  </si>
  <si>
    <t>16.12.2023 08:57:53</t>
  </si>
  <si>
    <t>16.12.2023 09:42:55</t>
  </si>
  <si>
    <t>BULGURCA TR-3 35-22-M00253_955271900_955271900</t>
  </si>
  <si>
    <t>16.12.2023 09:01:45</t>
  </si>
  <si>
    <t>16.12.2023 15:18:58</t>
  </si>
  <si>
    <t>16.12.2023 09:02:32</t>
  </si>
  <si>
    <t>16.12.2023 17:15:58</t>
  </si>
  <si>
    <t>DM-4/TR-14 35-26-M01288_G G01b_80898582</t>
  </si>
  <si>
    <t>16.12.2023 09:06:17</t>
  </si>
  <si>
    <t>16.12.2023 11:54:37</t>
  </si>
  <si>
    <t>BAĞARASI TR-8 35-23-M00177_B_56357166_56357166</t>
  </si>
  <si>
    <t>16.12.2023 09:07:38</t>
  </si>
  <si>
    <t>16.12.2023 14:40:50</t>
  </si>
  <si>
    <t>16.12.2023 09:12:53</t>
  </si>
  <si>
    <t>16.12.2023 18:09:53</t>
  </si>
  <si>
    <t>IŞIKLAR KÖK-1 45-82-M00134_IŞIKLAR-2 M08_72198737</t>
  </si>
  <si>
    <t>16.12.2023 18:27:41</t>
  </si>
  <si>
    <t>16.12.2023 09:16:24</t>
  </si>
  <si>
    <t>16.12.2023 17:12:00</t>
  </si>
  <si>
    <t>M-1633 GEÇİT 35-02-M01633_ M02_2308629</t>
  </si>
  <si>
    <t>16.12.2023 09:17:01</t>
  </si>
  <si>
    <t>16.12.2023 12:30:17</t>
  </si>
  <si>
    <t>GÜNEŞLİ KÖK 45-75-M00056_SALUR M03_67577911</t>
  </si>
  <si>
    <t>16.12.2023 09:17:53</t>
  </si>
  <si>
    <t>16.12.2023 09:18:23</t>
  </si>
  <si>
    <t>ZEKERİYA TUNCAY GRUBU 35-30-M00152_35-30-M00152_2371193</t>
  </si>
  <si>
    <t>16.12.2023 09:19:02</t>
  </si>
  <si>
    <t>16.12.2023 15:54:23</t>
  </si>
  <si>
    <t>16.12.2023 09:37:29</t>
  </si>
  <si>
    <t>AHMETBEYLİ M-5 35-22-M00243_95002697910_95002697910</t>
  </si>
  <si>
    <t>16.12.2023 09:22:32</t>
  </si>
  <si>
    <t>16.12.2023 11:14:03</t>
  </si>
  <si>
    <t>16.12.2023 09:25:08</t>
  </si>
  <si>
    <t>16.12.2023 15:36:59</t>
  </si>
  <si>
    <t>16.12.2023 09:26:22</t>
  </si>
  <si>
    <t>16.12.2023 16:28:10</t>
  </si>
  <si>
    <t>KÖPRÜBAŞI DM 45-86-M00051_TR-3 DAMLAR M03_85039999</t>
  </si>
  <si>
    <t>16.12.2023 09:27:36</t>
  </si>
  <si>
    <t>16.12.2023 12:47:14</t>
  </si>
  <si>
    <t>KALEKÖY TR-2 35-31-L00235_35-31-L00235_2365449</t>
  </si>
  <si>
    <t>16.12.2023 09:28:17</t>
  </si>
  <si>
    <t>16.12.2023 17:13:17</t>
  </si>
  <si>
    <t>TR-34 35-27-M00034_K.DERE M06_82887138</t>
  </si>
  <si>
    <t>16.12.2023 09:32:11</t>
  </si>
  <si>
    <t>16.12.2023 10:37:37</t>
  </si>
  <si>
    <t>TR-47 35-16-L00047_35-16-L00047_71976765</t>
  </si>
  <si>
    <t>16.12.2023 09:32:25</t>
  </si>
  <si>
    <t>16.12.2023 09:45:20</t>
  </si>
  <si>
    <t>KÖPRÜBAŞI DM 45-86-M00051_TR-25 M04_85039998</t>
  </si>
  <si>
    <t>16.12.2023 09:32:43</t>
  </si>
  <si>
    <t>16.12.2023 12:48:49</t>
  </si>
  <si>
    <t>KAVAKDERE DM 35-14-M00339_DOĞANBEY-2 (TAŞKENT DM) M07_65666753</t>
  </si>
  <si>
    <t>16.12.2023 09:34:00</t>
  </si>
  <si>
    <t>16.12.2023 09:39:38</t>
  </si>
  <si>
    <t>FEVZİPAŞA TR-1 45-71-M00579_953214369_953214369</t>
  </si>
  <si>
    <t>16.12.2023 09:36:27</t>
  </si>
  <si>
    <t>16.12.2023 11:03:14</t>
  </si>
  <si>
    <t>16.12.2023 09:36:47</t>
  </si>
  <si>
    <t>16.12.2023 16:04:16</t>
  </si>
  <si>
    <t>M-3469(YATIRIM REZERVE) 35-02-M03469_35-02-M03469_97465296</t>
  </si>
  <si>
    <t>16.12.2023 09:36:53</t>
  </si>
  <si>
    <t>16.12.2023 13:24:00</t>
  </si>
  <si>
    <t>16.12.2023 09:39:09</t>
  </si>
  <si>
    <t>16.12.2023 10:24:36</t>
  </si>
  <si>
    <t>16.12.2023 09:39:54</t>
  </si>
  <si>
    <t>16.12.2023 13:17:09</t>
  </si>
  <si>
    <t>16.12.2023 09:41:20</t>
  </si>
  <si>
    <t>16.12.2023 16:46:06</t>
  </si>
  <si>
    <t>M-328 35-03-M00328_35-03-M00328_2375905</t>
  </si>
  <si>
    <t>16.12.2023 09:42:31</t>
  </si>
  <si>
    <t>16.12.2023 14:46:52</t>
  </si>
  <si>
    <t>K-1711 35-02-K01711_B_56374883_56374883</t>
  </si>
  <si>
    <t>16.12.2023 09:42:32</t>
  </si>
  <si>
    <t>16.12.2023 10:44:12</t>
  </si>
  <si>
    <t>K-2870 35-02-K02870_910066823_910066823</t>
  </si>
  <si>
    <t>16.12.2023 09:42:44</t>
  </si>
  <si>
    <t>16.12.2023 10:57:24</t>
  </si>
  <si>
    <t>GÜMÜŞÇAY KÖK 45-73-M00477_GÜMÜŞÇAY M03_2309299</t>
  </si>
  <si>
    <t>16.12.2023 09:43:19</t>
  </si>
  <si>
    <t>16.12.2023 10:08:19</t>
  </si>
  <si>
    <t>KULA İM 45-77-A00001_KUPLAJ M08_2308468</t>
  </si>
  <si>
    <t>16.12.2023 09:46:03</t>
  </si>
  <si>
    <t>16.12.2023 09:56:00</t>
  </si>
  <si>
    <t>TR-52 35-27-M00052_35-27-M00052_72176428</t>
  </si>
  <si>
    <t>16.12.2023 09:46:17</t>
  </si>
  <si>
    <t>16.12.2023 14:31:44</t>
  </si>
  <si>
    <t>YENİ FOÇA TR-9 35-23-M00009_A_56366124_56366124</t>
  </si>
  <si>
    <t>16.12.2023 09:46:42</t>
  </si>
  <si>
    <t>16.12.2023 12:21:35</t>
  </si>
  <si>
    <t>M-2015 35-01-M02015_910572101_910572101</t>
  </si>
  <si>
    <t>16.12.2023 09:52:23</t>
  </si>
  <si>
    <t>16.12.2023 11:26:27</t>
  </si>
  <si>
    <t>16.12.2023 09:52:30</t>
  </si>
  <si>
    <t>16.12.2023 12:31:52</t>
  </si>
  <si>
    <t>GELENBE TR-3 45-76-L00062__82570319_82570319</t>
  </si>
  <si>
    <t>16.12.2023 09:54:48</t>
  </si>
  <si>
    <t>16.12.2023 10:15:14</t>
  </si>
  <si>
    <t>KAMUKENT TR-3 35-21-M00041_95002738079_95002738079</t>
  </si>
  <si>
    <t>16.12.2023 10:00:56</t>
  </si>
  <si>
    <t>16.12.2023 13:18:27</t>
  </si>
  <si>
    <t>YAHŞELLİ KÖK 35-28-M00293_EMİRALEM M03_66582307</t>
  </si>
  <si>
    <t>16.12.2023 10:01:25</t>
  </si>
  <si>
    <t>16.12.2023 10:44:05</t>
  </si>
  <si>
    <t>SOMA KÖYLER DM-2 45-82-M00125_HatBaşıAyırıcı_94949020 M09_94949020</t>
  </si>
  <si>
    <t>16.12.2023 10:04:35</t>
  </si>
  <si>
    <t>16.12.2023 10:08:49</t>
  </si>
  <si>
    <t>K-3393 35-08-K03393_97636898_97636898</t>
  </si>
  <si>
    <t>16.12.2023 10:06:19</t>
  </si>
  <si>
    <t>16.12.2023 15:30:38</t>
  </si>
  <si>
    <t>16.12.2023 10:07:36</t>
  </si>
  <si>
    <t>16.12.2023 17:02:35</t>
  </si>
  <si>
    <t>GÖRDES DM 45-75-M00050_HatBaşıAyırıcı_53135653 M11_53135653</t>
  </si>
  <si>
    <t>16.12.2023 10:09:37</t>
  </si>
  <si>
    <t>16.12.2023 12:35:00</t>
  </si>
  <si>
    <t>POYRAZDAMLARI TR-11 45-78-M00576_HatBaşıAyırıcı_53139336 M05_53139336</t>
  </si>
  <si>
    <t>16.12.2023 12:17:02</t>
  </si>
  <si>
    <t>GELENBE TR-3 45-76-L00062_45-76-L00062_2356211</t>
  </si>
  <si>
    <t>16.12.2023 10:55:12</t>
  </si>
  <si>
    <t>BALIKLIOVA TR-7 (TR-308) 35-19-L00361_A_91453698_91453698</t>
  </si>
  <si>
    <t>16.12.2023 10:17:37</t>
  </si>
  <si>
    <t>16.12.2023 12:08:46</t>
  </si>
  <si>
    <t>M-2425 35-04-M02425_99315639_99315639</t>
  </si>
  <si>
    <t>16.12.2023 10:17:41</t>
  </si>
  <si>
    <t>16.12.2023 13:37:42</t>
  </si>
  <si>
    <t>M-283 35-02-M00283_35-02-M00283_2366453</t>
  </si>
  <si>
    <t>16.12.2023 10:21:10</t>
  </si>
  <si>
    <t>16.12.2023 11:36:39</t>
  </si>
  <si>
    <t>16.12.2023 10:28:28</t>
  </si>
  <si>
    <t>16.12.2023 14:53:05</t>
  </si>
  <si>
    <t>GELENBE İM 45-76-A00001_SAKARLI M03_2089839</t>
  </si>
  <si>
    <t>16.12.2023 10:30:36</t>
  </si>
  <si>
    <t>16.12.2023 10:30:37</t>
  </si>
  <si>
    <t>16.12.2023 10:40:02</t>
  </si>
  <si>
    <t>16.12.2023 10:41:05</t>
  </si>
  <si>
    <t>_C_56359532_56359532</t>
  </si>
  <si>
    <t>16.12.2023 11:25:30</t>
  </si>
  <si>
    <t>ULUKENT DM-3/12 35-28-M00061_D d1_5828826</t>
  </si>
  <si>
    <t>16.12.2023 10:42:17</t>
  </si>
  <si>
    <t>16.12.2023 11:12:01</t>
  </si>
  <si>
    <t>16.12.2023 10:54:51</t>
  </si>
  <si>
    <t>16.12.2023 12:42:12</t>
  </si>
  <si>
    <t>MENEMEN TR-46 35-28-L00046_953386270_953386270</t>
  </si>
  <si>
    <t>16.12.2023 10:58:24</t>
  </si>
  <si>
    <t>16.12.2023 12:44:31</t>
  </si>
  <si>
    <t>SÜLEYMANLI KÖK 35-28-M00606_AYVACIK M11_66870994</t>
  </si>
  <si>
    <t>16.12.2023 11:00:27</t>
  </si>
  <si>
    <t>16.12.2023 13:42:53</t>
  </si>
  <si>
    <t>16.12.2023 11:04:35</t>
  </si>
  <si>
    <t>16.12.2023 12:02:42</t>
  </si>
  <si>
    <t>AKHİSAR İM 45-72-A00001_CAMÖNÜ L03_2308693</t>
  </si>
  <si>
    <t>16.12.2023 11:05:49</t>
  </si>
  <si>
    <t>16.12.2023 11:16:08</t>
  </si>
  <si>
    <t>AHMETBEYLİ M-5 35-22-M00243_B_91199266_91199266</t>
  </si>
  <si>
    <t>16.12.2023 13:46:00</t>
  </si>
  <si>
    <t>K-1191 35-04-K01191_912582800_912582800</t>
  </si>
  <si>
    <t>16.12.2023 11:15:31</t>
  </si>
  <si>
    <t>16.12.2023 15:00:33</t>
  </si>
  <si>
    <t>K-1402 35-01-K01402_912188241_912188241</t>
  </si>
  <si>
    <t>16.12.2023 11:17:33</t>
  </si>
  <si>
    <t>16.12.2023 14:31:03</t>
  </si>
  <si>
    <t>CENNET MAHALLESİ TR-2 35-16-M00135_95002735308_95002735308</t>
  </si>
  <si>
    <t>16.12.2023 11:17:53</t>
  </si>
  <si>
    <t>16.12.2023 12:09:43</t>
  </si>
  <si>
    <t>TEKKEDERE DM 35-16-M00137_YENİKENT M03_2306338</t>
  </si>
  <si>
    <t>16.12.2023 11:18:25</t>
  </si>
  <si>
    <t>16.12.2023 11:22:05</t>
  </si>
  <si>
    <t>16.12.2023 11:19:15</t>
  </si>
  <si>
    <t>16.12.2023 12:38:39</t>
  </si>
  <si>
    <t>M-400 35-09-M00400_35-09-M00400_45389491</t>
  </si>
  <si>
    <t>16.12.2023 11:31:17</t>
  </si>
  <si>
    <t>16.12.2023 14:20:09</t>
  </si>
  <si>
    <t>M-2773 35-07-M02773_M-2038 M10_81657184</t>
  </si>
  <si>
    <t>16.12.2023 11:32:25</t>
  </si>
  <si>
    <t>16.12.2023 12:01:12</t>
  </si>
  <si>
    <t>K-595 35-01-K00595_911480723_911480723</t>
  </si>
  <si>
    <t>16.12.2023 11:33:18</t>
  </si>
  <si>
    <t>16.12.2023 14:14:20</t>
  </si>
  <si>
    <t>16.12.2023 11:34:00</t>
  </si>
  <si>
    <t>16.12.2023 11:48:05</t>
  </si>
  <si>
    <t>YENİFOÇA TR-24 35-23-M00024_B_56373625_56373625</t>
  </si>
  <si>
    <t>16.12.2023 11:40:38</t>
  </si>
  <si>
    <t>16.12.2023 15:38:07</t>
  </si>
  <si>
    <t>16.12.2023 11:42:05</t>
  </si>
  <si>
    <t>16.12.2023 14:02:20</t>
  </si>
  <si>
    <t>L-111 OVACIK 35-18-L00111_950439375_950439375</t>
  </si>
  <si>
    <t>16.12.2023 11:44:50</t>
  </si>
  <si>
    <t>16.12.2023 14:29:49</t>
  </si>
  <si>
    <t>YUNTDAĞ KÖK 35-16-M00010_HatBaşıAyırıcı_53140585 M01_53140585</t>
  </si>
  <si>
    <t>16.12.2023 11:46:49</t>
  </si>
  <si>
    <t>16.12.2023 12:22:15</t>
  </si>
  <si>
    <t>DM-2/TR-6 45-72-M00681_95001169272_95001169272</t>
  </si>
  <si>
    <t>16.12.2023 11:49:24</t>
  </si>
  <si>
    <t>16.12.2023 15:38:15</t>
  </si>
  <si>
    <t>ÇAMBEL TR-2 35-27-M00857_965660173_965660173</t>
  </si>
  <si>
    <t>16.12.2023 11:49:47</t>
  </si>
  <si>
    <t>16.12.2023 12:50:11</t>
  </si>
  <si>
    <t>MURADİYE DM-5/8 KÖK 45-71-M00828_DM-5/11 M08_72087092</t>
  </si>
  <si>
    <t>16.12.2023 11:52:23</t>
  </si>
  <si>
    <t>16.12.2023 13:50:34</t>
  </si>
  <si>
    <t>16.12.2023 11:52:51</t>
  </si>
  <si>
    <t>16.12.2023 13:24:59</t>
  </si>
  <si>
    <t>BAHADIRLAR TR-1 45-79-M00126_945551250_945551250</t>
  </si>
  <si>
    <t>16.12.2023 11:52:52</t>
  </si>
  <si>
    <t>16.12.2023 13:37:28</t>
  </si>
  <si>
    <t>ÇİFTLİK İM 35-18-A00003_SAĞLIKÇILAR L06_2054614</t>
  </si>
  <si>
    <t>16.12.2023 11:56:41</t>
  </si>
  <si>
    <t>16.12.2023 12:28:05</t>
  </si>
  <si>
    <t>MAHMUTLAR KÖK 45-74-M00354_DEMİRKÖPRÜ M08_79385783</t>
  </si>
  <si>
    <t>16.12.2023 11:59:30</t>
  </si>
  <si>
    <t>16.12.2023 12:17:15</t>
  </si>
  <si>
    <t>16.12.2023 12:04:13</t>
  </si>
  <si>
    <t>16.12.2023 12:39:44</t>
  </si>
  <si>
    <t>TR-1/45 45-83-M00045_955149165_955149165</t>
  </si>
  <si>
    <t>16.12.2023 12:07:44</t>
  </si>
  <si>
    <t>16.12.2023 13:51:21</t>
  </si>
  <si>
    <t>BEYDERE KÖK 45-71-M00128_ESKİ YENİKÖY M09_50217160</t>
  </si>
  <si>
    <t>16.12.2023 12:09:09</t>
  </si>
  <si>
    <t>16.12.2023 13:08:09</t>
  </si>
  <si>
    <t>CENNET MAHALLESİ TR-2 35-16-M00135_35-16-M00135_2346495</t>
  </si>
  <si>
    <t>16.12.2023 12:48:44</t>
  </si>
  <si>
    <t>KIZILAVLU TR-1 45-78-M00838_A_91288287_91288287</t>
  </si>
  <si>
    <t>16.12.2023 12:11:00</t>
  </si>
  <si>
    <t>16.12.2023 17:55:42</t>
  </si>
  <si>
    <t>L-367 ERBAY SİTESİ 35-18-L00367_35-18-L00367_72187692</t>
  </si>
  <si>
    <t>16.12.2023 12:17:13</t>
  </si>
  <si>
    <t>16.12.2023 14:06:49</t>
  </si>
  <si>
    <t>NARLIGEÇİT KÖK(TR-32) 35-24-M00205_NARLIGEÇİT SULAMA M3_2073900</t>
  </si>
  <si>
    <t>16.12.2023 12:18:28</t>
  </si>
  <si>
    <t>16.12.2023 12:53:18</t>
  </si>
  <si>
    <t>MORDOĞAN İM 35-21-A00002_KARABURUN 15,8 (MORDOĞAN KÖYLER) L12_2303193</t>
  </si>
  <si>
    <t>16.12.2023 12:25:09</t>
  </si>
  <si>
    <t>16.12.2023 12:38:10</t>
  </si>
  <si>
    <t>M-2038 35-07-M02038_MALTEPE KESİCİLİ ÇIKIŞ (Direk No 20) M01_60894391</t>
  </si>
  <si>
    <t>16.12.2023 12:29:13</t>
  </si>
  <si>
    <t>16.12.2023 19:11:10</t>
  </si>
  <si>
    <t>K-1482 35-04-K01482_35-04-K01482_2371655</t>
  </si>
  <si>
    <t>16.12.2023 12:31:43</t>
  </si>
  <si>
    <t>16.12.2023 12:36:00</t>
  </si>
  <si>
    <t>16.12.2023 12:35:39</t>
  </si>
  <si>
    <t>16.12.2023 13:31:25</t>
  </si>
  <si>
    <t>16.12.2023 12:39:29</t>
  </si>
  <si>
    <t>16.12.2023 13:05:54</t>
  </si>
  <si>
    <t>L-277 GÖLCÜK GÖDENCE KÖK 35-14-L00277_SEFERİHİSAR İM L03_72144416</t>
  </si>
  <si>
    <t>16.12.2023 12:40:49</t>
  </si>
  <si>
    <t>16.12.2023 12:52:13</t>
  </si>
  <si>
    <t>TOPARLAR KARŞI MAH.TR-2 35-29-L00324_35-29-L00324_2375083</t>
  </si>
  <si>
    <t>16.12.2023 12:46:25</t>
  </si>
  <si>
    <t>16.12.2023 18:30:33</t>
  </si>
  <si>
    <t>DM-1/TR-15 SEFERİHİSAR 35-14-M00327_956642757_956642757</t>
  </si>
  <si>
    <t>16.12.2023 12:54:39</t>
  </si>
  <si>
    <t>16.12.2023 16:51:59</t>
  </si>
  <si>
    <t>16.12.2023 12:55:55</t>
  </si>
  <si>
    <t>16.12.2023 15:52:49</t>
  </si>
  <si>
    <t>YAHŞELLİ TR-9 35-28-M00830_EMİRALEM KÖK M02_58172302</t>
  </si>
  <si>
    <t>16.12.2023 12:58:14</t>
  </si>
  <si>
    <t>16.12.2023 15:47:15</t>
  </si>
  <si>
    <t>M-1780 35-02-M01780_M-1781 M01_2114149</t>
  </si>
  <si>
    <t>16.12.2023 13:01:43</t>
  </si>
  <si>
    <t>16.12.2023 16:23:24</t>
  </si>
  <si>
    <t>16.12.2023 13:04:21</t>
  </si>
  <si>
    <t>16.12.2023 14:15:05</t>
  </si>
  <si>
    <t>16.12.2023 13:05:08</t>
  </si>
  <si>
    <t>16.12.2023 13:08:21</t>
  </si>
  <si>
    <t>L-401 ALTINYUNUS DM 35-18-L00401_SAĞLIKÇILAR L-477 L15_2326016</t>
  </si>
  <si>
    <t>16.12.2023 13:05:45</t>
  </si>
  <si>
    <t>16.12.2023 16:02:28</t>
  </si>
  <si>
    <t>16.12.2023 13:05:53</t>
  </si>
  <si>
    <t>16.12.2023 13:22:34</t>
  </si>
  <si>
    <t>TAŞTEPE TR-1 35-24-M00091_35-24-M00091_2347193</t>
  </si>
  <si>
    <t>16.12.2023 15:04:49</t>
  </si>
  <si>
    <t>MORDOĞAN İM 35-21-A00002_PETLİNE BENZİNLİK L14_2061849</t>
  </si>
  <si>
    <t>16.12.2023 13:06:17</t>
  </si>
  <si>
    <t>16.12.2023 13:25:39</t>
  </si>
  <si>
    <t>16.12.2023 13:11:04</t>
  </si>
  <si>
    <t>16.12.2023 16:03:16</t>
  </si>
  <si>
    <t>L-329 35-18-L00329_950438334_950438334</t>
  </si>
  <si>
    <t>16.12.2023 13:11:29</t>
  </si>
  <si>
    <t>16.12.2023 19:09:26</t>
  </si>
  <si>
    <t>KUŞÇULAR DM 35-19-M00461_ALAÇATI-1 ÇIKIŞ M02_46998946</t>
  </si>
  <si>
    <t>16.12.2023 13:11:33</t>
  </si>
  <si>
    <t>16.12.2023 13:26:40</t>
  </si>
  <si>
    <t>GÖRDES DM 45-75-M00050_GÖRDES ŞEHİR-2 M03_2322171</t>
  </si>
  <si>
    <t>16.12.2023 13:12:53</t>
  </si>
  <si>
    <t>16.12.2023 15:42:10</t>
  </si>
  <si>
    <t>ÇARIKBOZDAĞ TR-6 45-73-M01275_945652638_945652638</t>
  </si>
  <si>
    <t>16.12.2023 13:12:59</t>
  </si>
  <si>
    <t>16.12.2023 14:53:30</t>
  </si>
  <si>
    <t>M-891 35-02-M00891_M-1701 M04_2034652</t>
  </si>
  <si>
    <t>16.12.2023 13:13:33</t>
  </si>
  <si>
    <t>16.12.2023 13:40:35</t>
  </si>
  <si>
    <t>KILAVUZLAR KÖK 45-74-M00198_SAYIK M02_72237277</t>
  </si>
  <si>
    <t>16.12.2023 13:16:35</t>
  </si>
  <si>
    <t>16.12.2023 14:18:01</t>
  </si>
  <si>
    <t>GÜMÜLDÜR M-3 35-25-M00003_95000024871_95000024871</t>
  </si>
  <si>
    <t>16.12.2023 13:17:13</t>
  </si>
  <si>
    <t>16.12.2023 13:44:56</t>
  </si>
  <si>
    <t>TR-28 35-27-M00028_KOZLUDERE TR-29 M02_66129627</t>
  </si>
  <si>
    <t>16.12.2023 13:22:33</t>
  </si>
  <si>
    <t>16.12.2023 16:47:40</t>
  </si>
  <si>
    <t>SEKİ KÖY TR-4 35-15-L00134_C_56397692_56397692</t>
  </si>
  <si>
    <t>16.12.2023 13:23:37</t>
  </si>
  <si>
    <t>16.12.2023 17:27:52</t>
  </si>
  <si>
    <t>MORDOĞAN TR-38 35-21-L00165_MORDOĞAN TR-41 L04_72182264</t>
  </si>
  <si>
    <t>16.12.2023 13:25:40</t>
  </si>
  <si>
    <t>16.12.2023 15:23:08</t>
  </si>
  <si>
    <t>16.12.2023 13:26:09</t>
  </si>
  <si>
    <t>16.12.2023 14:46:24</t>
  </si>
  <si>
    <t>TR-55 KÖK 35-19-M00055_İM-2/TR-2(TR-292) L02_76783895</t>
  </si>
  <si>
    <t>16.12.2023 13:28:25</t>
  </si>
  <si>
    <t>16.12.2023 15:21:15</t>
  </si>
  <si>
    <t>ÇANDARLI DM-TR-20 35-30-M00020_ŞEHİR-2 M02_72352810</t>
  </si>
  <si>
    <t>16.12.2023 13:28:45</t>
  </si>
  <si>
    <t>16.12.2023 13:32:39</t>
  </si>
  <si>
    <t>M-1308 35-09-M01308_95001428245_95001428245</t>
  </si>
  <si>
    <t>16.12.2023 13:28:49</t>
  </si>
  <si>
    <t>16.12.2023 16:49:59</t>
  </si>
  <si>
    <t>16.12.2023 13:29:34</t>
  </si>
  <si>
    <t>16.12.2023 14:42:49</t>
  </si>
  <si>
    <t>16.12.2023 13:29:45</t>
  </si>
  <si>
    <t>16.12.2023 18:24:25</t>
  </si>
  <si>
    <t>16.12.2023 13:34:30</t>
  </si>
  <si>
    <t>16.12.2023 14:36:30</t>
  </si>
  <si>
    <t>ÇANDARLI DM-TR-20 35-30-M00020_ŞEHİR-2 M02_72352922</t>
  </si>
  <si>
    <t>16.12.2023 13:40:25</t>
  </si>
  <si>
    <t>16.12.2023 14:29:02</t>
  </si>
  <si>
    <t>DİKİLİ İM 35-30-A00001_KABAKUM L09_72356770</t>
  </si>
  <si>
    <t>16.12.2023 13:40:34</t>
  </si>
  <si>
    <t>16.12.2023 13:58:08</t>
  </si>
  <si>
    <t>ALÇUK TM 35-17-A00001_MENEMEN-2 M28_2307838</t>
  </si>
  <si>
    <t>16.12.2023 13:48:35</t>
  </si>
  <si>
    <t>16.12.2023 14:27:42</t>
  </si>
  <si>
    <t>16.12.2023 13:48:45</t>
  </si>
  <si>
    <t>16.12.2023 13:53:48</t>
  </si>
  <si>
    <t>16.12.2023 13:49:53</t>
  </si>
  <si>
    <t>16.12.2023 14:10:30</t>
  </si>
  <si>
    <t>L-166 35-18-L00166_950461056_950461056</t>
  </si>
  <si>
    <t>16.12.2023 13:51:11</t>
  </si>
  <si>
    <t>16.12.2023 17:27:49</t>
  </si>
  <si>
    <t>HAMZAHOCALI TR2 35-24-M00090_35-24-M00090_2373558</t>
  </si>
  <si>
    <t>16.12.2023 13:54:23</t>
  </si>
  <si>
    <t>16.12.2023 13:56:30</t>
  </si>
  <si>
    <t>ÇUKURALTI M-37 35-25-M00078_955264502_955264502</t>
  </si>
  <si>
    <t>16.12.2023 13:57:18</t>
  </si>
  <si>
    <t>16.12.2023 16:25:07</t>
  </si>
  <si>
    <t>ÇAMURHAMAMI KÖK 45-78-L00230_YENİKÖY L03_2327767</t>
  </si>
  <si>
    <t>16.12.2023 13:58:59</t>
  </si>
  <si>
    <t>16.12.2023 14:44:03</t>
  </si>
  <si>
    <t>L-367 ERBAY SİTESİ 35-18-L00367_8792475_56378121_56378121</t>
  </si>
  <si>
    <t>16.12.2023 13:59:40</t>
  </si>
  <si>
    <t>16.12.2023 15:56:23</t>
  </si>
  <si>
    <t>16.12.2023 14:01:45</t>
  </si>
  <si>
    <t>16.12.2023 14:09:33</t>
  </si>
  <si>
    <t>MURADİYE DM 45-71-M00006_DM-02 ÜÇTEPELER RİNG M09_2322532</t>
  </si>
  <si>
    <t>16.12.2023 14:03:03</t>
  </si>
  <si>
    <t>16.12.2023 14:31:12</t>
  </si>
  <si>
    <t>KAHRAMANDERE İM 35-10-A00002_GÜZELBAHÇE İM-2 M01_2090870</t>
  </si>
  <si>
    <t>16.12.2023 14:08:39</t>
  </si>
  <si>
    <t>16.12.2023 14:09:43</t>
  </si>
  <si>
    <t>L-6 35-18-L00006_10345518 a1_5959243</t>
  </si>
  <si>
    <t>16.12.2023 14:09:46</t>
  </si>
  <si>
    <t>16.12.2023 18:54:29</t>
  </si>
  <si>
    <t>KAHRAMANDERE İM 35-10-A00002_YELKİ TM-1 M02_2310118</t>
  </si>
  <si>
    <t>16.12.2023 14:11:15</t>
  </si>
  <si>
    <t>16.12.2023 16:06:00</t>
  </si>
  <si>
    <t>KIRCALAR DM 35-16-M00261_HatBaşıAyırıcı_53138986 M03_53138986</t>
  </si>
  <si>
    <t>16.12.2023 14:13:16</t>
  </si>
  <si>
    <t>16.12.2023 18:03:42</t>
  </si>
  <si>
    <t>ALÇUK TM 35-17-A00001_MENEMEN-1 M30_2307955</t>
  </si>
  <si>
    <t>16.12.2023 14:13:18</t>
  </si>
  <si>
    <t>16.12.2023 19:39:05</t>
  </si>
  <si>
    <t>16.12.2023 14:15:02</t>
  </si>
  <si>
    <t>16.12.2023 15:10:05</t>
  </si>
  <si>
    <t>ÇANŞA KÖK 45-81-M00047_HatBaşıAyırıcı_53135408 M02_53135408</t>
  </si>
  <si>
    <t>16.12.2023 14:16:37</t>
  </si>
  <si>
    <t>16.12.2023 15:40:45</t>
  </si>
  <si>
    <t>ERGENEKON TR-11/A 45-83-M00624_955174373_955174373</t>
  </si>
  <si>
    <t>16.12.2023 14:18:12</t>
  </si>
  <si>
    <t>16.12.2023 18:07:24</t>
  </si>
  <si>
    <t>16.12.2023 14:20:17</t>
  </si>
  <si>
    <t>16.12.2023 20:05:04</t>
  </si>
  <si>
    <t>KIRCALAR TR-1 35-16-M00096_35-16-M00096_2352719</t>
  </si>
  <si>
    <t>16.12.2023 14:22:13</t>
  </si>
  <si>
    <t>16.12.2023 14:54:15</t>
  </si>
  <si>
    <t>ÇANDARLI DM-TR-20 35-30-M00020_BERGAMA-1 M11_72352830</t>
  </si>
  <si>
    <t>16.12.2023 14:27:17</t>
  </si>
  <si>
    <t>16.12.2023 14:58:59</t>
  </si>
  <si>
    <t>ÇANDARLI TR-21 35-30-M00021_CANTEK M02_72081435</t>
  </si>
  <si>
    <t>16.12.2023 15:30:20</t>
  </si>
  <si>
    <t>GÖRDES TR-14 45-75-M00014_A_56393610_56393610</t>
  </si>
  <si>
    <t>16.12.2023 14:29:11</t>
  </si>
  <si>
    <t>16.12.2023 15:13:29</t>
  </si>
  <si>
    <t>16.12.2023 15:13:21</t>
  </si>
  <si>
    <t>MURADİYE DM-4 45-71-M00190_MURADİYE DM-4/12 M013_100965962</t>
  </si>
  <si>
    <t>16.12.2023 14:32:54</t>
  </si>
  <si>
    <t>16.12.2023 14:58:29</t>
  </si>
  <si>
    <t>SİYEKLİ KÖK 45-71-M00185_HatBaşıAyırıcı_53134601 M07_53134601</t>
  </si>
  <si>
    <t>16.12.2023 14:34:45</t>
  </si>
  <si>
    <t>16.12.2023 15:24:09</t>
  </si>
  <si>
    <t>ULUKENT DM-2/12 35-28-M00582_5764440 d1b_5822943</t>
  </si>
  <si>
    <t>16.12.2023 14:38:12</t>
  </si>
  <si>
    <t>16.12.2023 15:42:55</t>
  </si>
  <si>
    <t>ÇİLE DM 35-22-M00086_GÖLOVA M07_50064045</t>
  </si>
  <si>
    <t>16.12.2023 14:39:35</t>
  </si>
  <si>
    <t>16.12.2023 14:53:28</t>
  </si>
  <si>
    <t>16.12.2023 14:41:49</t>
  </si>
  <si>
    <t>16.12.2023 15:57:14</t>
  </si>
  <si>
    <t>16.12.2023 14:45:09</t>
  </si>
  <si>
    <t>16.12.2023 15:05:53</t>
  </si>
  <si>
    <t>M-2605 YELKİ DM 35-10-M02605_KAHRAMANDERE-1 M04_2303618</t>
  </si>
  <si>
    <t>16.12.2023 14:48:21</t>
  </si>
  <si>
    <t>16.12.2023 16:05:23</t>
  </si>
  <si>
    <t>K-978 35-07-K00978_99394505_99394505</t>
  </si>
  <si>
    <t>16.12.2023 14:50:47</t>
  </si>
  <si>
    <t>16.12.2023 17:22:57</t>
  </si>
  <si>
    <t>16.12.2023 14:51:29</t>
  </si>
  <si>
    <t>16.12.2023 15:23:10</t>
  </si>
  <si>
    <t>K-112 35-01-K00112_F 2F_5845350</t>
  </si>
  <si>
    <t>16.12.2023 14:58:23</t>
  </si>
  <si>
    <t>16.12.2023 19:58:36</t>
  </si>
  <si>
    <t>GÖKTAŞ TR-1 45-82-M00330_A_56407430_56407430</t>
  </si>
  <si>
    <t>16.12.2023 15:00:35</t>
  </si>
  <si>
    <t>16.12.2023 17:58:34</t>
  </si>
  <si>
    <t>ESKİ FOÇA İM 35-23-A00001_FOTAŞ-2 M02_2050292</t>
  </si>
  <si>
    <t>16.12.2023 15:04:07</t>
  </si>
  <si>
    <t>16.12.2023 15:37:13</t>
  </si>
  <si>
    <t>16.12.2023 15:04:24</t>
  </si>
  <si>
    <t>16.12.2023 15:29:03</t>
  </si>
  <si>
    <t>16.12.2023 15:12:47</t>
  </si>
  <si>
    <t>16.12.2023 15:05:29</t>
  </si>
  <si>
    <t>16.12.2023 15:34:08</t>
  </si>
  <si>
    <t>YAĞCILAR TR-1 45-71-M01440_43159447_56399245_56399245</t>
  </si>
  <si>
    <t>16.12.2023 15:08:55</t>
  </si>
  <si>
    <t>16.12.2023 15:47:06</t>
  </si>
  <si>
    <t>TEKKEDERE DM 35-16-M00137_KAZIKBAĞLAR M12_2118602</t>
  </si>
  <si>
    <t>16.12.2023 15:15:32</t>
  </si>
  <si>
    <t>16.12.2023 15:21:25</t>
  </si>
  <si>
    <t>GÜMÜLDÜR M-3 35-25-M00003_955259800_955259800</t>
  </si>
  <si>
    <t>16.12.2023 15:16:05</t>
  </si>
  <si>
    <t>16.12.2023 20:19:30</t>
  </si>
  <si>
    <t>GÖRDES DM 45-75-M00050_GÖRDES ŞEHİR-3 M04_2322172</t>
  </si>
  <si>
    <t>16.12.2023 15:18:25</t>
  </si>
  <si>
    <t>16.12.2023 17:21:48</t>
  </si>
  <si>
    <t>16.12.2023 15:21:07</t>
  </si>
  <si>
    <t>16.12.2023 15:39:05</t>
  </si>
  <si>
    <t>DOMİNOS KÖK 35-26-M00208_BEŞİKÇİOĞLU M03_65962998</t>
  </si>
  <si>
    <t>16.12.2023 15:22:59</t>
  </si>
  <si>
    <t>16.12.2023 16:16:20</t>
  </si>
  <si>
    <t>VELİLER KÖK 35-31-L00116_YEŞİLDERE L01_2119154</t>
  </si>
  <si>
    <t>16.12.2023 15:29:53</t>
  </si>
  <si>
    <t>16.12.2023 16:36:55</t>
  </si>
  <si>
    <t>BALABANLI DM 35-15-M00280_KIZILCAAVLU M05_72306394</t>
  </si>
  <si>
    <t>16.12.2023 15:33:33</t>
  </si>
  <si>
    <t>16.12.2023 16:01:19</t>
  </si>
  <si>
    <t>ÇANDARLI TATİL KÖYÜ KÖK-11 35-30-M00079_ÇANDARLI TATİL KÖYÜ M04_72085968</t>
  </si>
  <si>
    <t>16.12.2023 15:36:23</t>
  </si>
  <si>
    <t>16.12.2023 16:28:20</t>
  </si>
  <si>
    <t>TIRMANLAR DM 35-16-M00171_HatBaşıAyırıcı_79766225 M03_79766225</t>
  </si>
  <si>
    <t>16.12.2023 15:39:20</t>
  </si>
  <si>
    <t>16.12.2023 21:23:56</t>
  </si>
  <si>
    <t>K-1181 35-04-K01181_35-04-K01181_2372987</t>
  </si>
  <si>
    <t>16.12.2023 15:39:25</t>
  </si>
  <si>
    <t>16.12.2023 17:21:21</t>
  </si>
  <si>
    <t>16.12.2023 15:49:43</t>
  </si>
  <si>
    <t>16.12.2023 17:09:57</t>
  </si>
  <si>
    <t>BEYLER ÇAYIRI TR-1 35-16-M00162_35-16-M00162_2347497</t>
  </si>
  <si>
    <t>16.12.2023 15:52:08</t>
  </si>
  <si>
    <t>16.12.2023 17:13:45</t>
  </si>
  <si>
    <t>M-2627 35-08-M02627_97779786_97779786</t>
  </si>
  <si>
    <t>16.12.2023 15:52:11</t>
  </si>
  <si>
    <t>16.12.2023 18:17:14</t>
  </si>
  <si>
    <t>K-3766 35-04-K03766_C_56381376_56381376</t>
  </si>
  <si>
    <t>16.12.2023 15:52:15</t>
  </si>
  <si>
    <t>16.12.2023 19:18:11</t>
  </si>
  <si>
    <t>SALİHLİ TM 45-78-A00004_KARAPINAR M15_2310858</t>
  </si>
  <si>
    <t>16.12.2023 15:52:53</t>
  </si>
  <si>
    <t>16.12.2023 16:43:49</t>
  </si>
  <si>
    <t>M-3311(YATIRIM REZERVE) 35-07-M03311_99067894_99067894</t>
  </si>
  <si>
    <t>16.12.2023 15:57:31</t>
  </si>
  <si>
    <t>16.12.2023 17:54:12</t>
  </si>
  <si>
    <t>GÖKÇEN DM 2-1/2 35-29-L00065_48309331_56397044_56397044</t>
  </si>
  <si>
    <t>16.12.2023 15:58:21</t>
  </si>
  <si>
    <t>16.12.2023 17:22:46</t>
  </si>
  <si>
    <t>AKHİSAR İM 45-72-A00001_ESKİ ZEYTİN OVA L06_2058306</t>
  </si>
  <si>
    <t>16.12.2023 15:58:23</t>
  </si>
  <si>
    <t>16.12.2023 16:10:25</t>
  </si>
  <si>
    <t>16.12.2023 15:58:39</t>
  </si>
  <si>
    <t>16.12.2023 17:14:19</t>
  </si>
  <si>
    <t>16.12.2023 15:59:09</t>
  </si>
  <si>
    <t>16.12.2023 16:44:14</t>
  </si>
  <si>
    <t>TR-40 45-77-L00040_945490260_945490260</t>
  </si>
  <si>
    <t>16.12.2023 16:00:26</t>
  </si>
  <si>
    <t>16.12.2023 17:29:18</t>
  </si>
  <si>
    <t>ZEYTİNALAN İM 35-19-A00002_URLA 266 GİRİŞ M03_2308020</t>
  </si>
  <si>
    <t>16.12.2023 16:03:26</t>
  </si>
  <si>
    <t>16.12.2023 17:36:09</t>
  </si>
  <si>
    <t>KULAKSIZLAR KÖK 45-72-L00839_AKÇEŞME L03_66574841</t>
  </si>
  <si>
    <t>16.12.2023 16:04:03</t>
  </si>
  <si>
    <t>16.12.2023 19:22:49</t>
  </si>
  <si>
    <t>16.12.2023 16:11:29</t>
  </si>
  <si>
    <t>16.12.2023 19:23:09</t>
  </si>
  <si>
    <t>OĞLANANASI TR-8 35-22-M00261_955269870_955269870</t>
  </si>
  <si>
    <t>16.12.2023 16:12:13</t>
  </si>
  <si>
    <t>16.12.2023 17:51:17</t>
  </si>
  <si>
    <t>K-848 35-04-K00848_F_56382398_56382398</t>
  </si>
  <si>
    <t>16.12.2023 16:12:14</t>
  </si>
  <si>
    <t>16.12.2023 18:29:42</t>
  </si>
  <si>
    <t>AKHİSAR İM 45-72-A00001_DURASIL GES DM-2 M02_42777613</t>
  </si>
  <si>
    <t>16.12.2023 16:14:55</t>
  </si>
  <si>
    <t>16.12.2023 17:11:00</t>
  </si>
  <si>
    <t>AKHİSAR İM 45-72-A00001_DURASIL GES DM-1 M03_96310672</t>
  </si>
  <si>
    <t>16.12.2023 16:16:10</t>
  </si>
  <si>
    <t>16.12.2023 16:44:00</t>
  </si>
  <si>
    <t>SUDELİĞİ KÖK 45-72-L00111_YENİÇEKÖY ÇIKIŞI L01_66544613</t>
  </si>
  <si>
    <t>16.12.2023 16:18:19</t>
  </si>
  <si>
    <t>16.12.2023 16:56:50</t>
  </si>
  <si>
    <t>TR-18 45-74-M00018_E E01_66048881</t>
  </si>
  <si>
    <t>16.12.2023 16:21:47</t>
  </si>
  <si>
    <t>16.12.2023 17:24:45</t>
  </si>
  <si>
    <t>GÖÇBEYLİ DM 35-16-M00139_HatBaşıAyırıcı_53140543 M07_53140543</t>
  </si>
  <si>
    <t>16.12.2023 16:23:35</t>
  </si>
  <si>
    <t>16.12.2023 23:15:58</t>
  </si>
  <si>
    <t>TR-55 KÖK 35-19-M00055_İM-2/TR-2(TR-292) L02_76783821</t>
  </si>
  <si>
    <t>16.12.2023 16:25:53</t>
  </si>
  <si>
    <t>16.12.2023 19:19:20</t>
  </si>
  <si>
    <t>16.12.2023 16:26:39</t>
  </si>
  <si>
    <t>16.12.2023 17:07:41</t>
  </si>
  <si>
    <t>KONURCA HACIUMMETLER TR 45-77-M00109_A_56362102_56362102</t>
  </si>
  <si>
    <t>16.12.2023 16:27:28</t>
  </si>
  <si>
    <t>16.12.2023 17:56:50</t>
  </si>
  <si>
    <t>KEMER KÖYÜ TR-1 35-15-L00274_35-15-L00274_2358851</t>
  </si>
  <si>
    <t>16.12.2023 16:36:15</t>
  </si>
  <si>
    <t>16.12.2023 18:50:17</t>
  </si>
  <si>
    <t>GÖKÇEÖREN KÖK 45-77-M00024_TEPE RESTORAN M02_72216583</t>
  </si>
  <si>
    <t>16.12.2023 16:37:18</t>
  </si>
  <si>
    <t>16.12.2023 17:01:24</t>
  </si>
  <si>
    <t>GÖLMARMARA İM 45-85-A00001_YENİKÖY L03_100832294</t>
  </si>
  <si>
    <t>16.12.2023 16:38:43</t>
  </si>
  <si>
    <t>16.12.2023 18:53:00</t>
  </si>
  <si>
    <t>ÇIRPI İM 35-20-A00002_YENİÇİFTLİK L03_2055122</t>
  </si>
  <si>
    <t>16.12.2023 16:41:16</t>
  </si>
  <si>
    <t>16.12.2023 16:51:21</t>
  </si>
  <si>
    <t>YİĞİTLER TR-3 35-27-L00227_B_56362805_56362805</t>
  </si>
  <si>
    <t>16.12.2023 16:43:24</t>
  </si>
  <si>
    <t>16.12.2023 17:00:52</t>
  </si>
  <si>
    <t>DERBENT İM-DM 45-83-A00004_GÜNEY L03_2097296</t>
  </si>
  <si>
    <t>16.12.2023 16:45:15</t>
  </si>
  <si>
    <t>16.12.2023 18:54:00</t>
  </si>
  <si>
    <t>K-4259 35-01-K04259_911203644_911203644</t>
  </si>
  <si>
    <t>16.12.2023 16:45:46</t>
  </si>
  <si>
    <t>16.12.2023 20:49:38</t>
  </si>
  <si>
    <t>POYRAZDAMLARI TR-1 KÖK 45-78-M00571__56407770_56407770</t>
  </si>
  <si>
    <t>16.12.2023 16:46:12</t>
  </si>
  <si>
    <t>16.12.2023 17:24:14</t>
  </si>
  <si>
    <t>K-575 35-01-K00575_911139102_911139102</t>
  </si>
  <si>
    <t>16.12.2023 16:51:53</t>
  </si>
  <si>
    <t>16.12.2023 18:34:08</t>
  </si>
  <si>
    <t>MENEMEN İM 35-28-A00001_HIDIRTEPE L12_88107575</t>
  </si>
  <si>
    <t>16.12.2023 16:52:59</t>
  </si>
  <si>
    <t>16.12.2023 16:55:54</t>
  </si>
  <si>
    <t>16.12.2023 16:54:54</t>
  </si>
  <si>
    <t>16.12.2023 17:01:29</t>
  </si>
  <si>
    <t>KUŞÇULAR TR-7 35-19-M00219_B_90965223_90965223</t>
  </si>
  <si>
    <t>16.12.2023 16:54:59</t>
  </si>
  <si>
    <t>16.12.2023 22:21:22</t>
  </si>
  <si>
    <t>M-1855 YAKAKÖY TR-6 35-02-M01855_A_56366043_56366043</t>
  </si>
  <si>
    <t>16.12.2023 16:58:36</t>
  </si>
  <si>
    <t>16.12.2023 18:18:03</t>
  </si>
  <si>
    <t>HASKÖY TR-1 35-20-L00206_A_56382561_56382561</t>
  </si>
  <si>
    <t>16.12.2023 16:59:04</t>
  </si>
  <si>
    <t>16.12.2023 19:21:44</t>
  </si>
  <si>
    <t>16.12.2023 17:00:55</t>
  </si>
  <si>
    <t>16.12.2023 20:38:59</t>
  </si>
  <si>
    <t>DÖĞÜŞÖREN TR-1 45-86-M00349_45-86-M00349_83975546</t>
  </si>
  <si>
    <t>16.12.2023 17:01:55</t>
  </si>
  <si>
    <t>16.12.2023 18:38:36</t>
  </si>
  <si>
    <t>KAYACIK KÖK 45-75-M00065_SARIALİLER M03_84267114</t>
  </si>
  <si>
    <t>16.12.2023 17:02:33</t>
  </si>
  <si>
    <t>16.12.2023 17:03:09</t>
  </si>
  <si>
    <t>BAYRAMCILAR TR-1 35-16-M00039_D_90946542_90946542</t>
  </si>
  <si>
    <t>16.12.2023 17:04:53</t>
  </si>
  <si>
    <t>16.12.2023 19:02:17</t>
  </si>
  <si>
    <t>16.12.2023 17:05:43</t>
  </si>
  <si>
    <t>16.12.2023 17:35:29</t>
  </si>
  <si>
    <t>16.12.2023 17:08:19</t>
  </si>
  <si>
    <t>16.12.2023 18:15:57</t>
  </si>
  <si>
    <t>16.12.2023 17:08:20</t>
  </si>
  <si>
    <t>16.12.2023 18:15:39</t>
  </si>
  <si>
    <t>AKHİSAR İM 45-72-A00001_BAŞLAMIŞ L02_2058313</t>
  </si>
  <si>
    <t>16.12.2023 17:08:47</t>
  </si>
  <si>
    <t>16.12.2023 18:20:00</t>
  </si>
  <si>
    <t>K-1990 35-04-K01990_C C1B_5835454</t>
  </si>
  <si>
    <t>16.12.2023 17:15:21</t>
  </si>
  <si>
    <t>16.12.2023 20:57:18</t>
  </si>
  <si>
    <t>16.12.2023 17:18:22</t>
  </si>
  <si>
    <t>16.12.2023 18:03:39</t>
  </si>
  <si>
    <t>L-266 35-18-L00266_950450356_950450356</t>
  </si>
  <si>
    <t>16.12.2023 17:18:34</t>
  </si>
  <si>
    <t>16.12.2023 22:06:45</t>
  </si>
  <si>
    <t>ÇAMURHAMAMI KÖK 45-78-L00230_YENİKÖY L03_2105171</t>
  </si>
  <si>
    <t>16.12.2023 17:19:29</t>
  </si>
  <si>
    <t>16.12.2023 17:19:49</t>
  </si>
  <si>
    <t>16.12.2023 17:20:23</t>
  </si>
  <si>
    <t>16.12.2023 19:53:53</t>
  </si>
  <si>
    <t>KIRCALAR DM 35-16-M00261_ÜRKÜTLER-SINIRADA GRUP KÖYLER ENH M03_72041787</t>
  </si>
  <si>
    <t>16.12.2023 17:25:00</t>
  </si>
  <si>
    <t>16.12.2023 18:09:00</t>
  </si>
  <si>
    <t>ELİFLİ TR-5 35-20-L00113_C_56361046_56361046</t>
  </si>
  <si>
    <t>16.12.2023 17:26:54</t>
  </si>
  <si>
    <t>16.12.2023 21:58:24</t>
  </si>
  <si>
    <t>M-3132(YATIRIM REZERVE) 35-01-M03132_B b3_5888355</t>
  </si>
  <si>
    <t>16.12.2023 17:27:33</t>
  </si>
  <si>
    <t>16.12.2023 19:57:18</t>
  </si>
  <si>
    <t>ALAŞEHİR TR-75 45-73-M00075_A_91065455_91065455</t>
  </si>
  <si>
    <t>16.12.2023 17:28:35</t>
  </si>
  <si>
    <t>16.12.2023 18:56:51</t>
  </si>
  <si>
    <t>16.12.2023 17:34:50</t>
  </si>
  <si>
    <t>16.12.2023 20:42:26</t>
  </si>
  <si>
    <t>DEMİRCİ DM 45-74-M00347_YARBASAN M04_84598223</t>
  </si>
  <si>
    <t>16.12.2023 17:40:15</t>
  </si>
  <si>
    <t>16.12.2023 18:08:22</t>
  </si>
  <si>
    <t>16.12.2023 17:43:04</t>
  </si>
  <si>
    <t>16.12.2023 18:57:13</t>
  </si>
  <si>
    <t>GELENBE İM 45-76-A00001_HatBaşıAyırıcı_53135055 L02_53135055</t>
  </si>
  <si>
    <t>16.12.2023 17:46:06</t>
  </si>
  <si>
    <t>16.12.2023 18:29:32</t>
  </si>
  <si>
    <t>PANCAR TR-2 35-26-M00893__66213180_66213180</t>
  </si>
  <si>
    <t>16.12.2023 17:47:39</t>
  </si>
  <si>
    <t>16.12.2023 18:09:18</t>
  </si>
  <si>
    <t>KARGIN KÖK 45-84-M00004_6767030_56402506_56402506</t>
  </si>
  <si>
    <t>16.12.2023 17:49:06</t>
  </si>
  <si>
    <t>16.12.2023 21:50:03</t>
  </si>
  <si>
    <t>TEKKEDERE DM 35-16-M00137_HatBaşıAyırıcı_53140682 M03_53140682</t>
  </si>
  <si>
    <t>16.12.2023 17:58:45</t>
  </si>
  <si>
    <t>16.12.2023 23:14:41</t>
  </si>
  <si>
    <t>YAYLAYURT TR-1 35-30-M00128_35-30-M00128_58006394</t>
  </si>
  <si>
    <t>16.12.2023 18:00:48</t>
  </si>
  <si>
    <t>16.12.2023 21:32:31</t>
  </si>
  <si>
    <t>L-139 35-18-L00139_950443427_950443427</t>
  </si>
  <si>
    <t>16.12.2023 18:03:34</t>
  </si>
  <si>
    <t>16.12.2023 22:20:13</t>
  </si>
  <si>
    <t>16.12.2023 18:05:30</t>
  </si>
  <si>
    <t>16.12.2023 20:04:33</t>
  </si>
  <si>
    <t>K-2885 35-02-K02885_B B1B_5845902</t>
  </si>
  <si>
    <t>16.12.2023 18:07:14</t>
  </si>
  <si>
    <t>16.12.2023 19:34:52</t>
  </si>
  <si>
    <t>DENİZKÖY TR-1 35-30-M00594_B_56353089_56353089</t>
  </si>
  <si>
    <t>16.12.2023 18:07:20</t>
  </si>
  <si>
    <t>16.12.2023 19:54:44</t>
  </si>
  <si>
    <t>SELVİLER TR-1 45-86-M00241_A_56405157_56405157</t>
  </si>
  <si>
    <t>16.12.2023 18:09:22</t>
  </si>
  <si>
    <t>16.12.2023 19:05:39</t>
  </si>
  <si>
    <t>16.12.2023 18:14:23</t>
  </si>
  <si>
    <t>16.12.2023 18:35:00</t>
  </si>
  <si>
    <t>DM-6/32 35-28-M00756__72410355_72410355</t>
  </si>
  <si>
    <t>16.12.2023 18:14:39</t>
  </si>
  <si>
    <t>16.12.2023 21:26:27</t>
  </si>
  <si>
    <t>SART TR-5 45-78-M00174_49315761_56384936_56384936</t>
  </si>
  <si>
    <t>16.12.2023 18:25:29</t>
  </si>
  <si>
    <t>16.12.2023 19:31:06</t>
  </si>
  <si>
    <t>ÇİLE DM 35-22-M00086_ÇİLE KÖYÜ M05_50064097</t>
  </si>
  <si>
    <t>16.12.2023 18:58:00</t>
  </si>
  <si>
    <t>K-270 35-01-K00270_910882548_910882548</t>
  </si>
  <si>
    <t>16.12.2023 18:33:34</t>
  </si>
  <si>
    <t>16.12.2023 20:48:26</t>
  </si>
  <si>
    <t>16.12.2023 18:36:15</t>
  </si>
  <si>
    <t>16.12.2023 18:48:45</t>
  </si>
  <si>
    <t>K-4122 35-09-K04122_97720610_97720610</t>
  </si>
  <si>
    <t>16.12.2023 18:37:07</t>
  </si>
  <si>
    <t>16.12.2023 19:52:30</t>
  </si>
  <si>
    <t>URLA TM-1 35-19-A00004_HatBaşıAyırıcı_53134090 M07_53134090</t>
  </si>
  <si>
    <t>16.12.2023 18:38:28</t>
  </si>
  <si>
    <t>16.12.2023 21:33:15</t>
  </si>
  <si>
    <t>16.12.2023 18:40:13</t>
  </si>
  <si>
    <t>16.12.2023 19:49:49</t>
  </si>
  <si>
    <t>M-2948 35-01-M02948_911532960_911532960</t>
  </si>
  <si>
    <t>16.12.2023 18:41:27</t>
  </si>
  <si>
    <t>16.12.2023 21:27:18</t>
  </si>
  <si>
    <t>16.12.2023 18:41:43</t>
  </si>
  <si>
    <t>16.12.2023 19:17:00</t>
  </si>
  <si>
    <t>SELİMŞAHLAR TR-7 45-71-M01294_45-71-M01294_2356040</t>
  </si>
  <si>
    <t>16.12.2023 18:51:11</t>
  </si>
  <si>
    <t>16.12.2023 20:39:43</t>
  </si>
  <si>
    <t>16.12.2023 18:54:05</t>
  </si>
  <si>
    <t>16.12.2023 19:12:00</t>
  </si>
  <si>
    <t>K-2885 35-02-K02885_35-02-K02885_2357392</t>
  </si>
  <si>
    <t>16.12.2023 18:55:05</t>
  </si>
  <si>
    <t>16.12.2023 19:16:15</t>
  </si>
  <si>
    <t>K-595 35-01-K00595_911700851_911700851</t>
  </si>
  <si>
    <t>16.12.2023 18:59:56</t>
  </si>
  <si>
    <t>16.12.2023 21:10:36</t>
  </si>
  <si>
    <t>BAYRAMCILAR TR-1 35-16-M00039_35-16-M00039_2347052</t>
  </si>
  <si>
    <t>16.12.2023 19:18:31</t>
  </si>
  <si>
    <t>KIZILAVLU TR-1 45-78-M00838_B_91288288_91288288</t>
  </si>
  <si>
    <t>16.12.2023 19:03:10</t>
  </si>
  <si>
    <t>16.12.2023 21:08:30</t>
  </si>
  <si>
    <t>TR-62 35-19-L00062_TR-64 L02_72126635</t>
  </si>
  <si>
    <t>16.12.2023 19:07:34</t>
  </si>
  <si>
    <t>16.12.2023 19:56:28</t>
  </si>
  <si>
    <t>16.12.2023 19:08:02</t>
  </si>
  <si>
    <t>SARIGÖL TR-25 45-79-M00025_945559027_945559027</t>
  </si>
  <si>
    <t>16.12.2023 19:11:00</t>
  </si>
  <si>
    <t>16.12.2023 20:47:24</t>
  </si>
  <si>
    <t>YENİFOÇA TR-37 35-23-M00037_B_56377460_56377460</t>
  </si>
  <si>
    <t>16.12.2023 19:14:04</t>
  </si>
  <si>
    <t>16.12.2023 22:29:12</t>
  </si>
  <si>
    <t>16.12.2023 19:14:05</t>
  </si>
  <si>
    <t>16.12.2023 19:33:00</t>
  </si>
  <si>
    <t>TR-2/69 (15,8) 45-83-L00069_C C03b_66245343</t>
  </si>
  <si>
    <t>16.12.2023 19:14:55</t>
  </si>
  <si>
    <t>17.12.2023 01:12:37</t>
  </si>
  <si>
    <t>GÖBEKLİ TR-1 45-73-M01076_A_56386898_56386898</t>
  </si>
  <si>
    <t>16.12.2023 19:23:30</t>
  </si>
  <si>
    <t>16.12.2023 21:04:31</t>
  </si>
  <si>
    <t>YENİKÖY TR-1 35-22-M00276_955291138_955291138</t>
  </si>
  <si>
    <t>16.12.2023 19:25:08</t>
  </si>
  <si>
    <t>16.12.2023 21:05:23</t>
  </si>
  <si>
    <t>HASKÖY TR-4 35-20-L00369_35-20-L00369_2371656</t>
  </si>
  <si>
    <t>16.12.2023 19:28:43</t>
  </si>
  <si>
    <t>16.12.2023 19:56:41</t>
  </si>
  <si>
    <t>ÇAYPINAR MUSLUK GEDİĞİ TR 45-78-L00298_45-78-L00298_2355743</t>
  </si>
  <si>
    <t>16.12.2023 19:29:23</t>
  </si>
  <si>
    <t>16.12.2023 19:44:30</t>
  </si>
  <si>
    <t>TR-46 45-78-L00046_45-78-L00046_65902001</t>
  </si>
  <si>
    <t>16.12.2023 19:29:59</t>
  </si>
  <si>
    <t>16.12.2023 20:00:19</t>
  </si>
  <si>
    <t>KAPIKAYA TR-1 35-17-M00185_950303604_950303604</t>
  </si>
  <si>
    <t>16.12.2023 19:39:36</t>
  </si>
  <si>
    <t>16.12.2023 21:45:48</t>
  </si>
  <si>
    <t>AKHİSAR İM 45-72-A00001_ESKİ ZEYTİN OVA L06_2308263</t>
  </si>
  <si>
    <t>16.12.2023 19:43:59</t>
  </si>
  <si>
    <t>16.12.2023 20:00:00</t>
  </si>
  <si>
    <t>16.12.2023 19:47:00</t>
  </si>
  <si>
    <t>16.12.2023 20:18:00</t>
  </si>
  <si>
    <t>KESİKKÖY DM 35-28-M00309_HatBaşıAyırıcı_90912545 M14_90912545</t>
  </si>
  <si>
    <t>16.12.2023 19:48:50</t>
  </si>
  <si>
    <t>16.12.2023 21:32:47</t>
  </si>
  <si>
    <t>ÇANDARLI TR-23 35-30-M00023_BELEDİYE ARITMA M02_79436886</t>
  </si>
  <si>
    <t>16.12.2023 19:51:29</t>
  </si>
  <si>
    <t>16.12.2023 20:30:19</t>
  </si>
  <si>
    <t>OG Direk Yıkılması</t>
  </si>
  <si>
    <t>16.12.2023 22:12:28</t>
  </si>
  <si>
    <t>PAZARKÖY TR-1 45-78-L00699_C_56391768_56391768</t>
  </si>
  <si>
    <t>16.12.2023 19:52:33</t>
  </si>
  <si>
    <t>16.12.2023 22:26:32</t>
  </si>
  <si>
    <t>L-157 YEŞİLKENT 35-14-L00157_956660561_956660561</t>
  </si>
  <si>
    <t>16.12.2023 19:53:22</t>
  </si>
  <si>
    <t>16.12.2023 21:18:14</t>
  </si>
  <si>
    <t>K-1229 35-01-K01229_910288505_910288505</t>
  </si>
  <si>
    <t>16.12.2023 19:56:34</t>
  </si>
  <si>
    <t>16.12.2023 22:40:11</t>
  </si>
  <si>
    <t>TR-76 35-19-L00076_DIREK TIPI TRAFO HUCRESI H01_2053472</t>
  </si>
  <si>
    <t>16.12.2023 20:05:07</t>
  </si>
  <si>
    <t>16.12.2023 22:35:35</t>
  </si>
  <si>
    <t>K-2014 35-08-K02014_F F1_5901587</t>
  </si>
  <si>
    <t>16.12.2023 20:10:56</t>
  </si>
  <si>
    <t>16.12.2023 21:12:47</t>
  </si>
  <si>
    <t>BİRGİ TR-19 35-15-L00265_35-15-L00265_2360085</t>
  </si>
  <si>
    <t>16.12.2023 20:13:32</t>
  </si>
  <si>
    <t>16.12.2023 20:27:36</t>
  </si>
  <si>
    <t>ALÇUK TM 35-17-A00001_HatBaşıAyırıcı_53133534 M30_53133534</t>
  </si>
  <si>
    <t>16.12.2023 20:14:00</t>
  </si>
  <si>
    <t>17.12.2023 00:07:13</t>
  </si>
  <si>
    <t>K-3480 35-02-K03480_C_56364531_56364531</t>
  </si>
  <si>
    <t>16.12.2023 20:18:05</t>
  </si>
  <si>
    <t>16.12.2023 21:52:15</t>
  </si>
  <si>
    <t>YENİ ŞAKRAN TR-11 35-17-M00211_950309402_950309402</t>
  </si>
  <si>
    <t>16.12.2023 20:21:56</t>
  </si>
  <si>
    <t>17.12.2023 01:11:20</t>
  </si>
  <si>
    <t>GÖKÇEALAN VERİCİLER KÖK 35-13-L00500_VERİCİLER L01_76583386</t>
  </si>
  <si>
    <t>16.12.2023 20:23:12</t>
  </si>
  <si>
    <t>16.12.2023 21:13:15</t>
  </si>
  <si>
    <t>SOMA A SANTRALİ İM/DM 45-82-A00001_HatBaşıAyırıcı_53136018 L14_53136018</t>
  </si>
  <si>
    <t>16.12.2023 20:24:50</t>
  </si>
  <si>
    <t>16.12.2023 23:10:09</t>
  </si>
  <si>
    <t>ASARLIK TR-7 35-28-M00181_6447288_56376188_56376188</t>
  </si>
  <si>
    <t>16.12.2023 20:26:55</t>
  </si>
  <si>
    <t>16.12.2023 21:50:49</t>
  </si>
  <si>
    <t>16.12.2023 20:34:16</t>
  </si>
  <si>
    <t>16.12.2023 22:40:36</t>
  </si>
  <si>
    <t>L-30 TAŞDİBİ 35-14-L00030_95000562895_95000562895</t>
  </si>
  <si>
    <t>16.12.2023 20:51:29</t>
  </si>
  <si>
    <t>16.12.2023 23:06:27</t>
  </si>
  <si>
    <t>GELENBE İM 45-76-A00001_ÇALTICAK(KARAKURT-İLYASLAR) L03_2092597</t>
  </si>
  <si>
    <t>16.12.2023 20:58:05</t>
  </si>
  <si>
    <t>16.12.2023 21:02:00</t>
  </si>
  <si>
    <t>DM-2/2 ESKİ KUYUYANI 35-18-L00583__95519653_95519653</t>
  </si>
  <si>
    <t>16.12.2023 21:14:28</t>
  </si>
  <si>
    <t>16.12.2023 22:45:30</t>
  </si>
  <si>
    <t>K-488 35-04-K00488_C C1B_5784516</t>
  </si>
  <si>
    <t>16.12.2023 21:17:36</t>
  </si>
  <si>
    <t>16.12.2023 22:06:59</t>
  </si>
  <si>
    <t>K-1548 35-01-K01548_B 1B_5870438</t>
  </si>
  <si>
    <t>16.12.2023 21:22:41</t>
  </si>
  <si>
    <t>16.12.2023 22:48:41</t>
  </si>
  <si>
    <t>16.12.2023 21:23:15</t>
  </si>
  <si>
    <t>16.12.2023 21:50:18</t>
  </si>
  <si>
    <t>DUALAR TR-1 45-76-M00248_45-76-M00248_79282036</t>
  </si>
  <si>
    <t>16.12.2023 21:39:46</t>
  </si>
  <si>
    <t>17.12.2023 00:39:12</t>
  </si>
  <si>
    <t>16.12.2023 21:47:07</t>
  </si>
  <si>
    <t>16.12.2023 23:27:00</t>
  </si>
  <si>
    <t>SELİMŞAHLAR TR-3 45-71-M01297_C_56352393_56352393</t>
  </si>
  <si>
    <t>16.12.2023 22:02:58</t>
  </si>
  <si>
    <t>17.12.2023 02:07:33</t>
  </si>
  <si>
    <t>16.12.2023 22:27:51</t>
  </si>
  <si>
    <t>SUDELİĞİ KÖK 45-72-L00111_HatBaşıAyırıcı_53139805 L01_53139805</t>
  </si>
  <si>
    <t>16.12.2023 22:40:39</t>
  </si>
  <si>
    <t>16.12.2023 22:16:12</t>
  </si>
  <si>
    <t>16.12.2023 23:54:47</t>
  </si>
  <si>
    <t>SEYREK TR-7 KÖK 35-28-M00379_HatBaşıAyırıcı_92518235 M04_92518235</t>
  </si>
  <si>
    <t>16.12.2023 22:18:09</t>
  </si>
  <si>
    <t>16.12.2023 23:39:41</t>
  </si>
  <si>
    <t>L-91 ULAMIŞ TEPE KAHVE 35-14-L00091_956660360_956660360</t>
  </si>
  <si>
    <t>16.12.2023 22:25:36</t>
  </si>
  <si>
    <t>16.12.2023 23:57:43</t>
  </si>
  <si>
    <t>17.12.2023 02:02:40</t>
  </si>
  <si>
    <t>TR-15 ( M-715) 35-30-M00715_955300279_955300279</t>
  </si>
  <si>
    <t>16.12.2023 22:49:54</t>
  </si>
  <si>
    <t>16.12.2023 23:53:55</t>
  </si>
  <si>
    <t>L-10 KARADAĞ DM 35-18-L00010_35-18-L00010_72054840</t>
  </si>
  <si>
    <t>16.12.2023 23:05:29</t>
  </si>
  <si>
    <t>16.12.2023 23:54:48</t>
  </si>
  <si>
    <t>HELVACI DM-2 35-17-M00359_DM-1 M07_66476616</t>
  </si>
  <si>
    <t>16.12.2023 23:05:53</t>
  </si>
  <si>
    <t>16.12.2023 23:06:39</t>
  </si>
  <si>
    <t>DURASILLI TR-24 45-78-M01138_49274779_56391077_56391077</t>
  </si>
  <si>
    <t>16.12.2023 23:17:34</t>
  </si>
  <si>
    <t>16.12.2023 23:40:33</t>
  </si>
  <si>
    <t>16.12.2023 23:34:22</t>
  </si>
  <si>
    <t>17.12.2023 00:44:00</t>
  </si>
  <si>
    <t>ULUKENT DM-4/2 35-28-M00044_35-28-M00044_66556251</t>
  </si>
  <si>
    <t>16.12.2023 23:39:04</t>
  </si>
  <si>
    <t>17.12.2023 04:25:36</t>
  </si>
  <si>
    <t>TUZÇULLU TR-1 35-28-M00420_35-28-M00420_92412030</t>
  </si>
  <si>
    <t>16.12.2023 23:50:09</t>
  </si>
  <si>
    <t>17.12.2023 00:49:40</t>
  </si>
  <si>
    <t>ULUKENT DM-2/12 35-28-M00582_35-28-M00582_66549470</t>
  </si>
  <si>
    <t>16.12.2023 23:51:28</t>
  </si>
  <si>
    <t>17.12.2023 07:09:07</t>
  </si>
  <si>
    <t>KUŞÇULAR TR-14 35-19-M00259_A_91311722_91311722</t>
  </si>
  <si>
    <t>16.12.2023 23:56:03</t>
  </si>
  <si>
    <t>17.12.2023 02:30:46</t>
  </si>
  <si>
    <t>17.12.2023 00:01:50</t>
  </si>
  <si>
    <t>17.12.2023 00:09:00</t>
  </si>
  <si>
    <t>GELENBE İM 45-76-A00001_HatBaşıAyırıcı_53135034 L03_53135034</t>
  </si>
  <si>
    <t>17.12.2023 00:02:51</t>
  </si>
  <si>
    <t>17.12.2023 02:21:49</t>
  </si>
  <si>
    <t>17.12.2023 00:57:01</t>
  </si>
  <si>
    <t>17.12.2023 00:10:50</t>
  </si>
  <si>
    <t>17.12.2023 06:55:16</t>
  </si>
  <si>
    <t>17.12.2023 00:12:35</t>
  </si>
  <si>
    <t>17.12.2023 00:46:53</t>
  </si>
  <si>
    <t>EYKO TR-6 35-30-M00032_35-30-M00032_2372067</t>
  </si>
  <si>
    <t>17.12.2023 00:18:54</t>
  </si>
  <si>
    <t>17.12.2023 02:09:13</t>
  </si>
  <si>
    <t>K-634 35-03-K00634_C_56378985_56378985</t>
  </si>
  <si>
    <t>17.12.2023 00:24:08</t>
  </si>
  <si>
    <t>17.12.2023 01:12:33</t>
  </si>
  <si>
    <t>17.12.2023 00:24:12</t>
  </si>
  <si>
    <t>17.12.2023 00:35:51</t>
  </si>
  <si>
    <t>ILIPINAR TR-1 35-23-M00081_950426734_950426734</t>
  </si>
  <si>
    <t>17.12.2023 00:29:10</t>
  </si>
  <si>
    <t>17.12.2023 02:49:41</t>
  </si>
  <si>
    <t>M-1304 35-09-M01304_913713757_913713757</t>
  </si>
  <si>
    <t>17.12.2023 00:40:11</t>
  </si>
  <si>
    <t>17.12.2023 02:09:06</t>
  </si>
  <si>
    <t>17.12.2023 01:05:29</t>
  </si>
  <si>
    <t>17.12.2023 01:46:17</t>
  </si>
  <si>
    <t>17.12.2023 01:30:28</t>
  </si>
  <si>
    <t>17.12.2023 03:17:00</t>
  </si>
  <si>
    <t>K-1990 35-04-K01990_99323010_99323010</t>
  </si>
  <si>
    <t>17.12.2023 01:38:07</t>
  </si>
  <si>
    <t>17.12.2023 04:08:29</t>
  </si>
  <si>
    <t>POYRACIK TR-8 35-24-L00031_35-24-L00031_2377048</t>
  </si>
  <si>
    <t>17.12.2023 01:46:47</t>
  </si>
  <si>
    <t>17.12.2023 02:55:30</t>
  </si>
  <si>
    <t>HİLAL KLASİK TM 35-01-A00011_TR-A M01_2054350</t>
  </si>
  <si>
    <t>17.12.2023 01:52:53</t>
  </si>
  <si>
    <t>17.12.2023 02:02:39</t>
  </si>
  <si>
    <t>17.12.2023 02:01:43</t>
  </si>
  <si>
    <t>17.12.2023 02:05:09</t>
  </si>
  <si>
    <t>GELENBE İM 45-76-A00001_ÇALTICAK(KARAKURT-İLYASLAR) L03_2326028</t>
  </si>
  <si>
    <t>17.12.2023 02:45:00</t>
  </si>
  <si>
    <t>17.12.2023 02:22:09</t>
  </si>
  <si>
    <t>17.12.2023 02:46:25</t>
  </si>
  <si>
    <t>17.12.2023 02:52:28</t>
  </si>
  <si>
    <t>17.12.2023 05:17:31</t>
  </si>
  <si>
    <t>K-811 35-01-K00811_G_56357503_56357503</t>
  </si>
  <si>
    <t>17.12.2023 03:32:31</t>
  </si>
  <si>
    <t>17.12.2023 04:16:58</t>
  </si>
  <si>
    <t>K-135 35-01-K00135_910578897_910578897</t>
  </si>
  <si>
    <t>17.12.2023 03:45:39</t>
  </si>
  <si>
    <t>17.12.2023 06:36:00</t>
  </si>
  <si>
    <t>SİYEKLİ KÖK 45-71-M00185_OSMANCALI M04_72256923</t>
  </si>
  <si>
    <t>17.12.2023 03:55:49</t>
  </si>
  <si>
    <t>17.12.2023 04:03:35</t>
  </si>
  <si>
    <t>YENİFOÇA TR-37 35-23-M00037_35-23-M00037_2353757</t>
  </si>
  <si>
    <t>17.12.2023 04:06:06</t>
  </si>
  <si>
    <t>17.12.2023 05:08:39</t>
  </si>
  <si>
    <t>17.12.2023 04:27:29</t>
  </si>
  <si>
    <t>17.12.2023 04:51:24</t>
  </si>
  <si>
    <t>K-1478 35-03-K01478_R_56373202_56373202</t>
  </si>
  <si>
    <t>17.12.2023 04:39:38</t>
  </si>
  <si>
    <t>17.12.2023 06:28:42</t>
  </si>
  <si>
    <t>17.12.2023 04:41:16</t>
  </si>
  <si>
    <t>17.12.2023 06:32:38</t>
  </si>
  <si>
    <t>17.12.2023 04:43:00</t>
  </si>
  <si>
    <t>17.12.2023 06:29:56</t>
  </si>
  <si>
    <t>MURADİYE TR-2 SU DEPOSU 45-71-M00199_C C1_5965570</t>
  </si>
  <si>
    <t>17.12.2023 04:53:00</t>
  </si>
  <si>
    <t>17.12.2023 10:00:30</t>
  </si>
  <si>
    <t>TR-6 35-15-M00006_TR-94 (HAMDİ BEY CAMİİ YANI) M01_66901370</t>
  </si>
  <si>
    <t>17.12.2023 05:06:53</t>
  </si>
  <si>
    <t>17.12.2023 05:32:00</t>
  </si>
  <si>
    <t>17.12.2023 05:16:44</t>
  </si>
  <si>
    <t>17.12.2023 05:28:20</t>
  </si>
  <si>
    <t>K-2014 35-08-K02014_A a1b_5776301</t>
  </si>
  <si>
    <t>17.12.2023 05:29:13</t>
  </si>
  <si>
    <t>17.12.2023 06:10:36</t>
  </si>
  <si>
    <t>BİRGİ TR-18 35-15-L00398_48761682_56362276_56362276</t>
  </si>
  <si>
    <t>17.12.2023 06:07:01</t>
  </si>
  <si>
    <t>17.12.2023 07:11:35</t>
  </si>
  <si>
    <t>17.12.2023 06:12:07</t>
  </si>
  <si>
    <t>17.12.2023 10:13:08</t>
  </si>
  <si>
    <t>17.12.2023 06:50:17</t>
  </si>
  <si>
    <t>17.12.2023 08:43:35</t>
  </si>
  <si>
    <t>TR-17 35-31-L00017_35-31-L00017_2350088</t>
  </si>
  <si>
    <t>17.12.2023 06:50:31</t>
  </si>
  <si>
    <t>17.12.2023 07:55:52</t>
  </si>
  <si>
    <t>ÇAPAK KÖK 35-26-M00435_HatBaşıAyırıcı_95662713 M05_95662713</t>
  </si>
  <si>
    <t>17.12.2023 06:51:13</t>
  </si>
  <si>
    <t>17.12.2023 10:29:42</t>
  </si>
  <si>
    <t>L-325 (ALBAYRAK) 35-18-L00325_A_91254504_91254504</t>
  </si>
  <si>
    <t>17.12.2023 07:00:22</t>
  </si>
  <si>
    <t>17.12.2023 10:26:47</t>
  </si>
  <si>
    <t>BİRGİ TR-18 35-15-L00398_35-15-L00398_2360083</t>
  </si>
  <si>
    <t>17.12.2023 07:53:21</t>
  </si>
  <si>
    <t>17.12.2023 07:12:09</t>
  </si>
  <si>
    <t>17.12.2023 09:33:45</t>
  </si>
  <si>
    <t>17.12.2023 07:27:00</t>
  </si>
  <si>
    <t>17.12.2023 10:59:19</t>
  </si>
  <si>
    <t>17.12.2023 07:53:49</t>
  </si>
  <si>
    <t>17.12.2023 08:14:35</t>
  </si>
  <si>
    <t>K-2014 35-08-K02014_97597638_97597638</t>
  </si>
  <si>
    <t>17.12.2023 07:54:37</t>
  </si>
  <si>
    <t>17.12.2023 12:58:12</t>
  </si>
  <si>
    <t>M-1856 YAKAKÖY TR-5 35-02-M01856_C_56367053_56367053</t>
  </si>
  <si>
    <t>AG Hatta Yabancı Cisim</t>
  </si>
  <si>
    <t>17.12.2023 08:06:23</t>
  </si>
  <si>
    <t>17.12.2023 11:10:48</t>
  </si>
  <si>
    <t>KOCAKAĞAN KAPAKLI TR-1 45-72-L00230_A_91115972_91115972</t>
  </si>
  <si>
    <t>17.12.2023 08:14:13</t>
  </si>
  <si>
    <t>17.12.2023 11:03:02</t>
  </si>
  <si>
    <t>YAKAPINAR TR-7 35-20-L00140_35-20-L00140_2349664</t>
  </si>
  <si>
    <t>17.12.2023 08:20:42</t>
  </si>
  <si>
    <t>17.12.2023 10:35:25</t>
  </si>
  <si>
    <t>17.12.2023 08:36:28</t>
  </si>
  <si>
    <t>17.12.2023 10:18:12</t>
  </si>
  <si>
    <t>MORDOĞAN TR-33 35-21-L00150_C_56393463_56393463</t>
  </si>
  <si>
    <t>17.12.2023 08:43:26</t>
  </si>
  <si>
    <t>17.12.2023 10:21:34</t>
  </si>
  <si>
    <t>BOZDAĞ TR-15 (KAYAK MERKEZİ) 35-15-L00304_B_91008099_91008099</t>
  </si>
  <si>
    <t>17.12.2023 08:44:28</t>
  </si>
  <si>
    <t>17.12.2023 10:32:33</t>
  </si>
  <si>
    <t>M-2040 35-01-M02040_912125100_912125100</t>
  </si>
  <si>
    <t>17.12.2023 08:47:25</t>
  </si>
  <si>
    <t>17.12.2023 11:07:39</t>
  </si>
  <si>
    <t>KEMHALLI KÖK 45-86-M00044_HatBaşıAyırıcı_75176085 M01_75176085</t>
  </si>
  <si>
    <t>17.12.2023 08:47:33</t>
  </si>
  <si>
    <t>17.12.2023 09:32:00</t>
  </si>
  <si>
    <t>MANİSA TM-1 45-71-A00001_MURADİYE-2 M24_2309127</t>
  </si>
  <si>
    <t>17.12.2023 08:50:00</t>
  </si>
  <si>
    <t>17.12.2023 17:03:00</t>
  </si>
  <si>
    <t>NEVZAT TANÇ SULAMA GRB 35-20-L00405_B_91155675_91155675</t>
  </si>
  <si>
    <t>17.12.2023 08:52:48</t>
  </si>
  <si>
    <t>17.12.2023 11:35:22</t>
  </si>
  <si>
    <t>DİKİLİTAŞ TR-1 45-75-M00314_945598514_945598514</t>
  </si>
  <si>
    <t>17.12.2023 08:52:55</t>
  </si>
  <si>
    <t>17.12.2023 10:16:52</t>
  </si>
  <si>
    <t>M-1453 GEÇİT 35-02-M01453_M-917 M01_66552011</t>
  </si>
  <si>
    <t>17.12.2023 08:56:32</t>
  </si>
  <si>
    <t>17.12.2023 12:41:03</t>
  </si>
  <si>
    <t>17.12.2023 08:57:32</t>
  </si>
  <si>
    <t>17.12.2023 14:40:28</t>
  </si>
  <si>
    <t>K-634 35-03-K00634_910266676_910266676</t>
  </si>
  <si>
    <t>17.12.2023 08:59:30</t>
  </si>
  <si>
    <t>17.12.2023 10:45:17</t>
  </si>
  <si>
    <t>ALACALAR TR-1 45-76-L00087_DIREK TIPI TRAFO HUCRESI H01_2092519</t>
  </si>
  <si>
    <t>OG Klemens Arızası</t>
  </si>
  <si>
    <t>17.12.2023 08:59:39</t>
  </si>
  <si>
    <t>17.12.2023 11:13:39</t>
  </si>
  <si>
    <t>M-333 35-02-M00333_ H1_2304327</t>
  </si>
  <si>
    <t>17.12.2023 09:01:43</t>
  </si>
  <si>
    <t>17.12.2023 13:44:35</t>
  </si>
  <si>
    <t>17.12.2023 09:01:59</t>
  </si>
  <si>
    <t>17.12.2023 10:46:27</t>
  </si>
  <si>
    <t>HALITLI TR-1 45-71-M01503_45-71-M01503_2357020</t>
  </si>
  <si>
    <t>17.12.2023 09:14:29</t>
  </si>
  <si>
    <t>17.12.2023 14:34:27</t>
  </si>
  <si>
    <t>17.12.2023 09:20:05</t>
  </si>
  <si>
    <t>17.12.2023 11:26:33</t>
  </si>
  <si>
    <t>17.12.2023 09:27:59</t>
  </si>
  <si>
    <t>17.12.2023 17:42:39</t>
  </si>
  <si>
    <t>K-3385 35-04-K03385_99503985_99503985</t>
  </si>
  <si>
    <t>17.12.2023 09:28:25</t>
  </si>
  <si>
    <t>17.12.2023 10:51:23</t>
  </si>
  <si>
    <t>TR-2/122 45-83-M00720_B_91461630_91461630</t>
  </si>
  <si>
    <t>17.12.2023 09:29:07</t>
  </si>
  <si>
    <t>17.12.2023 11:46:03</t>
  </si>
  <si>
    <t>TR-1/85 45-72-M00085_45-72-M00085_2360755</t>
  </si>
  <si>
    <t>17.12.2023 09:30:00</t>
  </si>
  <si>
    <t>17.12.2023 12:41:35</t>
  </si>
  <si>
    <t>KIZLARALANI TR-2 45-72-L00713_C_56394696_56394696</t>
  </si>
  <si>
    <t>17.12.2023 09:30:28</t>
  </si>
  <si>
    <t>17.12.2023 14:27:03</t>
  </si>
  <si>
    <t>MENEMEN İM 35-28-A00001_HIDIRTEPE L12_88107577</t>
  </si>
  <si>
    <t>17.12.2023 09:32:29</t>
  </si>
  <si>
    <t>17.12.2023 15:37:42</t>
  </si>
  <si>
    <t>17.12.2023 09:32:51</t>
  </si>
  <si>
    <t>17.12.2023 17:02:22</t>
  </si>
  <si>
    <t>TR-1-5/10 35-20-L00054_35-20-L00054_2355330</t>
  </si>
  <si>
    <t>17.12.2023 09:33:36</t>
  </si>
  <si>
    <t>17.12.2023 17:10:42</t>
  </si>
  <si>
    <t>K-4443 35-03-K04443_35-03-K04443_41935993</t>
  </si>
  <si>
    <t>17.12.2023 09:35:13</t>
  </si>
  <si>
    <t>17.12.2023 12:04:45</t>
  </si>
  <si>
    <t>17.12.2023 09:39:22</t>
  </si>
  <si>
    <t>17.12.2023 12:35:44</t>
  </si>
  <si>
    <t>BAYIRLI TR-2 35-15-L00332__72372871_72372871</t>
  </si>
  <si>
    <t>17.12.2023 09:44:35</t>
  </si>
  <si>
    <t>17.12.2023 11:12:01</t>
  </si>
  <si>
    <t>SANAYİ TR-4 35-14-M00307_956642505_956642505</t>
  </si>
  <si>
    <t>17.12.2023 09:47:05</t>
  </si>
  <si>
    <t>17.12.2023 10:49:14</t>
  </si>
  <si>
    <t>17.12.2023 09:47:24</t>
  </si>
  <si>
    <t>17.12.2023 10:26:34</t>
  </si>
  <si>
    <t>M-1335 KAYADİBİ KÖK 35-02-M01335_M-1157 KARAÇAM M05_2053136</t>
  </si>
  <si>
    <t>17.12.2023 09:49:51</t>
  </si>
  <si>
    <t>17.12.2023 10:04:05</t>
  </si>
  <si>
    <t>TR-8 35-15-L00008_950358946_950358946</t>
  </si>
  <si>
    <t>17.12.2023 09:52:29</t>
  </si>
  <si>
    <t>17.12.2023 12:31:42</t>
  </si>
  <si>
    <t>GÖKÇEN DM 2-1/3 35-29-L00064_35-29-L00064_72211474</t>
  </si>
  <si>
    <t>17.12.2023 09:54:03</t>
  </si>
  <si>
    <t>17.12.2023 11:11:11</t>
  </si>
  <si>
    <t>TR-92 35-15-L00092_950352967_950352967</t>
  </si>
  <si>
    <t>17.12.2023 09:57:49</t>
  </si>
  <si>
    <t>17.12.2023 12:04:54</t>
  </si>
  <si>
    <t>17.12.2023 10:00:32</t>
  </si>
  <si>
    <t>17.12.2023 11:57:44</t>
  </si>
  <si>
    <t>GÖKKAYA TR-2 45-84-L00019_955183455_955183455</t>
  </si>
  <si>
    <t>17.12.2023 10:01:06</t>
  </si>
  <si>
    <t>17.12.2023 12:25:09</t>
  </si>
  <si>
    <t>BEREKETLİ TR-1 45-79-M00323_945573034_945573034</t>
  </si>
  <si>
    <t>17.12.2023 10:03:38</t>
  </si>
  <si>
    <t>17.12.2023 10:56:57</t>
  </si>
  <si>
    <t>17.12.2023 10:04:40</t>
  </si>
  <si>
    <t>17.12.2023 12:46:18</t>
  </si>
  <si>
    <t>17.12.2023 10:04:53</t>
  </si>
  <si>
    <t>17.12.2023 13:22:30</t>
  </si>
  <si>
    <t>SÜLEYMANLI KÖK 35-28-M00606_GÖRECE-2 GES M09_72509050</t>
  </si>
  <si>
    <t>17.12.2023 10:05:38</t>
  </si>
  <si>
    <t>17.12.2023 10:45:31</t>
  </si>
  <si>
    <t>PAPUÇLU KÖYÜ ÇAY MAH TR-1 45-77-M00076_45-77-M00076_2366686</t>
  </si>
  <si>
    <t>17.12.2023 10:05:53</t>
  </si>
  <si>
    <t>17.12.2023 13:30:02</t>
  </si>
  <si>
    <t>GERMİYAN İM 35-18-A00004_HatBaşıAyırıcı_53138263 L02_53138263</t>
  </si>
  <si>
    <t>17.12.2023 10:07:37</t>
  </si>
  <si>
    <t>17.12.2023 11:33:41</t>
  </si>
  <si>
    <t>CEVİZLİ HÜSEYİNKELİ TR-6 35-31-L00324_B_91234205_91234205</t>
  </si>
  <si>
    <t>17.12.2023 10:09:28</t>
  </si>
  <si>
    <t>17.12.2023 13:26:49</t>
  </si>
  <si>
    <t>YARBASAN KÖK 45-74-M00119_ESKİ YARBASAN M02_72246657</t>
  </si>
  <si>
    <t>17.12.2023 10:10:03</t>
  </si>
  <si>
    <t>17.12.2023 17:29:51</t>
  </si>
  <si>
    <t>DM-15 45-71-M00399_DM-9 M24_73330769</t>
  </si>
  <si>
    <t>17.12.2023 10:12:02</t>
  </si>
  <si>
    <t>17.12.2023 16:59:48</t>
  </si>
  <si>
    <t>DOĞAKÖY TR-1 35-28-M00213_953384498_953384498</t>
  </si>
  <si>
    <t>17.12.2023 10:14:14</t>
  </si>
  <si>
    <t>17.12.2023 11:23:25</t>
  </si>
  <si>
    <t>ULUKENT DM-4/2 35-28-M00044_953393241_953393241</t>
  </si>
  <si>
    <t>17.12.2023 10:20:26</t>
  </si>
  <si>
    <t>17.12.2023 13:17:15</t>
  </si>
  <si>
    <t>MORDOĞAN TR-33 35-21-L00150_35-21-L00150_72195256</t>
  </si>
  <si>
    <t>17.12.2023 10:57:36</t>
  </si>
  <si>
    <t>GÖÇBEYLİ TR-1 35-16-M00016_35-16-M00016_2347049</t>
  </si>
  <si>
    <t>17.12.2023 10:25:35</t>
  </si>
  <si>
    <t>17.12.2023 11:23:07</t>
  </si>
  <si>
    <t>ILIPINAR TR-1 35-23-M00081_950416030_950416030</t>
  </si>
  <si>
    <t>17.12.2023 10:25:50</t>
  </si>
  <si>
    <t>17.12.2023 19:25:11</t>
  </si>
  <si>
    <t>17.12.2023 11:37:56</t>
  </si>
  <si>
    <t>SEVİŞLER TR-3 45-82-L00025_45-82-L00025_2362015</t>
  </si>
  <si>
    <t>17.12.2023 10:35:23</t>
  </si>
  <si>
    <t>17.12.2023 12:37:30</t>
  </si>
  <si>
    <t>MURADİYE TR-2/B (23 NİSAN PARKI) 45-71-M01852_C C02b_95019763</t>
  </si>
  <si>
    <t>17.12.2023 10:35:48</t>
  </si>
  <si>
    <t>17.12.2023 20:13:02</t>
  </si>
  <si>
    <t>TR-1-5/9 35-20-L00053_35-20-L00053_2355329</t>
  </si>
  <si>
    <t>17.12.2023 10:36:15</t>
  </si>
  <si>
    <t>17.12.2023 16:53:05</t>
  </si>
  <si>
    <t>M-1448 35-22-M00151_M-939 M01_72141619</t>
  </si>
  <si>
    <t>17.12.2023 10:39:56</t>
  </si>
  <si>
    <t>17.12.2023 13:41:55</t>
  </si>
  <si>
    <t>L-10 MEZARLIK YANI 35-14-L00010_956661718_956661718</t>
  </si>
  <si>
    <t>17.12.2023 10:41:40</t>
  </si>
  <si>
    <t>17.12.2023 12:41:15</t>
  </si>
  <si>
    <t>TAYTAN OFİS KÖK 45-78-M00314_SALİHLİ DM-2 GİRİŞİ (DEMİRKÖPRÜ-2) M07_60669849</t>
  </si>
  <si>
    <t>17.12.2023 10:44:11</t>
  </si>
  <si>
    <t>17.12.2023 11:08:37</t>
  </si>
  <si>
    <t>17.12.2023 10:45:41</t>
  </si>
  <si>
    <t>17.12.2023 15:30:51</t>
  </si>
  <si>
    <t>17.12.2023 10:46:32</t>
  </si>
  <si>
    <t>17.12.2023 12:33:43</t>
  </si>
  <si>
    <t>POYRACIK TR-8 35-24-L00031__91344928_91344928</t>
  </si>
  <si>
    <t>17.12.2023 10:57:10</t>
  </si>
  <si>
    <t>17.12.2023 12:03:39</t>
  </si>
  <si>
    <t>MENEMEN İM 35-28-A00001_KESİKKÖY-1 M17_2311063</t>
  </si>
  <si>
    <t>17.12.2023 11:01:05</t>
  </si>
  <si>
    <t>17.12.2023 15:46:39</t>
  </si>
  <si>
    <t>PAYAMLI M-1 KÖK 35-25-M00175_SEFEERİHİSAR ENH M13_72057722</t>
  </si>
  <si>
    <t>17.12.2023 11:08:09</t>
  </si>
  <si>
    <t>17.12.2023 11:08:29</t>
  </si>
  <si>
    <t>DERBENT TM 45-83-A00003_AHMETLİ M18_2063356</t>
  </si>
  <si>
    <t>17.12.2023 11:08:41</t>
  </si>
  <si>
    <t>17.12.2023 11:50:05</t>
  </si>
  <si>
    <t>ALAŞEHİR TR-16/A 45-73-M00092_945673605_945673605</t>
  </si>
  <si>
    <t>17.12.2023 11:15:55</t>
  </si>
  <si>
    <t>17.12.2023 12:33:39</t>
  </si>
  <si>
    <t>CELALETTİN AŞKIN TARIMSAL SULAMA TR-2 45-83-M00604_B_56407860_56407860</t>
  </si>
  <si>
    <t>17.12.2023 11:16:45</t>
  </si>
  <si>
    <t>17.12.2023 12:33:20</t>
  </si>
  <si>
    <t>MANİSA BÜYÜKŞEHİR BELEDİYESİ YUNUSEMRE TÜRBESİ 45-77-L00444_HatBaşıAyırıcı_89227454 L03_89227454</t>
  </si>
  <si>
    <t>17.12.2023 11:17:39</t>
  </si>
  <si>
    <t>17.12.2023 11:18:03</t>
  </si>
  <si>
    <t>17.12.2023 11:17:48</t>
  </si>
  <si>
    <t>17.12.2023 15:11:34</t>
  </si>
  <si>
    <t>17.12.2023 11:18:08</t>
  </si>
  <si>
    <t>17.12.2023 17:35:56</t>
  </si>
  <si>
    <t>YUKARIBEY DM (TR-3) 35-16-M00866_ÇAMAVLU M05_79464776</t>
  </si>
  <si>
    <t>17.12.2023 11:21:13</t>
  </si>
  <si>
    <t>17.12.2023 12:10:05</t>
  </si>
  <si>
    <t>K-3385 35-04-K03385_C C1_5819481</t>
  </si>
  <si>
    <t>17.12.2023 11:21:28</t>
  </si>
  <si>
    <t>17.12.2023 19:18:33</t>
  </si>
  <si>
    <t>17.12.2023 11:21:39</t>
  </si>
  <si>
    <t>17.12.2023 11:22:33</t>
  </si>
  <si>
    <t>KUŞÇUBURUN-4 35-26-M00530_A_91000251_91000251</t>
  </si>
  <si>
    <t>17.12.2023 11:21:40</t>
  </si>
  <si>
    <t>17.12.2023 14:03:18</t>
  </si>
  <si>
    <t>OĞLANANASI TR-10 35-22-M00263_C_91031055_91031055</t>
  </si>
  <si>
    <t>17.12.2023 11:30:41</t>
  </si>
  <si>
    <t>17.12.2023 14:22:00</t>
  </si>
  <si>
    <t>YENİ HARMANDALI TR-1 45-71-M00893_43142897_56384826_56384826</t>
  </si>
  <si>
    <t>17.12.2023 11:39:16</t>
  </si>
  <si>
    <t>17.12.2023 15:15:59</t>
  </si>
  <si>
    <t>HELVACI TR-6 35-17-M00366_950313619_950313619</t>
  </si>
  <si>
    <t>17.12.2023 11:39:18</t>
  </si>
  <si>
    <t>17.12.2023 15:30:00</t>
  </si>
  <si>
    <t>17.12.2023 11:44:57</t>
  </si>
  <si>
    <t>17.12.2023 12:18:30</t>
  </si>
  <si>
    <t>17.12.2023 11:47:19</t>
  </si>
  <si>
    <t>17.12.2023 14:29:41</t>
  </si>
  <si>
    <t>17.12.2023 11:49:49</t>
  </si>
  <si>
    <t>17.12.2023 12:02:49</t>
  </si>
  <si>
    <t>DEREKÖY TR-2 35-27-M01183_ H_82733827</t>
  </si>
  <si>
    <t>17.12.2023 11:51:58</t>
  </si>
  <si>
    <t>17.12.2023 15:58:47</t>
  </si>
  <si>
    <t>LÜTUFLAR TR-1 35-20-L00291_955205718_955205718</t>
  </si>
  <si>
    <t>17.12.2023 11:54:24</t>
  </si>
  <si>
    <t>17.12.2023 19:56:15</t>
  </si>
  <si>
    <t>DİNDARLI KÖK TR-3 KAKLIK 45-79-M00395_YEŞİLOVA M01_72035416</t>
  </si>
  <si>
    <t>17.12.2023 11:55:19</t>
  </si>
  <si>
    <t>17.12.2023 12:23:19</t>
  </si>
  <si>
    <t>M-1743 35-04-M01743_C_56382098_56382098</t>
  </si>
  <si>
    <t>17.12.2023 11:56:13</t>
  </si>
  <si>
    <t>17.12.2023 20:30:36</t>
  </si>
  <si>
    <t>YURTBAŞI TR-2 45-77-L00314_945507395_945507395</t>
  </si>
  <si>
    <t>17.12.2023 11:56:23</t>
  </si>
  <si>
    <t>17.12.2023 17:11:20</t>
  </si>
  <si>
    <t>17.12.2023 11:57:23</t>
  </si>
  <si>
    <t>17.12.2023 12:18:42</t>
  </si>
  <si>
    <t>ORTA MAHALLE M-3 35-25-M00110_955259121_955259121</t>
  </si>
  <si>
    <t>17.12.2023 11:57:26</t>
  </si>
  <si>
    <t>17.12.2023 14:32:22</t>
  </si>
  <si>
    <t>17.12.2023 11:57:37</t>
  </si>
  <si>
    <t>17.12.2023 15:00:52</t>
  </si>
  <si>
    <t>MENEMEN DM-7 35-28-M00967_TR-37 L04_83532056</t>
  </si>
  <si>
    <t>17.12.2023 12:07:37</t>
  </si>
  <si>
    <t>17.12.2023 15:59:43</t>
  </si>
  <si>
    <t>PİYALE TM 35-02-A00007_PİYALE-18 K24_2310583</t>
  </si>
  <si>
    <t>17.12.2023 12:07:39</t>
  </si>
  <si>
    <t>17.12.2023 18:43:12</t>
  </si>
  <si>
    <t>TR-2/122 45-83-M00720_A_91461631_91461631</t>
  </si>
  <si>
    <t>17.12.2023 12:09:38</t>
  </si>
  <si>
    <t>17.12.2023 14:01:59</t>
  </si>
  <si>
    <t>K-3141 35-07-K03141_C c1b_5832704</t>
  </si>
  <si>
    <t>17.12.2023 12:12:45</t>
  </si>
  <si>
    <t>17.12.2023 13:40:32</t>
  </si>
  <si>
    <t>L-262 ÇİÇEKÇİ PARKI 35-18-L00262_950450727_950450727</t>
  </si>
  <si>
    <t>17.12.2023 12:13:47</t>
  </si>
  <si>
    <t>17.12.2023 14:00:00</t>
  </si>
  <si>
    <t>YENİ ORHANLI M-87 35-14-M00087_956638149_956638149</t>
  </si>
  <si>
    <t>17.12.2023 12:17:45</t>
  </si>
  <si>
    <t>17.12.2023 16:56:27</t>
  </si>
  <si>
    <t>17.12.2023 12:20:02</t>
  </si>
  <si>
    <t>17.12.2023 13:24:03</t>
  </si>
  <si>
    <t>GÖÇBEYLİ TR-4 35-16-M00019_47429789_56401290_56401290</t>
  </si>
  <si>
    <t>17.12.2023 12:20:07</t>
  </si>
  <si>
    <t>17.12.2023 15:00:42</t>
  </si>
  <si>
    <t>NACİ BEZİRGANOĞLU SULAMA GRUBU 35-29-L00286_B_56395665_56395665</t>
  </si>
  <si>
    <t>17.12.2023 12:20:24</t>
  </si>
  <si>
    <t>17.12.2023 13:48:54</t>
  </si>
  <si>
    <t>K-1229 35-01-K01229_912946600_912946600</t>
  </si>
  <si>
    <t>17.12.2023 12:21:32</t>
  </si>
  <si>
    <t>17.12.2023 13:27:05</t>
  </si>
  <si>
    <t>17.12.2023 12:22:10</t>
  </si>
  <si>
    <t>17.12.2023 13:52:22</t>
  </si>
  <si>
    <t>ALAŞEHİR TR-16/A 45-73-M00092_45-73-M00092_66760193</t>
  </si>
  <si>
    <t>17.12.2023 13:06:39</t>
  </si>
  <si>
    <t>M-1 35-17-M00001_M-2 M05_66461758</t>
  </si>
  <si>
    <t>17.12.2023 12:39:35</t>
  </si>
  <si>
    <t>17.12.2023 14:49:47</t>
  </si>
  <si>
    <t>17.12.2023 12:40:43</t>
  </si>
  <si>
    <t>17.12.2023 17:55:33</t>
  </si>
  <si>
    <t>K-619 35-01-K00619_911241923_911241923</t>
  </si>
  <si>
    <t>17.12.2023 12:48:50</t>
  </si>
  <si>
    <t>17.12.2023 13:31:08</t>
  </si>
  <si>
    <t>17.12.2023 12:52:35</t>
  </si>
  <si>
    <t>17.12.2023 12:56:37</t>
  </si>
  <si>
    <t>TR-86 35-16-L00086_953319075_953319075</t>
  </si>
  <si>
    <t>17.12.2023 12:57:14</t>
  </si>
  <si>
    <t>17.12.2023 16:57:37</t>
  </si>
  <si>
    <t>L-91 ULAMIŞ TEPE KAHVE 35-14-L00091__72373143_72373143</t>
  </si>
  <si>
    <t>17.12.2023 13:00:36</t>
  </si>
  <si>
    <t>17.12.2023 15:06:11</t>
  </si>
  <si>
    <t>DM-2 35-17-M00002_DOLUM TESİSİ M23_2122623</t>
  </si>
  <si>
    <t>17.12.2023 13:05:48</t>
  </si>
  <si>
    <t>17.12.2023 15:14:30</t>
  </si>
  <si>
    <t>17.12.2023 13:06:50</t>
  </si>
  <si>
    <t>17.12.2023 13:45:59</t>
  </si>
  <si>
    <t>KARAGÖZLER TR-5 45-72-M00601_A_66338598_66338598</t>
  </si>
  <si>
    <t>17.12.2023 13:10:50</t>
  </si>
  <si>
    <t>17.12.2023 20:54:55</t>
  </si>
  <si>
    <t>M-3437(YATIRIM REZERVE) 35-03-M03437_910781670_910781670</t>
  </si>
  <si>
    <t>17.12.2023 13:15:57</t>
  </si>
  <si>
    <t>17.12.2023 14:49:20</t>
  </si>
  <si>
    <t>17.12.2023 13:16:19</t>
  </si>
  <si>
    <t>17.12.2023 13:16:53</t>
  </si>
  <si>
    <t>M-2132 KÖK 35-07-M02132_B B2_61199294</t>
  </si>
  <si>
    <t>17.12.2023 13:16:57</t>
  </si>
  <si>
    <t>17.12.2023 15:00:55</t>
  </si>
  <si>
    <t>ARSLANLAR TM 35-26-A00004_DAĞKIZILCA-2 M07_2306547</t>
  </si>
  <si>
    <t>17.12.2023 13:19:43</t>
  </si>
  <si>
    <t>17.12.2023 13:24:57</t>
  </si>
  <si>
    <t>KARAPINAR İM 45-78-A00002_HatBaşıAyırıcı_72002643 M02_72002643</t>
  </si>
  <si>
    <t>17.12.2023 13:20:19</t>
  </si>
  <si>
    <t>17.12.2023 14:43:03</t>
  </si>
  <si>
    <t>GİRELLİ TR-1 45-73-M00758_45-73-M00758_2355697</t>
  </si>
  <si>
    <t>17.12.2023 13:26:24</t>
  </si>
  <si>
    <t>17.12.2023 15:16:43</t>
  </si>
  <si>
    <t>17.12.2023 13:26:43</t>
  </si>
  <si>
    <t>17.12.2023 14:32:10</t>
  </si>
  <si>
    <t>K-122 35-01-K00122_911603072_911603072</t>
  </si>
  <si>
    <t>17.12.2023 13:26:48</t>
  </si>
  <si>
    <t>17.12.2023 17:57:43</t>
  </si>
  <si>
    <t>K-1229 35-01-K01229_35-01-K01229_2355499</t>
  </si>
  <si>
    <t>17.12.2023 14:11:58</t>
  </si>
  <si>
    <t>TR-240 35-19-L00240_956697318_956697318</t>
  </si>
  <si>
    <t>17.12.2023 13:29:21</t>
  </si>
  <si>
    <t>17.12.2023 14:36:21</t>
  </si>
  <si>
    <t>17.12.2023 16:24:53</t>
  </si>
  <si>
    <t>İZZETTİN KÖK 45-83-M00132_SİNİRLİ M02_2327937</t>
  </si>
  <si>
    <t>17.12.2023 13:31:43</t>
  </si>
  <si>
    <t>17.12.2023 15:17:49</t>
  </si>
  <si>
    <t>_95001249210_95001249210</t>
  </si>
  <si>
    <t>17.12.2023 13:34:53</t>
  </si>
  <si>
    <t>17.12.2023 16:01:48</t>
  </si>
  <si>
    <t>17.12.2023 13:52:35</t>
  </si>
  <si>
    <t>17.12.2023 14:41:40</t>
  </si>
  <si>
    <t>M-334 35-02-M00334_ M02_2066968</t>
  </si>
  <si>
    <t>17.12.2023 13:55:03</t>
  </si>
  <si>
    <t>17.12.2023 17:11:31</t>
  </si>
  <si>
    <t>DEVELİ TR-1 35-22-M00279_D_56359556_56359556</t>
  </si>
  <si>
    <t>17.12.2023 13:57:09</t>
  </si>
  <si>
    <t>17.12.2023 16:33:16</t>
  </si>
  <si>
    <t>YENİÇİFTLİK KÖK 35-20-L00373_HatBaşıAyırıcı_53138690 L05_53138690</t>
  </si>
  <si>
    <t>17.12.2023 14:00:07</t>
  </si>
  <si>
    <t>17.12.2023 15:24:01</t>
  </si>
  <si>
    <t>TR-73 35-16-L00073_TR-76 L02_71993509</t>
  </si>
  <si>
    <t>17.12.2023 14:03:13</t>
  </si>
  <si>
    <t>17.12.2023 15:18:46</t>
  </si>
  <si>
    <t>GÜLBAHÇE İM 35-19-A00006_HatBaşıAyırıcı_53137494 M06_53137494</t>
  </si>
  <si>
    <t>17.12.2023 14:04:11</t>
  </si>
  <si>
    <t>17.12.2023 15:10:34</t>
  </si>
  <si>
    <t>ULUCAK DM-2 35-27-M00331_DAMLACIK M03_72170763</t>
  </si>
  <si>
    <t>17.12.2023 14:04:23</t>
  </si>
  <si>
    <t>17.12.2023 19:38:06</t>
  </si>
  <si>
    <t>DM-2/25 35-27-M01190_ H_82963969</t>
  </si>
  <si>
    <t>17.12.2023 23:15:29</t>
  </si>
  <si>
    <t>ÇAPAK KÖK 35-26-M00435_HatBaşıAyırıcı_74816160 M05_74816160</t>
  </si>
  <si>
    <t>17.12.2023 14:05:10</t>
  </si>
  <si>
    <t>17.12.2023 15:21:06</t>
  </si>
  <si>
    <t>K-1495 35-04-K01495_99344950_99344950</t>
  </si>
  <si>
    <t>17.12.2023 14:08:11</t>
  </si>
  <si>
    <t>17.12.2023 20:31:18</t>
  </si>
  <si>
    <t>SULUDERE TR-13 35-31-L00392__91076245_91076245</t>
  </si>
  <si>
    <t>17.12.2023 14:10:04</t>
  </si>
  <si>
    <t>17.12.2023 18:56:26</t>
  </si>
  <si>
    <t>TR-84 35-19-L00084__90092101_90092101</t>
  </si>
  <si>
    <t>17.12.2023 14:31:09</t>
  </si>
  <si>
    <t>17.12.2023 21:21:46</t>
  </si>
  <si>
    <t>K-3322 35-09-K03322_947027990_947027990</t>
  </si>
  <si>
    <t>17.12.2023 14:37:05</t>
  </si>
  <si>
    <t>17.12.2023 19:36:53</t>
  </si>
  <si>
    <t>KARAPINAR İM 45-78-A00002_ERDELEK M02_66243739</t>
  </si>
  <si>
    <t>17.12.2023 15:25:07</t>
  </si>
  <si>
    <t>17.12.2023 14:47:23</t>
  </si>
  <si>
    <t>17.12.2023 18:12:36</t>
  </si>
  <si>
    <t>TR-2/118 45-83-M00713_B_91461320_91461320</t>
  </si>
  <si>
    <t>17.12.2023 14:52:21</t>
  </si>
  <si>
    <t>17.12.2023 15:53:20</t>
  </si>
  <si>
    <t>SOMA TR-14/2 45-82-M00091_945531343_945531343</t>
  </si>
  <si>
    <t>17.12.2023 14:55:41</t>
  </si>
  <si>
    <t>17.12.2023 17:15:06</t>
  </si>
  <si>
    <t>17.12.2023 14:57:59</t>
  </si>
  <si>
    <t>17.12.2023 16:26:38</t>
  </si>
  <si>
    <t>GÜLBAHÇE İM 35-19-A00006_TAŞ OCAĞI M06_72213855</t>
  </si>
  <si>
    <t>17.12.2023 15:55:18</t>
  </si>
  <si>
    <t>17.12.2023 15:19:23</t>
  </si>
  <si>
    <t>17.12.2023 15:44:44</t>
  </si>
  <si>
    <t>ULUKENT DM-4/2 35-28-M00044_95000538912_95000538912</t>
  </si>
  <si>
    <t>17.12.2023 15:19:28</t>
  </si>
  <si>
    <t>17.12.2023 18:15:43</t>
  </si>
  <si>
    <t>K-3149 35-01-K03149_912312741_912312741</t>
  </si>
  <si>
    <t>17.12.2023 15:19:40</t>
  </si>
  <si>
    <t>17.12.2023 18:52:52</t>
  </si>
  <si>
    <t>DM-7/TR-10 35-22-M00059_955271676_955271676</t>
  </si>
  <si>
    <t>17.12.2023 15:20:24</t>
  </si>
  <si>
    <t>17.12.2023 22:05:44</t>
  </si>
  <si>
    <t>K-1866 35-09-K01866_A a1b_5879058</t>
  </si>
  <si>
    <t>17.12.2023 15:20:49</t>
  </si>
  <si>
    <t>17.12.2023 21:30:27</t>
  </si>
  <si>
    <t>KARAKUYU KÖK 35-26-M00437_TR-2/TR-3/TR-4/TARİŞ/ŞİNASİ ERTAN İÇE SUYU M12_66057220</t>
  </si>
  <si>
    <t>17.12.2023 15:46:10</t>
  </si>
  <si>
    <t>17.12.2023 15:21:44</t>
  </si>
  <si>
    <t>17.12.2023 15:35:43</t>
  </si>
  <si>
    <t>HELVACI TR-6 35-17-M00366_B_56357094_56357094</t>
  </si>
  <si>
    <t>17.12.2023 16:08:02</t>
  </si>
  <si>
    <t>DM-2/2 ESKİ KUYUYANI 35-18-L00583_950454490_950454490</t>
  </si>
  <si>
    <t>17.12.2023 15:41:44</t>
  </si>
  <si>
    <t>17.12.2023 17:57:45</t>
  </si>
  <si>
    <t>MENEMEN TR-3 35-28-L00003_MENEMEN TR-2 L03_66509063</t>
  </si>
  <si>
    <t>17.12.2023 15:48:34</t>
  </si>
  <si>
    <t>17.12.2023 20:50:00</t>
  </si>
  <si>
    <t>GÖÇBEYLİ TR-4 35-16-M00019_D_90935249_90935249</t>
  </si>
  <si>
    <t>17.12.2023 15:49:00</t>
  </si>
  <si>
    <t>17.12.2023 18:45:21</t>
  </si>
  <si>
    <t>17.12.2023 15:57:09</t>
  </si>
  <si>
    <t>17.12.2023 18:13:38</t>
  </si>
  <si>
    <t>K-2483 35-07-K02483_TRAFO K04_48215267</t>
  </si>
  <si>
    <t>17.12.2023 15:59:32</t>
  </si>
  <si>
    <t>17.12.2023 16:31:53</t>
  </si>
  <si>
    <t>L-262 ÇİÇEKÇİ PARKI 35-18-L00262_G G01_79363642</t>
  </si>
  <si>
    <t>17.12.2023 16:01:38</t>
  </si>
  <si>
    <t>17.12.2023 19:42:59</t>
  </si>
  <si>
    <t>K-634 35-03-K00634_A_56383805_56383805</t>
  </si>
  <si>
    <t>17.12.2023 16:01:56</t>
  </si>
  <si>
    <t>17.12.2023 18:48:17</t>
  </si>
  <si>
    <t>TR-2/118 45-83-M00713_A_91461321_91461321</t>
  </si>
  <si>
    <t>17.12.2023 16:07:51</t>
  </si>
  <si>
    <t>17.12.2023 18:19:24</t>
  </si>
  <si>
    <t>K-524 35-01-K00524_912583916_912583916</t>
  </si>
  <si>
    <t>17.12.2023 16:11:50</t>
  </si>
  <si>
    <t>17.12.2023 17:19:11</t>
  </si>
  <si>
    <t>YENİKÖY-4 35-26-L00143_956600428_956600428</t>
  </si>
  <si>
    <t>17.12.2023 16:20:17</t>
  </si>
  <si>
    <t>17.12.2023 17:20:48</t>
  </si>
  <si>
    <t>BALÇOVA İM 35-07-A00001_İNÜNÜ / NARKENT K03_42778679</t>
  </si>
  <si>
    <t>17.12.2023 16:55:48</t>
  </si>
  <si>
    <t>17.12.2023 16:32:42</t>
  </si>
  <si>
    <t>17.12.2023 18:17:46</t>
  </si>
  <si>
    <t>TR-86 35-16-L00086_D_56397407_56397407</t>
  </si>
  <si>
    <t>17.12.2023 17:56:00</t>
  </si>
  <si>
    <t>17.12.2023 16:59:21</t>
  </si>
  <si>
    <t>17.12.2023 18:02:49</t>
  </si>
  <si>
    <t>K-3683 35-01-K03683_912107620_912107620</t>
  </si>
  <si>
    <t>17.12.2023 17:00:11</t>
  </si>
  <si>
    <t>17.12.2023 23:11:00</t>
  </si>
  <si>
    <t>YENİFOÇA TR-1 DM 35-23-M00001_B _42106582</t>
  </si>
  <si>
    <t>17.12.2023 17:08:06</t>
  </si>
  <si>
    <t>18.12.2023 03:00:45</t>
  </si>
  <si>
    <t>BÜYÜKBELEN KÖK 45-80-M00066_ÇULLU GÖRECE ENH M03_72191842</t>
  </si>
  <si>
    <t>17.12.2023 17:11:09</t>
  </si>
  <si>
    <t>17.12.2023 17:40:22</t>
  </si>
  <si>
    <t>SÜTÇÜLER DM 35-27-M00900_ÇAMBEL-1 M20_92758041</t>
  </si>
  <si>
    <t>17.12.2023 17:15:33</t>
  </si>
  <si>
    <t>17.12.2023 17:21:39</t>
  </si>
  <si>
    <t>K-3676 35-04-K03676_912547338_912547338</t>
  </si>
  <si>
    <t>17.12.2023 17:17:11</t>
  </si>
  <si>
    <t>17.12.2023 22:50:20</t>
  </si>
  <si>
    <t>K-3834 35-01-K03834_912442979_912442979</t>
  </si>
  <si>
    <t>17.12.2023 17:23:32</t>
  </si>
  <si>
    <t>17.12.2023 22:52:34</t>
  </si>
  <si>
    <t>PAMUKYAZI-4 35-26-L00383_D_90951177_90951177</t>
  </si>
  <si>
    <t>17.12.2023 17:31:36</t>
  </si>
  <si>
    <t>17.12.2023 18:32:54</t>
  </si>
  <si>
    <t>HAKANLAR PETROL TR 45-71-M02438_DAĞITIM TRAFO HAKANLAR PETROL ÖZEL M03_81855376</t>
  </si>
  <si>
    <t>17.12.2023 17:32:00</t>
  </si>
  <si>
    <t>17.12.2023 19:09:19</t>
  </si>
  <si>
    <t>BOZYAKA TM 35-01-A00007_GÜRÇEŞME-2 M12_2312202</t>
  </si>
  <si>
    <t>17.12.2023 17:33:48</t>
  </si>
  <si>
    <t>17.12.2023 17:54:24</t>
  </si>
  <si>
    <t>17.12.2023 17:41:09</t>
  </si>
  <si>
    <t>17.12.2023 19:49:53</t>
  </si>
  <si>
    <t>17.12.2023 17:48:05</t>
  </si>
  <si>
    <t>17.12.2023 18:49:06</t>
  </si>
  <si>
    <t>M-2379 35-01-M02379_BOZYAKA TM M01_80313301</t>
  </si>
  <si>
    <t>17.12.2023 17:53:00</t>
  </si>
  <si>
    <t>17.12.2023 19:55:00</t>
  </si>
  <si>
    <t>K-2914 35-03-K02914_D_56367366_56367366</t>
  </si>
  <si>
    <t>17.12.2023 17:54:23</t>
  </si>
  <si>
    <t>17.12.2023 19:54:32</t>
  </si>
  <si>
    <t>17.12.2023 17:55:08</t>
  </si>
  <si>
    <t>17.12.2023 19:53:47</t>
  </si>
  <si>
    <t>TR-24 35-17-M00024_950300519_950300519</t>
  </si>
  <si>
    <t>17.12.2023 17:55:51</t>
  </si>
  <si>
    <t>17.12.2023 20:36:15</t>
  </si>
  <si>
    <t>KARAPINAR İM 45-78-A00002_HatBaşıAyırıcı_53139296 M02_53139296</t>
  </si>
  <si>
    <t>17.12.2023 17:56:42</t>
  </si>
  <si>
    <t>17.12.2023 19:29:41</t>
  </si>
  <si>
    <t>ÇEŞNELİ TR-2 45-73-M00455_A_56397583_56397583</t>
  </si>
  <si>
    <t>17.12.2023 18:04:56</t>
  </si>
  <si>
    <t>17.12.2023 20:12:54</t>
  </si>
  <si>
    <t>17.12.2023 18:08:25</t>
  </si>
  <si>
    <t>18.12.2023 01:23:26</t>
  </si>
  <si>
    <t>TR-68 45-77-L00068__91433381_91433381</t>
  </si>
  <si>
    <t>17.12.2023 18:19:16</t>
  </si>
  <si>
    <t>17.12.2023 18:51:52</t>
  </si>
  <si>
    <t>KARGIN KÖK 45-71-M00095_AYTEKİNLER ESKİ HARMANDALI M07_2076259</t>
  </si>
  <si>
    <t>17.12.2023 18:22:46</t>
  </si>
  <si>
    <t>17.12.2023 20:16:00</t>
  </si>
  <si>
    <t>SULUDERE TR-14 35-31-L00393_B_91076362_91076362</t>
  </si>
  <si>
    <t>17.12.2023 18:26:12</t>
  </si>
  <si>
    <t>17.12.2023 19:14:27</t>
  </si>
  <si>
    <t>PAMUKYAZI-4 35-26-L00383_35-26-L00383_2347842</t>
  </si>
  <si>
    <t>17.12.2023 19:55:42</t>
  </si>
  <si>
    <t>M-36 DOĞALKENT 35-23-M00036_95002476869_95002476869</t>
  </si>
  <si>
    <t>17.12.2023 18:37:13</t>
  </si>
  <si>
    <t>18.12.2023 00:40:38</t>
  </si>
  <si>
    <t>KOCAKAĞAN ELDİZEN TR-1 45-72-L00222_DIREK TIPI TRAFO HUCRESI H01_2109860</t>
  </si>
  <si>
    <t>17.12.2023 18:37:33</t>
  </si>
  <si>
    <t>17.12.2023 21:54:46</t>
  </si>
  <si>
    <t>DM-2/6 (DİYANET ARKASI) 45-71-M00150_953190846_953190846</t>
  </si>
  <si>
    <t>17.12.2023 18:43:44</t>
  </si>
  <si>
    <t>17.12.2023 22:01:36</t>
  </si>
  <si>
    <t>GÖÇBEYLİ TR-4 35-16-M00019_35-16-M00019_2347123</t>
  </si>
  <si>
    <t>17.12.2023 18:59:58</t>
  </si>
  <si>
    <t>GÖKÇEKÖY FATİH MAH.TR-1 45-80-L00178_45-80-L00178_2363146</t>
  </si>
  <si>
    <t>17.12.2023 18:46:37</t>
  </si>
  <si>
    <t>17.12.2023 20:18:20</t>
  </si>
  <si>
    <t>TR-2/118 45-83-M00713_B_56388222_56388222</t>
  </si>
  <si>
    <t>17.12.2023 19:04:05</t>
  </si>
  <si>
    <t>17.12.2023 20:29:04</t>
  </si>
  <si>
    <t>TR-133 35-26-M00133_956625570_956625570</t>
  </si>
  <si>
    <t>17.12.2023 19:14:44</t>
  </si>
  <si>
    <t>17.12.2023 21:17:10</t>
  </si>
  <si>
    <t>M-2987 35-02-M02987_913425202_913425202</t>
  </si>
  <si>
    <t>17.12.2023 19:22:48</t>
  </si>
  <si>
    <t>17.12.2023 20:27:58</t>
  </si>
  <si>
    <t>17.12.2023 20:00:50</t>
  </si>
  <si>
    <t>ALAŞEHİR TR-16 45-73-M00016_45-73-M00016_66761974</t>
  </si>
  <si>
    <t>17.12.2023 19:49:04</t>
  </si>
  <si>
    <t>17.12.2023 20:52:42</t>
  </si>
  <si>
    <t>17.12.2023 19:50:05</t>
  </si>
  <si>
    <t>17.12.2023 20:31:03</t>
  </si>
  <si>
    <t>M-1394 35-01-M01394_M-1228 M02_65821737</t>
  </si>
  <si>
    <t>17.12.2023 20:05:00</t>
  </si>
  <si>
    <t>M-1422 35-01-M01422_M-1125 M01_41955722</t>
  </si>
  <si>
    <t>17.12.2023 19:58:03</t>
  </si>
  <si>
    <t>17.12.2023 20:10:27</t>
  </si>
  <si>
    <t>SEYREK TR-7 KÖK 35-28-M00379_B b 1_5774923</t>
  </si>
  <si>
    <t>17.12.2023 20:05:47</t>
  </si>
  <si>
    <t>17.12.2023 22:39:59</t>
  </si>
  <si>
    <t>YEŞİLYURT TR-12 45-73-M00487_TR-13-14 M06_66945204</t>
  </si>
  <si>
    <t>17.12.2023 20:07:00</t>
  </si>
  <si>
    <t>18.12.2023 01:13:06</t>
  </si>
  <si>
    <t>YEŞİLYURT DM 45-73-M00476_YEŞİLYURT MERKEZ (TR-2) M05_2318330</t>
  </si>
  <si>
    <t>17.12.2023 20:07:19</t>
  </si>
  <si>
    <t>17.12.2023 22:10:00</t>
  </si>
  <si>
    <t>KOZLUCA TR1 35-16-M00149_D_91192748_91192748</t>
  </si>
  <si>
    <t>17.12.2023 20:13:41</t>
  </si>
  <si>
    <t>17.12.2023 23:07:32</t>
  </si>
  <si>
    <t>TR-24 35-17-M00024_C _5948934</t>
  </si>
  <si>
    <t>17.12.2023 21:59:14</t>
  </si>
  <si>
    <t>MENEMEN TR-3 35-28-L00003_A_56359437_56359437</t>
  </si>
  <si>
    <t>17.12.2023 20:50:45</t>
  </si>
  <si>
    <t>17.12.2023 20:57:59</t>
  </si>
  <si>
    <t>17.12.2023 22:16:00</t>
  </si>
  <si>
    <t>17.12.2023 21:00:42</t>
  </si>
  <si>
    <t>18.12.2023 04:05:47</t>
  </si>
  <si>
    <t>KELLETEPE KÖK 35-31-L00035_YENİŞEHİR L04_72230902</t>
  </si>
  <si>
    <t>17.12.2023 21:08:04</t>
  </si>
  <si>
    <t>17.12.2023 22:29:00</t>
  </si>
  <si>
    <t>17.12.2023 21:30:50</t>
  </si>
  <si>
    <t>17.12.2023 21:41:00</t>
  </si>
  <si>
    <t>K-4172 35-10-K04172_948066062_948066062</t>
  </si>
  <si>
    <t>17.12.2023 21:33:27</t>
  </si>
  <si>
    <t>17.12.2023 23:55:34</t>
  </si>
  <si>
    <t>17.12.2023 22:07:05</t>
  </si>
  <si>
    <t>18.12.2023 01:06:19</t>
  </si>
  <si>
    <t>KURTULMUŞ KÖK 45-72-L00080_HatBaşıAyırıcı_80367604 L02_80367604</t>
  </si>
  <si>
    <t>17.12.2023 22:30:06</t>
  </si>
  <si>
    <t>18.12.2023 02:48:50</t>
  </si>
  <si>
    <t>KELLETEPE KÖK 35-31-L00035_HatBaşıAyırıcı_96738480 L04_96738480</t>
  </si>
  <si>
    <t>17.12.2023 22:42:29</t>
  </si>
  <si>
    <t>18.12.2023 00:33:22</t>
  </si>
  <si>
    <t>ÇAMÖNÜ TR-2 45-72-L00272_956515533_956515533</t>
  </si>
  <si>
    <t>17.12.2023 22:43:38</t>
  </si>
  <si>
    <t>17.12.2023 23:21:17</t>
  </si>
  <si>
    <t>17.12.2023 22:45:09</t>
  </si>
  <si>
    <t>17.12.2023 23:10:12</t>
  </si>
  <si>
    <t>M-1826 35-02-M01826_915153149_915153149</t>
  </si>
  <si>
    <t>17.12.2023 22:55:47</t>
  </si>
  <si>
    <t>18.12.2023 00:17:21</t>
  </si>
  <si>
    <t>K-278 35-01-K00278_912968246_912968246</t>
  </si>
  <si>
    <t>17.12.2023 22:56:44</t>
  </si>
  <si>
    <t>18.12.2023 01:51:59</t>
  </si>
  <si>
    <t>17.12.2023 23:13:51</t>
  </si>
  <si>
    <t>18.12.2023 00:01:49</t>
  </si>
  <si>
    <t>HACIHALİLLER TR-5 45-71-M01782_C_56388470_56388470</t>
  </si>
  <si>
    <t>17.12.2023 23:33:20</t>
  </si>
  <si>
    <t>17.12.2023 23:50:34</t>
  </si>
  <si>
    <t>YELKİ TR-8 (M-2340) 35-10-M02340_950051737_950051737</t>
  </si>
  <si>
    <t>18.12.2023 00:00:01</t>
  </si>
  <si>
    <t>18.12.2023 01:01:12</t>
  </si>
  <si>
    <t>TR-11 45-78-L00828_A_95467544_95467544</t>
  </si>
  <si>
    <t>18.12.2023 00:04:57</t>
  </si>
  <si>
    <t>18.12.2023 01:15:44</t>
  </si>
  <si>
    <t>18.12.2023 00:07:49</t>
  </si>
  <si>
    <t>18.12.2023 01:08:00</t>
  </si>
  <si>
    <t>18.12.2023 00:23:58</t>
  </si>
  <si>
    <t>18.12.2023 00:47:38</t>
  </si>
  <si>
    <t>18.12.2023 00:28:14</t>
  </si>
  <si>
    <t>18.12.2023 02:55:48</t>
  </si>
  <si>
    <t>18.12.2023 00:34:39</t>
  </si>
  <si>
    <t>18.12.2023 01:25:13</t>
  </si>
  <si>
    <t>TR-1/16 45-72-M00016__83532395_83532395</t>
  </si>
  <si>
    <t>18.12.2023 00:38:48</t>
  </si>
  <si>
    <t>18.12.2023 04:13:09</t>
  </si>
  <si>
    <t>18.12.2023 00:42:54</t>
  </si>
  <si>
    <t>18.12.2023 00:50:00</t>
  </si>
  <si>
    <t>M-639 OLDURUK KÖK 35-03-M00639_M-1810 M02_42868422</t>
  </si>
  <si>
    <t>18.12.2023 01:00:54</t>
  </si>
  <si>
    <t>18.12.2023 01:35:46</t>
  </si>
  <si>
    <t>18.12.2023 01:02:01</t>
  </si>
  <si>
    <t>18.12.2023 01:29:56</t>
  </si>
  <si>
    <t>MENEMEN TR-3 35-28-L00003_B_56359438_56359438</t>
  </si>
  <si>
    <t>18.12.2023 01:18:42</t>
  </si>
  <si>
    <t>18.12.2023 03:27:34</t>
  </si>
  <si>
    <t>18.12.2023 02:58:58</t>
  </si>
  <si>
    <t>IŞIKLAR TM 35-02-A00006_BOĞAZİÇİ-1 M04_2307645</t>
  </si>
  <si>
    <t>18.12.2023 01:46:39</t>
  </si>
  <si>
    <t>M-2816 35-02-M02816_M-1424 M02_67194664</t>
  </si>
  <si>
    <t>18.12.2023 01:57:48</t>
  </si>
  <si>
    <t>M-2845 35-03-M02845_M-2846 M05_72156235</t>
  </si>
  <si>
    <t>18.12.2023 01:48:52</t>
  </si>
  <si>
    <t>18.12.2023 03:34:50</t>
  </si>
  <si>
    <t>M-2981 35-02-M02981_M-2980 M03_94842516</t>
  </si>
  <si>
    <t>18.12.2023 02:24:15</t>
  </si>
  <si>
    <t>18.12.2023 02:07:34</t>
  </si>
  <si>
    <t>18.12.2023 04:35:34</t>
  </si>
  <si>
    <t>KURTULMUŞ KÖK 45-72-L00080_KURTULMUŞ ÇIKIŞI L02_66546765</t>
  </si>
  <si>
    <t>18.12.2023 02:16:54</t>
  </si>
  <si>
    <t>18.12.2023 03:04:00</t>
  </si>
  <si>
    <t>M-3251 35-04-M03251_F F3_92600602</t>
  </si>
  <si>
    <t>18.12.2023 02:17:32</t>
  </si>
  <si>
    <t>18.12.2023 03:08:46</t>
  </si>
  <si>
    <t>HİLAL KLASİK TM 35-01-A00011_MÜRSELPAŞA M11_2313923</t>
  </si>
  <si>
    <t>18.12.2023 02:38:54</t>
  </si>
  <si>
    <t>18.12.2023 02:45:35</t>
  </si>
  <si>
    <t>M-1252 35-01-M01252_M-1251 M01_2120122</t>
  </si>
  <si>
    <t>18.12.2023 02:42:49</t>
  </si>
  <si>
    <t>18.12.2023 02:44:19</t>
  </si>
  <si>
    <t>HİLAL KLASİK TM 35-01-A00011_TR-A M01_2313931</t>
  </si>
  <si>
    <t>18.12.2023 03:07:59</t>
  </si>
  <si>
    <t>18.12.2023 03:17:54</t>
  </si>
  <si>
    <t>KABAZLI KÖK 45-78-M00675_HatBaşıAyırıcı_97482501 M03_97482501</t>
  </si>
  <si>
    <t>18.12.2023 03:15:21</t>
  </si>
  <si>
    <t>18.12.2023 04:02:28</t>
  </si>
  <si>
    <t>M-2620 35-01-M02620_M-3300 M10_65862912</t>
  </si>
  <si>
    <t>18.12.2023 03:23:34</t>
  </si>
  <si>
    <t>18.12.2023 03:24:05</t>
  </si>
  <si>
    <t>18.12.2023 04:13:35</t>
  </si>
  <si>
    <t>18.12.2023 06:18:25</t>
  </si>
  <si>
    <t>GÜNKENT TR-1 35-18-M00096_ILDIR KÖK M03_72091719</t>
  </si>
  <si>
    <t>18.12.2023 04:15:29</t>
  </si>
  <si>
    <t>18.12.2023 05:49:00</t>
  </si>
  <si>
    <t>18.12.2023 04:59:19</t>
  </si>
  <si>
    <t>18.12.2023 10:08:47</t>
  </si>
  <si>
    <t>18.12.2023 05:01:19</t>
  </si>
  <si>
    <t>18.12.2023 05:28:29</t>
  </si>
  <si>
    <t>K-84 35-02-K00084_910214128_910214128</t>
  </si>
  <si>
    <t>18.12.2023 05:13:30</t>
  </si>
  <si>
    <t>18.12.2023 11:32:44</t>
  </si>
  <si>
    <t>18.12.2023 05:20:40</t>
  </si>
  <si>
    <t>18.12.2023 08:52:01</t>
  </si>
  <si>
    <t>18.12.2023 05:36:10</t>
  </si>
  <si>
    <t>18.12.2023 05:46:00</t>
  </si>
  <si>
    <t>İĞDELİ DAMLAR SOKAK TR-4 35-31-L00344_B_91355453_91355453</t>
  </si>
  <si>
    <t>18.12.2023 05:43:01</t>
  </si>
  <si>
    <t>18.12.2023 08:47:29</t>
  </si>
  <si>
    <t>K-1191 35-04-K01191_A A1B_5810320</t>
  </si>
  <si>
    <t>18.12.2023 06:19:38</t>
  </si>
  <si>
    <t>18.12.2023 09:33:11</t>
  </si>
  <si>
    <t>18.12.2023 06:47:29</t>
  </si>
  <si>
    <t>18.12.2023 13:36:44</t>
  </si>
  <si>
    <t>18.12.2023 06:53:31</t>
  </si>
  <si>
    <t>18.12.2023 09:31:13</t>
  </si>
  <si>
    <t>TR-113 ZEYTİNALANI 35-19-L00113_A_56372148_56372148</t>
  </si>
  <si>
    <t>18.12.2023 07:22:40</t>
  </si>
  <si>
    <t>18.12.2023 09:30:42</t>
  </si>
  <si>
    <t>18.12.2023 07:53:51</t>
  </si>
  <si>
    <t>18.12.2023 14:28:06</t>
  </si>
  <si>
    <t>MURADİYE DM-4/12-A (DİREK TR-1) 45-71-M01872_45-71-M01872_2375745</t>
  </si>
  <si>
    <t>18.12.2023 07:55:11</t>
  </si>
  <si>
    <t>18.12.2023 10:37:59</t>
  </si>
  <si>
    <t>K-921 35-01-K00921_915062545_915062545</t>
  </si>
  <si>
    <t>18.12.2023 07:58:32</t>
  </si>
  <si>
    <t>18.12.2023 09:23:44</t>
  </si>
  <si>
    <t>ULUCAK TM 35-28-A00002_HatBaşıAyırıcı_53133528 M13_53133528</t>
  </si>
  <si>
    <t>18.12.2023 08:02:29</t>
  </si>
  <si>
    <t>18.12.2023 09:39:07</t>
  </si>
  <si>
    <t>VİŞNELİ TR-1 35-27-M00952_35-27-M00952_82735578</t>
  </si>
  <si>
    <t>18.12.2023 08:04:29</t>
  </si>
  <si>
    <t>18.12.2023 09:24:20</t>
  </si>
  <si>
    <t>18.12.2023 08:18:59</t>
  </si>
  <si>
    <t>18.12.2023 08:38:43</t>
  </si>
  <si>
    <t>K-4757 35-04-K04757_D D01b_5788876</t>
  </si>
  <si>
    <t>18.12.2023 08:19:24</t>
  </si>
  <si>
    <t>18.12.2023 15:06:20</t>
  </si>
  <si>
    <t>M-3175(YATIRIM REZERVE) 35-03-M03175_910405782_910405782</t>
  </si>
  <si>
    <t>18.12.2023 08:19:28</t>
  </si>
  <si>
    <t>18.12.2023 16:42:12</t>
  </si>
  <si>
    <t>18.12.2023 08:25:30</t>
  </si>
  <si>
    <t>18.12.2023 12:28:21</t>
  </si>
  <si>
    <t>18.12.2023 08:33:43</t>
  </si>
  <si>
    <t>18.12.2023 10:03:46</t>
  </si>
  <si>
    <t>ALİBEYLİ DM 45-80-M00064_ALİBEYLİ ŞEHİR-1 M07_72190833</t>
  </si>
  <si>
    <t>18.12.2023 08:41:14</t>
  </si>
  <si>
    <t>18.12.2023 09:53:04</t>
  </si>
  <si>
    <t>MENEMEN DM-5/25 35-28-M00654_E E02_92478619</t>
  </si>
  <si>
    <t>18.12.2023 08:42:31</t>
  </si>
  <si>
    <t>18.12.2023 12:39:34</t>
  </si>
  <si>
    <t>ILDIR KÖK 35-18-M00069_HatBaşıAyırıcı_86088458 M03_86088458</t>
  </si>
  <si>
    <t>18.12.2023 08:57:31</t>
  </si>
  <si>
    <t>18.12.2023 10:19:05</t>
  </si>
  <si>
    <t>18.12.2023 08:59:14</t>
  </si>
  <si>
    <t>18.12.2023 09:50:16</t>
  </si>
  <si>
    <t>SOLAKLAR TR-1 (MERKEZ) 35-31-L00249_B_91455062_91455062</t>
  </si>
  <si>
    <t>18.12.2023 08:59:31</t>
  </si>
  <si>
    <t>18.12.2023 11:42:53</t>
  </si>
  <si>
    <t>VENTOLA KÖK 35-26-M00678_PİZZA PİZZA M02_65914155</t>
  </si>
  <si>
    <t>18.12.2023 08:59:39</t>
  </si>
  <si>
    <t>18.12.2023 09:18:15</t>
  </si>
  <si>
    <t>BAHRİ DUMAN SULAMA 35-26-M00495_DIREK TIPI TRAFO HUCRESI H01_2039657</t>
  </si>
  <si>
    <t>18.12.2023 09:03:14</t>
  </si>
  <si>
    <t>18.12.2023 10:39:19</t>
  </si>
  <si>
    <t>M-1535 35-01-M01535_M-1536 M01_2120304</t>
  </si>
  <si>
    <t>18.12.2023 09:04:01</t>
  </si>
  <si>
    <t>18.12.2023 13:49:11</t>
  </si>
  <si>
    <t>K-3648 35-01-K03648_914997107_914997107</t>
  </si>
  <si>
    <t>18.12.2023 09:04:08</t>
  </si>
  <si>
    <t>18.12.2023 10:31:41</t>
  </si>
  <si>
    <t>K-845 35-01-K00845_912096058_912096058</t>
  </si>
  <si>
    <t>18.12.2023 09:05:48</t>
  </si>
  <si>
    <t>18.12.2023 12:06:30</t>
  </si>
  <si>
    <t>HASANLAR TR-1 35-28-M00203_C_56358625_56358625</t>
  </si>
  <si>
    <t>18.12.2023 09:06:06</t>
  </si>
  <si>
    <t>18.12.2023 18:28:52</t>
  </si>
  <si>
    <t>HARMANDALI KÖK 45-71-M00061_AHMET KOCA M10_72231074</t>
  </si>
  <si>
    <t>18.12.2023 09:06:39</t>
  </si>
  <si>
    <t>18.12.2023 12:17:25</t>
  </si>
  <si>
    <t>HASAN KÜÇÜK SULAMA GRUBU 35-29-L00298_35-29-L00298_2347064</t>
  </si>
  <si>
    <t>18.12.2023 09:09:59</t>
  </si>
  <si>
    <t>18.12.2023 15:32:01</t>
  </si>
  <si>
    <t>18.12.2023 09:10:08</t>
  </si>
  <si>
    <t>18.12.2023 12:09:26</t>
  </si>
  <si>
    <t>M-3471(YATIRIM REZERVE) 35-02-M03471_ M02_88371011</t>
  </si>
  <si>
    <t>18.12.2023 09:10:32</t>
  </si>
  <si>
    <t>18.12.2023 16:49:40</t>
  </si>
  <si>
    <t>YELKİ TR-6 (M-2343) 35-10-M02343_95000001987_95000001987</t>
  </si>
  <si>
    <t>18.12.2023 09:11:14</t>
  </si>
  <si>
    <t>18.12.2023 10:45:35</t>
  </si>
  <si>
    <t>18.12.2023 09:14:37</t>
  </si>
  <si>
    <t>18.12.2023 17:53:30</t>
  </si>
  <si>
    <t>TR-31 45-74-M00031__81571311_81571311</t>
  </si>
  <si>
    <t>18.12.2023 09:16:02</t>
  </si>
  <si>
    <t>18.12.2023 11:17:00</t>
  </si>
  <si>
    <t>ALABAŞ TR-9 35-15-L01014_35-15-L01014_2365066</t>
  </si>
  <si>
    <t>18.12.2023 09:16:34</t>
  </si>
  <si>
    <t>18.12.2023 13:34:02</t>
  </si>
  <si>
    <t>K-953 35-02-K00953_A_56370162_56370162</t>
  </si>
  <si>
    <t>18.12.2023 09:17:22</t>
  </si>
  <si>
    <t>18.12.2023 11:43:44</t>
  </si>
  <si>
    <t>MENDERES DM-2/TR-1 35-22-M00300_PERLİT M18_2328467</t>
  </si>
  <si>
    <t>18.12.2023 09:17:25</t>
  </si>
  <si>
    <t>18.12.2023 12:55:15</t>
  </si>
  <si>
    <t>18.12.2023 09:18:00</t>
  </si>
  <si>
    <t>18.12.2023 17:24:28</t>
  </si>
  <si>
    <t>AKSELENDİ İM 45-72-A00004_AKSELENDİ TR-2 L03_100808364</t>
  </si>
  <si>
    <t>18.12.2023 09:18:44</t>
  </si>
  <si>
    <t>18.12.2023 13:21:32</t>
  </si>
  <si>
    <t>L-142 MAVİ BESTE SİTESİ 35-18-L00142_95002493184_95002493184</t>
  </si>
  <si>
    <t>18.12.2023 09:19:57</t>
  </si>
  <si>
    <t>18.12.2023 12:36:24</t>
  </si>
  <si>
    <t>MURADİYE TR-2 SU DEPOSU 45-71-M00199_MURADİYE TR-1 İSTASYON KABİN M01_72233397</t>
  </si>
  <si>
    <t>18.12.2023 09:23:54</t>
  </si>
  <si>
    <t>18.12.2023 16:05:51</t>
  </si>
  <si>
    <t>M-3251 35-04-M03251_98951682_98951682</t>
  </si>
  <si>
    <t>18.12.2023 10:12:00</t>
  </si>
  <si>
    <t>TR-60 35-16-L00060_47597202_56353504_56353504</t>
  </si>
  <si>
    <t>18.12.2023 09:26:44</t>
  </si>
  <si>
    <t>18.12.2023 11:07:48</t>
  </si>
  <si>
    <t>DURASILLI TR-6 45-78-M01117_D_91057743_91057743</t>
  </si>
  <si>
    <t>18.12.2023 09:28:56</t>
  </si>
  <si>
    <t>18.12.2023 10:29:40</t>
  </si>
  <si>
    <t>KARAYENİCE KÖK (YATIRIM REZERVE) 45-71-M02611_KARAYENİCE KÖYÜ M04_97585743</t>
  </si>
  <si>
    <t>18.12.2023 09:30:09</t>
  </si>
  <si>
    <t>18.12.2023 10:39:26</t>
  </si>
  <si>
    <t>YAKACIK TR-1 35-20-L00232_DIREK TIPI TRAFO HUCRESI H01_2048248</t>
  </si>
  <si>
    <t>18.12.2023 16:57:20</t>
  </si>
  <si>
    <t>K-1717 35-03-K01717_F_56388305_56388305</t>
  </si>
  <si>
    <t>18.12.2023 09:31:31</t>
  </si>
  <si>
    <t>18.12.2023 11:03:39</t>
  </si>
  <si>
    <t>M-1247 35-01-M01247_C C1_5872788</t>
  </si>
  <si>
    <t>18.12.2023 09:31:47</t>
  </si>
  <si>
    <t>18.12.2023 11:24:09</t>
  </si>
  <si>
    <t>18.12.2023 09:32:08</t>
  </si>
  <si>
    <t>18.12.2023 15:23:36</t>
  </si>
  <si>
    <t>AKSELENDİ İM 45-72-A00004_AKSELENDİ TR-7 L02_100808363</t>
  </si>
  <si>
    <t>18.12.2023 09:32:09</t>
  </si>
  <si>
    <t>18.12.2023 13:30:52</t>
  </si>
  <si>
    <t>18.12.2023 09:32:17</t>
  </si>
  <si>
    <t>18.12.2023 15:54:04</t>
  </si>
  <si>
    <t>ULUKENT DM-3/12 35-28-M00061_F f1_5881857</t>
  </si>
  <si>
    <t>18.12.2023 09:34:19</t>
  </si>
  <si>
    <t>18.12.2023 13:13:09</t>
  </si>
  <si>
    <t>OLGUNLAR TR-3 35-31-L00215_B_91173578_91173578</t>
  </si>
  <si>
    <t>18.12.2023 09:38:02</t>
  </si>
  <si>
    <t>18.12.2023 15:15:20</t>
  </si>
  <si>
    <t>DM-6/4 35-26-M00656_956615365_956615365</t>
  </si>
  <si>
    <t>18.12.2023 09:40:42</t>
  </si>
  <si>
    <t>18.12.2023 10:36:48</t>
  </si>
  <si>
    <t>18.12.2023 09:41:43</t>
  </si>
  <si>
    <t>18.12.2023 14:10:58</t>
  </si>
  <si>
    <t>M-3086 35-02-M03086_99870573_99870573</t>
  </si>
  <si>
    <t>18.12.2023 09:41:48</t>
  </si>
  <si>
    <t>18.12.2023 10:16:24</t>
  </si>
  <si>
    <t>18.12.2023 09:44:44</t>
  </si>
  <si>
    <t>18.12.2023 17:42:11</t>
  </si>
  <si>
    <t>18.12.2023 09:47:29</t>
  </si>
  <si>
    <t>18.12.2023 17:43:48</t>
  </si>
  <si>
    <t>TR-2 35-27-M00002_35-27-M00002_2347554</t>
  </si>
  <si>
    <t>18.12.2023 09:50:01</t>
  </si>
  <si>
    <t>18.12.2023 11:03:35</t>
  </si>
  <si>
    <t>KISIK TR-1 (M-135) 35-22-M00135_DIREK TIPI TRAFO HUCRESI H01_2045878</t>
  </si>
  <si>
    <t>18.12.2023 09:53:05</t>
  </si>
  <si>
    <t>18.12.2023 10:32:18</t>
  </si>
  <si>
    <t>KAŞIKÇI BAHADIRLAR TR 45-75-M00097_A_91434096_91434096</t>
  </si>
  <si>
    <t>18.12.2023 09:54:56</t>
  </si>
  <si>
    <t>18.12.2023 14:31:52</t>
  </si>
  <si>
    <t>M-1258 35-03-M01258_DAĞITIM TRAFOSU M-1258 M03_2040702</t>
  </si>
  <si>
    <t>18.12.2023 09:55:24</t>
  </si>
  <si>
    <t>18.12.2023 13:08:34</t>
  </si>
  <si>
    <t>KINIK İM 35-24-A00001_YAYA KENT M09_2309867</t>
  </si>
  <si>
    <t>18.12.2023 10:00:41</t>
  </si>
  <si>
    <t>18.12.2023 12:52:34</t>
  </si>
  <si>
    <t>SEYDİKÖY İM 35-08-A00002_İŞGÖREN K13_2309381</t>
  </si>
  <si>
    <t>18.12.2023 10:01:32</t>
  </si>
  <si>
    <t>18.12.2023 17:00:55</t>
  </si>
  <si>
    <t>L-300 DM 35-18-L00300_L-450 SÜZER L02_2329798</t>
  </si>
  <si>
    <t>18.12.2023 10:03:42</t>
  </si>
  <si>
    <t>18.12.2023 12:02:58</t>
  </si>
  <si>
    <t>TR-77 ÇEŞMEALTI KÖK 35-19-M00077_TR-81 L01_76784769</t>
  </si>
  <si>
    <t>18.12.2023 10:05:43</t>
  </si>
  <si>
    <t>18.12.2023 15:45:27</t>
  </si>
  <si>
    <t>18.12.2023 10:07:33</t>
  </si>
  <si>
    <t>18.12.2023 16:08:46</t>
  </si>
  <si>
    <t>K-1249 35-04-K01249_99013314_99013314</t>
  </si>
  <si>
    <t>18.12.2023 10:07:34</t>
  </si>
  <si>
    <t>18.12.2023 15:18:29</t>
  </si>
  <si>
    <t>KIRKAĞAÇ DM 45-76-M00043_ŞEHİR-1(İSTASYON TARAFI) M10_72247469</t>
  </si>
  <si>
    <t>18.12.2023 10:08:59</t>
  </si>
  <si>
    <t>18.12.2023 15:45:28</t>
  </si>
  <si>
    <t>GÖÇBEYLİ DM 35-16-M00139_ALİBEYLİ M05_72044680</t>
  </si>
  <si>
    <t>18.12.2023 10:11:14</t>
  </si>
  <si>
    <t>18.12.2023 11:15:45</t>
  </si>
  <si>
    <t>18.12.2023 10:12:42</t>
  </si>
  <si>
    <t>18.12.2023 14:52:03</t>
  </si>
  <si>
    <t>TR-52 35-27-M00052__83337801_83337801</t>
  </si>
  <si>
    <t>18.12.2023 10:13:03</t>
  </si>
  <si>
    <t>18.12.2023 15:43:45</t>
  </si>
  <si>
    <t>SOMA DM-1 45-82-M00050_TR-7/2 M11_60207425</t>
  </si>
  <si>
    <t>18.12.2023 10:13:47</t>
  </si>
  <si>
    <t>18.12.2023 17:30:03</t>
  </si>
  <si>
    <t>18.12.2023 10:14:41</t>
  </si>
  <si>
    <t>18.12.2023 18:09:38</t>
  </si>
  <si>
    <t>M-36 GÖKÇE ÇİÇEK SİTESİ 35-18-M00036_ M01_2322882</t>
  </si>
  <si>
    <t>18.12.2023 11:27:28</t>
  </si>
  <si>
    <t>M-275 35-02-M00275_D_56380776_56380776</t>
  </si>
  <si>
    <t>18.12.2023 10:29:34</t>
  </si>
  <si>
    <t>18.12.2023 15:09:33</t>
  </si>
  <si>
    <t>ARSLANLAR TM 35-26-A00004_KÖYLER-3 L45_2305569</t>
  </si>
  <si>
    <t>18.12.2023 10:31:43</t>
  </si>
  <si>
    <t>18.12.2023 10:35:44</t>
  </si>
  <si>
    <t>AĞAÇ İŞLERİ KÖK-2 (M-703) 35-22-M00125_KISIKKÖY(KARTAL) M02_72110798</t>
  </si>
  <si>
    <t>18.12.2023 11:11:11</t>
  </si>
  <si>
    <t>M-3090 35-09-M03090_C C01_95325014</t>
  </si>
  <si>
    <t>18.12.2023 10:35:47</t>
  </si>
  <si>
    <t>18.12.2023 15:49:15</t>
  </si>
  <si>
    <t>K-1467 35-03-K01467_910225326_910225326</t>
  </si>
  <si>
    <t>18.12.2023 10:36:23</t>
  </si>
  <si>
    <t>18.12.2023 13:13:06</t>
  </si>
  <si>
    <t>18.12.2023 11:32:46</t>
  </si>
  <si>
    <t>ÇAMLICA TR-11 45-86-M00198_45-86-M00198_2361483</t>
  </si>
  <si>
    <t>18.12.2023 10:46:11</t>
  </si>
  <si>
    <t>18.12.2023 13:10:35</t>
  </si>
  <si>
    <t>K-928 35-04-K00928_B B1B_5827420</t>
  </si>
  <si>
    <t>18.12.2023 10:48:51</t>
  </si>
  <si>
    <t>18.12.2023 11:00:45</t>
  </si>
  <si>
    <t>M-58 35-17-M00058_B_56353288_56353288</t>
  </si>
  <si>
    <t>18.12.2023 10:50:40</t>
  </si>
  <si>
    <t>18.12.2023 13:51:19</t>
  </si>
  <si>
    <t>HACIÖMERLİ YUKARI TR 35-17-M00445_A_91436087_91436087</t>
  </si>
  <si>
    <t>18.12.2023 10:54:40</t>
  </si>
  <si>
    <t>18.12.2023 14:59:42</t>
  </si>
  <si>
    <t>YELKİ TR-8 (M-2340) 35-10-M02340_953729452_953729452</t>
  </si>
  <si>
    <t>18.12.2023 10:55:40</t>
  </si>
  <si>
    <t>18.12.2023 12:48:35</t>
  </si>
  <si>
    <t>L-113 OVACIK 35-18-L00113_95002425283_95002425283</t>
  </si>
  <si>
    <t>18.12.2023 10:59:22</t>
  </si>
  <si>
    <t>18.12.2023 14:48:30</t>
  </si>
  <si>
    <t>K-692 35-04-K00692_C K692C1B_5816466</t>
  </si>
  <si>
    <t>18.12.2023 11:00:39</t>
  </si>
  <si>
    <t>18.12.2023 13:57:07</t>
  </si>
  <si>
    <t>K-928 35-04-K00928_35-04-K00928_2360332</t>
  </si>
  <si>
    <t>18.12.2023 11:52:46</t>
  </si>
  <si>
    <t>SALİHLİ TR-108/A 45-78-L00734_D_91443712_91443712</t>
  </si>
  <si>
    <t>18.12.2023 11:07:20</t>
  </si>
  <si>
    <t>18.12.2023 11:51:59</t>
  </si>
  <si>
    <t>KAYAKÖY MALAŞ TR-11 35-15-L00494_B_56369014_56369014</t>
  </si>
  <si>
    <t>18.12.2023 11:16:04</t>
  </si>
  <si>
    <t>18.12.2023 14:53:19</t>
  </si>
  <si>
    <t>18.12.2023 11:24:36</t>
  </si>
  <si>
    <t>18.12.2023 13:28:32</t>
  </si>
  <si>
    <t>SİYEKLİ KÖK 45-71-M00185_HatBaşıAyırıcı_53134945 M05_53134945</t>
  </si>
  <si>
    <t>18.12.2023 11:28:17</t>
  </si>
  <si>
    <t>18.12.2023 12:46:19</t>
  </si>
  <si>
    <t>18.12.2023 11:33:12</t>
  </si>
  <si>
    <t>18.12.2023 12:22:19</t>
  </si>
  <si>
    <t>18.12.2023 11:41:25</t>
  </si>
  <si>
    <t>18.12.2023 13:53:40</t>
  </si>
  <si>
    <t>TOKİ TR-1 35-27-M00811_95002780675_95002780675</t>
  </si>
  <si>
    <t>18.12.2023 11:41:51</t>
  </si>
  <si>
    <t>18.12.2023 14:09:16</t>
  </si>
  <si>
    <t>DM12/TR03 45-73-M00096__72372853_72372853</t>
  </si>
  <si>
    <t>18.12.2023 11:43:43</t>
  </si>
  <si>
    <t>18.12.2023 12:13:40</t>
  </si>
  <si>
    <t>18.12.2023 11:59:04</t>
  </si>
  <si>
    <t>18.12.2023 12:40:22</t>
  </si>
  <si>
    <t>L-289 DEMET AKBAĞ TRAFO 35-18-L00289_950447603_950447603</t>
  </si>
  <si>
    <t>18.12.2023 12:06:04</t>
  </si>
  <si>
    <t>18.12.2023 14:29:58</t>
  </si>
  <si>
    <t>DİNDARLI KÖK TR-3 KAKLIK 45-79-M00395_YEŞİLOVA M01_72035365</t>
  </si>
  <si>
    <t>18.12.2023 12:06:34</t>
  </si>
  <si>
    <t>18.12.2023 13:14:26</t>
  </si>
  <si>
    <t>K-4554 35-07-K04554_964073485_964073485</t>
  </si>
  <si>
    <t>18.12.2023 12:11:17</t>
  </si>
  <si>
    <t>18.12.2023 14:22:14</t>
  </si>
  <si>
    <t>L-319 BAHÇELİEVLER-2 35-18-L00319_B_91254441_91254441</t>
  </si>
  <si>
    <t>18.12.2023 12:13:17</t>
  </si>
  <si>
    <t>18.12.2023 16:34:43</t>
  </si>
  <si>
    <t>K-570 35-01-K00570_914990059_914990059</t>
  </si>
  <si>
    <t>18.12.2023 12:15:53</t>
  </si>
  <si>
    <t>18.12.2023 13:23:47</t>
  </si>
  <si>
    <t>K-1191 35-04-K01191_912162552_912162552</t>
  </si>
  <si>
    <t>18.12.2023 12:17:13</t>
  </si>
  <si>
    <t>18.12.2023 13:12:07</t>
  </si>
  <si>
    <t>YAĞCILI TR-1 45-82-M00331_A_56387677_56387677</t>
  </si>
  <si>
    <t>18.12.2023 12:23:55</t>
  </si>
  <si>
    <t>18.12.2023 13:33:05</t>
  </si>
  <si>
    <t>L-430 35-18-L00430_950462407_950462407</t>
  </si>
  <si>
    <t>18.12.2023 12:38:39</t>
  </si>
  <si>
    <t>18.12.2023 15:44:19</t>
  </si>
  <si>
    <t>BAŞKÖY MAŞAT TR-2 35-29-L00193_C_56406455_56406455</t>
  </si>
  <si>
    <t>18.12.2023 12:40:42</t>
  </si>
  <si>
    <t>18.12.2023 15:45:13</t>
  </si>
  <si>
    <t>ÇİLE TR-3 35-22-M00188_A_91190135_91190135</t>
  </si>
  <si>
    <t>18.12.2023 12:45:00</t>
  </si>
  <si>
    <t>18.12.2023 13:35:19</t>
  </si>
  <si>
    <t>SİYEKLİ KÖK 45-71-M00185_MALDAN M05_72256924</t>
  </si>
  <si>
    <t>18.12.2023 13:58:21</t>
  </si>
  <si>
    <t>TR-87 35-16-L00087_B_60984516_60984516</t>
  </si>
  <si>
    <t>18.12.2023 12:47:24</t>
  </si>
  <si>
    <t>18.12.2023 13:26:53</t>
  </si>
  <si>
    <t>K-3929 35-10-K03929_962603632_962603632</t>
  </si>
  <si>
    <t>18.12.2023 12:51:36</t>
  </si>
  <si>
    <t>18.12.2023 18:24:06</t>
  </si>
  <si>
    <t>DM-01/06 45-71-M00023_953200798_953200798</t>
  </si>
  <si>
    <t>18.12.2023 12:56:50</t>
  </si>
  <si>
    <t>18.12.2023 13:51:29</t>
  </si>
  <si>
    <t>GÖRDES DM 45-75-M00050_HatBaşıAyırıcı_53135601 M09_53135601</t>
  </si>
  <si>
    <t>18.12.2023 13:01:03</t>
  </si>
  <si>
    <t>18.12.2023 16:20:17</t>
  </si>
  <si>
    <t>ALÇUK TM 35-17-A00001_Recloser M29_100709521</t>
  </si>
  <si>
    <t>18.12.2023 13:01:35</t>
  </si>
  <si>
    <t>18.12.2023 13:33:25</t>
  </si>
  <si>
    <t>TR-76 45-78-L00076_49380657 _49382631</t>
  </si>
  <si>
    <t>18.12.2023 13:10:07</t>
  </si>
  <si>
    <t>18.12.2023 14:21:17</t>
  </si>
  <si>
    <t>BÖLCEK DM 35-16-M00153_HatBaşıAyırıcı_53140720 M07_53140720</t>
  </si>
  <si>
    <t>18.12.2023 13:30:48</t>
  </si>
  <si>
    <t>18.12.2023 15:34:10</t>
  </si>
  <si>
    <t>ÇİLE TR-3 35-22-M00188_35-22-M00188_2362564</t>
  </si>
  <si>
    <t>18.12.2023 15:50:37</t>
  </si>
  <si>
    <t>ULUCAK TM 35-28-A00002_HatBaşıAyırıcı_53133669 M13_53133669</t>
  </si>
  <si>
    <t>18.12.2023 13:35:44</t>
  </si>
  <si>
    <t>18.12.2023 14:23:09</t>
  </si>
  <si>
    <t>K-4306 35-09-K04306_E E1_5874227</t>
  </si>
  <si>
    <t>18.12.2023 13:41:04</t>
  </si>
  <si>
    <t>18.12.2023 16:24:25</t>
  </si>
  <si>
    <t>AKHİSAR İM 45-72-A00001_YENİ ZEYTİNLİOVA M06_42545397</t>
  </si>
  <si>
    <t>18.12.2023 13:47:48</t>
  </si>
  <si>
    <t>18.12.2023 17:59:44</t>
  </si>
  <si>
    <t>ÖRNEKKÖY TR3 35-27-L00124__72372848_72372848</t>
  </si>
  <si>
    <t>18.12.2023 13:59:29</t>
  </si>
  <si>
    <t>18.12.2023 17:26:37</t>
  </si>
  <si>
    <t>KAYMAKÇI İM 35-15-A00004_ORHANGAZİ L08_2121825</t>
  </si>
  <si>
    <t>18.12.2023 14:06:02</t>
  </si>
  <si>
    <t>18.12.2023 14:13:19</t>
  </si>
  <si>
    <t>18.12.2023 14:07:45</t>
  </si>
  <si>
    <t>18.12.2023 19:35:37</t>
  </si>
  <si>
    <t>18.12.2023 14:08:50</t>
  </si>
  <si>
    <t>18.12.2023 17:04:49</t>
  </si>
  <si>
    <t>ARMUTLU DM 35-27-M00879_EGERES ENH GİRİŞ-1 M14_2104526</t>
  </si>
  <si>
    <t>18.12.2023 14:12:16</t>
  </si>
  <si>
    <t>18.12.2023 14:56:30</t>
  </si>
  <si>
    <t>M-2007 35-02-M02007_M-3452 M01_45136795</t>
  </si>
  <si>
    <t>18.12.2023 14:12:42</t>
  </si>
  <si>
    <t>18.12.2023 19:20:39</t>
  </si>
  <si>
    <t>BALABAN TR-1 35-16-M00034_953321386_953321386</t>
  </si>
  <si>
    <t>18.12.2023 14:19:25</t>
  </si>
  <si>
    <t>18.12.2023 17:29:40</t>
  </si>
  <si>
    <t>M-1257 35-01-M01257_A_56371154_56371154</t>
  </si>
  <si>
    <t>18.12.2023 14:19:55</t>
  </si>
  <si>
    <t>18.12.2023 16:36:08</t>
  </si>
  <si>
    <t>YUKARIKONAK TR-3 35-31-L00444_35-31-L00444_47776798</t>
  </si>
  <si>
    <t>18.12.2023 14:20:04</t>
  </si>
  <si>
    <t>18.12.2023 15:55:15</t>
  </si>
  <si>
    <t>18.12.2023 14:26:40</t>
  </si>
  <si>
    <t>18.12.2023 14:30:38</t>
  </si>
  <si>
    <t>EMCELLİ TR-1 45-79-M00303_45-79-M00303_2350016</t>
  </si>
  <si>
    <t>18.12.2023 14:27:11</t>
  </si>
  <si>
    <t>18.12.2023 15:18:48</t>
  </si>
  <si>
    <t>AYDIN OKAN SULAMA GRUBU 35-29-M00178_A_91410192_91410192</t>
  </si>
  <si>
    <t>18.12.2023 14:30:53</t>
  </si>
  <si>
    <t>18.12.2023 16:59:16</t>
  </si>
  <si>
    <t>MURADİYE ORTA ÖLÇEKLİ SAN. TR-2 45-71-M00220_45-71-M00220_66365849</t>
  </si>
  <si>
    <t>18.12.2023 14:33:11</t>
  </si>
  <si>
    <t>18.12.2023 15:55:01</t>
  </si>
  <si>
    <t>SOMA DM-1 45-82-M00050_TR-1 M12_60207310</t>
  </si>
  <si>
    <t>18.12.2023 14:35:25</t>
  </si>
  <si>
    <t>18.12.2023 14:51:25</t>
  </si>
  <si>
    <t>L-377 35-18-L00377_966004220_966004220</t>
  </si>
  <si>
    <t>18.12.2023 14:53:10</t>
  </si>
  <si>
    <t>18.12.2023 18:39:03</t>
  </si>
  <si>
    <t>KAYAKÖY MALAŞ TR-11 35-15-L00494_35-15-L00494_2365937</t>
  </si>
  <si>
    <t>18.12.2023 15:05:13</t>
  </si>
  <si>
    <t>AMBARSEKİ KÖYÜ TR-1 35-21-L00105_D_56376925_56376925</t>
  </si>
  <si>
    <t>18.12.2023 14:53:33</t>
  </si>
  <si>
    <t>18.12.2023 19:40:13</t>
  </si>
  <si>
    <t>YENİFOÇA TR-48 35-23-M00048_950418024_950418024</t>
  </si>
  <si>
    <t>18.12.2023 14:56:36</t>
  </si>
  <si>
    <t>18.12.2023 20:55:30</t>
  </si>
  <si>
    <t>M-3251 35-04-M03251_99212635_99212635</t>
  </si>
  <si>
    <t>18.12.2023 14:58:54</t>
  </si>
  <si>
    <t>18.12.2023 17:30:24</t>
  </si>
  <si>
    <t>18.12.2023 14:59:43</t>
  </si>
  <si>
    <t>18.12.2023 15:11:12</t>
  </si>
  <si>
    <t>TR-125 ZEYTİNALANI 35-19-L00125_956685864_956685864</t>
  </si>
  <si>
    <t>18.12.2023 15:07:33</t>
  </si>
  <si>
    <t>18.12.2023 18:11:41</t>
  </si>
  <si>
    <t>TR-1 35-16-L00001_953335138_953335138</t>
  </si>
  <si>
    <t>18.12.2023 15:11:04</t>
  </si>
  <si>
    <t>18.12.2023 17:00:32</t>
  </si>
  <si>
    <t>GÖKEYÜP ÖKÜZCÜK TR-3 45-78-M00807_45-78-M00807_2375484</t>
  </si>
  <si>
    <t>18.12.2023 15:19:39</t>
  </si>
  <si>
    <t>18.12.2023 15:42:20</t>
  </si>
  <si>
    <t>M-2652 35-01-M02652_35-01-M02652_74865879</t>
  </si>
  <si>
    <t>18.12.2023 15:27:08</t>
  </si>
  <si>
    <t>18.12.2023 16:52:51</t>
  </si>
  <si>
    <t>TR-71 35-17-M00071_942027818_942027818</t>
  </si>
  <si>
    <t>18.12.2023 15:28:27</t>
  </si>
  <si>
    <t>18.12.2023 17:20:15</t>
  </si>
  <si>
    <t>GÖRDES DM 45-75-M00050_HatBaşıAyırıcı_53135805 M09_53135805</t>
  </si>
  <si>
    <t>18.12.2023 15:31:15</t>
  </si>
  <si>
    <t>18.12.2023 16:13:39</t>
  </si>
  <si>
    <t>SÖĞÜTÖREN TR-2 35-20-L00348_955193583_955193583</t>
  </si>
  <si>
    <t>18.12.2023 15:31:42</t>
  </si>
  <si>
    <t>18.12.2023 19:13:42</t>
  </si>
  <si>
    <t>GÖKEYÜP GÖZTEPE TR-1 45-78-M00810_45-78-M00810_2375417</t>
  </si>
  <si>
    <t>18.12.2023 15:33:09</t>
  </si>
  <si>
    <t>18.12.2023 15:46:02</t>
  </si>
  <si>
    <t>M-195 35-02-M00195_910091673_910091673</t>
  </si>
  <si>
    <t>18.12.2023 15:46:28</t>
  </si>
  <si>
    <t>18.12.2023 16:47:53</t>
  </si>
  <si>
    <t>M-1280 35-02-M01280_913010826_913010826</t>
  </si>
  <si>
    <t>18.12.2023 15:55:34</t>
  </si>
  <si>
    <t>TR-2/15 45-83-L00015_48123664_56401988_56401988</t>
  </si>
  <si>
    <t>18.12.2023 15:57:18</t>
  </si>
  <si>
    <t>18.12.2023 17:26:27</t>
  </si>
  <si>
    <t>18.12.2023 15:59:34</t>
  </si>
  <si>
    <t>18.12.2023 17:29:19</t>
  </si>
  <si>
    <t>18.12.2023 16:08:20</t>
  </si>
  <si>
    <t>18.12.2023 16:52:49</t>
  </si>
  <si>
    <t>ULUDERBENT TR-6 45-73-M00537_945651750_945651750</t>
  </si>
  <si>
    <t>18.12.2023 16:09:14</t>
  </si>
  <si>
    <t>18.12.2023 18:42:03</t>
  </si>
  <si>
    <t>ÇATALOLUK DM 45-74-M00227_AYVAALAN M03_2328576</t>
  </si>
  <si>
    <t>18.12.2023 16:11:39</t>
  </si>
  <si>
    <t>18.12.2023 16:12:09</t>
  </si>
  <si>
    <t>M-2792 35-01-M02792_E 2E_5861581</t>
  </si>
  <si>
    <t>18.12.2023 16:26:35</t>
  </si>
  <si>
    <t>18.12.2023 19:29:56</t>
  </si>
  <si>
    <t>AYRANCILAR DM-2/TR-16 35-26-M01285_95000489806_95000489806</t>
  </si>
  <si>
    <t>18.12.2023 18:03:11</t>
  </si>
  <si>
    <t>M-1257 35-01-M01257_35-01-M01257_2369903</t>
  </si>
  <si>
    <t>18.12.2023 19:45:37</t>
  </si>
  <si>
    <t>DM-1/62 35-29-M00062_950318101_950318101</t>
  </si>
  <si>
    <t>18.12.2023 16:56:41</t>
  </si>
  <si>
    <t>18.12.2023 19:22:32</t>
  </si>
  <si>
    <t>18.12.2023 17:01:23</t>
  </si>
  <si>
    <t>18.12.2023 18:53:55</t>
  </si>
  <si>
    <t>18.12.2023 17:04:14</t>
  </si>
  <si>
    <t>18.12.2023 17:45:39</t>
  </si>
  <si>
    <t>SELENDİ TR-12 45-81-M00012__72372741_72372741</t>
  </si>
  <si>
    <t>18.12.2023 17:04:36</t>
  </si>
  <si>
    <t>18.12.2023 18:26:10</t>
  </si>
  <si>
    <t>PAYAMLI M-23 35-25-M00190_A_56355546_56355546</t>
  </si>
  <si>
    <t>18.12.2023 17:05:15</t>
  </si>
  <si>
    <t>18.12.2023 20:38:44</t>
  </si>
  <si>
    <t>18.12.2023 17:09:48</t>
  </si>
  <si>
    <t>18.12.2023 17:35:58</t>
  </si>
  <si>
    <t>TR-2/11-A 45-83-L00156_955146620_955146620</t>
  </si>
  <si>
    <t>18.12.2023 17:15:56</t>
  </si>
  <si>
    <t>18.12.2023 18:45:37</t>
  </si>
  <si>
    <t>18.12.2023 17:18:06</t>
  </si>
  <si>
    <t>18.12.2023 17:55:32</t>
  </si>
  <si>
    <t>L-365 ILDIR ÇAYAĞZI 35-18-L00365_950454879_950454879</t>
  </si>
  <si>
    <t>18.12.2023 17:18:47</t>
  </si>
  <si>
    <t>18.12.2023 21:09:24</t>
  </si>
  <si>
    <t>BALABAN TR-1 35-16-M00034_35-16-M00034_2347120</t>
  </si>
  <si>
    <t>18.12.2023 18:41:11</t>
  </si>
  <si>
    <t>HALİLLER TR-9 YENİ EGELİLER 35-31-L00181_B_72390752_72390752</t>
  </si>
  <si>
    <t>18.12.2023 17:30:50</t>
  </si>
  <si>
    <t>18.12.2023 18:40:08</t>
  </si>
  <si>
    <t>18.12.2023 17:32:34</t>
  </si>
  <si>
    <t>18.12.2023 20:31:38</t>
  </si>
  <si>
    <t>ÇAPAK TR-3 35-26-M01426_956632408_956632408</t>
  </si>
  <si>
    <t>18.12.2023 17:37:13</t>
  </si>
  <si>
    <t>18.12.2023 23:56:54</t>
  </si>
  <si>
    <t>DM-2/TR-16 35-26-M00143__100689703_100689703</t>
  </si>
  <si>
    <t>18.12.2023 17:41:35</t>
  </si>
  <si>
    <t>18.12.2023 20:39:09</t>
  </si>
  <si>
    <t>K-122 35-01-K00122_912097024_912097024</t>
  </si>
  <si>
    <t>18.12.2023 17:43:43</t>
  </si>
  <si>
    <t>18.12.2023 18:56:19</t>
  </si>
  <si>
    <t>18.12.2023 17:50:24</t>
  </si>
  <si>
    <t>18.12.2023 18:02:25</t>
  </si>
  <si>
    <t>M-2041 35-01-M02041_912130261_912130261</t>
  </si>
  <si>
    <t>18.12.2023 17:53:53</t>
  </si>
  <si>
    <t>18.12.2023 21:10:44</t>
  </si>
  <si>
    <t>SELİM GES KÖK 35-23-M00320_SELİM GES M02_42042861</t>
  </si>
  <si>
    <t>18.12.2023 17:57:20</t>
  </si>
  <si>
    <t>19.12.2023 09:52:30</t>
  </si>
  <si>
    <t>AYRANCILAR DM-5 35-26-M00807_G_60982668_60982668</t>
  </si>
  <si>
    <t>18.12.2023 18:03:58</t>
  </si>
  <si>
    <t>18.12.2023 20:09:47</t>
  </si>
  <si>
    <t>MURADİYE HASTANE TR-1 45-71-M00193_953176805_953176805</t>
  </si>
  <si>
    <t>18.12.2023 18:05:15</t>
  </si>
  <si>
    <t>18.12.2023 23:00:13</t>
  </si>
  <si>
    <t>K-1074 35-01-K01074_A_56379403_56379403</t>
  </si>
  <si>
    <t>18.12.2023 18:06:32</t>
  </si>
  <si>
    <t>18.12.2023 20:22:00</t>
  </si>
  <si>
    <t>KARAVELİLER TR-1 45-71-M01560_DIREK TIPI TRAFO HUCRESI H01_2086651</t>
  </si>
  <si>
    <t>18.12.2023 18:09:22</t>
  </si>
  <si>
    <t>18.12.2023 20:37:21</t>
  </si>
  <si>
    <t>DM-14/3 45-71-M00387_953183421_953183421</t>
  </si>
  <si>
    <t>18.12.2023 18:12:02</t>
  </si>
  <si>
    <t>18.12.2023 23:36:43</t>
  </si>
  <si>
    <t>K-3298 35-04-K03298_99300307_99300307</t>
  </si>
  <si>
    <t>18.12.2023 18:13:35</t>
  </si>
  <si>
    <t>19.12.2023 00:50:53</t>
  </si>
  <si>
    <t>KÖSEALİ TR-1 45-78-M00781_C_91290631_91290631</t>
  </si>
  <si>
    <t>18.12.2023 18:14:34</t>
  </si>
  <si>
    <t>18.12.2023 18:40:02</t>
  </si>
  <si>
    <t>ZEYTİNALANI TR-118 35-19-L00118_956677482_956677482</t>
  </si>
  <si>
    <t>18.12.2023 18:22:27</t>
  </si>
  <si>
    <t>18.12.2023 20:07:45</t>
  </si>
  <si>
    <t>18.12.2023 18:30:21</t>
  </si>
  <si>
    <t>18.12.2023 19:24:16</t>
  </si>
  <si>
    <t>TOKİ TR-1 35-15-L01183_95001269380_95001269380</t>
  </si>
  <si>
    <t>18.12.2023 18:33:57</t>
  </si>
  <si>
    <t>18.12.2023 19:07:25</t>
  </si>
  <si>
    <t>M-732 35-17-M00732_B_83737118_83737118</t>
  </si>
  <si>
    <t>18.12.2023 18:37:04</t>
  </si>
  <si>
    <t>18.12.2023 19:44:29</t>
  </si>
  <si>
    <t>M-991 35-03-M00991_98239559_98239559</t>
  </si>
  <si>
    <t>18.12.2023 18:42:33</t>
  </si>
  <si>
    <t>18.12.2023 22:48:55</t>
  </si>
  <si>
    <t>L-178 35-18-L00178_950442661_950442661</t>
  </si>
  <si>
    <t>18.12.2023 18:45:20</t>
  </si>
  <si>
    <t>18.12.2023 20:34:33</t>
  </si>
  <si>
    <t>18.12.2023 18:49:46</t>
  </si>
  <si>
    <t>18.12.2023 19:51:57</t>
  </si>
  <si>
    <t>TR-58 45-78-M00058_A tr154/a20b_49409465</t>
  </si>
  <si>
    <t>18.12.2023 18:55:16</t>
  </si>
  <si>
    <t>18.12.2023 20:16:06</t>
  </si>
  <si>
    <t>M-2741 35-02-M02741_ H_79573166</t>
  </si>
  <si>
    <t>18.12.2023 18:56:49</t>
  </si>
  <si>
    <t>18.12.2023 20:33:34</t>
  </si>
  <si>
    <t>K-1874 35-09-K01874_B_56380990_56380990</t>
  </si>
  <si>
    <t>18.12.2023 18:58:34</t>
  </si>
  <si>
    <t>18.12.2023 20:54:52</t>
  </si>
  <si>
    <t>SARPINCIK TR-1 35-21-L00070_C_56375149_56375149</t>
  </si>
  <si>
    <t>18.12.2023 18:59:04</t>
  </si>
  <si>
    <t>18.12.2023 21:27:36</t>
  </si>
  <si>
    <t>İSMAİLLİ TR-1 35-16-M00038_35-16-M00038_2347054</t>
  </si>
  <si>
    <t>18.12.2023 19:09:42</t>
  </si>
  <si>
    <t>18.12.2023 19:42:57</t>
  </si>
  <si>
    <t>TR-2/96 45-83-M00783_955141958_955141958</t>
  </si>
  <si>
    <t>18.12.2023 19:10:02</t>
  </si>
  <si>
    <t>18.12.2023 20:11:42</t>
  </si>
  <si>
    <t>YUKARI AVDAN TR-1 45-82-M00241_45-82-M00241_2374094</t>
  </si>
  <si>
    <t>18.12.2023 19:21:19</t>
  </si>
  <si>
    <t>18.12.2023 20:28:05</t>
  </si>
  <si>
    <t>K-4689 35-04-K04689_C K-4689 D1_60675457</t>
  </si>
  <si>
    <t>18.12.2023 19:38:13</t>
  </si>
  <si>
    <t>19.12.2023 02:13:38</t>
  </si>
  <si>
    <t>18.12.2023 19:38:54</t>
  </si>
  <si>
    <t>18.12.2023 20:37:38</t>
  </si>
  <si>
    <t>AMBARSEKİ KÖYÜ TR-1 35-21-L00105_35-21-L00105_2349245</t>
  </si>
  <si>
    <t>18.12.2023 19:40:14</t>
  </si>
  <si>
    <t>18.12.2023 20:19:03</t>
  </si>
  <si>
    <t>TR-65 45-77-L00065_C_56396179_56396179</t>
  </si>
  <si>
    <t>18.12.2023 19:47:40</t>
  </si>
  <si>
    <t>18.12.2023 20:35:46</t>
  </si>
  <si>
    <t>M-528 35-02-M00528_99953363_99953363</t>
  </si>
  <si>
    <t>18.12.2023 19:52:06</t>
  </si>
  <si>
    <t>18.12.2023 21:59:44</t>
  </si>
  <si>
    <t>L-104 DÜZCE AZMAK 35-14-L00104_956660624_956660624</t>
  </si>
  <si>
    <t>18.12.2023 20:03:56</t>
  </si>
  <si>
    <t>18.12.2023 21:42:21</t>
  </si>
  <si>
    <t>18.12.2023 20:05:59</t>
  </si>
  <si>
    <t>18.12.2023 20:25:32</t>
  </si>
  <si>
    <t>KUŞÇUBURUN-3 35-26-M00538__91176842_91176842</t>
  </si>
  <si>
    <t>18.12.2023 20:09:09</t>
  </si>
  <si>
    <t>18.12.2023 21:34:18</t>
  </si>
  <si>
    <t>18.12.2023 20:09:43</t>
  </si>
  <si>
    <t>18.12.2023 23:06:48</t>
  </si>
  <si>
    <t>TR-43 35-26-M00043_DIREK TIPI TRAFO HUCRESI H01_2045273</t>
  </si>
  <si>
    <t>18.12.2023 20:10:14</t>
  </si>
  <si>
    <t>18.12.2023 21:42:19</t>
  </si>
  <si>
    <t>M-2708 35-02-M02708_35-02-M02708_77269677</t>
  </si>
  <si>
    <t>18.12.2023 20:10:19</t>
  </si>
  <si>
    <t>18.12.2023 21:09:00</t>
  </si>
  <si>
    <t>M-69 BAŞKENT SİTESİ 35-14-M00069_956635456_956635456</t>
  </si>
  <si>
    <t>18.12.2023 20:16:39</t>
  </si>
  <si>
    <t>18.12.2023 22:35:55</t>
  </si>
  <si>
    <t>M-3021(YATIRIM REZERVE) 35-01-M03021_35-01-M03021_97428997</t>
  </si>
  <si>
    <t>18.12.2023 20:17:51</t>
  </si>
  <si>
    <t>18.12.2023 21:58:30</t>
  </si>
  <si>
    <t>HİSAR TR-1 35-31-L00118_35-31-L00118_2351272</t>
  </si>
  <si>
    <t>18.12.2023 20:23:44</t>
  </si>
  <si>
    <t>18.12.2023 21:53:36</t>
  </si>
  <si>
    <t>ÜÇPINAR DM 45-71-M00183_PELİTALAN M03_72249223</t>
  </si>
  <si>
    <t>18.12.2023 22:19:51</t>
  </si>
  <si>
    <t>18.12.2023 20:48:49</t>
  </si>
  <si>
    <t>18.12.2023 21:16:59</t>
  </si>
  <si>
    <t>TR-113 ZEYTİNALANI 35-19-L00113_B_65499809_65499809</t>
  </si>
  <si>
    <t>18.12.2023 20:52:47</t>
  </si>
  <si>
    <t>18.12.2023 21:32:13</t>
  </si>
  <si>
    <t>YENİFOÇA TR-48 35-23-M00048_C_56365415_56365415</t>
  </si>
  <si>
    <t>18.12.2023 23:29:05</t>
  </si>
  <si>
    <t>L-240 PTT TRAFO 35-18-L00240_6348110 c3b_5958396</t>
  </si>
  <si>
    <t>18.12.2023 21:01:02</t>
  </si>
  <si>
    <t>18.12.2023 23:42:29</t>
  </si>
  <si>
    <t>18.12.2023 21:17:00</t>
  </si>
  <si>
    <t>18.12.2023 21:46:25</t>
  </si>
  <si>
    <t>HACIBEKTAŞLI TR-3 45-78-M00694_45-78-M00694_2349810</t>
  </si>
  <si>
    <t>18.12.2023 21:22:09</t>
  </si>
  <si>
    <t>18.12.2023 21:49:30</t>
  </si>
  <si>
    <t>L-130 35-18-L00130_6497245_60982647_60982647</t>
  </si>
  <si>
    <t>18.12.2023 21:26:40</t>
  </si>
  <si>
    <t>18.12.2023 23:06:07</t>
  </si>
  <si>
    <t>SUBAŞI İM 35-26-A00002_SUBAŞI/TAMSA M01_2035577</t>
  </si>
  <si>
    <t>18.12.2023 21:36:09</t>
  </si>
  <si>
    <t>18.12.2023 22:52:39</t>
  </si>
  <si>
    <t>18.12.2023 21:36:33</t>
  </si>
  <si>
    <t>18.12.2023 22:30:11</t>
  </si>
  <si>
    <t>AYRANCILAR DM-5 35-26-M00807_C C01b_42573207</t>
  </si>
  <si>
    <t>18.12.2023 22:00:55</t>
  </si>
  <si>
    <t>19.12.2023 03:14:07</t>
  </si>
  <si>
    <t>M-3021(YATIRIM REZERVE) 35-01-M03021_D_56380480_56380480</t>
  </si>
  <si>
    <t>18.12.2023 22:02:39</t>
  </si>
  <si>
    <t>18.12.2023 22:30:19</t>
  </si>
  <si>
    <t>K-840 35-01-K00840_E E3_5916154</t>
  </si>
  <si>
    <t>18.12.2023 22:22:42</t>
  </si>
  <si>
    <t>19.12.2023 00:23:21</t>
  </si>
  <si>
    <t>18.12.2023 22:23:09</t>
  </si>
  <si>
    <t>18.12.2023 22:52:14</t>
  </si>
  <si>
    <t>18.12.2023 23:01:14</t>
  </si>
  <si>
    <t>18.12.2023 23:48:20</t>
  </si>
  <si>
    <t>18.12.2023 23:07:57</t>
  </si>
  <si>
    <t>18.12.2023 23:56:41</t>
  </si>
  <si>
    <t>18.12.2023 23:34:32</t>
  </si>
  <si>
    <t>19.12.2023 00:40:57</t>
  </si>
  <si>
    <t>MORDOĞAN TR-38 35-21-L00165_953358383_953358383</t>
  </si>
  <si>
    <t>18.12.2023 23:49:11</t>
  </si>
  <si>
    <t>19.12.2023 02:18:07</t>
  </si>
  <si>
    <t>19.12.2023 00:08:03</t>
  </si>
  <si>
    <t>19.12.2023 01:28:46</t>
  </si>
  <si>
    <t>19.12.2023 00:08:18</t>
  </si>
  <si>
    <t>19.12.2023 05:36:44</t>
  </si>
  <si>
    <t>19.12.2023 00:17:42</t>
  </si>
  <si>
    <t>19.12.2023 01:48:40</t>
  </si>
  <si>
    <t>K-840 35-01-K00840_E E1_5919681</t>
  </si>
  <si>
    <t>19.12.2023 00:39:20</t>
  </si>
  <si>
    <t>19.12.2023 02:23:08</t>
  </si>
  <si>
    <t>K-636 35-01-K00636_35-01-K00636_2375919</t>
  </si>
  <si>
    <t>19.12.2023 00:48:41</t>
  </si>
  <si>
    <t>19.12.2023 03:59:22</t>
  </si>
  <si>
    <t>TR-2/118 45-83-M00713_45-83-M00713_61193085</t>
  </si>
  <si>
    <t>19.12.2023 01:11:35</t>
  </si>
  <si>
    <t>19.12.2023 01:25:12</t>
  </si>
  <si>
    <t>MENEMEN TR-40 35-28-L00040_MENEMEN TR-50 L02_66573878</t>
  </si>
  <si>
    <t>19.12.2023 01:12:16</t>
  </si>
  <si>
    <t>19.12.2023 01:53:57</t>
  </si>
  <si>
    <t>K-819 35-01-K00819_K-622 K01_61135176</t>
  </si>
  <si>
    <t>19.12.2023 01:12:59</t>
  </si>
  <si>
    <t>19.12.2023 01:19:00</t>
  </si>
  <si>
    <t>19.12.2023 01:16:17</t>
  </si>
  <si>
    <t>19.12.2023 01:21:00</t>
  </si>
  <si>
    <t>MENEMEN TR-46 35-28-L00046_MENEMEN TR-45 L03_66723955</t>
  </si>
  <si>
    <t>19.12.2023 01:17:35</t>
  </si>
  <si>
    <t>19.12.2023 01:22:55</t>
  </si>
  <si>
    <t>19.12.2023 01:31:12</t>
  </si>
  <si>
    <t>19.12.2023 01:40:03</t>
  </si>
  <si>
    <t>TR-2/79 45-83-L00079_45-83-L00079_2357047</t>
  </si>
  <si>
    <t>19.12.2023 01:48:09</t>
  </si>
  <si>
    <t>19.12.2023 02:31:04</t>
  </si>
  <si>
    <t>19.12.2023 02:43:58</t>
  </si>
  <si>
    <t>19.12.2023 03:41:12</t>
  </si>
  <si>
    <t>K-592 35-03-K00592_K-2342 K01_41922183</t>
  </si>
  <si>
    <t>19.12.2023 02:59:29</t>
  </si>
  <si>
    <t>19.12.2023 03:06:15</t>
  </si>
  <si>
    <t>BUCA TM 35-03-A00003_Buca-17 K24_2053585</t>
  </si>
  <si>
    <t>19.12.2023 03:06:09</t>
  </si>
  <si>
    <t>19.12.2023 03:06:04</t>
  </si>
  <si>
    <t>19.12.2023 12:25:27</t>
  </si>
  <si>
    <t>M-3437(YATIRIM REZERVE) 35-03-M03437_A A05b_79133725</t>
  </si>
  <si>
    <t>19.12.2023 04:42:16</t>
  </si>
  <si>
    <t>19.12.2023 06:45:42</t>
  </si>
  <si>
    <t>19.12.2023 04:56:50</t>
  </si>
  <si>
    <t>19.12.2023 05:04:42</t>
  </si>
  <si>
    <t>19.12.2023 06:25:39</t>
  </si>
  <si>
    <t>19.12.2023 10:37:48</t>
  </si>
  <si>
    <t>FUAR İM 35-01-A00003_AKDENİZ K11_2306364</t>
  </si>
  <si>
    <t>19.12.2023 06:43:09</t>
  </si>
  <si>
    <t>19.12.2023 09:17:00</t>
  </si>
  <si>
    <t>19.12.2023 06:44:26</t>
  </si>
  <si>
    <t>19.12.2023 06:49:26</t>
  </si>
  <si>
    <t>19.12.2023 07:10:34</t>
  </si>
  <si>
    <t>19.12.2023 10:28:10</t>
  </si>
  <si>
    <t>19.12.2023 07:28:36</t>
  </si>
  <si>
    <t>19.12.2023 10:13:37</t>
  </si>
  <si>
    <t>TR-142 35-15-L00142_E e1_48898390</t>
  </si>
  <si>
    <t>19.12.2023 07:54:01</t>
  </si>
  <si>
    <t>19.12.2023 08:55:34</t>
  </si>
  <si>
    <t>19.12.2023 07:59:35</t>
  </si>
  <si>
    <t>19.12.2023 08:04:58</t>
  </si>
  <si>
    <t>DEREKÖY KÖK 45-82-M00153_KARANLIKDERE-1(IŞIKLAR-1) M05_84948865</t>
  </si>
  <si>
    <t>19.12.2023 08:21:45</t>
  </si>
  <si>
    <t>19.12.2023 08:03:23</t>
  </si>
  <si>
    <t>19.12.2023 14:06:34</t>
  </si>
  <si>
    <t>MENEMEN DM-5/25 35-28-M00654_953374582_953374582</t>
  </si>
  <si>
    <t>19.12.2023 08:04:31</t>
  </si>
  <si>
    <t>19.12.2023 12:34:49</t>
  </si>
  <si>
    <t>19.12.2023 08:22:55</t>
  </si>
  <si>
    <t>19.12.2023 09:50:59</t>
  </si>
  <si>
    <t>M-1690 35-01-M01690_912415156_912415156</t>
  </si>
  <si>
    <t>19.12.2023 08:29:32</t>
  </si>
  <si>
    <t>19.12.2023 09:41:08</t>
  </si>
  <si>
    <t>19.12.2023 08:39:27</t>
  </si>
  <si>
    <t>19.12.2023 12:33:08</t>
  </si>
  <si>
    <t>SEYREK TR-7 KÖK 35-28-M00379_HatBaşıAyırıcı_64536215 M04_64536215</t>
  </si>
  <si>
    <t>19.12.2023 08:52:24</t>
  </si>
  <si>
    <t>19.12.2023 17:59:38</t>
  </si>
  <si>
    <t>AHMETBEYLER DM 35-16-M00154_ÇİTKÖY M07_82965070</t>
  </si>
  <si>
    <t>19.12.2023 09:02:23</t>
  </si>
  <si>
    <t>19.12.2023 09:12:50</t>
  </si>
  <si>
    <t>19.12.2023 09:02:49</t>
  </si>
  <si>
    <t>19.12.2023 09:47:45</t>
  </si>
  <si>
    <t>M-3461(YATIRIM REZERVE) 35-02-M03461_35-02-M03461_97457807</t>
  </si>
  <si>
    <t>19.12.2023 09:05:59</t>
  </si>
  <si>
    <t>19.12.2023 14:56:22</t>
  </si>
  <si>
    <t>K-1439 35-01-K01439_35-01-K01439_60333895</t>
  </si>
  <si>
    <t>19.12.2023 09:06:46</t>
  </si>
  <si>
    <t>19.12.2023 14:07:43</t>
  </si>
  <si>
    <t>19.12.2023 09:06:49</t>
  </si>
  <si>
    <t>19.12.2023 17:16:24</t>
  </si>
  <si>
    <t>GÜNEŞLİ KÖK 45-75-M00056_HatBaşıAyırıcı_53134968 M03_53134968</t>
  </si>
  <si>
    <t>19.12.2023 09:09:19</t>
  </si>
  <si>
    <t>19.12.2023 11:09:25</t>
  </si>
  <si>
    <t>DEVELİ TR-1 35-22-M00279_B_91094687_91094687</t>
  </si>
  <si>
    <t>19.12.2023 09:10:59</t>
  </si>
  <si>
    <t>19.12.2023 10:13:50</t>
  </si>
  <si>
    <t>BORNOVA TM 35-02-A00005_BOĞAZİÇİ-2 M33_2058690</t>
  </si>
  <si>
    <t>19.12.2023 09:11:39</t>
  </si>
  <si>
    <t>19.12.2023 09:22:21</t>
  </si>
  <si>
    <t>KARAOT TR-3 35-26-M01461_ H_82964891</t>
  </si>
  <si>
    <t>19.12.2023 09:12:41</t>
  </si>
  <si>
    <t>AYHAN BEZİRGENOGLU SULAMA GRUBU 35-29-L00346_35-29-L00346_2361029</t>
  </si>
  <si>
    <t>19.12.2023 09:15:28</t>
  </si>
  <si>
    <t>19.12.2023 12:00:06</t>
  </si>
  <si>
    <t>K-3228 35-01-K03228_K-1679 K02_2048665</t>
  </si>
  <si>
    <t>19.12.2023 09:42:08</t>
  </si>
  <si>
    <t>GELENBE İM 45-76-A00001_HatBaşıAyırıcı_53136600 L02_53136600</t>
  </si>
  <si>
    <t>19.12.2023 09:18:59</t>
  </si>
  <si>
    <t>19.12.2023 11:20:08</t>
  </si>
  <si>
    <t>BERGAMA TM 35-16-A00004_PAŞAKÖY M21_88471043</t>
  </si>
  <si>
    <t>19.12.2023 09:20:22</t>
  </si>
  <si>
    <t>19.12.2023 12:20:35</t>
  </si>
  <si>
    <t>TR-59 35-27-M01108_ H_66134195</t>
  </si>
  <si>
    <t>19.12.2023 09:20:37</t>
  </si>
  <si>
    <t>19.12.2023 10:18:14</t>
  </si>
  <si>
    <t>19.12.2023 09:21:54</t>
  </si>
  <si>
    <t>19.12.2023 16:02:36</t>
  </si>
  <si>
    <t>19.12.2023 09:22:11</t>
  </si>
  <si>
    <t>19.12.2023 16:02:06</t>
  </si>
  <si>
    <t>BOĞAZİÇİ İM 35-01-A00001_STADYUM K08_53039526</t>
  </si>
  <si>
    <t>19.12.2023 09:45:15</t>
  </si>
  <si>
    <t>TR-1/76 45-72-M00076_B_56392681_56392681</t>
  </si>
  <si>
    <t>19.12.2023 09:22:29</t>
  </si>
  <si>
    <t>19.12.2023 09:52:04</t>
  </si>
  <si>
    <t>19.12.2023 09:23:32</t>
  </si>
  <si>
    <t>19.12.2023 17:33:16</t>
  </si>
  <si>
    <t>M-236 35-02-M00236_99934900_99934900</t>
  </si>
  <si>
    <t>19.12.2023 09:26:03</t>
  </si>
  <si>
    <t>19.12.2023 10:21:28</t>
  </si>
  <si>
    <t>TR-26 35-19-L00026_DIREK TIPI TRAFO HUCRESI H01_2060140</t>
  </si>
  <si>
    <t>19.12.2023 09:27:59</t>
  </si>
  <si>
    <t>19.12.2023 17:53:24</t>
  </si>
  <si>
    <t>19.12.2023 09:28:15</t>
  </si>
  <si>
    <t>19.12.2023 16:48:49</t>
  </si>
  <si>
    <t>APANÇEŞME KÖK( TR-1) 35-16-M00683_HatBaşıAyırıcı_53139415 M02_53139415</t>
  </si>
  <si>
    <t>19.12.2023 09:28:16</t>
  </si>
  <si>
    <t>19.12.2023 14:25:36</t>
  </si>
  <si>
    <t>M-2132 KÖK 35-07-M02132__72410976_72410976</t>
  </si>
  <si>
    <t>19.12.2023 09:29:09</t>
  </si>
  <si>
    <t>19.12.2023 10:26:05</t>
  </si>
  <si>
    <t>TR-52 SAĞLIK OCAĞI 35-26-M00052_6639048_56359313_56359313</t>
  </si>
  <si>
    <t>19.12.2023 09:29:28</t>
  </si>
  <si>
    <t>19.12.2023 11:17:55</t>
  </si>
  <si>
    <t>19.12.2023 09:30:19</t>
  </si>
  <si>
    <t>19.12.2023 17:40:14</t>
  </si>
  <si>
    <t>DİNDARLI KÖK TR-3 KAKLIK 45-79-M00395_KIZILÇUKUR GÜNYAKA KARACAALİ BEYHARMAN M06_72035371</t>
  </si>
  <si>
    <t>19.12.2023 09:31:39</t>
  </si>
  <si>
    <t>TR-81 35-30-L00081_D_56398003_56398003</t>
  </si>
  <si>
    <t>19.12.2023 09:32:15</t>
  </si>
  <si>
    <t>19.12.2023 10:19:13</t>
  </si>
  <si>
    <t>19.12.2023 09:32:35</t>
  </si>
  <si>
    <t>19.12.2023 10:30:00</t>
  </si>
  <si>
    <t>19.12.2023 09:34:28</t>
  </si>
  <si>
    <t>19.12.2023 09:46:59</t>
  </si>
  <si>
    <t>DM-8 45-72-L00980_DM-12/TR-1 L04_67047413</t>
  </si>
  <si>
    <t>19.12.2023 09:34:50</t>
  </si>
  <si>
    <t>19.12.2023 15:55:02</t>
  </si>
  <si>
    <t>TR-1 45-77-L00001_TR-2 L04_72202882</t>
  </si>
  <si>
    <t>19.12.2023 09:36:51</t>
  </si>
  <si>
    <t>19.12.2023 16:54:12</t>
  </si>
  <si>
    <t>19.12.2023 09:47:39</t>
  </si>
  <si>
    <t>19.12.2023 17:52:52</t>
  </si>
  <si>
    <t>19.12.2023 09:49:49</t>
  </si>
  <si>
    <t>19.12.2023 10:50:09</t>
  </si>
  <si>
    <t>19.12.2023 09:51:35</t>
  </si>
  <si>
    <t>19.12.2023 13:37:44</t>
  </si>
  <si>
    <t>ARMUTLU TR-9 35-27-M00566_ARMUTLU TR-7 M01_72163263</t>
  </si>
  <si>
    <t>19.12.2023 09:52:05</t>
  </si>
  <si>
    <t>19.12.2023 11:04:05</t>
  </si>
  <si>
    <t>19.12.2023 09:52:16</t>
  </si>
  <si>
    <t>19.12.2023 17:56:07</t>
  </si>
  <si>
    <t>19.12.2023 09:52:35</t>
  </si>
  <si>
    <t>19.12.2023 10:01:08</t>
  </si>
  <si>
    <t>K-343 35-02-K00343_E E3B_5845134</t>
  </si>
  <si>
    <t>19.12.2023 09:54:49</t>
  </si>
  <si>
    <t>19.12.2023 14:36:48</t>
  </si>
  <si>
    <t>ÜÇPINAR DM 45-71-M00183_ESKİ ÜÇPINAR M11_72249561</t>
  </si>
  <si>
    <t>19.12.2023 09:57:07</t>
  </si>
  <si>
    <t>19.12.2023 14:50:12</t>
  </si>
  <si>
    <t>YENİFOÇA TR-1 DM 35-23-M00001_YENİFOÇA TR-48 M04_83359168</t>
  </si>
  <si>
    <t>19.12.2023 09:57:23</t>
  </si>
  <si>
    <t>19.12.2023 11:10:35</t>
  </si>
  <si>
    <t>19.12.2023 09:57:53</t>
  </si>
  <si>
    <t>19.12.2023 10:12:25</t>
  </si>
  <si>
    <t>K-819 35-01-K00819_K-598 K02_61135170</t>
  </si>
  <si>
    <t>19.12.2023 09:58:13</t>
  </si>
  <si>
    <t>19.12.2023 11:46:53</t>
  </si>
  <si>
    <t>KÖPRÜBAŞI TR-36 45-86-M00036_DIREK TIPI TRAFO HUCRESI H01_2041975</t>
  </si>
  <si>
    <t>19.12.2023 09:59:01</t>
  </si>
  <si>
    <t>19.12.2023 16:18:56</t>
  </si>
  <si>
    <t>HASANLAR TR-1 35-28-M00203_B_56357858_56357858</t>
  </si>
  <si>
    <t>19.12.2023 09:59:17</t>
  </si>
  <si>
    <t>19.12.2023 16:51:11</t>
  </si>
  <si>
    <t>ÜÇPINAR DM 45-71-M00183_PELİTALAN M03_72249140</t>
  </si>
  <si>
    <t>19.12.2023 09:59:37</t>
  </si>
  <si>
    <t>19.12.2023 14:52:33</t>
  </si>
  <si>
    <t>GÖZTEPE İM 35-01-A00004_POLİGON K18_2304010</t>
  </si>
  <si>
    <t>19.12.2023 10:00:42</t>
  </si>
  <si>
    <t>19.12.2023 17:13:14</t>
  </si>
  <si>
    <t>GÖLCÜK TR-32 35-15-L00335_35-15-L00335_2365787</t>
  </si>
  <si>
    <t>19.12.2023 10:01:19</t>
  </si>
  <si>
    <t>19.12.2023 10:28:31</t>
  </si>
  <si>
    <t>19.12.2023 10:03:37</t>
  </si>
  <si>
    <t>19.12.2023 10:15:32</t>
  </si>
  <si>
    <t>19.12.2023 10:03:57</t>
  </si>
  <si>
    <t>19.12.2023 10:30:02</t>
  </si>
  <si>
    <t>19.12.2023 10:05:18</t>
  </si>
  <si>
    <t>19.12.2023 14:32:54</t>
  </si>
  <si>
    <t>19.12.2023 10:05:24</t>
  </si>
  <si>
    <t>19.12.2023 10:41:49</t>
  </si>
  <si>
    <t>19.12.2023 10:06:55</t>
  </si>
  <si>
    <t>19.12.2023 11:56:19</t>
  </si>
  <si>
    <t>19.12.2023 10:12:02</t>
  </si>
  <si>
    <t>19.12.2023 10:19:59</t>
  </si>
  <si>
    <t>K-1547 35-02-K01547_F F1B_5885679</t>
  </si>
  <si>
    <t>19.12.2023 10:16:08</t>
  </si>
  <si>
    <t>19.12.2023 10:57:48</t>
  </si>
  <si>
    <t>YAKAKÖY ULUBEY TR-1 45-75-M00263_A_90999380_90999380</t>
  </si>
  <si>
    <t>19.12.2023 10:17:26</t>
  </si>
  <si>
    <t>19.12.2023 14:36:32</t>
  </si>
  <si>
    <t>DM02/TR01 45-73-M00037_DM-2/30 M12_2319239</t>
  </si>
  <si>
    <t>19.12.2023 10:18:49</t>
  </si>
  <si>
    <t>19.12.2023 10:46:39</t>
  </si>
  <si>
    <t>SOMA DM-1 45-82-M00050_TR-1 M12_60207426</t>
  </si>
  <si>
    <t>19.12.2023 10:19:35</t>
  </si>
  <si>
    <t>19.12.2023 16:00:54</t>
  </si>
  <si>
    <t>K-4038 35-03-K04038_TRAFO K02_41944231</t>
  </si>
  <si>
    <t>19.12.2023 10:20:30</t>
  </si>
  <si>
    <t>19.12.2023 18:10:27</t>
  </si>
  <si>
    <t>KARAKUYU KÖK 35-26-M00437_HatBaşıAyırıcı_66322241 M06_66322241</t>
  </si>
  <si>
    <t>19.12.2023 10:22:23</t>
  </si>
  <si>
    <t>19.12.2023 18:05:23</t>
  </si>
  <si>
    <t>19.12.2023 10:27:07</t>
  </si>
  <si>
    <t>19.12.2023 10:53:47</t>
  </si>
  <si>
    <t>K-1414 35-07-K01414_35-07-K01414_2369370</t>
  </si>
  <si>
    <t>19.12.2023 10:29:06</t>
  </si>
  <si>
    <t>19.12.2023 13:11:36</t>
  </si>
  <si>
    <t>L-43 AKARCA 35-14-L00043_DIREK TIPI TRAFO HUCRESI H01_2099550</t>
  </si>
  <si>
    <t>19.12.2023 18:50:19</t>
  </si>
  <si>
    <t>SULUDERE KÖK 35-31-L00057_SARISU L03_2328069</t>
  </si>
  <si>
    <t>19.12.2023 10:42:11</t>
  </si>
  <si>
    <t>19.12.2023 13:37:24</t>
  </si>
  <si>
    <t>K-3443 35-01-K03443_911824443_911824443</t>
  </si>
  <si>
    <t>19.12.2023 10:42:39</t>
  </si>
  <si>
    <t>19.12.2023 13:40:46</t>
  </si>
  <si>
    <t>DM02/TR20 KAYMAKAMLIK YANI 45-73-M00011_B b2_45157773</t>
  </si>
  <si>
    <t>19.12.2023 10:43:45</t>
  </si>
  <si>
    <t>19.12.2023 12:38:12</t>
  </si>
  <si>
    <t>TİRE İM-DM-1 35-29-A00001_DEREBAŞI M25_2059028</t>
  </si>
  <si>
    <t>19.12.2023 10:47:22</t>
  </si>
  <si>
    <t>19.12.2023 10:53:18</t>
  </si>
  <si>
    <t>19.12.2023 10:47:28</t>
  </si>
  <si>
    <t>19.12.2023 14:19:44</t>
  </si>
  <si>
    <t>19.12.2023 10:49:20</t>
  </si>
  <si>
    <t>19.12.2023 10:54:09</t>
  </si>
  <si>
    <t>19.12.2023 10:49:29</t>
  </si>
  <si>
    <t>19.12.2023 11:38:39</t>
  </si>
  <si>
    <t>AHMETBEYLİ M-5 35-22-M00243_A_56354325_56354325</t>
  </si>
  <si>
    <t>19.12.2023 10:51:45</t>
  </si>
  <si>
    <t>19.12.2023 16:12:10</t>
  </si>
  <si>
    <t>DEVELİ TR-2 45-80-M00073_45-80-M00073_2374061</t>
  </si>
  <si>
    <t>19.12.2023 10:53:42</t>
  </si>
  <si>
    <t>19.12.2023 11:04:56</t>
  </si>
  <si>
    <t>19.12.2023 10:55:42</t>
  </si>
  <si>
    <t>19.12.2023 14:31:08</t>
  </si>
  <si>
    <t>TR-1-5/9 35-20-L00053_C_91073515_91073515</t>
  </si>
  <si>
    <t>19.12.2023 10:58:08</t>
  </si>
  <si>
    <t>19.12.2023 12:55:36</t>
  </si>
  <si>
    <t>SANCAKLI BOZKÖY KÖK 45-71-M00087_SULAMA M02_61320832</t>
  </si>
  <si>
    <t>19.12.2023 11:08:26</t>
  </si>
  <si>
    <t>19.12.2023 13:23:56</t>
  </si>
  <si>
    <t>19.12.2023 11:09:35</t>
  </si>
  <si>
    <t>19.12.2023 11:09:39</t>
  </si>
  <si>
    <t>ALMAK TM 35-17-A00003_YENİFOÇA-2 M28_2307152</t>
  </si>
  <si>
    <t>19.12.2023 11:12:57</t>
  </si>
  <si>
    <t>19.12.2023 18:30:49</t>
  </si>
  <si>
    <t>M-2044 35-08-M02044_MENDERES M01_42967512</t>
  </si>
  <si>
    <t>19.12.2023 11:16:39</t>
  </si>
  <si>
    <t>19.12.2023 13:20:02</t>
  </si>
  <si>
    <t>ADALA TR-9 45-78-M00294_95002764780_95002764780</t>
  </si>
  <si>
    <t>19.12.2023 11:17:36</t>
  </si>
  <si>
    <t>19.12.2023 13:36:35</t>
  </si>
  <si>
    <t>TR-52 SAĞLIK OCAĞI 35-26-M00052_35-26-M00052_2365753</t>
  </si>
  <si>
    <t>19.12.2023 12:09:37</t>
  </si>
  <si>
    <t>GÜMÜLDÜR DM 35-25-M00100_PAYAMLI-2 M03_2054407</t>
  </si>
  <si>
    <t>19.12.2023 11:18:29</t>
  </si>
  <si>
    <t>19.12.2023 11:53:46</t>
  </si>
  <si>
    <t>K-636 35-01-K00636_D 2D_5927493</t>
  </si>
  <si>
    <t>19.12.2023 11:22:02</t>
  </si>
  <si>
    <t>19.12.2023 14:11:21</t>
  </si>
  <si>
    <t>TEKELİ ARITMA KÖK 35-22-M00090_ÇİLEME M05_2127064</t>
  </si>
  <si>
    <t>19.12.2023 11:24:15</t>
  </si>
  <si>
    <t>19.12.2023 11:54:19</t>
  </si>
  <si>
    <t>GÖKÇEN DM 35-29-M00123_ASMALIK M12_2104356</t>
  </si>
  <si>
    <t>19.12.2023 11:24:35</t>
  </si>
  <si>
    <t>19.12.2023 11:30:55</t>
  </si>
  <si>
    <t>DM-2/TR-6 (TR-125) 35-26-M00125_956619311_956619311</t>
  </si>
  <si>
    <t>19.12.2023 11:30:07</t>
  </si>
  <si>
    <t>19.12.2023 20:38:27</t>
  </si>
  <si>
    <t>YENİFOÇA TR-43 35-23-M00043_35-23-M00043_2358834</t>
  </si>
  <si>
    <t>19.12.2023 11:32:22</t>
  </si>
  <si>
    <t>19.12.2023 18:52:15</t>
  </si>
  <si>
    <t>YENİFOÇA TR-52 35-23-M00052_35-23-M00052_2357670</t>
  </si>
  <si>
    <t>19.12.2023 11:34:12</t>
  </si>
  <si>
    <t>19.12.2023 18:48:51</t>
  </si>
  <si>
    <t>ŞEHİTLİOĞLU KÖYÜ HACIBEKİRLER MAH.TR 45-77-M00079_45-77-M00079_2376208</t>
  </si>
  <si>
    <t>19.12.2023 11:34:24</t>
  </si>
  <si>
    <t>19.12.2023 13:46:40</t>
  </si>
  <si>
    <t>YENİFOÇA TR-44 35-23-M00044_35-23-M00044_72188277</t>
  </si>
  <si>
    <t>19.12.2023 11:36:24</t>
  </si>
  <si>
    <t>19.12.2023 18:50:58</t>
  </si>
  <si>
    <t>19.12.2023 11:37:05</t>
  </si>
  <si>
    <t>19.12.2023 12:38:34</t>
  </si>
  <si>
    <t>YAZIBAŞI DM-4 35-26-M00633_ŞEMSİOĞLU M01_2083157</t>
  </si>
  <si>
    <t>19.12.2023 11:45:26</t>
  </si>
  <si>
    <t>19.12.2023 12:26:50</t>
  </si>
  <si>
    <t>YAŞAR GÜRSEL TUNA ÖZEL TR 45-71-M01434Ö_DIREK TIPI TRAFO HUCRESI H01_2086888</t>
  </si>
  <si>
    <t>19.12.2023 11:54:04</t>
  </si>
  <si>
    <t>19.12.2023 12:12:21</t>
  </si>
  <si>
    <t>19.12.2023 11:57:43</t>
  </si>
  <si>
    <t>19.12.2023 13:47:32</t>
  </si>
  <si>
    <t>19.12.2023 11:59:09</t>
  </si>
  <si>
    <t>19.12.2023 15:18:24</t>
  </si>
  <si>
    <t>M-2670 35-03-M02670_910228230_910228230</t>
  </si>
  <si>
    <t>19.12.2023 11:59:52</t>
  </si>
  <si>
    <t>YENİFOÇA TR-45 35-23-M00045_35-23-M00045_2367964</t>
  </si>
  <si>
    <t>19.12.2023 12:03:31</t>
  </si>
  <si>
    <t>19.12.2023 18:46:33</t>
  </si>
  <si>
    <t>19.12.2023 12:11:51</t>
  </si>
  <si>
    <t>19.12.2023 12:16:59</t>
  </si>
  <si>
    <t>YAĞCILAR KÖK 45-71-M00179_SULAMALAR-AT ÇİFTLİĞİ M02_72258016</t>
  </si>
  <si>
    <t>19.12.2023 14:29:02</t>
  </si>
  <si>
    <t>VAKIFLI TR-1 45-82-M00201_45-82-M00201_2375951</t>
  </si>
  <si>
    <t>19.12.2023 12:12:42</t>
  </si>
  <si>
    <t>19.12.2023 14:12:30</t>
  </si>
  <si>
    <t>19.12.2023 12:14:34</t>
  </si>
  <si>
    <t>19.12.2023 21:58:38</t>
  </si>
  <si>
    <t>19.12.2023 12:23:18</t>
  </si>
  <si>
    <t>19.12.2023 13:03:00</t>
  </si>
  <si>
    <t>ARMUTLU İM 35-27-A00001_HatBaşıAyırıcı_93494834 M04_93494834</t>
  </si>
  <si>
    <t>19.12.2023 12:27:07</t>
  </si>
  <si>
    <t>19.12.2023 17:11:00</t>
  </si>
  <si>
    <t>SİYEKLİ KÖK 45-71-M00185_HatBaşıAyırıcı_53135871 M07_53135871</t>
  </si>
  <si>
    <t>19.12.2023 12:32:32</t>
  </si>
  <si>
    <t>19.12.2023 18:14:04</t>
  </si>
  <si>
    <t>TR-1-5/9 35-20-L00053_A_91073520_91073520</t>
  </si>
  <si>
    <t>19.12.2023 12:32:50</t>
  </si>
  <si>
    <t>19.12.2023 13:22:21</t>
  </si>
  <si>
    <t>19.12.2023 12:47:45</t>
  </si>
  <si>
    <t>19.12.2023 14:45:14</t>
  </si>
  <si>
    <t>SAİP KÖYÜ TR-1 35-21-L00102_D_56393802_56393802</t>
  </si>
  <si>
    <t>19.12.2023 12:47:52</t>
  </si>
  <si>
    <t>19.12.2023 15:47:51</t>
  </si>
  <si>
    <t>ALAŞEHİR TR-34 45-73-M00034_TR-35 M03_61347334</t>
  </si>
  <si>
    <t>19.12.2023 12:51:25</t>
  </si>
  <si>
    <t>19.12.2023 14:57:04</t>
  </si>
  <si>
    <t>TR-18 35-26-M00018_956618705_956618705</t>
  </si>
  <si>
    <t>19.12.2023 12:51:59</t>
  </si>
  <si>
    <t>19.12.2023 15:38:22</t>
  </si>
  <si>
    <t>SÜLEYMANLI TR-3 35-28-M00726_D_56352399_56352399</t>
  </si>
  <si>
    <t>19.12.2023 12:55:46</t>
  </si>
  <si>
    <t>19.12.2023 13:55:48</t>
  </si>
  <si>
    <t>NACİ BEZİRGANOĞLU SULAMA GRUBU 35-29-L00286_35-29-L00286_2375019</t>
  </si>
  <si>
    <t>19.12.2023 12:56:30</t>
  </si>
  <si>
    <t>19.12.2023 15:05:46</t>
  </si>
  <si>
    <t>ÖZBEK TR-5 35-19-M00235_966068349_966068349</t>
  </si>
  <si>
    <t>19.12.2023 13:04:01</t>
  </si>
  <si>
    <t>19.12.2023 18:53:35</t>
  </si>
  <si>
    <t>TR-1-5/9 35-20-L00053__91073522_91073522</t>
  </si>
  <si>
    <t>19.12.2023 13:04:20</t>
  </si>
  <si>
    <t>19.12.2023 16:12:31</t>
  </si>
  <si>
    <t>ÇAMLI KÖYÜ TR-1 35-10-L00024_912456371_912456371</t>
  </si>
  <si>
    <t>19.12.2023 13:16:29</t>
  </si>
  <si>
    <t>19.12.2023 16:55:16</t>
  </si>
  <si>
    <t>GÜLKENT TR-1 35-30-M00224_35-30-M00224_2376844</t>
  </si>
  <si>
    <t>19.12.2023 13:18:05</t>
  </si>
  <si>
    <t>19.12.2023 14:21:12</t>
  </si>
  <si>
    <t>YENİ FOÇA TR-9 35-23-M00009_C_56366126_56366126</t>
  </si>
  <si>
    <t>19.12.2023 13:25:21</t>
  </si>
  <si>
    <t>19.12.2023 14:39:49</t>
  </si>
  <si>
    <t>YENİ FOÇA TR-9 35-23-M00009_E_56381254_56381254</t>
  </si>
  <si>
    <t>19.12.2023 13:26:59</t>
  </si>
  <si>
    <t>19.12.2023 14:45:57</t>
  </si>
  <si>
    <t>M-1262 35-02-M01262_A_56365897_56365897</t>
  </si>
  <si>
    <t>19.12.2023 13:30:04</t>
  </si>
  <si>
    <t>19.12.2023 14:46:58</t>
  </si>
  <si>
    <t>19.12.2023 13:47:15</t>
  </si>
  <si>
    <t>19.12.2023 14:57:27</t>
  </si>
  <si>
    <t>KULA İM 45-77-A00001_KULA-2(ŞEHİR-2) L03_2308464</t>
  </si>
  <si>
    <t>19.12.2023 13:52:49</t>
  </si>
  <si>
    <t>19.12.2023 14:01:05</t>
  </si>
  <si>
    <t>KEMALPAŞA TM 35-27-A00002_ARMUTLU-2 M01_2319665</t>
  </si>
  <si>
    <t>19.12.2023 13:59:00</t>
  </si>
  <si>
    <t>19.12.2023 14:07:14</t>
  </si>
  <si>
    <t>TR-142 YAĞCILAR KÖK 35-19-M00142_YAĞCILAR M01_72114553</t>
  </si>
  <si>
    <t>19.12.2023 14:05:44</t>
  </si>
  <si>
    <t>19.12.2023 15:04:19</t>
  </si>
  <si>
    <t>19.12.2023 14:13:07</t>
  </si>
  <si>
    <t>19.12.2023 16:06:21</t>
  </si>
  <si>
    <t>ÇIRPI İM 35-20-A00002_HASKÖY L13_2056287</t>
  </si>
  <si>
    <t>19.12.2023 14:14:09</t>
  </si>
  <si>
    <t>19.12.2023 14:50:14</t>
  </si>
  <si>
    <t>TR-72 45-78-M00072_953258128_953258128</t>
  </si>
  <si>
    <t>19.12.2023 14:15:52</t>
  </si>
  <si>
    <t>19.12.2023 20:01:05</t>
  </si>
  <si>
    <t>19.12.2023 14:19:02</t>
  </si>
  <si>
    <t>19.12.2023 14:46:33</t>
  </si>
  <si>
    <t>KAPANCI KÖK 45-78-L00229_HASALAN L02_2328992</t>
  </si>
  <si>
    <t>19.12.2023 14:20:39</t>
  </si>
  <si>
    <t>19.12.2023 14:47:58</t>
  </si>
  <si>
    <t>BAĞYURDU DM-1/15 35-27-L00235_913628936_913628936</t>
  </si>
  <si>
    <t>19.12.2023 14:22:07</t>
  </si>
  <si>
    <t>19.12.2023 18:34:17</t>
  </si>
  <si>
    <t>ALANDAMLARI TR-3 45-75-M00131_DIREK TIPI TRAFO HUCRESI H01_2085441</t>
  </si>
  <si>
    <t>19.12.2023 14:25:14</t>
  </si>
  <si>
    <t>19.12.2023 15:27:47</t>
  </si>
  <si>
    <t>DERBENT TM 45-83-A00003_TURGUTLU-1 M06_2312535</t>
  </si>
  <si>
    <t>19.12.2023 14:33:28</t>
  </si>
  <si>
    <t>19.12.2023 14:35:59</t>
  </si>
  <si>
    <t>19.12.2023 14:34:34</t>
  </si>
  <si>
    <t>19.12.2023 14:40:34</t>
  </si>
  <si>
    <t>19.12.2023 14:38:59</t>
  </si>
  <si>
    <t>19.12.2023 15:15:49</t>
  </si>
  <si>
    <t>19.12.2023 14:39:37</t>
  </si>
  <si>
    <t>19.12.2023 16:48:40</t>
  </si>
  <si>
    <t>DM-1/38 45-71-M00050_953196219_953196219</t>
  </si>
  <si>
    <t>19.12.2023 14:39:44</t>
  </si>
  <si>
    <t>19.12.2023 18:12:57</t>
  </si>
  <si>
    <t>M-1138 35-02-M01138_35-02-M01138_2361102</t>
  </si>
  <si>
    <t>19.12.2023 14:49:22</t>
  </si>
  <si>
    <t>19.12.2023 14:53:37</t>
  </si>
  <si>
    <t>DİLEK TR-1 45-80-M02949_956557288_956557288</t>
  </si>
  <si>
    <t>19.12.2023 14:49:41</t>
  </si>
  <si>
    <t>19.12.2023 19:22:37</t>
  </si>
  <si>
    <t>K-3600 35-01-K03600_910289540_910289540</t>
  </si>
  <si>
    <t>19.12.2023 14:55:32</t>
  </si>
  <si>
    <t>19.12.2023 17:07:04</t>
  </si>
  <si>
    <t>19.12.2023 15:05:03</t>
  </si>
  <si>
    <t>19.12.2023 18:19:24</t>
  </si>
  <si>
    <t>SOMA DM3/TR-5 45-82-M00546_DM-3 M01_100717271</t>
  </si>
  <si>
    <t>19.12.2023 15:05:19</t>
  </si>
  <si>
    <t>19.12.2023 15:13:49</t>
  </si>
  <si>
    <t>ÇİLE TR-4 35-22-M00189_35-22-M00189_2354033</t>
  </si>
  <si>
    <t>19.12.2023 15:11:05</t>
  </si>
  <si>
    <t>19.12.2023 15:48:55</t>
  </si>
  <si>
    <t>M-891 35-02-M00891_M-1701 M04_2302814</t>
  </si>
  <si>
    <t>19.12.2023 15:12:19</t>
  </si>
  <si>
    <t>19.12.2023 15:22:14</t>
  </si>
  <si>
    <t>ÇAPAKLI KÖK 45-78-M01161_SÜLEYMANİYE M06_78225763</t>
  </si>
  <si>
    <t>19.12.2023 15:16:44</t>
  </si>
  <si>
    <t>19.12.2023 15:17:24</t>
  </si>
  <si>
    <t>19.12.2023 15:20:03</t>
  </si>
  <si>
    <t>19.12.2023 20:46:04</t>
  </si>
  <si>
    <t>TR-58 45-78-M00058_953260706_953260706</t>
  </si>
  <si>
    <t>19.12.2023 15:23:19</t>
  </si>
  <si>
    <t>19.12.2023 17:24:55</t>
  </si>
  <si>
    <t>MURSALLI TR-2 35-15-L00745_A_56370331_56370331</t>
  </si>
  <si>
    <t>19.12.2023 15:32:54</t>
  </si>
  <si>
    <t>19.12.2023 17:25:46</t>
  </si>
  <si>
    <t>M-1149 35-09-M01149_M-539 M04_47615747</t>
  </si>
  <si>
    <t>19.12.2023 15:35:19</t>
  </si>
  <si>
    <t>19.12.2023 15:50:02</t>
  </si>
  <si>
    <t>BAŞIBÜYÜK TR-3 45-77-L00370_B_65511483_65511483</t>
  </si>
  <si>
    <t>19.12.2023 15:54:28</t>
  </si>
  <si>
    <t>19.12.2023 18:48:32</t>
  </si>
  <si>
    <t>TR-1-5/10 35-20-L00054_A_91073582_91073582</t>
  </si>
  <si>
    <t>19.12.2023 16:02:29</t>
  </si>
  <si>
    <t>19.12.2023 18:39:22</t>
  </si>
  <si>
    <t>SOMA TR-8 GEÇİT 45-82-M00084_TR-1 M01_72201265</t>
  </si>
  <si>
    <t>19.12.2023 16:04:54</t>
  </si>
  <si>
    <t>19.12.2023 16:05:24</t>
  </si>
  <si>
    <t>YAĞCILAR TR-2 35-32-L00034_D_56376663_56376663</t>
  </si>
  <si>
    <t>19.12.2023 16:10:23</t>
  </si>
  <si>
    <t>19.12.2023 17:37:13</t>
  </si>
  <si>
    <t>K-1395 35-08-K01395_912239983_912239983</t>
  </si>
  <si>
    <t>19.12.2023 16:21:20</t>
  </si>
  <si>
    <t>19.12.2023 21:17:43</t>
  </si>
  <si>
    <t>19.12.2023 16:22:41</t>
  </si>
  <si>
    <t>19.12.2023 16:46:33</t>
  </si>
  <si>
    <t>TR-240 35-19-L00240_956672889_956672889</t>
  </si>
  <si>
    <t>19.12.2023 16:22:59</t>
  </si>
  <si>
    <t>19.12.2023 19:40:02</t>
  </si>
  <si>
    <t>SELENDİ TR-19 45-81-M00019_966451983_966451983</t>
  </si>
  <si>
    <t>19.12.2023 16:24:43</t>
  </si>
  <si>
    <t>19.12.2023 17:34:21</t>
  </si>
  <si>
    <t>YALLIOĞLU KÖK 35-15-L00361_YENİKÖY L02_66935957</t>
  </si>
  <si>
    <t>19.12.2023 16:39:49</t>
  </si>
  <si>
    <t>19.12.2023 16:40:51</t>
  </si>
  <si>
    <t>SOMA-10/2 45-82-M00072_DAĞITIM TRAFOSU M03_72186149</t>
  </si>
  <si>
    <t>19.12.2023 16:43:03</t>
  </si>
  <si>
    <t>20.12.2023 00:43:26</t>
  </si>
  <si>
    <t>19.12.2023 16:44:48</t>
  </si>
  <si>
    <t>19.12.2023 18:32:57</t>
  </si>
  <si>
    <t>SEFAKÖY KÖK 35-19-M00246_ M02_2312884</t>
  </si>
  <si>
    <t>19.12.2023 16:47:32</t>
  </si>
  <si>
    <t>19.12.2023 21:11:45</t>
  </si>
  <si>
    <t>19.12.2023 16:50:21</t>
  </si>
  <si>
    <t>19.12.2023 19:38:37</t>
  </si>
  <si>
    <t>TR-107 ZEYTİNALANI 35-19-L00107_956690452_956690452</t>
  </si>
  <si>
    <t>19.12.2023 16:50:33</t>
  </si>
  <si>
    <t>19.12.2023 22:37:11</t>
  </si>
  <si>
    <t>METAL İŞLERİ TR-4 35-22-M00104_8291708 TR4/E1_5928068</t>
  </si>
  <si>
    <t>19.12.2023 16:52:59</t>
  </si>
  <si>
    <t>19.12.2023 17:52:19</t>
  </si>
  <si>
    <t>19.12.2023 16:53:34</t>
  </si>
  <si>
    <t>19.12.2023 18:37:20</t>
  </si>
  <si>
    <t>KIRTEPE TR-1 35-29-L00540_35-29-L00540_2350680</t>
  </si>
  <si>
    <t>19.12.2023 16:59:59</t>
  </si>
  <si>
    <t>19.12.2023 17:29:00</t>
  </si>
  <si>
    <t>SULUDERE TR-7 KOCAHASANLAR 35-31-L00059_A_91364553_91364553</t>
  </si>
  <si>
    <t>19.12.2023 17:00:11</t>
  </si>
  <si>
    <t>19.12.2023 18:08:07</t>
  </si>
  <si>
    <t>YENİFOÇA TR-1 DM 35-23-M00001_YENİFOÇA TR-48 M04_83359030</t>
  </si>
  <si>
    <t>19.12.2023 17:06:34</t>
  </si>
  <si>
    <t>19.12.2023 18:23:02</t>
  </si>
  <si>
    <t>KADIKÖY TR-3 35-16-M00147_35-16-M00147_2369330</t>
  </si>
  <si>
    <t>19.12.2023 17:06:44</t>
  </si>
  <si>
    <t>19.12.2023 17:29:39</t>
  </si>
  <si>
    <t>K-3385 35-04-K03385_99107627_99107627</t>
  </si>
  <si>
    <t>19.12.2023 17:06:48</t>
  </si>
  <si>
    <t>19.12.2023 21:56:28</t>
  </si>
  <si>
    <t>19.12.2023 17:06:54</t>
  </si>
  <si>
    <t>19.12.2023 19:05:51</t>
  </si>
  <si>
    <t>M-3470(YATIRIM REZERVE) 35-02-M03470_913041342_913041342</t>
  </si>
  <si>
    <t>19.12.2023 17:14:11</t>
  </si>
  <si>
    <t>19.12.2023 18:37:31</t>
  </si>
  <si>
    <t>19.12.2023 17:26:44</t>
  </si>
  <si>
    <t>19.12.2023 19:59:03</t>
  </si>
  <si>
    <t>KILAVUZLAR TR-3 45-74-M00201_A_91145168_91145168</t>
  </si>
  <si>
    <t>19.12.2023 17:29:09</t>
  </si>
  <si>
    <t>19.12.2023 18:29:21</t>
  </si>
  <si>
    <t>ÜRKÜTLER TR-1 35-16-M00091_953352915_953352915</t>
  </si>
  <si>
    <t>19.12.2023 17:32:07</t>
  </si>
  <si>
    <t>19.12.2023 19:48:59</t>
  </si>
  <si>
    <t>SARUHANLI TR-23 45-80-M00023_45-80-M00023_2348687</t>
  </si>
  <si>
    <t>19.12.2023 17:40:47</t>
  </si>
  <si>
    <t>19.12.2023 18:31:34</t>
  </si>
  <si>
    <t>19.12.2023 17:50:55</t>
  </si>
  <si>
    <t>19.12.2023 17:57:05</t>
  </si>
  <si>
    <t>M-1180 35-04-M01180_D_56380651_56380651</t>
  </si>
  <si>
    <t>19.12.2023 17:54:00</t>
  </si>
  <si>
    <t>19.12.2023 21:07:55</t>
  </si>
  <si>
    <t>19.12.2023 17:54:55</t>
  </si>
  <si>
    <t>20.12.2023 02:03:46</t>
  </si>
  <si>
    <t>19.12.2023 17:58:45</t>
  </si>
  <si>
    <t>19.12.2023 18:15:55</t>
  </si>
  <si>
    <t>BÖLCEK-2 TR 35-16-M00023_35-16-M00023_2351791</t>
  </si>
  <si>
    <t>19.12.2023 17:59:07</t>
  </si>
  <si>
    <t>19.12.2023 18:22:22</t>
  </si>
  <si>
    <t>TR-286 35-19-L00286_956695935_956695935</t>
  </si>
  <si>
    <t>19.12.2023 18:05:32</t>
  </si>
  <si>
    <t>19.12.2023 23:03:46</t>
  </si>
  <si>
    <t>19.12.2023 18:10:44</t>
  </si>
  <si>
    <t>19.12.2023 18:14:19</t>
  </si>
  <si>
    <t>TR-95 35-15-M00095_48885738_56381229_56381229</t>
  </si>
  <si>
    <t>19.12.2023 18:12:46</t>
  </si>
  <si>
    <t>19.12.2023 20:39:17</t>
  </si>
  <si>
    <t>19.12.2023 19:29:59</t>
  </si>
  <si>
    <t>TR-6 45-77-L00006_E_56403881_56403881</t>
  </si>
  <si>
    <t>19.12.2023 18:28:11</t>
  </si>
  <si>
    <t>19.12.2023 19:34:12</t>
  </si>
  <si>
    <t>DM-3/TR-4 35-13-L00056_A A02b_80939250</t>
  </si>
  <si>
    <t>19.12.2023 18:37:35</t>
  </si>
  <si>
    <t>19.12.2023 19:54:36</t>
  </si>
  <si>
    <t>19.12.2023 18:42:11</t>
  </si>
  <si>
    <t>19.12.2023 18:46:53</t>
  </si>
  <si>
    <t>KIRKAĞAÇ TR-12 45-76-M00012_DAĞITIM TRF KIRKAĞAÇ TR-12 M04_58002851</t>
  </si>
  <si>
    <t>19.12.2023 18:42:31</t>
  </si>
  <si>
    <t>19.12.2023 20:22:09</t>
  </si>
  <si>
    <t>K-732 35-01-K00732_910969814_910969814</t>
  </si>
  <si>
    <t>19.12.2023 18:47:13</t>
  </si>
  <si>
    <t>19.12.2023 21:06:40</t>
  </si>
  <si>
    <t>KINIK TR-1 35-24-M00235_955217233_955217233</t>
  </si>
  <si>
    <t>19.12.2023 18:55:24</t>
  </si>
  <si>
    <t>19.12.2023 19:31:02</t>
  </si>
  <si>
    <t>M-2015 35-01-M02015_L L01_80021280</t>
  </si>
  <si>
    <t>19.12.2023 19:04:02</t>
  </si>
  <si>
    <t>19.12.2023 20:07:02</t>
  </si>
  <si>
    <t>19.12.2023 19:05:53</t>
  </si>
  <si>
    <t>19.12.2023 21:57:04</t>
  </si>
  <si>
    <t>DURASILLI TR-6 45-78-M01117_A_91057748_91057748</t>
  </si>
  <si>
    <t>19.12.2023 19:20:36</t>
  </si>
  <si>
    <t>19.12.2023 19:43:22</t>
  </si>
  <si>
    <t>19.12.2023 19:21:59</t>
  </si>
  <si>
    <t>19.12.2023 19:52:20</t>
  </si>
  <si>
    <t>TR-93 35-16-L00093_C_91036006_91036006</t>
  </si>
  <si>
    <t>19.12.2023 19:23:36</t>
  </si>
  <si>
    <t>19.12.2023 20:58:22</t>
  </si>
  <si>
    <t>19.12.2023 19:42:18</t>
  </si>
  <si>
    <t>19.12.2023 23:11:37</t>
  </si>
  <si>
    <t>KAŞIKÇI TR-1 35-24-M00240_35-24-M00240_2360789</t>
  </si>
  <si>
    <t>19.12.2023 19:47:04</t>
  </si>
  <si>
    <t>19.12.2023 20:22:16</t>
  </si>
  <si>
    <t>TR-27 35-17-M00027__56353325_56353325</t>
  </si>
  <si>
    <t>19.12.2023 19:48:50</t>
  </si>
  <si>
    <t>19.12.2023 21:40:18</t>
  </si>
  <si>
    <t>ÜRKÜTLER TR-1 35-16-M00091_35-16-M00091_2361502</t>
  </si>
  <si>
    <t>19.12.2023 20:25:06</t>
  </si>
  <si>
    <t>19.12.2023 19:56:05</t>
  </si>
  <si>
    <t>19.12.2023 23:50:02</t>
  </si>
  <si>
    <t>19.12.2023 19:57:10</t>
  </si>
  <si>
    <t>20.12.2023 00:05:06</t>
  </si>
  <si>
    <t>TR-114 35-26-M00114_CANET/TORBALI DEVLET HASTANESİ M01_65974760</t>
  </si>
  <si>
    <t>19.12.2023 20:09:29</t>
  </si>
  <si>
    <t>19.12.2023 20:15:04</t>
  </si>
  <si>
    <t>19.12.2023 20:15:34</t>
  </si>
  <si>
    <t>19.12.2023 20:50:44</t>
  </si>
  <si>
    <t>TURGUTALP TR-3/1 45-82-M00049_45-82-M00049_2350927</t>
  </si>
  <si>
    <t>19.12.2023 20:18:24</t>
  </si>
  <si>
    <t>19.12.2023 21:09:09</t>
  </si>
  <si>
    <t>19.12.2023 20:30:06</t>
  </si>
  <si>
    <t>19.12.2023 21:10:17</t>
  </si>
  <si>
    <t>K-4269 35-01-K04269__79836532_79836532</t>
  </si>
  <si>
    <t>19.12.2023 20:39:58</t>
  </si>
  <si>
    <t>19.12.2023 21:40:08</t>
  </si>
  <si>
    <t>M-1180 35-04-M01180_35-04-M01180_2365029</t>
  </si>
  <si>
    <t>19.12.2023 23:06:04</t>
  </si>
  <si>
    <t>L-179 35-18-L00179_35-18-L00179_2370605</t>
  </si>
  <si>
    <t>19.12.2023 21:08:27</t>
  </si>
  <si>
    <t>19.12.2023 23:53:31</t>
  </si>
  <si>
    <t>ÇAKIRLAR TR-1 35-16-L00252_47540449_56397469_56397469</t>
  </si>
  <si>
    <t>19.12.2023 21:46:00</t>
  </si>
  <si>
    <t>19.12.2023 23:10:08</t>
  </si>
  <si>
    <t>TR-87 45-78-L00087_D_56385383_56385383</t>
  </si>
  <si>
    <t>19.12.2023 22:06:58</t>
  </si>
  <si>
    <t>19.12.2023 22:35:12</t>
  </si>
  <si>
    <t>K-3385 35-04-K03385_99375963_99375963</t>
  </si>
  <si>
    <t>19.12.2023 22:24:06</t>
  </si>
  <si>
    <t>20.12.2023 00:13:41</t>
  </si>
  <si>
    <t>SARUHANLI TR-17 45-80-M00017_A_56389288_56389288</t>
  </si>
  <si>
    <t>19.12.2023 22:37:27</t>
  </si>
  <si>
    <t>19.12.2023 23:18:34</t>
  </si>
  <si>
    <t>M-4 35-02-M00004_910385770_910385770</t>
  </si>
  <si>
    <t>19.12.2023 23:00:41</t>
  </si>
  <si>
    <t>20.12.2023 00:31:08</t>
  </si>
  <si>
    <t>KOZBEYLİ TR-4 35-23-M00073_B_56363688_56363688</t>
  </si>
  <si>
    <t>19.12.2023 23:00:47</t>
  </si>
  <si>
    <t>20.12.2023 01:43:11</t>
  </si>
  <si>
    <t>19.12.2023 23:05:10</t>
  </si>
  <si>
    <t>20.12.2023 00:18:14</t>
  </si>
  <si>
    <t>19.12.2023 23:23:45</t>
  </si>
  <si>
    <t>20.12.2023 01:55:11</t>
  </si>
  <si>
    <t>19.12.2023 23:35:02</t>
  </si>
  <si>
    <t>20.12.2023 00:37:17</t>
  </si>
  <si>
    <t>M-1041 35-04-M01041_99339011_99339011</t>
  </si>
  <si>
    <t>19.12.2023 23:35:14</t>
  </si>
  <si>
    <t>20.12.2023 00:53:43</t>
  </si>
  <si>
    <t>SOMA TR-8 GEÇİT 45-82-M00084_TR-1 M01_72201260</t>
  </si>
  <si>
    <t>20.12.2023 00:00:34</t>
  </si>
  <si>
    <t>20.12.2023 00:07:19</t>
  </si>
  <si>
    <t>L-336 REİSDERE 35-18-L00336_950460685_950460685</t>
  </si>
  <si>
    <t>20.12.2023 00:20:02</t>
  </si>
  <si>
    <t>20.12.2023 02:40:57</t>
  </si>
  <si>
    <t>M-2263 TNT İNTER EXPRESS ÖZEL 35-08-M02263Ö_ M01_2317938</t>
  </si>
  <si>
    <t>20.12.2023 00:20:40</t>
  </si>
  <si>
    <t>20.12.2023 03:12:23</t>
  </si>
  <si>
    <t>TR-5 35-16-L00005_953334218_953334218</t>
  </si>
  <si>
    <t>20.12.2023 00:28:20</t>
  </si>
  <si>
    <t>20.12.2023 01:40:01</t>
  </si>
  <si>
    <t>TR-5 35-16-L00005_C_56353605_56353605</t>
  </si>
  <si>
    <t>20.12.2023 03:29:05</t>
  </si>
  <si>
    <t>YENİ FOÇA TR-10 35-23-M00010_C_56364766_56364766</t>
  </si>
  <si>
    <t>20.12.2023 02:10:42</t>
  </si>
  <si>
    <t>20.12.2023 03:10:22</t>
  </si>
  <si>
    <t>20.12.2023 02:25:15</t>
  </si>
  <si>
    <t>20.12.2023 03:09:34</t>
  </si>
  <si>
    <t>20.12.2023 02:48:42</t>
  </si>
  <si>
    <t>20.12.2023 03:04:50</t>
  </si>
  <si>
    <t>ILIPINAR TR-4 35-23-M00084_35-23-M00084_2376643</t>
  </si>
  <si>
    <t>20.12.2023 03:45:17</t>
  </si>
  <si>
    <t>20.12.2023 04:36:00</t>
  </si>
  <si>
    <t>KOZBEYLİ TR-4 35-23-M00073_C_56364376_56364376</t>
  </si>
  <si>
    <t>20.12.2023 04:55:39</t>
  </si>
  <si>
    <t>20.12.2023 07:42:35</t>
  </si>
  <si>
    <t>AŞAĞIŞAKRAN TR-1 35-17-M00223_D_91231389_91231389</t>
  </si>
  <si>
    <t>20.12.2023 06:00:56</t>
  </si>
  <si>
    <t>20.12.2023 09:36:47</t>
  </si>
  <si>
    <t>K-2473 35-01-K02473_A 1A_5864814</t>
  </si>
  <si>
    <t>20.12.2023 07:18:07</t>
  </si>
  <si>
    <t>20.12.2023 09:07:09</t>
  </si>
  <si>
    <t>M-1346 35-09-M01346_913458010_913458010</t>
  </si>
  <si>
    <t>20.12.2023 07:38:08</t>
  </si>
  <si>
    <t>20.12.2023 08:42:44</t>
  </si>
  <si>
    <t>K-123 35-01-K00123_A_56375268_56375268</t>
  </si>
  <si>
    <t>20.12.2023 07:39:39</t>
  </si>
  <si>
    <t>20.12.2023 15:01:44</t>
  </si>
  <si>
    <t>20.12.2023 07:43:11</t>
  </si>
  <si>
    <t>20.12.2023 10:56:59</t>
  </si>
  <si>
    <t>DURASILLI TR-7 45-78-M01118_49274263_56384934_56384934</t>
  </si>
  <si>
    <t>20.12.2023 07:59:12</t>
  </si>
  <si>
    <t>20.12.2023 09:19:19</t>
  </si>
  <si>
    <t>KISIK SANAYİ TR-17 35-22-M00117_M-1815 KISIK DM-2 M01_72109566</t>
  </si>
  <si>
    <t>20.12.2023 08:09:56</t>
  </si>
  <si>
    <t>20.12.2023 08:39:39</t>
  </si>
  <si>
    <t>BEYDERE KÖK 45-71-M00128_HatBaşıAyırıcı_53135138 M07_53135138</t>
  </si>
  <si>
    <t>20.12.2023 08:13:01</t>
  </si>
  <si>
    <t>20.12.2023 11:23:49</t>
  </si>
  <si>
    <t>SARUHANLI TR-14 45-80-M00014_956563110_956563110</t>
  </si>
  <si>
    <t>20.12.2023 08:23:36</t>
  </si>
  <si>
    <t>20.12.2023 18:07:03</t>
  </si>
  <si>
    <t>K-3447 SELÇUK YAŞAR BOYACILIK LİSESİ ÖZEL TR 35-02-K03447Ö_ K01_2308887</t>
  </si>
  <si>
    <t>20.12.2023 08:27:16</t>
  </si>
  <si>
    <t>20.12.2023 16:53:26</t>
  </si>
  <si>
    <t>TR-39 35-19-L00039_95000627885_95000627885</t>
  </si>
  <si>
    <t>20.12.2023 08:34:17</t>
  </si>
  <si>
    <t>20.12.2023 11:31:40</t>
  </si>
  <si>
    <t>20.12.2023 08:43:41</t>
  </si>
  <si>
    <t>20.12.2023 11:06:49</t>
  </si>
  <si>
    <t>HARMANDALI DM-3 (M-211) 35-09-M00211_M-2781 M03_45384129</t>
  </si>
  <si>
    <t>20.12.2023 08:44:34</t>
  </si>
  <si>
    <t>20.12.2023 09:37:00</t>
  </si>
  <si>
    <t>K-47 35-01-K00047_912094546_912094546</t>
  </si>
  <si>
    <t>20.12.2023 08:47:03</t>
  </si>
  <si>
    <t>20.12.2023 09:37:51</t>
  </si>
  <si>
    <t>HAMİDİYE TR-1 45-77-L00114_B_91274055_91274055</t>
  </si>
  <si>
    <t>20.12.2023 08:48:41</t>
  </si>
  <si>
    <t>20.12.2023 10:23:12</t>
  </si>
  <si>
    <t>CUMHURİYET KÖK 35-29-L00057_KIZILCAAVLU KÖK L02_2096549</t>
  </si>
  <si>
    <t>20.12.2023 08:53:29</t>
  </si>
  <si>
    <t>20.12.2023 09:30:24</t>
  </si>
  <si>
    <t>VEYSEL GÖKSEL VE ARK. T-SULAMA GRB. 35-13-L00091_35-13-L00091_2376861</t>
  </si>
  <si>
    <t>20.12.2023 08:54:01</t>
  </si>
  <si>
    <t>20.12.2023 16:44:35</t>
  </si>
  <si>
    <t>20.12.2023 08:54:38</t>
  </si>
  <si>
    <t>20.12.2023 10:41:47</t>
  </si>
  <si>
    <t>20.12.2023 09:00:37</t>
  </si>
  <si>
    <t>20.12.2023 10:17:46</t>
  </si>
  <si>
    <t>M-3459(YATIRIM REZERVE) 35-02-M03459_35-02-M03459_88370041</t>
  </si>
  <si>
    <t>20.12.2023 09:00:48</t>
  </si>
  <si>
    <t>20.12.2023 11:44:32</t>
  </si>
  <si>
    <t>20.12.2023 09:01:37</t>
  </si>
  <si>
    <t>20.12.2023 09:38:14</t>
  </si>
  <si>
    <t>20.12.2023 09:03:57</t>
  </si>
  <si>
    <t>20.12.2023 17:55:22</t>
  </si>
  <si>
    <t>20.12.2023 09:05:21</t>
  </si>
  <si>
    <t>20.12.2023 18:11:24</t>
  </si>
  <si>
    <t>20.12.2023 09:05:37</t>
  </si>
  <si>
    <t>20.12.2023 13:36:32</t>
  </si>
  <si>
    <t>20.12.2023 09:06:06</t>
  </si>
  <si>
    <t>20.12.2023 15:49:46</t>
  </si>
  <si>
    <t>20.12.2023 09:08:26</t>
  </si>
  <si>
    <t>20.12.2023 16:59:14</t>
  </si>
  <si>
    <t>HALILAR TR-1 45-81-M00129_A_56388586_56388586</t>
  </si>
  <si>
    <t>20.12.2023 09:17:09</t>
  </si>
  <si>
    <t>20.12.2023 13:05:32</t>
  </si>
  <si>
    <t>K-3559 35-02-K03559_967162586_967162586</t>
  </si>
  <si>
    <t>20.12.2023 09:18:29</t>
  </si>
  <si>
    <t>20.12.2023 10:05:22</t>
  </si>
  <si>
    <t>TR-1/64 DM 45-72-M00064_TR-1/70 M09_66484385</t>
  </si>
  <si>
    <t>20.12.2023 09:18:48</t>
  </si>
  <si>
    <t>20.12.2023 12:27:33</t>
  </si>
  <si>
    <t>20.12.2023 09:20:57</t>
  </si>
  <si>
    <t>20.12.2023 15:41:44</t>
  </si>
  <si>
    <t>M-1815 KISIK DM-2 35-22-M00096_TR-17 M05_72100785</t>
  </si>
  <si>
    <t>20.12.2023 09:22:09</t>
  </si>
  <si>
    <t>20.12.2023 09:44:44</t>
  </si>
  <si>
    <t>YAZIBAŞI DM-3 35-26-M00764_ANADOLU YEM M02_2335683</t>
  </si>
  <si>
    <t>20.12.2023 10:57:54</t>
  </si>
  <si>
    <t>DÖRTYOL İNŞ.TAH.TUR.SAN.TİC.A.Ş.ÖZEL TR 35-16-M00847Ö_DAĞITIM TRAFO DÖRTYOL İNŞ.TAH.A.Ş.ÖZEL TR.ÖZEL M03_74882848</t>
  </si>
  <si>
    <t>20.12.2023 09:23:20</t>
  </si>
  <si>
    <t>20.12.2023 14:54:19</t>
  </si>
  <si>
    <t>K-1623 35-01-K01623_911192395_911192395</t>
  </si>
  <si>
    <t>20.12.2023 09:23:41</t>
  </si>
  <si>
    <t>20.12.2023 10:25:53</t>
  </si>
  <si>
    <t>20.12.2023 09:24:47</t>
  </si>
  <si>
    <t>20.12.2023 18:08:35</t>
  </si>
  <si>
    <t>20.12.2023 09:25:34</t>
  </si>
  <si>
    <t>20.12.2023 12:02:12</t>
  </si>
  <si>
    <t>L-46 HARİTACILAR 35-14-L00046_DIREK TIPI TRAFO HUCRESI H01_2065126</t>
  </si>
  <si>
    <t>20.12.2023 09:25:44</t>
  </si>
  <si>
    <t>20.12.2023 15:51:55</t>
  </si>
  <si>
    <t>20.12.2023 09:25:56</t>
  </si>
  <si>
    <t>20.12.2023 10:03:35</t>
  </si>
  <si>
    <t>DM-2/20 35-27-M01092_95002558097_95002558097</t>
  </si>
  <si>
    <t>20.12.2023 09:26:55</t>
  </si>
  <si>
    <t>20.12.2023 15:44:00</t>
  </si>
  <si>
    <t>TR-26 35-19-L00026_B_91047613_91047613</t>
  </si>
  <si>
    <t>20.12.2023 09:28:26</t>
  </si>
  <si>
    <t>20.12.2023 15:40:40</t>
  </si>
  <si>
    <t>M-1224 35-01-M01224_M-1462 M03_75929731</t>
  </si>
  <si>
    <t>20.12.2023 09:31:17</t>
  </si>
  <si>
    <t>20.12.2023 13:42:54</t>
  </si>
  <si>
    <t>20.12.2023 09:31:19</t>
  </si>
  <si>
    <t>20.12.2023 09:33:44</t>
  </si>
  <si>
    <t>ÇAKIRLAR TR-1 35-16-L00252_47540432_56397451_56397451</t>
  </si>
  <si>
    <t>20.12.2023 09:32:35</t>
  </si>
  <si>
    <t>20.12.2023 11:26:45</t>
  </si>
  <si>
    <t>TR-1/27 45-72-M00027_TR-1/21 M03_2103834</t>
  </si>
  <si>
    <t>20.12.2023 09:34:26</t>
  </si>
  <si>
    <t>20.12.2023 09:34:44</t>
  </si>
  <si>
    <t>20.12.2023 09:36:04</t>
  </si>
  <si>
    <t>20.12.2023 09:36:44</t>
  </si>
  <si>
    <t>M-626 35-09-M00626_M-3062 M01_42940606</t>
  </si>
  <si>
    <t>20.12.2023 10:50:00</t>
  </si>
  <si>
    <t>20.12.2023 09:47:56</t>
  </si>
  <si>
    <t>20.12.2023 14:15:41</t>
  </si>
  <si>
    <t>K-3 35-01-K00003_V V1_5860335</t>
  </si>
  <si>
    <t>20.12.2023 09:50:27</t>
  </si>
  <si>
    <t>20.12.2023 13:20:05</t>
  </si>
  <si>
    <t>YENİFOÇA TR-45 35-23-M00045_A_56364399_56364399</t>
  </si>
  <si>
    <t>20.12.2023 09:51:29</t>
  </si>
  <si>
    <t>20.12.2023 10:37:59</t>
  </si>
  <si>
    <t>KIZILÇUKUR TR-3 45-79-M00473_945570748_945570748</t>
  </si>
  <si>
    <t>20.12.2023 09:52:32</t>
  </si>
  <si>
    <t>20.12.2023 11:21:23</t>
  </si>
  <si>
    <t>K-822 35-01-K00822_A_56356929_56356929</t>
  </si>
  <si>
    <t>20.12.2023 09:57:51</t>
  </si>
  <si>
    <t>20.12.2023 14:18:39</t>
  </si>
  <si>
    <t>20.12.2023 09:58:20</t>
  </si>
  <si>
    <t>20.12.2023 14:36:23</t>
  </si>
  <si>
    <t>20.12.2023 09:59:53</t>
  </si>
  <si>
    <t>20.12.2023 14:38:24</t>
  </si>
  <si>
    <t>TR-2/97 45-83-L00097_966330891_966330891</t>
  </si>
  <si>
    <t>20.12.2023 10:01:29</t>
  </si>
  <si>
    <t>20.12.2023 12:20:55</t>
  </si>
  <si>
    <t>AHMETLİ TR-11 45-84-L00011_95002473533_95002473533</t>
  </si>
  <si>
    <t>20.12.2023 10:01:32</t>
  </si>
  <si>
    <t>20.12.2023 13:00:57</t>
  </si>
  <si>
    <t>KÜRE TR-1 35-29-L00483_35-29-L00483_2363106</t>
  </si>
  <si>
    <t>20.12.2023 10:01:50</t>
  </si>
  <si>
    <t>20.12.2023 15:59:43</t>
  </si>
  <si>
    <t>20.12.2023 10:03:45</t>
  </si>
  <si>
    <t>20.12.2023 10:44:54</t>
  </si>
  <si>
    <t>DM02/TR01 45-73-M00037_DM-2/21 M16_2319235</t>
  </si>
  <si>
    <t>20.12.2023 10:05:04</t>
  </si>
  <si>
    <t>20.12.2023 13:25:34</t>
  </si>
  <si>
    <t>KISIK TR-1 (M-135) 35-22-M00135_35-22-M00135_2361622</t>
  </si>
  <si>
    <t>20.12.2023 10:06:40</t>
  </si>
  <si>
    <t>20.12.2023 11:32:52</t>
  </si>
  <si>
    <t>L-252 SİSSUS HASTANE 35-18-L00252_950441395_950441395</t>
  </si>
  <si>
    <t>20.12.2023 10:07:49</t>
  </si>
  <si>
    <t>20.12.2023 12:04:35</t>
  </si>
  <si>
    <t>M-2772 35-02-M02772_98953739_98953739</t>
  </si>
  <si>
    <t>20.12.2023 10:08:06</t>
  </si>
  <si>
    <t>20.12.2023 11:30:00</t>
  </si>
  <si>
    <t>20.12.2023 10:08:07</t>
  </si>
  <si>
    <t>20.12.2023 12:42:59</t>
  </si>
  <si>
    <t>TR-5 35-16-L00005_D_56353569_56353569</t>
  </si>
  <si>
    <t>20.12.2023 10:08:36</t>
  </si>
  <si>
    <t>20.12.2023 11:49:05</t>
  </si>
  <si>
    <t>CANLI TR-1 KÖK 35-20-L00124_YEŞİLOVA ÇAYIR L04_66505830</t>
  </si>
  <si>
    <t>20.12.2023 10:10:49</t>
  </si>
  <si>
    <t>20.12.2023 15:35:21</t>
  </si>
  <si>
    <t>20.12.2023 10:10:52</t>
  </si>
  <si>
    <t>20.12.2023 11:16:45</t>
  </si>
  <si>
    <t>M-234 35-02-M00234_910229022_910229022</t>
  </si>
  <si>
    <t>20.12.2023 10:11:45</t>
  </si>
  <si>
    <t>20.12.2023 11:49:20</t>
  </si>
  <si>
    <t>K-692 35-04-K00692_F F1B_5816522</t>
  </si>
  <si>
    <t>20.12.2023 10:14:27</t>
  </si>
  <si>
    <t>20.12.2023 11:15:50</t>
  </si>
  <si>
    <t>M-180 DALYAN ARITMA DM 35-18-M00180__56372852_56372852</t>
  </si>
  <si>
    <t>20.12.2023 10:16:47</t>
  </si>
  <si>
    <t>20.12.2023 16:01:24</t>
  </si>
  <si>
    <t>20.12.2023 10:18:06</t>
  </si>
  <si>
    <t>20.12.2023 12:22:44</t>
  </si>
  <si>
    <t>DURASILLI TR-7 45-78-M01118_TR-8 M05_2105389</t>
  </si>
  <si>
    <t>20.12.2023 10:18:44</t>
  </si>
  <si>
    <t>20.12.2023 13:45:54</t>
  </si>
  <si>
    <t>20.12.2023 10:21:53</t>
  </si>
  <si>
    <t>20.12.2023 13:12:36</t>
  </si>
  <si>
    <t>K-4289 35-07-K04289_954753967_954753967</t>
  </si>
  <si>
    <t>20.12.2023 10:22:11</t>
  </si>
  <si>
    <t>20.12.2023 11:23:36</t>
  </si>
  <si>
    <t>M-3470(YATIRIM REZERVE) 35-02-M03470_G g1b_5875539</t>
  </si>
  <si>
    <t>20.12.2023 10:23:21</t>
  </si>
  <si>
    <t>20.12.2023 12:14:34</t>
  </si>
  <si>
    <t>TR-1/48 45-72-M00048_942122684_942122684</t>
  </si>
  <si>
    <t>20.12.2023 10:36:35</t>
  </si>
  <si>
    <t>20.12.2023 11:59:22</t>
  </si>
  <si>
    <t>20.12.2023 10:39:05</t>
  </si>
  <si>
    <t>20.12.2023 17:02:48</t>
  </si>
  <si>
    <t>L-145 DALYAN DM 35-18-L00145_7490971_56368776_56368776</t>
  </si>
  <si>
    <t>20.12.2023 10:40:48</t>
  </si>
  <si>
    <t>20.12.2023 16:53:15</t>
  </si>
  <si>
    <t>CANLI TR-1 KÖK 35-20-L00124_CANLI L02_66505771</t>
  </si>
  <si>
    <t>20.12.2023 10:42:09</t>
  </si>
  <si>
    <t>20.12.2023 10:45:54</t>
  </si>
  <si>
    <t>K-3393 35-08-K03393_35-08-K03393_42037548</t>
  </si>
  <si>
    <t>20.12.2023 10:42:29</t>
  </si>
  <si>
    <t>20.12.2023 13:53:38</t>
  </si>
  <si>
    <t>YAHŞELLİ TR-5 35-28-M00497_953371239_953371239</t>
  </si>
  <si>
    <t>20.12.2023 10:43:18</t>
  </si>
  <si>
    <t>20.12.2023 11:50:04</t>
  </si>
  <si>
    <t>20.12.2023 10:44:16</t>
  </si>
  <si>
    <t>20.12.2023 11:24:02</t>
  </si>
  <si>
    <t>M-400 35-09-M00400_M-1091 M02_45389465</t>
  </si>
  <si>
    <t>20.12.2023 11:51:11</t>
  </si>
  <si>
    <t>20.12.2023 10:56:09</t>
  </si>
  <si>
    <t>20.12.2023 11:26:39</t>
  </si>
  <si>
    <t>K-921 35-01-K00921_911036688_911036688</t>
  </si>
  <si>
    <t>20.12.2023 10:58:23</t>
  </si>
  <si>
    <t>20.12.2023 12:50:46</t>
  </si>
  <si>
    <t>L-296 35-18-L00296_10583877 e1_5957236</t>
  </si>
  <si>
    <t>20.12.2023 11:02:09</t>
  </si>
  <si>
    <t>20.12.2023 15:00:08</t>
  </si>
  <si>
    <t>K-4543 35-01-K04543_35-01-K04543_2349732</t>
  </si>
  <si>
    <t>20.12.2023 11:06:57</t>
  </si>
  <si>
    <t>20.12.2023 12:07:52</t>
  </si>
  <si>
    <t>20.12.2023 11:07:02</t>
  </si>
  <si>
    <t>20.12.2023 15:11:46</t>
  </si>
  <si>
    <t>TOKİ DM 35-27-M00810_TOKİ-1 (SÜTÇÜLER DM) M11_93584375</t>
  </si>
  <si>
    <t>20.12.2023 11:16:22</t>
  </si>
  <si>
    <t>20.12.2023 16:10:04</t>
  </si>
  <si>
    <t>20.12.2023 11:32:54</t>
  </si>
  <si>
    <t>K-3997 35-08-K03997_TR-1 K02_42029949</t>
  </si>
  <si>
    <t>20.12.2023 11:24:56</t>
  </si>
  <si>
    <t>20.12.2023 16:38:14</t>
  </si>
  <si>
    <t>20.12.2023 11:29:44</t>
  </si>
  <si>
    <t>20.12.2023 14:16:47</t>
  </si>
  <si>
    <t>ÇANDARLI TR-11(CANKENT1) 35-30-M00011_C_56367287_56367287</t>
  </si>
  <si>
    <t>20.12.2023 11:38:22</t>
  </si>
  <si>
    <t>20.12.2023 12:37:24</t>
  </si>
  <si>
    <t>ARSLANLAR TM 35-26-A00004_TAMSA M09_2306546</t>
  </si>
  <si>
    <t>20.12.2023 11:38:49</t>
  </si>
  <si>
    <t>20.12.2023 11:42:16</t>
  </si>
  <si>
    <t>M-1091 35-09-M01091_TRAFO-1 M03_45389634</t>
  </si>
  <si>
    <t>20.12.2023 12:12:07</t>
  </si>
  <si>
    <t>OĞLANANASI TR-2 35-22-M00255_A_91137842_91137842</t>
  </si>
  <si>
    <t>20.12.2023 11:53:34</t>
  </si>
  <si>
    <t>20.12.2023 12:55:47</t>
  </si>
  <si>
    <t>K-4774 35-04-K04774__85210262_85210262</t>
  </si>
  <si>
    <t>20.12.2023 11:58:59</t>
  </si>
  <si>
    <t>20.12.2023 14:40:54</t>
  </si>
  <si>
    <t>BAĞARASI TR-1 35-23-M00170_C_91463866_91463866</t>
  </si>
  <si>
    <t>20.12.2023 12:01:03</t>
  </si>
  <si>
    <t>20.12.2023 13:26:24</t>
  </si>
  <si>
    <t>20.12.2023 12:19:10</t>
  </si>
  <si>
    <t>20.12.2023 15:50:29</t>
  </si>
  <si>
    <t>K-4591 35-10-K04591_97907176_97907176</t>
  </si>
  <si>
    <t>20.12.2023 12:20:32</t>
  </si>
  <si>
    <t>20.12.2023 14:18:26</t>
  </si>
  <si>
    <t>K-4453 35-10-K04453_914976171_914976171</t>
  </si>
  <si>
    <t>20.12.2023 12:23:07</t>
  </si>
  <si>
    <t>20.12.2023 14:57:23</t>
  </si>
  <si>
    <t>20.12.2023 12:25:17</t>
  </si>
  <si>
    <t>20.12.2023 12:53:52</t>
  </si>
  <si>
    <t>M-1348 35-01-M01348_911425200_911425200</t>
  </si>
  <si>
    <t>20.12.2023 12:26:31</t>
  </si>
  <si>
    <t>20.12.2023 13:32:49</t>
  </si>
  <si>
    <t>K-1189 35-02-K01189_35-02-K01189_2363864</t>
  </si>
  <si>
    <t>20.12.2023 12:28:49</t>
  </si>
  <si>
    <t>20.12.2023 13:37:45</t>
  </si>
  <si>
    <t>TR-18 35-31-L00018_956595319_956595319</t>
  </si>
  <si>
    <t>20.12.2023 12:28:51</t>
  </si>
  <si>
    <t>20.12.2023 15:23:38</t>
  </si>
  <si>
    <t>AHMETLİ TR-74 KURTULUŞ 45-84-L00074_D_91361315_91361315</t>
  </si>
  <si>
    <t>20.12.2023 12:29:45</t>
  </si>
  <si>
    <t>20.12.2023 14:16:44</t>
  </si>
  <si>
    <t>ESKİOBA KÖK 35-29-L00037_AYAKLIKIRI L07_2045393</t>
  </si>
  <si>
    <t>20.12.2023 12:30:19</t>
  </si>
  <si>
    <t>20.12.2023 12:33:34</t>
  </si>
  <si>
    <t>20.12.2023 12:33:46</t>
  </si>
  <si>
    <t>20.12.2023 14:42:33</t>
  </si>
  <si>
    <t>AHMETBEYLER DM 35-16-M00154_FERİZLER SULAMA M06_82965069</t>
  </si>
  <si>
    <t>20.12.2023 12:41:06</t>
  </si>
  <si>
    <t>20.12.2023 14:44:52</t>
  </si>
  <si>
    <t>TEKELİ DM 35-22-M00088_ESKİ AHMETBEYLİ M08_48495873</t>
  </si>
  <si>
    <t>20.12.2023 12:49:29</t>
  </si>
  <si>
    <t>20.12.2023 13:22:04</t>
  </si>
  <si>
    <t>YENİOBA KÖK 35-29-M00125_YENİOBA M013_72191054</t>
  </si>
  <si>
    <t>20.12.2023 12:53:44</t>
  </si>
  <si>
    <t>20.12.2023 13:10:34</t>
  </si>
  <si>
    <t>HAMİDİYE TR-1 45-77-L00114_DIREK TIPI TRAFO HUCRESI H01_2056352</t>
  </si>
  <si>
    <t>20.12.2023 12:54:54</t>
  </si>
  <si>
    <t>20.12.2023 17:57:21</t>
  </si>
  <si>
    <t>EMİRHACILI TR-1 45-78-L00605_49259660_56387965_56387965</t>
  </si>
  <si>
    <t>20.12.2023 13:03:14</t>
  </si>
  <si>
    <t>20.12.2023 13:45:35</t>
  </si>
  <si>
    <t>M-2402 35-01-M02402_DAĞITIM TRF M-2402 M04_66105994</t>
  </si>
  <si>
    <t>20.12.2023 13:05:54</t>
  </si>
  <si>
    <t>20.12.2023 18:18:49</t>
  </si>
  <si>
    <t>SELÇUK İM/DM 35-13-A00004_KÖYLER-ÇAMLIK L14_65986057</t>
  </si>
  <si>
    <t>20.12.2023 13:06:16</t>
  </si>
  <si>
    <t>20.12.2023 15:30:39</t>
  </si>
  <si>
    <t>M-2029 35-01-M02029_910879584_910879584</t>
  </si>
  <si>
    <t>20.12.2023 13:09:15</t>
  </si>
  <si>
    <t>20.12.2023 17:50:06</t>
  </si>
  <si>
    <t>BAĞARASI TR-11 35-23-M00180_35-23-M00180_2367832</t>
  </si>
  <si>
    <t>20.12.2023 15:29:44</t>
  </si>
  <si>
    <t>OKLUİSA KÖK 45-81-M00046_ESKİN GRUP M03_71994463</t>
  </si>
  <si>
    <t>20.12.2023 13:15:49</t>
  </si>
  <si>
    <t>20.12.2023 13:29:24</t>
  </si>
  <si>
    <t>ULUCAK TM 35-28-A00002_DSİ M06_2313768</t>
  </si>
  <si>
    <t>20.12.2023 13:20:14</t>
  </si>
  <si>
    <t>20.12.2023 13:48:44</t>
  </si>
  <si>
    <t>TAYLAN SAVRAN SULAMA GRUBU 35-29-M00307_950344942_950344942</t>
  </si>
  <si>
    <t>20.12.2023 13:20:37</t>
  </si>
  <si>
    <t>20.12.2023 19:22:42</t>
  </si>
  <si>
    <t>KAYMAKÇI İM 35-15-A00004_HatBaşıAyırıcı_66325116 L07_66325116</t>
  </si>
  <si>
    <t>20.12.2023 13:27:37</t>
  </si>
  <si>
    <t>20.12.2023 18:16:10</t>
  </si>
  <si>
    <t>KEMALPAŞA DM-3/TR28 (TR-43) 35-27-M00043_G G03_49875825</t>
  </si>
  <si>
    <t>20.12.2023 13:28:05</t>
  </si>
  <si>
    <t>20.12.2023 17:38:55</t>
  </si>
  <si>
    <t>SARUHANLI TR-23 45-80-M00023_A_91000860_91000860</t>
  </si>
  <si>
    <t>20.12.2023 13:29:46</t>
  </si>
  <si>
    <t>20.12.2023 14:07:56</t>
  </si>
  <si>
    <t>M-1348 35-01-M01348_D_56355552_56355552</t>
  </si>
  <si>
    <t>20.12.2023 14:32:02</t>
  </si>
  <si>
    <t>M-3457(YATIRIM REZERVE) 35-02-M03457_35-02-M03457_97483081</t>
  </si>
  <si>
    <t>20.12.2023 13:47:07</t>
  </si>
  <si>
    <t>20.12.2023 17:26:00</t>
  </si>
  <si>
    <t>DİKİLİ İM 35-30-A00001_KOCAOBA L12_72356777</t>
  </si>
  <si>
    <t>20.12.2023 13:51:14</t>
  </si>
  <si>
    <t>20.12.2023 14:04:44</t>
  </si>
  <si>
    <t>TR-31 DEREKÖY 35-22-M00031_955264269_955264269</t>
  </si>
  <si>
    <t>20.12.2023 14:01:11</t>
  </si>
  <si>
    <t>20.12.2023 18:15:31</t>
  </si>
  <si>
    <t>ÇUKURKÖY TR-1 35-28-M00212_C_56375370_56375370</t>
  </si>
  <si>
    <t>20.12.2023 14:01:12</t>
  </si>
  <si>
    <t>20.12.2023 15:41:12</t>
  </si>
  <si>
    <t>ÇEBİTAŞ DM 35-17-M00266_ÖZKAN-2 ÇIKIŞ M05_66424891</t>
  </si>
  <si>
    <t>20.12.2023 14:02:56</t>
  </si>
  <si>
    <t>20.12.2023 14:34:16</t>
  </si>
  <si>
    <t>DURASILLI TR-17 45-78-M01144_953262317_953262317</t>
  </si>
  <si>
    <t>20.12.2023 14:07:53</t>
  </si>
  <si>
    <t>20.12.2023 15:12:26</t>
  </si>
  <si>
    <t>ÜNİVERSİTE TM 35-02-A00008_ANADOLU-2 M09_2310701</t>
  </si>
  <si>
    <t>20.12.2023 14:10:49</t>
  </si>
  <si>
    <t>20.12.2023 14:12:46</t>
  </si>
  <si>
    <t>ANADOLU İM 35-02-A00001_SANAYİ K34_2308450</t>
  </si>
  <si>
    <t>20.12.2023 14:37:03</t>
  </si>
  <si>
    <t>20.12.2023 14:14:44</t>
  </si>
  <si>
    <t>20.12.2023 14:21:14</t>
  </si>
  <si>
    <t>20.12.2023 14:22:57</t>
  </si>
  <si>
    <t>20.12.2023 17:47:58</t>
  </si>
  <si>
    <t>GERENKÖY KÖK 35-23-M00156_ILIPINAR KÖK M02_72155602</t>
  </si>
  <si>
    <t>20.12.2023 14:28:15</t>
  </si>
  <si>
    <t>20.12.2023 14:36:14</t>
  </si>
  <si>
    <t>K-3393 35-08-K03393_914535523_914535523</t>
  </si>
  <si>
    <t>20.12.2023 14:34:58</t>
  </si>
  <si>
    <t>20.12.2023 17:09:42</t>
  </si>
  <si>
    <t>20.12.2023 14:42:32</t>
  </si>
  <si>
    <t>20.12.2023 15:28:30</t>
  </si>
  <si>
    <t>KAŞIKÇI TAŞPINAR TR-1 45-75-M00083_A_56393759_56393759</t>
  </si>
  <si>
    <t>20.12.2023 14:43:00</t>
  </si>
  <si>
    <t>20.12.2023 17:15:37</t>
  </si>
  <si>
    <t>OCAKLI TR-3 35-15-L00769_35-15-L00769_2374537</t>
  </si>
  <si>
    <t>20.12.2023 14:45:54</t>
  </si>
  <si>
    <t>20.12.2023 17:31:52</t>
  </si>
  <si>
    <t>DM-8/10C 45-71-M02000_953188156_953188156</t>
  </si>
  <si>
    <t>20.12.2023 14:47:07</t>
  </si>
  <si>
    <t>20.12.2023 18:50:57</t>
  </si>
  <si>
    <t>20.12.2023 14:47:14</t>
  </si>
  <si>
    <t>20.12.2023 15:16:16</t>
  </si>
  <si>
    <t>SÜPERPAK KÖK 35-26-M00711_GRANİT M02_65955772</t>
  </si>
  <si>
    <t>20.12.2023 14:58:49</t>
  </si>
  <si>
    <t>20.12.2023 15:48:00</t>
  </si>
  <si>
    <t>YAZIBAŞI DM-3 35-26-M00764_ANADOLU YEM M02_2116405</t>
  </si>
  <si>
    <t>20.12.2023 14:59:46</t>
  </si>
  <si>
    <t>20.12.2023 15:18:28</t>
  </si>
  <si>
    <t>SONİŞ TR 35-26-M01125_SBT İNŞAAT M03_66056323</t>
  </si>
  <si>
    <t>20.12.2023 15:04:15</t>
  </si>
  <si>
    <t>20.12.2023 22:13:03</t>
  </si>
  <si>
    <t>TR-112 35-16-L00112_953319699_953319699</t>
  </si>
  <si>
    <t>20.12.2023 15:10:39</t>
  </si>
  <si>
    <t>20.12.2023 20:30:56</t>
  </si>
  <si>
    <t>K-419 35-01-K00419_A_56378204_56378204</t>
  </si>
  <si>
    <t>20.12.2023 15:12:02</t>
  </si>
  <si>
    <t>20.12.2023 17:23:48</t>
  </si>
  <si>
    <t>20.12.2023 15:13:46</t>
  </si>
  <si>
    <t>20.12.2023 15:14:04</t>
  </si>
  <si>
    <t>SARUHANLI TR-22 45-80-M00022_SARUHANLI TR-23 M05_72201455</t>
  </si>
  <si>
    <t>20.12.2023 15:17:16</t>
  </si>
  <si>
    <t>20.12.2023 18:39:14</t>
  </si>
  <si>
    <t>ÇİLE DM 35-22-M00086_AHMETBEYLİ M06_50064096</t>
  </si>
  <si>
    <t>20.12.2023 15:18:13</t>
  </si>
  <si>
    <t>20.12.2023 15:54:19</t>
  </si>
  <si>
    <t>GÖLMARMARA İM 45-85-A00001_HACIVELİLER L09_100832095</t>
  </si>
  <si>
    <t>20.12.2023 15:18:54</t>
  </si>
  <si>
    <t>20.12.2023 15:35:26</t>
  </si>
  <si>
    <t>ULUKENT KÖK-15 35-28-M00070_ULUKENT TR-6 M05_66524969</t>
  </si>
  <si>
    <t>20.12.2023 15:19:05</t>
  </si>
  <si>
    <t>21.12.2023 00:10:27</t>
  </si>
  <si>
    <t>AHMETLİ DM 45-77-M00187_HatBaşıAyırıcı_89227677 M08_89227677</t>
  </si>
  <si>
    <t>20.12.2023 15:25:38</t>
  </si>
  <si>
    <t>20.12.2023 16:48:49</t>
  </si>
  <si>
    <t>20.12.2023 15:29:53</t>
  </si>
  <si>
    <t>20.12.2023 17:18:06</t>
  </si>
  <si>
    <t>20.12.2023 15:30:49</t>
  </si>
  <si>
    <t>20.12.2023 17:03:46</t>
  </si>
  <si>
    <t>20.12.2023 15:36:49</t>
  </si>
  <si>
    <t>20.12.2023 16:28:25</t>
  </si>
  <si>
    <t>20.12.2023 15:39:50</t>
  </si>
  <si>
    <t>20.12.2023 16:42:46</t>
  </si>
  <si>
    <t>SELENDİ TR-10 45-81-M00010_C_56362078_56362078</t>
  </si>
  <si>
    <t>20.12.2023 15:41:48</t>
  </si>
  <si>
    <t>20.12.2023 18:34:09</t>
  </si>
  <si>
    <t>TOKMAKLI KÖK 45-86-M00047_ÇATALOLUK ENH.(BORLU KÖK) M01_72227668</t>
  </si>
  <si>
    <t>20.12.2023 15:48:54</t>
  </si>
  <si>
    <t>20.12.2023 16:02:05</t>
  </si>
  <si>
    <t>20.12.2023 16:39:19</t>
  </si>
  <si>
    <t>20.12.2023 16:03:19</t>
  </si>
  <si>
    <t>20.12.2023 17:22:06</t>
  </si>
  <si>
    <t>K-1433 35-04-K01433_B_56365466_56365466</t>
  </si>
  <si>
    <t>20.12.2023 16:05:40</t>
  </si>
  <si>
    <t>21.12.2023 00:08:38</t>
  </si>
  <si>
    <t>GÖKÇEN DM 35-29-M00123_TİRE GÖKÇEN-2 GİRİŞ (SAĞ DEVRE) M05_2328950</t>
  </si>
  <si>
    <t>20.12.2023 16:15:46</t>
  </si>
  <si>
    <t>20.12.2023 16:23:14</t>
  </si>
  <si>
    <t>MEDAR TR-2/A 45-72-M00584_B_91449142_91449142</t>
  </si>
  <si>
    <t>20.12.2023 16:19:29</t>
  </si>
  <si>
    <t>20.12.2023 17:38:03</t>
  </si>
  <si>
    <t>GÖKEYÜP TR-6(DEMİRTEPE) 45-78-M00800_B_91262621_91262621</t>
  </si>
  <si>
    <t>20.12.2023 16:19:56</t>
  </si>
  <si>
    <t>20.12.2023 17:51:11</t>
  </si>
  <si>
    <t>MUSTAFA ÖZDOĞAN SULAMA GRUBU 35-29-L00445_B_56396658_56396658</t>
  </si>
  <si>
    <t>20.12.2023 16:28:31</t>
  </si>
  <si>
    <t>20.12.2023 18:40:35</t>
  </si>
  <si>
    <t>20.12.2023 16:36:34</t>
  </si>
  <si>
    <t>20.12.2023 21:26:53</t>
  </si>
  <si>
    <t>ULUCAK DM-2/17 35-27-M00859_915036904_915036904</t>
  </si>
  <si>
    <t>20.12.2023 16:37:56</t>
  </si>
  <si>
    <t>20.12.2023 20:38:25</t>
  </si>
  <si>
    <t>IŞIKLAR TM 35-02-A00006_KARAYOLLARI M25_2308414</t>
  </si>
  <si>
    <t>20.12.2023 16:44:39</t>
  </si>
  <si>
    <t>20.12.2023 17:06:04</t>
  </si>
  <si>
    <t>IŞIKLAR TM 35-02-A00006_ESHOT-1 M22_2308411</t>
  </si>
  <si>
    <t>20.12.2023 16:44:53</t>
  </si>
  <si>
    <t>20.12.2023 17:26:16</t>
  </si>
  <si>
    <t>TR-24 35-15-L00024_950358988_950358988</t>
  </si>
  <si>
    <t>20.12.2023 16:49:00</t>
  </si>
  <si>
    <t>20.12.2023 18:17:55</t>
  </si>
  <si>
    <t>BADEMLİ TR-1 DM 35-15-L01010_HatBaşıAyırıcı_66340650 L02_66340650</t>
  </si>
  <si>
    <t>20.12.2023 16:56:49</t>
  </si>
  <si>
    <t>20.12.2023 17:05:14</t>
  </si>
  <si>
    <t>GÜZELHİSAR TR-2 35-17-M00168_C_91235502_91235502</t>
  </si>
  <si>
    <t>20.12.2023 17:02:01</t>
  </si>
  <si>
    <t>20.12.2023 18:02:33</t>
  </si>
  <si>
    <t>SARIGÖL TR-34 45-79-M00034_D_56401891_56401891</t>
  </si>
  <si>
    <t>20.12.2023 17:05:37</t>
  </si>
  <si>
    <t>20.12.2023 18:08:57</t>
  </si>
  <si>
    <t>M-314 35-02-M00314_M-319 M02_2096996</t>
  </si>
  <si>
    <t>20.12.2023 17:41:39</t>
  </si>
  <si>
    <t>MENEMEN TR-18 35-28-L00018_D_90990216_90990216</t>
  </si>
  <si>
    <t>20.12.2023 17:07:45</t>
  </si>
  <si>
    <t>20.12.2023 20:07:44</t>
  </si>
  <si>
    <t>20.12.2023 17:10:26</t>
  </si>
  <si>
    <t>20.12.2023 20:21:29</t>
  </si>
  <si>
    <t>KAYMAKÇI İM 35-15-A00004_EMİRLİOVA L07_2121824</t>
  </si>
  <si>
    <t>20.12.2023 17:12:34</t>
  </si>
  <si>
    <t>20.12.2023 17:17:56</t>
  </si>
  <si>
    <t>ÇALIBAHÇE TR-1 35-16-M00053_35-16-M00053_2346503</t>
  </si>
  <si>
    <t>20.12.2023 17:18:44</t>
  </si>
  <si>
    <t>20.12.2023 17:40:36</t>
  </si>
  <si>
    <t>TR-68 45-77-L00068_B_56395131_56395131</t>
  </si>
  <si>
    <t>20.12.2023 17:19:41</t>
  </si>
  <si>
    <t>20.12.2023 20:54:25</t>
  </si>
  <si>
    <t>K-1555 35-04-K01555_915144634_915144634</t>
  </si>
  <si>
    <t>20.12.2023 17:22:45</t>
  </si>
  <si>
    <t>20.12.2023 20:35:42</t>
  </si>
  <si>
    <t>TİYENLİ KÖK 45-85-M00004_KUMKUYUCAK M04_72102277</t>
  </si>
  <si>
    <t>20.12.2023 17:25:45</t>
  </si>
  <si>
    <t>20.12.2023 20:29:46</t>
  </si>
  <si>
    <t>M-1319 35-03-M01319_M-1320 M02_41969497</t>
  </si>
  <si>
    <t>20.12.2023 17:32:12</t>
  </si>
  <si>
    <t>KARAHIDIRLI KÖK 35-16-M00718_HatBaşıAyırıcı_53140591 M3_53140591</t>
  </si>
  <si>
    <t>20.12.2023 17:28:42</t>
  </si>
  <si>
    <t>20.12.2023 19:23:26</t>
  </si>
  <si>
    <t>20.12.2023 17:57:15</t>
  </si>
  <si>
    <t>M-319 35-02-M00319_TRAFO M03_2049838</t>
  </si>
  <si>
    <t>20.12.2023 20:05:57</t>
  </si>
  <si>
    <t>ALAŞEHİR TM 45-73-A00001_ALAŞEHİR ŞEHİR-1 M16_2312681</t>
  </si>
  <si>
    <t>20.12.2023 17:48:04</t>
  </si>
  <si>
    <t>20.12.2023 18:37:59</t>
  </si>
  <si>
    <t>DM06/TR-01 45-73-M00053_DM-8 M09_67583630</t>
  </si>
  <si>
    <t>20.12.2023 17:48:14</t>
  </si>
  <si>
    <t>20.12.2023 18:37:24</t>
  </si>
  <si>
    <t>TOYGAR KÖK 45-73-M00166_TOYGAR ÇIKIŞ M01_66715060</t>
  </si>
  <si>
    <t>20.12.2023 19:44:47</t>
  </si>
  <si>
    <t>M-3077 35-02-M03077_A A02b_95298800</t>
  </si>
  <si>
    <t>20.12.2023 17:57:08</t>
  </si>
  <si>
    <t>20.12.2023 19:44:07</t>
  </si>
  <si>
    <t>IŞIKLAR TM 35-02-A00006_ESHOT-1 M22_2056548</t>
  </si>
  <si>
    <t>20.12.2023 19:59:02</t>
  </si>
  <si>
    <t>20.12.2023 18:02:04</t>
  </si>
  <si>
    <t>20.12.2023 18:27:17</t>
  </si>
  <si>
    <t>20.12.2023 18:03:29</t>
  </si>
  <si>
    <t>20.12.2023 18:22:54</t>
  </si>
  <si>
    <t>K-3646 35-01-K03646_912203374_912203374</t>
  </si>
  <si>
    <t>20.12.2023 18:10:24</t>
  </si>
  <si>
    <t>20.12.2023 20:49:17</t>
  </si>
  <si>
    <t>20.12.2023 18:14:04</t>
  </si>
  <si>
    <t>20.12.2023 19:53:44</t>
  </si>
  <si>
    <t>20.12.2023 18:22:23</t>
  </si>
  <si>
    <t>20.12.2023 19:30:12</t>
  </si>
  <si>
    <t>TR-26 35-19-L00026_C C21_50092841</t>
  </si>
  <si>
    <t>20.12.2023 18:34:44</t>
  </si>
  <si>
    <t>20.12.2023 20:23:22</t>
  </si>
  <si>
    <t>TR-2/79 45-83-L00079_A_91099464_91099464</t>
  </si>
  <si>
    <t>20.12.2023 18:46:11</t>
  </si>
  <si>
    <t>20.12.2023 19:56:14</t>
  </si>
  <si>
    <t>SARIGÖL TR-53 45-79-M00053_B_56401928_56401928</t>
  </si>
  <si>
    <t>20.12.2023 18:48:03</t>
  </si>
  <si>
    <t>20.12.2023 20:44:50</t>
  </si>
  <si>
    <t>YUKARIKOÇAKLAR TR-4 45-79-M00106_A_56397601_56397601</t>
  </si>
  <si>
    <t>20.12.2023 18:48:33</t>
  </si>
  <si>
    <t>20.12.2023 19:36:10</t>
  </si>
  <si>
    <t>KUYUCAK TR-1 35-22-M00273_35-22-M00273_2376614</t>
  </si>
  <si>
    <t>20.12.2023 18:50:07</t>
  </si>
  <si>
    <t>20.12.2023 19:14:51</t>
  </si>
  <si>
    <t>20.12.2023 19:02:06</t>
  </si>
  <si>
    <t>20.12.2023 19:59:12</t>
  </si>
  <si>
    <t>TR-44 45-78-L00480_B_56388040_56388040</t>
  </si>
  <si>
    <t>20.12.2023 19:03:37</t>
  </si>
  <si>
    <t>20.12.2023 19:18:27</t>
  </si>
  <si>
    <t>M-3337 35-04-M03337_99667632_99667632</t>
  </si>
  <si>
    <t>20.12.2023 19:10:58</t>
  </si>
  <si>
    <t>20.12.2023 23:36:38</t>
  </si>
  <si>
    <t>HALİL ÖZIŞIK ÖZEL TR 35-27-L00198Ö_35-27-L00198Ö_2369100</t>
  </si>
  <si>
    <t>20.12.2023 19:13:35</t>
  </si>
  <si>
    <t>20.12.2023 23:43:28</t>
  </si>
  <si>
    <t>ALAŞEHİR DM-13/1 45-73-M01121_HASTANE ÇIKIŞ YEDEK M06_61345408</t>
  </si>
  <si>
    <t>20.12.2023 19:16:07</t>
  </si>
  <si>
    <t>21.12.2023 01:30:34</t>
  </si>
  <si>
    <t>DM-2/20 35-27-M01092__72840403_72840403</t>
  </si>
  <si>
    <t>20.12.2023 19:19:19</t>
  </si>
  <si>
    <t>20.12.2023 20:50:45</t>
  </si>
  <si>
    <t>SALİHLİ TR-73 45-78-M00073_95002363254_95002363254</t>
  </si>
  <si>
    <t>20.12.2023 19:26:52</t>
  </si>
  <si>
    <t>20.12.2023 20:18:36</t>
  </si>
  <si>
    <t>SART TR-5 45-78-M00174_49315395_56389974_56389974</t>
  </si>
  <si>
    <t>20.12.2023 19:28:54</t>
  </si>
  <si>
    <t>20.12.2023 20:08:30</t>
  </si>
  <si>
    <t>20.12.2023 19:30:36</t>
  </si>
  <si>
    <t>20.12.2023 21:08:27</t>
  </si>
  <si>
    <t>DM02/TR28 MİLLİ EGEMENLİK 45-73-M00013_945679268_945679268</t>
  </si>
  <si>
    <t>20.12.2023 19:39:11</t>
  </si>
  <si>
    <t>20.12.2023 20:23:14</t>
  </si>
  <si>
    <t>20.12.2023 19:45:04</t>
  </si>
  <si>
    <t>20.12.2023 20:35:44</t>
  </si>
  <si>
    <t>20.12.2023 20:17:15</t>
  </si>
  <si>
    <t>M-2745 35-01-M02745_911170451_911170451</t>
  </si>
  <si>
    <t>20.12.2023 20:17:37</t>
  </si>
  <si>
    <t>20.12.2023 22:18:39</t>
  </si>
  <si>
    <t>20.12.2023 20:30:24</t>
  </si>
  <si>
    <t>20.12.2023 21:04:24</t>
  </si>
  <si>
    <t>TR-112 35-16-L00112_35-16-L00112_2347013</t>
  </si>
  <si>
    <t>20.12.2023 21:03:31</t>
  </si>
  <si>
    <t>20.12.2023 20:34:39</t>
  </si>
  <si>
    <t>20.12.2023 20:38:19</t>
  </si>
  <si>
    <t>AKKEÇİLİ TR-1 45-78-M00624_953301342_953301342</t>
  </si>
  <si>
    <t>20.12.2023 20:47:37</t>
  </si>
  <si>
    <t>20.12.2023 23:32:26</t>
  </si>
  <si>
    <t>20.12.2023 20:50:14</t>
  </si>
  <si>
    <t>20.12.2023 22:23:32</t>
  </si>
  <si>
    <t>ELMABAĞ DM 35-15-L00317_ÇAYIR TELEFİRİK L04_66822224</t>
  </si>
  <si>
    <t>20.12.2023 20:59:49</t>
  </si>
  <si>
    <t>20.12.2023 22:01:30</t>
  </si>
  <si>
    <t>GÜRLE TR-1 45-71-M02371_45-71-M02371_77476314</t>
  </si>
  <si>
    <t>20.12.2023 21:00:00</t>
  </si>
  <si>
    <t>20.12.2023 21:38:42</t>
  </si>
  <si>
    <t>20.12.2023 21:07:24</t>
  </si>
  <si>
    <t>20.12.2023 21:38:49</t>
  </si>
  <si>
    <t>İTOB DM 35-22-M00089_PANCAR-2 GİRİŞ M13_2116061</t>
  </si>
  <si>
    <t>20.12.2023 21:23:04</t>
  </si>
  <si>
    <t>20.12.2023 21:40:39</t>
  </si>
  <si>
    <t>20.12.2023 21:24:35</t>
  </si>
  <si>
    <t>20.12.2023 21:49:24</t>
  </si>
  <si>
    <t>20.12.2023 21:32:54</t>
  </si>
  <si>
    <t>20.12.2023 21:36:29</t>
  </si>
  <si>
    <t>L-139 35-18-L00139_35-18-L00139_72134922</t>
  </si>
  <si>
    <t>20.12.2023 21:36:54</t>
  </si>
  <si>
    <t>20.12.2023 21:50:03</t>
  </si>
  <si>
    <t>K-2473 35-01-K02473_911001369_911001369</t>
  </si>
  <si>
    <t>20.12.2023 21:38:27</t>
  </si>
  <si>
    <t>21.12.2023 00:25:35</t>
  </si>
  <si>
    <t>20.12.2023 21:41:10</t>
  </si>
  <si>
    <t>20.12.2023 22:10:48</t>
  </si>
  <si>
    <t>TR-2/85 45-83-L00085_B_90999084_90999084</t>
  </si>
  <si>
    <t>20.12.2023 22:00:52</t>
  </si>
  <si>
    <t>20.12.2023 22:57:34</t>
  </si>
  <si>
    <t>ULUKENT DM-1/16 35-28-M00069_ESKİ KARŞIYAKA M06_66552813</t>
  </si>
  <si>
    <t>20.12.2023 22:27:34</t>
  </si>
  <si>
    <t>20.12.2023 23:36:31</t>
  </si>
  <si>
    <t>TR-105 35-16-L00105__75277016_75277016</t>
  </si>
  <si>
    <t>20.12.2023 22:40:41</t>
  </si>
  <si>
    <t>20.12.2023 23:45:33</t>
  </si>
  <si>
    <t>TR-16 35-16-L00016_953318856_953318856</t>
  </si>
  <si>
    <t>20.12.2023 23:05:11</t>
  </si>
  <si>
    <t>21.12.2023 01:28:53</t>
  </si>
  <si>
    <t>K-1368 35-08-K01368_912350502_912350502</t>
  </si>
  <si>
    <t>20.12.2023 23:23:18</t>
  </si>
  <si>
    <t>20.12.2023 23:24:12</t>
  </si>
  <si>
    <t>K-1368 35-08-K01368_35-08-K01368_42013231</t>
  </si>
  <si>
    <t>21.12.2023 00:46:01</t>
  </si>
  <si>
    <t>BOĞAZİÇİ İM 35-01-A00001_TR-2 K09_2047754</t>
  </si>
  <si>
    <t>20.12.2023 23:45:00</t>
  </si>
  <si>
    <t>20.12.2023 23:50:00</t>
  </si>
  <si>
    <t>PANAZTEPE DM 35-28-M00732_KESİKKÖY-1 GİRİŞ M07_2315523</t>
  </si>
  <si>
    <t>21.12.2023 00:02:24</t>
  </si>
  <si>
    <t>21.12.2023 00:42:05</t>
  </si>
  <si>
    <t>M-2151 35-07-M02151_99339281_99339281</t>
  </si>
  <si>
    <t>21.12.2023 00:27:53</t>
  </si>
  <si>
    <t>21.12.2023 01:35:33</t>
  </si>
  <si>
    <t>FOÇAKÖY TR-1 35-23-M00222_B_91434845_91434845</t>
  </si>
  <si>
    <t>21.12.2023 00:45:18</t>
  </si>
  <si>
    <t>21.12.2023 01:42:09</t>
  </si>
  <si>
    <t>21.12.2023 01:20:38</t>
  </si>
  <si>
    <t>21.12.2023 02:03:36</t>
  </si>
  <si>
    <t>21.12.2023 01:22:09</t>
  </si>
  <si>
    <t>21.12.2023 02:18:16</t>
  </si>
  <si>
    <t>ÇAYBAŞI DM-1/19 35-26-M00182_ M12_2038831</t>
  </si>
  <si>
    <t>21.12.2023 02:05:29</t>
  </si>
  <si>
    <t>21.12.2023 02:21:45</t>
  </si>
  <si>
    <t>TR-113 ZEYTİNALANI 35-19-L00113_F F01_65975428</t>
  </si>
  <si>
    <t>21.12.2023 02:32:54</t>
  </si>
  <si>
    <t>21.12.2023 03:43:25</t>
  </si>
  <si>
    <t>21.12.2023 02:54:45</t>
  </si>
  <si>
    <t>21.12.2023 03:04:56</t>
  </si>
  <si>
    <t>TR-139 ERİNCİKLER 35-19-L00139_DIREK TIPI TRAFO HUCRESI H01_2057085</t>
  </si>
  <si>
    <t>21.12.2023 04:03:42</t>
  </si>
  <si>
    <t>21.12.2023 05:50:29</t>
  </si>
  <si>
    <t>21.12.2023 04:21:55</t>
  </si>
  <si>
    <t>21.12.2023 04:39:04</t>
  </si>
  <si>
    <t>K-49 35-01-K00049_B 2B_5864774</t>
  </si>
  <si>
    <t>21.12.2023 04:38:07</t>
  </si>
  <si>
    <t>21.12.2023 06:06:32</t>
  </si>
  <si>
    <t>21.12.2023 05:19:23</t>
  </si>
  <si>
    <t>21.12.2023 05:22:24</t>
  </si>
  <si>
    <t>21.12.2023 06:33:44</t>
  </si>
  <si>
    <t>21.12.2023 05:34:03</t>
  </si>
  <si>
    <t>GERENKÖY KÖK 35-23-M00156_BAĞARASI M04_72155605</t>
  </si>
  <si>
    <t>21.12.2023 05:34:04</t>
  </si>
  <si>
    <t>21.12.2023 05:49:26</t>
  </si>
  <si>
    <t>M-3437(YATIRIM REZERVE) 35-03-M03437_A_56354565_56354565</t>
  </si>
  <si>
    <t>21.12.2023 05:49:48</t>
  </si>
  <si>
    <t>21.12.2023 13:22:53</t>
  </si>
  <si>
    <t>TR-5 35-19-L00005_İÇMELER L03_72124031</t>
  </si>
  <si>
    <t>21.12.2023 07:26:08</t>
  </si>
  <si>
    <t>M-1148 35-09-M01148_M-388 M04_47617195</t>
  </si>
  <si>
    <t>21.12.2023 05:56:37</t>
  </si>
  <si>
    <t>21.12.2023 06:01:57</t>
  </si>
  <si>
    <t>K-1037 35-01-K01037_C 1C_5871428</t>
  </si>
  <si>
    <t>21.12.2023 06:23:19</t>
  </si>
  <si>
    <t>21.12.2023 08:39:26</t>
  </si>
  <si>
    <t>TR-1/91 45-72-M00091_45-72-M00091_85166503</t>
  </si>
  <si>
    <t>21.12.2023 06:52:48</t>
  </si>
  <si>
    <t>21.12.2023 08:04:55</t>
  </si>
  <si>
    <t>21.12.2023 06:56:17</t>
  </si>
  <si>
    <t>21.12.2023 09:22:28</t>
  </si>
  <si>
    <t>YAYAKENT DM 35-24-M00209_BALABAN M05_72093612</t>
  </si>
  <si>
    <t>21.12.2023 07:03:09</t>
  </si>
  <si>
    <t>21.12.2023 07:24:49</t>
  </si>
  <si>
    <t>K-573 35-01-K00573_F 1F_5848819</t>
  </si>
  <si>
    <t>21.12.2023 07:04:00</t>
  </si>
  <si>
    <t>21.12.2023 09:06:46</t>
  </si>
  <si>
    <t>21.12.2023 09:32:48</t>
  </si>
  <si>
    <t>21.12.2023 07:15:12</t>
  </si>
  <si>
    <t>21.12.2023 09:22:06</t>
  </si>
  <si>
    <t>ALAÇATI İM 35-18-A00002_TR-1 15800 GİRİŞ L10_2307541</t>
  </si>
  <si>
    <t>21.12.2023 07:18:14</t>
  </si>
  <si>
    <t>21.12.2023 07:23:14</t>
  </si>
  <si>
    <t>ALAÇATI İM 35-18-A00002_TR-2 15800 GİRİŞ L08_2307540</t>
  </si>
  <si>
    <t>21.12.2023 07:24:36</t>
  </si>
  <si>
    <t>21.12.2023 07:27:55</t>
  </si>
  <si>
    <t>SUCAHLI TR-1 35-24-M00103_A_56352401_56352401</t>
  </si>
  <si>
    <t>21.12.2023 07:43:31</t>
  </si>
  <si>
    <t>21.12.2023 10:50:24</t>
  </si>
  <si>
    <t>21.12.2023 07:45:00</t>
  </si>
  <si>
    <t>21.12.2023 09:38:22</t>
  </si>
  <si>
    <t>SANAYİ SİTESİ TR-1 35-17-M00295_950313998_950313998</t>
  </si>
  <si>
    <t>21.12.2023 08:00:02</t>
  </si>
  <si>
    <t>21.12.2023 13:35:50</t>
  </si>
  <si>
    <t>21.12.2023 08:04:16</t>
  </si>
  <si>
    <t>21.12.2023 10:40:20</t>
  </si>
  <si>
    <t>TR-1/72 45-72-M00072_956506361_956506361</t>
  </si>
  <si>
    <t>21.12.2023 08:09:36</t>
  </si>
  <si>
    <t>21.12.2023 10:33:36</t>
  </si>
  <si>
    <t>21.12.2023 08:20:37</t>
  </si>
  <si>
    <t>21.12.2023 09:48:34</t>
  </si>
  <si>
    <t>M-3063(YATIRIM REZERVE) 35-09-M03063_97817425_97817425</t>
  </si>
  <si>
    <t>21.12.2023 08:23:04</t>
  </si>
  <si>
    <t>21.12.2023 09:30:24</t>
  </si>
  <si>
    <t>21.12.2023 08:27:28</t>
  </si>
  <si>
    <t>21.12.2023 09:54:35</t>
  </si>
  <si>
    <t>TR-36 35-16-L00036_C_56353688_56353688</t>
  </si>
  <si>
    <t>21.12.2023 08:31:10</t>
  </si>
  <si>
    <t>21.12.2023 14:08:33</t>
  </si>
  <si>
    <t>21.12.2023 08:35:44</t>
  </si>
  <si>
    <t>21.12.2023 13:30:53</t>
  </si>
  <si>
    <t>TR-1-5/5 35-20-L00063_A_91344648_91344648</t>
  </si>
  <si>
    <t>21.12.2023 08:44:48</t>
  </si>
  <si>
    <t>21.12.2023 12:25:30</t>
  </si>
  <si>
    <t>K-573 35-01-K00573_C 1C_5848851</t>
  </si>
  <si>
    <t>21.12.2023 08:57:13</t>
  </si>
  <si>
    <t>21.12.2023 09:36:44</t>
  </si>
  <si>
    <t>21.12.2023 08:57:49</t>
  </si>
  <si>
    <t>21.12.2023 13:07:48</t>
  </si>
  <si>
    <t>K-1463 35-01-K01463_911739467_911739467</t>
  </si>
  <si>
    <t>21.12.2023 09:09:18</t>
  </si>
  <si>
    <t>21.12.2023 10:11:34</t>
  </si>
  <si>
    <t>AKHİSAR İM 45-72-A00001_ESKİ ZEYTİN OVA L06_2058305</t>
  </si>
  <si>
    <t>21.12.2023 09:09:21</t>
  </si>
  <si>
    <t>21.12.2023 09:15:39</t>
  </si>
  <si>
    <t>21.12.2023 09:11:26</t>
  </si>
  <si>
    <t>21.12.2023 13:07:58</t>
  </si>
  <si>
    <t>ZEYTİNALANI TR-116 35-19-L00116_956666745_956666745</t>
  </si>
  <si>
    <t>21.12.2023 09:14:10</t>
  </si>
  <si>
    <t>21.12.2023 14:18:31</t>
  </si>
  <si>
    <t>ÇAMÖNÜ TR-11 35-22-M00167_DIREK TIPI TRAFO HUCRESI H01_2035395</t>
  </si>
  <si>
    <t>21.12.2023 09:14:32</t>
  </si>
  <si>
    <t>21.12.2023 11:03:36</t>
  </si>
  <si>
    <t>21.12.2023 09:18:17</t>
  </si>
  <si>
    <t>21.12.2023 10:42:44</t>
  </si>
  <si>
    <t>TR-2 DM (M-702) 35-30-M00702_35-30-M00702_66045495</t>
  </si>
  <si>
    <t>21.12.2023 09:21:42</t>
  </si>
  <si>
    <t>21.12.2023 09:58:07</t>
  </si>
  <si>
    <t>21.12.2023 09:27:15</t>
  </si>
  <si>
    <t>21.12.2023 14:33:05</t>
  </si>
  <si>
    <t>M-2212 DOĞANCILAR TR-1 35-03-M02212_910987631_910987631</t>
  </si>
  <si>
    <t>21.12.2023 09:28:52</t>
  </si>
  <si>
    <t>21.12.2023 12:25:01</t>
  </si>
  <si>
    <t>KALEKÖY TR-3 35-31-L00239_35-31-L00239_2365453</t>
  </si>
  <si>
    <t>21.12.2023 09:30:33</t>
  </si>
  <si>
    <t>21.12.2023 11:51:44</t>
  </si>
  <si>
    <t>K-3933 35-01-K03933_911288504_911288504</t>
  </si>
  <si>
    <t>21.12.2023 09:33:01</t>
  </si>
  <si>
    <t>21.12.2023 10:51:17</t>
  </si>
  <si>
    <t>21.12.2023 09:35:02</t>
  </si>
  <si>
    <t>21.12.2023 10:23:47</t>
  </si>
  <si>
    <t>K-573 35-01-K00573_E 1E_5848835</t>
  </si>
  <si>
    <t>21.12.2023 09:37:06</t>
  </si>
  <si>
    <t>21.12.2023 10:39:46</t>
  </si>
  <si>
    <t>ORTA MAHALLE M-4 35-25-M00118_955258464_955258464</t>
  </si>
  <si>
    <t>21.12.2023 09:40:46</t>
  </si>
  <si>
    <t>21.12.2023 11:45:46</t>
  </si>
  <si>
    <t>21.12.2023 10:07:02</t>
  </si>
  <si>
    <t>TR-110 35-15-M00110_950374924_950374924</t>
  </si>
  <si>
    <t>21.12.2023 09:49:45</t>
  </si>
  <si>
    <t>21.12.2023 12:27:47</t>
  </si>
  <si>
    <t>M-1951 35-09-M01951_912748549_912748549</t>
  </si>
  <si>
    <t>21.12.2023 09:52:55</t>
  </si>
  <si>
    <t>21.12.2023 10:24:30</t>
  </si>
  <si>
    <t>M-3090 35-09-M03090_E E01_95325040</t>
  </si>
  <si>
    <t>21.12.2023 09:54:34</t>
  </si>
  <si>
    <t>21.12.2023 12:24:08</t>
  </si>
  <si>
    <t>TR-1/43 45-83-M00043_TR-1/44 M02_2330144</t>
  </si>
  <si>
    <t>21.12.2023 09:58:54</t>
  </si>
  <si>
    <t>21.12.2023 11:24:37</t>
  </si>
  <si>
    <t>21.12.2023 10:07:07</t>
  </si>
  <si>
    <t>21.12.2023 10:14:03</t>
  </si>
  <si>
    <t>SOMA DM-1 45-82-M00050_TR-41 M06_60207296</t>
  </si>
  <si>
    <t>21.12.2023 10:07:21</t>
  </si>
  <si>
    <t>21.12.2023 15:45:14</t>
  </si>
  <si>
    <t>21.12.2023 10:07:39</t>
  </si>
  <si>
    <t>21.12.2023 10:35:49</t>
  </si>
  <si>
    <t>SALİHLERALTI MİGROS TR 35-30-M00669_YAĞMUR M02_2306787</t>
  </si>
  <si>
    <t>21.12.2023 10:08:24</t>
  </si>
  <si>
    <t>21.12.2023 10:59:54</t>
  </si>
  <si>
    <t>TR-1/6 45-72-M00006_TR-1/14 M03_83423314</t>
  </si>
  <si>
    <t>21.12.2023 10:09:36</t>
  </si>
  <si>
    <t>21.12.2023 13:36:14</t>
  </si>
  <si>
    <t>ATAKÖY TR-1 35-22-M00190_966512745_966512745</t>
  </si>
  <si>
    <t>21.12.2023 10:10:16</t>
  </si>
  <si>
    <t>21.12.2023 14:18:24</t>
  </si>
  <si>
    <t>YELKİ TR-21 (M-2345) 35-10-M02345_98077339_98077339</t>
  </si>
  <si>
    <t>21.12.2023 10:10:44</t>
  </si>
  <si>
    <t>21.12.2023 12:54:52</t>
  </si>
  <si>
    <t>DM02/TR01 45-73-M00037_DM-2/03 M09_2319242</t>
  </si>
  <si>
    <t>21.12.2023 10:14:21</t>
  </si>
  <si>
    <t>21.12.2023 13:53:09</t>
  </si>
  <si>
    <t>TR-104 ZEYTİNALANI 35-19-L00104_956669143_956669143</t>
  </si>
  <si>
    <t>21.12.2023 10:18:22</t>
  </si>
  <si>
    <t>21.12.2023 14:42:20</t>
  </si>
  <si>
    <t>21.12.2023 10:19:43</t>
  </si>
  <si>
    <t>21.12.2023 11:13:50</t>
  </si>
  <si>
    <t>21.12.2023 10:20:44</t>
  </si>
  <si>
    <t>21.12.2023 18:19:38</t>
  </si>
  <si>
    <t>21.12.2023 10:23:56</t>
  </si>
  <si>
    <t>21.12.2023 14:48:34</t>
  </si>
  <si>
    <t>L-376 PAZARYERİ 35-18-L00376_B b1_5946094</t>
  </si>
  <si>
    <t>21.12.2023 10:31:22</t>
  </si>
  <si>
    <t>21.12.2023 11:18:06</t>
  </si>
  <si>
    <t>İZSU GÖRECE (M-715) 35-08-M00715Ö_ M03_2117172</t>
  </si>
  <si>
    <t>21.12.2023 10:35:06</t>
  </si>
  <si>
    <t>21.12.2023 11:43:58</t>
  </si>
  <si>
    <t>21.12.2023 10:40:04</t>
  </si>
  <si>
    <t>21.12.2023 10:57:14</t>
  </si>
  <si>
    <t>21.12.2023 10:41:04</t>
  </si>
  <si>
    <t>21.12.2023 10:42:21</t>
  </si>
  <si>
    <t>21.12.2023 13:32:18</t>
  </si>
  <si>
    <t>YENİ ŞAKRAN TR-12 35-17-M00212_950314412_950314412</t>
  </si>
  <si>
    <t>21.12.2023 10:42:25</t>
  </si>
  <si>
    <t>21.12.2023 13:26:17</t>
  </si>
  <si>
    <t>TÜRKELLİ TR-1803 35-28-M00456_DIREK TIPI TRAFO HUCRESI H01_2035734</t>
  </si>
  <si>
    <t>21.12.2023 10:44:51</t>
  </si>
  <si>
    <t>21.12.2023 14:47:17</t>
  </si>
  <si>
    <t>TR-104 45-78-L00104_A A01_65775204</t>
  </si>
  <si>
    <t>21.12.2023 10:45:23</t>
  </si>
  <si>
    <t>21.12.2023 11:48:55</t>
  </si>
  <si>
    <t>21.12.2023 10:47:02</t>
  </si>
  <si>
    <t>21.12.2023 16:19:59</t>
  </si>
  <si>
    <t>K-1703 35-01-K01703_G G1_5919737</t>
  </si>
  <si>
    <t>21.12.2023 10:47:36</t>
  </si>
  <si>
    <t>21.12.2023 12:52:33</t>
  </si>
  <si>
    <t>MENDERES DM-2/TR-1 35-22-M00300_MENDERES-1 M17_2095708</t>
  </si>
  <si>
    <t>21.12.2023 10:48:17</t>
  </si>
  <si>
    <t>21.12.2023 10:54:08</t>
  </si>
  <si>
    <t>BALABANLI DM 35-15-M00280_KIZILCAAVLU M05_72306327</t>
  </si>
  <si>
    <t>21.12.2023 10:48:44</t>
  </si>
  <si>
    <t>21.12.2023 14:34:04</t>
  </si>
  <si>
    <t>21.12.2023 10:49:34</t>
  </si>
  <si>
    <t>21.12.2023 11:01:49</t>
  </si>
  <si>
    <t>ŞEVKİ OLGUN VE ARK. T-SULAMA GRB.OTOBAN 35-13-L00131_DIREK TIPI TRAFO HUCRESI H01_2044505</t>
  </si>
  <si>
    <t>21.12.2023 10:50:12</t>
  </si>
  <si>
    <t>21.12.2023 12:36:03</t>
  </si>
  <si>
    <t>MENDERES DM-2/TR-1 35-22-M00300_DM-1/TR-1 M04_2095184</t>
  </si>
  <si>
    <t>21.12.2023 10:50:47</t>
  </si>
  <si>
    <t>21.12.2023 10:55:46</t>
  </si>
  <si>
    <t>KAMUKENT DM 35-21-M00025_KAMUKENT TR-5 M06_66026540</t>
  </si>
  <si>
    <t>21.12.2023 10:55:00</t>
  </si>
  <si>
    <t>21.12.2023 19:43:00</t>
  </si>
  <si>
    <t>M-1233 35-01-M01233__72410866_72410866</t>
  </si>
  <si>
    <t>21.12.2023 10:57:36</t>
  </si>
  <si>
    <t>21.12.2023 20:14:49</t>
  </si>
  <si>
    <t>ULUCAK DM-2/10 35-27-M00337_ M04_72388500</t>
  </si>
  <si>
    <t>21.12.2023 10:58:14</t>
  </si>
  <si>
    <t>21.12.2023 12:41:20</t>
  </si>
  <si>
    <t>21.12.2023 11:00:04</t>
  </si>
  <si>
    <t>21.12.2023 17:50:06</t>
  </si>
  <si>
    <t>TR-8 BOZAVLU 35-19-L00008_DIREK TIPI TRAFO HUCRESI H01_2060131</t>
  </si>
  <si>
    <t>21.12.2023 11:04:20</t>
  </si>
  <si>
    <t>21.12.2023 13:10:12</t>
  </si>
  <si>
    <t>21.12.2023 11:10:41</t>
  </si>
  <si>
    <t>21.12.2023 15:55:47</t>
  </si>
  <si>
    <t>M-1448 35-22-M00151_M-1597 M02_72141620</t>
  </si>
  <si>
    <t>21.12.2023 11:13:46</t>
  </si>
  <si>
    <t>21.12.2023 14:11:07</t>
  </si>
  <si>
    <t>KARABURUN TR-3 35-21-L00007_C_56378241_56378241</t>
  </si>
  <si>
    <t>21.12.2023 11:17:52</t>
  </si>
  <si>
    <t>21.12.2023 16:14:18</t>
  </si>
  <si>
    <t>M-2745 35-01-M02745_911193415_911193415</t>
  </si>
  <si>
    <t>21.12.2023 11:17:57</t>
  </si>
  <si>
    <t>21.12.2023 11:58:03</t>
  </si>
  <si>
    <t>M-2751 35-01-M02751_911396115_911396115</t>
  </si>
  <si>
    <t>21.12.2023 11:18:41</t>
  </si>
  <si>
    <t>21.12.2023 18:30:06</t>
  </si>
  <si>
    <t>M-3451(YATIRIM REZERVE) 35-02-M03451_C_56372640_56372640</t>
  </si>
  <si>
    <t>21.12.2023 11:19:10</t>
  </si>
  <si>
    <t>21.12.2023 12:42:12</t>
  </si>
  <si>
    <t>L-241 35-18-L00241_950463555_950463555</t>
  </si>
  <si>
    <t>21.12.2023 11:22:04</t>
  </si>
  <si>
    <t>21.12.2023 12:01:32</t>
  </si>
  <si>
    <t>21.12.2023 11:40:14</t>
  </si>
  <si>
    <t>21.12.2023 11:25:59</t>
  </si>
  <si>
    <t>21.12.2023 11:43:24</t>
  </si>
  <si>
    <t>OVACIK TR-1 35-19-L00305_A_91089955_91089955</t>
  </si>
  <si>
    <t>21.12.2023 11:30:03</t>
  </si>
  <si>
    <t>21.12.2023 14:34:07</t>
  </si>
  <si>
    <t>21.12.2023 11:30:42</t>
  </si>
  <si>
    <t>21.12.2023 13:25:05</t>
  </si>
  <si>
    <t>K-444 35-02-K00444__72371800_72371800</t>
  </si>
  <si>
    <t>21.12.2023 11:30:47</t>
  </si>
  <si>
    <t>21.12.2023 12:08:57</t>
  </si>
  <si>
    <t>SİMKUR SİTESİ M-307 35-30-M00307_B_56403821_56403821</t>
  </si>
  <si>
    <t>21.12.2023 11:44:35</t>
  </si>
  <si>
    <t>21.12.2023 20:22:14</t>
  </si>
  <si>
    <t>TATAR DM 35-19-M00256_ALAÇATI-2 GİRİŞ M02_2318877</t>
  </si>
  <si>
    <t>21.12.2023 11:44:44</t>
  </si>
  <si>
    <t>21.12.2023 11:44:59</t>
  </si>
  <si>
    <t>21.12.2023 11:46:00</t>
  </si>
  <si>
    <t>21.12.2023 11:48:20</t>
  </si>
  <si>
    <t>ÇAMAVLU TR-2 35-16-M00124_35-16-M00124_2351670</t>
  </si>
  <si>
    <t>21.12.2023 11:46:32</t>
  </si>
  <si>
    <t>21.12.2023 12:09:47</t>
  </si>
  <si>
    <t>BOYNUYOĞUN KÖK 35-29-L00051_DÜNDARLI L01_72215452</t>
  </si>
  <si>
    <t>21.12.2023 11:46:39</t>
  </si>
  <si>
    <t>21.12.2023 12:30:59</t>
  </si>
  <si>
    <t>21.12.2023 11:51:42</t>
  </si>
  <si>
    <t>21.12.2023 14:46:47</t>
  </si>
  <si>
    <t>ÖZBEK DM (TR-315) 35-19-M00044_HatBaşıAyırıcı_53137571 M06_53137571</t>
  </si>
  <si>
    <t>21.12.2023 11:53:48</t>
  </si>
  <si>
    <t>21.12.2023 15:57:42</t>
  </si>
  <si>
    <t>KARAREİS KÖK 35-19-M00442_KARAREİS M02_72153235</t>
  </si>
  <si>
    <t>21.12.2023 11:56:34</t>
  </si>
  <si>
    <t>21.12.2023 12:03:04</t>
  </si>
  <si>
    <t>DM-23 45-71-M00500_DM-23/06 M07_2317998</t>
  </si>
  <si>
    <t>21.12.2023 11:58:14</t>
  </si>
  <si>
    <t>21.12.2023 14:01:43</t>
  </si>
  <si>
    <t>21.12.2023 12:47:16</t>
  </si>
  <si>
    <t>DM-1/TR-9 URLA 35-19-M00467_956664952_956664952</t>
  </si>
  <si>
    <t>21.12.2023 11:59:50</t>
  </si>
  <si>
    <t>21.12.2023 17:01:59</t>
  </si>
  <si>
    <t>HASAN NAZMİ GÖRGÖNÜL ÖZEL 35-22-M00804Ö_ M01_2035699</t>
  </si>
  <si>
    <t>21.12.2023 12:07:52</t>
  </si>
  <si>
    <t>21.12.2023 15:59:14</t>
  </si>
  <si>
    <t>DUMANLAR KÖK 45-81-M00044_HatBaşıAyırıcı_53134861 M02_53134861</t>
  </si>
  <si>
    <t>21.12.2023 12:10:59</t>
  </si>
  <si>
    <t>21.12.2023 12:22:56</t>
  </si>
  <si>
    <t>21.12.2023 12:13:39</t>
  </si>
  <si>
    <t>21.12.2023 21:37:24</t>
  </si>
  <si>
    <t>K-4188 35-04-K04188_H H 1b_5910434</t>
  </si>
  <si>
    <t>21.12.2023 12:15:48</t>
  </si>
  <si>
    <t>21.12.2023 16:46:10</t>
  </si>
  <si>
    <t>L-240 PTT TRAFO 35-18-L00240_950440661_950440661</t>
  </si>
  <si>
    <t>21.12.2023 12:26:09</t>
  </si>
  <si>
    <t>21.12.2023 14:20:50</t>
  </si>
  <si>
    <t>M-1951 35-09-M01951_97650387_97650387</t>
  </si>
  <si>
    <t>21.12.2023 12:28:32</t>
  </si>
  <si>
    <t>21.12.2023 17:58:59</t>
  </si>
  <si>
    <t>K-3648 35-01-K03648_911168607_911168607</t>
  </si>
  <si>
    <t>21.12.2023 12:39:52</t>
  </si>
  <si>
    <t>21.12.2023 17:37:46</t>
  </si>
  <si>
    <t>M-3451(YATIRIM REZERVE) 35-02-M03451_35-02-M03451_88328656</t>
  </si>
  <si>
    <t>21.12.2023 12:45:43</t>
  </si>
  <si>
    <t>GÖRDES DM 45-75-M00050_GÜNEŞLİ M13_2322183</t>
  </si>
  <si>
    <t>21.12.2023 12:42:16</t>
  </si>
  <si>
    <t>21.12.2023 12:52:13</t>
  </si>
  <si>
    <t>K-921 35-01-K00921_913875060_913875060</t>
  </si>
  <si>
    <t>21.12.2023 12:43:25</t>
  </si>
  <si>
    <t>21.12.2023 13:38:26</t>
  </si>
  <si>
    <t>21.12.2023 15:27:22</t>
  </si>
  <si>
    <t>K-4731 35-01-K04731_911095754_911095754</t>
  </si>
  <si>
    <t>21.12.2023 12:54:03</t>
  </si>
  <si>
    <t>21.12.2023 16:12:02</t>
  </si>
  <si>
    <t>ILIPINAR KÖK 35-23-M00154_HatBaşıAyırıcı_92684741 M08_92684741</t>
  </si>
  <si>
    <t>21.12.2023 12:57:34</t>
  </si>
  <si>
    <t>21.12.2023 14:34:19</t>
  </si>
  <si>
    <t>21.12.2023 12:59:20</t>
  </si>
  <si>
    <t>21.12.2023 18:15:03</t>
  </si>
  <si>
    <t>KARAMAN TR-4 MERKEZ 35-31-L00051_959829853_959829853</t>
  </si>
  <si>
    <t>21.12.2023 13:04:31</t>
  </si>
  <si>
    <t>21.12.2023 15:06:16</t>
  </si>
  <si>
    <t>TR-5 35-19-L00005_BOZAVLU TRAFO L02_72124030</t>
  </si>
  <si>
    <t>21.12.2023 13:47:24</t>
  </si>
  <si>
    <t>21.12.2023 13:11:15</t>
  </si>
  <si>
    <t>21.12.2023 16:37:38</t>
  </si>
  <si>
    <t>21.12.2023 13:12:44</t>
  </si>
  <si>
    <t>21.12.2023 13:44:04</t>
  </si>
  <si>
    <t>BADEMLİ M.SELÇUK BİLGİ GRB. TR-31 35-15-L01051_A_56362013_56362013</t>
  </si>
  <si>
    <t>21.12.2023 13:19:35</t>
  </si>
  <si>
    <t>21.12.2023 14:28:53</t>
  </si>
  <si>
    <t>DEMİRKÖPRÜ TM 45-78-A00005_HatBaşıAyırıcı_53139701 M05_53139701</t>
  </si>
  <si>
    <t>21.12.2023 13:23:09</t>
  </si>
  <si>
    <t>21.12.2023 18:19:35</t>
  </si>
  <si>
    <t>21.12.2023 13:26:46</t>
  </si>
  <si>
    <t>21.12.2023 14:33:12</t>
  </si>
  <si>
    <t>21.12.2023 13:26:54</t>
  </si>
  <si>
    <t>21.12.2023 13:30:04</t>
  </si>
  <si>
    <t>M-1871 35-01-M01871_915163316_915163316</t>
  </si>
  <si>
    <t>21.12.2023 13:33:56</t>
  </si>
  <si>
    <t>21.12.2023 14:26:33</t>
  </si>
  <si>
    <t>K-2730 35-09-K02730_97796044_97796044</t>
  </si>
  <si>
    <t>21.12.2023 13:35:16</t>
  </si>
  <si>
    <t>21.12.2023 15:18:44</t>
  </si>
  <si>
    <t>M-581 (DM-4/3) 35-17-M00581_953692146_953692146</t>
  </si>
  <si>
    <t>21.12.2023 13:41:36</t>
  </si>
  <si>
    <t>21.12.2023 15:43:22</t>
  </si>
  <si>
    <t>YENİÇİFTLİK TR-2 35-20-L00400_950324548_950324548</t>
  </si>
  <si>
    <t>21.12.2023 13:51:58</t>
  </si>
  <si>
    <t>21.12.2023 15:23:33</t>
  </si>
  <si>
    <t>L-444 35-18-L00444_95002534747_95002534747</t>
  </si>
  <si>
    <t>21.12.2023 13:52:17</t>
  </si>
  <si>
    <t>21.12.2023 17:34:13</t>
  </si>
  <si>
    <t>M-3437(YATIRIM REZERVE) 35-03-M03437_D d7b_5777360</t>
  </si>
  <si>
    <t>21.12.2023 13:55:56</t>
  </si>
  <si>
    <t>21.12.2023 16:44:23</t>
  </si>
  <si>
    <t>K-222 35-01-K00222_G k222/g2_5880443</t>
  </si>
  <si>
    <t>21.12.2023 13:57:18</t>
  </si>
  <si>
    <t>21.12.2023 20:31:28</t>
  </si>
  <si>
    <t>TR-133 ÇAMLIK 35-19-L00133_956669057_956669057</t>
  </si>
  <si>
    <t>21.12.2023 14:01:31</t>
  </si>
  <si>
    <t>21.12.2023 15:28:37</t>
  </si>
  <si>
    <t>TR-69 35-16-L00069_953320224_953320224</t>
  </si>
  <si>
    <t>21.12.2023 14:01:50</t>
  </si>
  <si>
    <t>21.12.2023 16:10:24</t>
  </si>
  <si>
    <t>DM02/TR10 45-73-M00014_TR-16 M04_95563405</t>
  </si>
  <si>
    <t>21.12.2023 14:03:49</t>
  </si>
  <si>
    <t>21.12.2023 15:32:01</t>
  </si>
  <si>
    <t>AŞAĞIÇOBANİSA TR-12 45-71-M00097_C_60984804_60984804</t>
  </si>
  <si>
    <t>21.12.2023 14:06:07</t>
  </si>
  <si>
    <t>21.12.2023 17:07:31</t>
  </si>
  <si>
    <t>21.12.2023 14:06:24</t>
  </si>
  <si>
    <t>21.12.2023 14:57:34</t>
  </si>
  <si>
    <t>21.12.2023 14:06:59</t>
  </si>
  <si>
    <t>21.12.2023 14:49:30</t>
  </si>
  <si>
    <t>K-3924 35-08-K03924_99216144_99216144</t>
  </si>
  <si>
    <t>21.12.2023 14:07:00</t>
  </si>
  <si>
    <t>21.12.2023 17:41:02</t>
  </si>
  <si>
    <t>K-1613 35-02-K01613_913121665_913121665</t>
  </si>
  <si>
    <t>21.12.2023 14:07:35</t>
  </si>
  <si>
    <t>21.12.2023 15:03:24</t>
  </si>
  <si>
    <t>ÇATAK TR-1 35-31-L00165_B_65509281_65509281</t>
  </si>
  <si>
    <t>21.12.2023 14:18:33</t>
  </si>
  <si>
    <t>21.12.2023 15:26:29</t>
  </si>
  <si>
    <t>TEKKEDERE TR-1 35-16-M00056_C_91019997_91019997</t>
  </si>
  <si>
    <t>21.12.2023 14:27:57</t>
  </si>
  <si>
    <t>21.12.2023 20:22:51</t>
  </si>
  <si>
    <t>21.12.2023 15:10:41</t>
  </si>
  <si>
    <t>M-144 35-02-M00144_962755118_962755118</t>
  </si>
  <si>
    <t>21.12.2023 14:39:28</t>
  </si>
  <si>
    <t>21.12.2023 17:48:14</t>
  </si>
  <si>
    <t>TR-18 35-13-L00018_946422354_946422354</t>
  </si>
  <si>
    <t>21.12.2023 14:39:33</t>
  </si>
  <si>
    <t>21.12.2023 15:56:46</t>
  </si>
  <si>
    <t>21.12.2023 14:40:13</t>
  </si>
  <si>
    <t>21.12.2023 14:46:56</t>
  </si>
  <si>
    <t>ERDELLİ TR-2 KÖK 45-72-L00476_HatBaşıAyırıcı_53140035 L04_53140035</t>
  </si>
  <si>
    <t>21.12.2023 14:42:19</t>
  </si>
  <si>
    <t>21.12.2023 19:18:24</t>
  </si>
  <si>
    <t>SELİMŞAHLAR TR-2 45-71-M00137_B_60984796_60984796</t>
  </si>
  <si>
    <t>21.12.2023 14:52:11</t>
  </si>
  <si>
    <t>21.12.2023 15:34:42</t>
  </si>
  <si>
    <t>21.12.2023 14:56:34</t>
  </si>
  <si>
    <t>21.12.2023 14:59:16</t>
  </si>
  <si>
    <t>GÜLKENT KÖK-3 35-30-M00219_GAZETECİLER SİTESİ M04_84885199</t>
  </si>
  <si>
    <t>21.12.2023 17:53:04</t>
  </si>
  <si>
    <t>21.12.2023 14:59:27</t>
  </si>
  <si>
    <t>21.12.2023 17:35:53</t>
  </si>
  <si>
    <t>FAHRETTİN AVCI 35-26-L00067_DIREK TIPI TRAFO HUCRESI H01_2047213</t>
  </si>
  <si>
    <t>21.12.2023 15:04:46</t>
  </si>
  <si>
    <t>21.12.2023 21:42:12</t>
  </si>
  <si>
    <t>ELMABAĞ DM 35-15-L00317_ÇAYIR TELEFİRİK L04_66822219</t>
  </si>
  <si>
    <t>21.12.2023 15:16:39</t>
  </si>
  <si>
    <t>21.12.2023 17:35:58</t>
  </si>
  <si>
    <t>YOLÜSTÜ İM 35-15-A00002_KAVAKKUYU M04_2074354</t>
  </si>
  <si>
    <t>21.12.2023 15:28:56</t>
  </si>
  <si>
    <t>21.12.2023 16:29:48</t>
  </si>
  <si>
    <t>21.12.2023 15:33:44</t>
  </si>
  <si>
    <t>21.12.2023 15:30:09</t>
  </si>
  <si>
    <t>21.12.2023 15:32:34</t>
  </si>
  <si>
    <t>KARAKUYU TR-11 35-26-M00447_9534870_56357976_56357976</t>
  </si>
  <si>
    <t>21.12.2023 15:31:44</t>
  </si>
  <si>
    <t>21.12.2023 20:13:19</t>
  </si>
  <si>
    <t>21.12.2023 15:40:57</t>
  </si>
  <si>
    <t>21.12.2023 16:19:25</t>
  </si>
  <si>
    <t>TR-10 35-15-M00010_950360331_950360331</t>
  </si>
  <si>
    <t>21.12.2023 15:41:09</t>
  </si>
  <si>
    <t>21.12.2023 17:03:35</t>
  </si>
  <si>
    <t>ÇAMKÖY TR-1 45-81-M00096_45-81-M00096_2356829</t>
  </si>
  <si>
    <t>21.12.2023 15:50:18</t>
  </si>
  <si>
    <t>21.12.2023 17:26:39</t>
  </si>
  <si>
    <t>21.12.2023 15:57:44</t>
  </si>
  <si>
    <t>21.12.2023 19:35:39</t>
  </si>
  <si>
    <t>ARMUTLU TR-3 35-27-L00003_98880011_98880011</t>
  </si>
  <si>
    <t>21.12.2023 16:07:29</t>
  </si>
  <si>
    <t>21.12.2023 19:42:50</t>
  </si>
  <si>
    <t>L-53 İLHİSAR 35-14-L00053_B_91109216_91109216</t>
  </si>
  <si>
    <t>21.12.2023 16:08:20</t>
  </si>
  <si>
    <t>21.12.2023 17:35:05</t>
  </si>
  <si>
    <t>21.12.2023 16:10:44</t>
  </si>
  <si>
    <t>21.12.2023 19:59:54</t>
  </si>
  <si>
    <t>21.12.2023 16:12:24</t>
  </si>
  <si>
    <t>21.12.2023 17:16:54</t>
  </si>
  <si>
    <t>21.12.2023 16:19:54</t>
  </si>
  <si>
    <t>21.12.2023 18:19:03</t>
  </si>
  <si>
    <t>21.12.2023 16:23:44</t>
  </si>
  <si>
    <t>21.12.2023 16:31:13</t>
  </si>
  <si>
    <t>21.12.2023 16:25:04</t>
  </si>
  <si>
    <t>21.12.2023 16:31:34</t>
  </si>
  <si>
    <t>21.12.2023 16:25:20</t>
  </si>
  <si>
    <t>21.12.2023 16:46:44</t>
  </si>
  <si>
    <t>21.12.2023 16:38:55</t>
  </si>
  <si>
    <t>21.12.2023 16:26:27</t>
  </si>
  <si>
    <t>21.12.2023 16:39:59</t>
  </si>
  <si>
    <t>TR-26 35-26-M00026_35-26-M00026_66029704</t>
  </si>
  <si>
    <t>21.12.2023 16:27:16</t>
  </si>
  <si>
    <t>21.12.2023 17:14:25</t>
  </si>
  <si>
    <t>DEMİRKÖPRÜ TM 45-78-A00005_HatBaşıAyırıcı_53135780 M07_53135780</t>
  </si>
  <si>
    <t>21.12.2023 16:31:08</t>
  </si>
  <si>
    <t>21.12.2023 17:41:54</t>
  </si>
  <si>
    <t>M-1954 35-01-M01954_912933468_912933468</t>
  </si>
  <si>
    <t>21.12.2023 16:31:52</t>
  </si>
  <si>
    <t>22.12.2023 00:33:57</t>
  </si>
  <si>
    <t>IŞIKLAR KÖK 45-73-M00467_HatBaşıAyırıcı_53136550 M07_53136550</t>
  </si>
  <si>
    <t>21.12.2023 16:32:04</t>
  </si>
  <si>
    <t>21.12.2023 18:16:41</t>
  </si>
  <si>
    <t>K-3480 35-02-K03480_915137976_915137976</t>
  </si>
  <si>
    <t>21.12.2023 16:36:13</t>
  </si>
  <si>
    <t>21.12.2023 18:29:23</t>
  </si>
  <si>
    <t>KARGIN KÖK 45-71-M00095_KARGIN BAKIR HAT TURGUTLU YÖNÜ M05_2321771</t>
  </si>
  <si>
    <t>21.12.2023 16:37:19</t>
  </si>
  <si>
    <t>21.12.2023 17:35:39</t>
  </si>
  <si>
    <t>21.12.2023 16:39:14</t>
  </si>
  <si>
    <t>21.12.2023 19:24:51</t>
  </si>
  <si>
    <t>K-3586 35-01-K03586_911752623_911752623</t>
  </si>
  <si>
    <t>21.12.2023 16:51:17</t>
  </si>
  <si>
    <t>21.12.2023 18:16:07</t>
  </si>
  <si>
    <t>21.12.2023 16:54:30</t>
  </si>
  <si>
    <t>21.12.2023 16:58:31</t>
  </si>
  <si>
    <t>21.12.2023 16:55:07</t>
  </si>
  <si>
    <t>21.12.2023 17:09:58</t>
  </si>
  <si>
    <t>KAVAKLIDERE TR-16 45-73-M01016_945658537_945658537</t>
  </si>
  <si>
    <t>21.12.2023 17:02:16</t>
  </si>
  <si>
    <t>21.12.2023 20:53:36</t>
  </si>
  <si>
    <t>21.12.2023 17:04:20</t>
  </si>
  <si>
    <t>21.12.2023 20:56:35</t>
  </si>
  <si>
    <t>21.12.2023 17:06:09</t>
  </si>
  <si>
    <t>21.12.2023 17:33:53</t>
  </si>
  <si>
    <t>TR-2/23 45-83-L00023_C_91301627_91301627</t>
  </si>
  <si>
    <t>21.12.2023 17:08:15</t>
  </si>
  <si>
    <t>21.12.2023 17:44:47</t>
  </si>
  <si>
    <t>KARAAĞAÇLI TR-2 45-71-M00130_TR-4 M02_72242793</t>
  </si>
  <si>
    <t>21.12.2023 17:08:38</t>
  </si>
  <si>
    <t>21.12.2023 19:11:12</t>
  </si>
  <si>
    <t>M-3437(YATIRIM REZERVE) 35-03-M03437_910382511_910382511</t>
  </si>
  <si>
    <t>21.12.2023 17:15:24</t>
  </si>
  <si>
    <t>21.12.2023 18:24:16</t>
  </si>
  <si>
    <t>M-871 EĞRİDERE KÖYÜ 35-02-M00871_99690773_99690773</t>
  </si>
  <si>
    <t>21.12.2023 17:17:17</t>
  </si>
  <si>
    <t>21.12.2023 18:25:09</t>
  </si>
  <si>
    <t>K-3015 35-07-K03015_F F04_79888266</t>
  </si>
  <si>
    <t>21.12.2023 17:21:08</t>
  </si>
  <si>
    <t>21.12.2023 20:34:02</t>
  </si>
  <si>
    <t>MURADİYE TR-3/A 45-71-M02046_B_60984149_60984149</t>
  </si>
  <si>
    <t>21.12.2023 17:23:38</t>
  </si>
  <si>
    <t>21.12.2023 17:47:48</t>
  </si>
  <si>
    <t>21.12.2023 17:23:47</t>
  </si>
  <si>
    <t>21.12.2023 18:25:01</t>
  </si>
  <si>
    <t>M-3071(YATIRIM REZERVE) 35-02-M03071_ M02_80639356</t>
  </si>
  <si>
    <t>21.12.2023 17:24:03</t>
  </si>
  <si>
    <t>21.12.2023 20:14:39</t>
  </si>
  <si>
    <t>HATAY TM 35-01-A00009_HATAY-9 K16_2313671</t>
  </si>
  <si>
    <t>21.12.2023 17:33:30</t>
  </si>
  <si>
    <t>21.12.2023 17:47:15</t>
  </si>
  <si>
    <t>L-53 İLHİSAR 35-14-L00053_35-14-L00053_2357297</t>
  </si>
  <si>
    <t>21.12.2023 18:35:34</t>
  </si>
  <si>
    <t>AHMETBEYLER DM 35-16-M00154_HatBaşıAyırıcı_90589544 M09_90589544</t>
  </si>
  <si>
    <t>21.12.2023 18:57:54</t>
  </si>
  <si>
    <t>UZUNKUYU TR-2 35-19-M00204_A_91219773_91219773</t>
  </si>
  <si>
    <t>21.12.2023 17:38:57</t>
  </si>
  <si>
    <t>21.12.2023 18:12:49</t>
  </si>
  <si>
    <t>TR-155 45-78-L00155_A_56385704_56385704</t>
  </si>
  <si>
    <t>21.12.2023 17:39:59</t>
  </si>
  <si>
    <t>21.12.2023 18:20:41</t>
  </si>
  <si>
    <t>TR-1-5/11 (YANIKKAVAK MERKEZ) 35-20-L00056_955212887_955212887</t>
  </si>
  <si>
    <t>21.12.2023 17:46:47</t>
  </si>
  <si>
    <t>21.12.2023 20:58:30</t>
  </si>
  <si>
    <t>KARAHALİLLİ TR-1 35-20-L00350_955196866_955196866</t>
  </si>
  <si>
    <t>21.12.2023 17:49:28</t>
  </si>
  <si>
    <t>21.12.2023 19:00:12</t>
  </si>
  <si>
    <t>21.12.2023 17:54:17</t>
  </si>
  <si>
    <t>21.12.2023 17:56:44</t>
  </si>
  <si>
    <t>21.12.2023 17:55:27</t>
  </si>
  <si>
    <t>21.12.2023 17:56:59</t>
  </si>
  <si>
    <t>ERİKLİ KÖYÜ TR-1 35-32-L00029_946415903_946415903</t>
  </si>
  <si>
    <t>21.12.2023 18:02:14</t>
  </si>
  <si>
    <t>21.12.2023 22:07:13</t>
  </si>
  <si>
    <t>21.12.2023 18:05:30</t>
  </si>
  <si>
    <t>21.12.2023 19:09:48</t>
  </si>
  <si>
    <t>TR-1/90 45-72-M00090__91361493_91361493</t>
  </si>
  <si>
    <t>21.12.2023 18:07:54</t>
  </si>
  <si>
    <t>21.12.2023 19:14:18</t>
  </si>
  <si>
    <t>M-3437(YATIRIM REZERVE) 35-03-M03437_B_56354163_56354163</t>
  </si>
  <si>
    <t>21.12.2023 18:11:44</t>
  </si>
  <si>
    <t>21.12.2023 21:01:35</t>
  </si>
  <si>
    <t>TR-155 45-78-L00155_45-78-L00155_2361756</t>
  </si>
  <si>
    <t>21.12.2023 18:11:54</t>
  </si>
  <si>
    <t>21.12.2023 18:30:15</t>
  </si>
  <si>
    <t>21.12.2023 18:12:14</t>
  </si>
  <si>
    <t>21.12.2023 22:19:47</t>
  </si>
  <si>
    <t>21.12.2023 18:14:18</t>
  </si>
  <si>
    <t>21.12.2023 22:11:01</t>
  </si>
  <si>
    <t>M-1951 35-09-M01951_912263629_912263629</t>
  </si>
  <si>
    <t>21.12.2023 21:10:54</t>
  </si>
  <si>
    <t>NURİYE DM 45-80-M00090_HatBaşıAyırıcı_53136871 M01_53136871</t>
  </si>
  <si>
    <t>21.12.2023 18:21:54</t>
  </si>
  <si>
    <t>21.12.2023 18:22:34</t>
  </si>
  <si>
    <t>K-429 35-01-K00429_911014654_911014654</t>
  </si>
  <si>
    <t>21.12.2023 18:25:56</t>
  </si>
  <si>
    <t>21.12.2023 20:40:17</t>
  </si>
  <si>
    <t>HAMİDİYE TR-1 45-77-L00114_B_56395094_56395094</t>
  </si>
  <si>
    <t>21.12.2023 18:26:09</t>
  </si>
  <si>
    <t>21.12.2023 19:13:15</t>
  </si>
  <si>
    <t>NOHUTALAN TR-1 (TR-205) 35-19-M00257_35-19-M00257_77619310</t>
  </si>
  <si>
    <t>21.12.2023 18:29:19</t>
  </si>
  <si>
    <t>21.12.2023 18:54:12</t>
  </si>
  <si>
    <t>HARMANDALI KÖK 45-71-M00061_NURİ SORMAN M11_72231106</t>
  </si>
  <si>
    <t>21.12.2023 18:32:31</t>
  </si>
  <si>
    <t>21.12.2023 22:55:31</t>
  </si>
  <si>
    <t>K-1534 35-01-K01534_912290761_912290761</t>
  </si>
  <si>
    <t>21.12.2023 18:41:51</t>
  </si>
  <si>
    <t>22.12.2023 02:06:11</t>
  </si>
  <si>
    <t>KÜÇÜKKALE KÖK 35-29-L00036_HatBaşıAyırıcı_53133292 L07_53133292</t>
  </si>
  <si>
    <t>21.12.2023 18:49:44</t>
  </si>
  <si>
    <t>21.12.2023 19:17:28</t>
  </si>
  <si>
    <t>21.12.2023 18:52:00</t>
  </si>
  <si>
    <t>21.12.2023 20:05:02</t>
  </si>
  <si>
    <t>ÇAYLI TR-3 35-15-L00190_950385513_950385513</t>
  </si>
  <si>
    <t>21.12.2023 18:58:13</t>
  </si>
  <si>
    <t>21.12.2023 20:29:14</t>
  </si>
  <si>
    <t>21.12.2023 19:10:09</t>
  </si>
  <si>
    <t>21.12.2023 19:31:19</t>
  </si>
  <si>
    <t>ZEYTİNLER TR-2 35-19-M00401_35-19-M00401_2363968</t>
  </si>
  <si>
    <t>21.12.2023 19:11:04</t>
  </si>
  <si>
    <t>21.12.2023 19:31:33</t>
  </si>
  <si>
    <t>MARUFLAR TR-1 35-16-M00032_DIREK TIPI TRAFO HUCRESI H01_2043370</t>
  </si>
  <si>
    <t>21.12.2023 19:14:26</t>
  </si>
  <si>
    <t>21.12.2023 21:20:30</t>
  </si>
  <si>
    <t>K-3509 35-02-K03509_912970965_912970965</t>
  </si>
  <si>
    <t>21.12.2023 19:29:33</t>
  </si>
  <si>
    <t>21.12.2023 22:26:10</t>
  </si>
  <si>
    <t>KARAAĞAÇLI TR-13 45-71-M01075_FABRİKALAR M05_2320972</t>
  </si>
  <si>
    <t>21.12.2023 19:34:37</t>
  </si>
  <si>
    <t>21.12.2023 23:22:53</t>
  </si>
  <si>
    <t>GÖRDES DM 45-75-M00050_HatBaşıAyırıcı_53135697 M11_53135697</t>
  </si>
  <si>
    <t>21.12.2023 19:37:37</t>
  </si>
  <si>
    <t>21.12.2023 20:20:34</t>
  </si>
  <si>
    <t>PİYADELER TR-3 45-73-M00168_DIREK TIPI TRAFO HUCRESI H01_2088679</t>
  </si>
  <si>
    <t>21.12.2023 19:47:34</t>
  </si>
  <si>
    <t>21.12.2023 20:28:02</t>
  </si>
  <si>
    <t>K-254 35-04-K00254_98785519_98785519</t>
  </si>
  <si>
    <t>21.12.2023 19:56:21</t>
  </si>
  <si>
    <t>21.12.2023 23:14:04</t>
  </si>
  <si>
    <t>KADIOVACIK TR-1 35-19-M00202_35-19-M00202_2364472</t>
  </si>
  <si>
    <t>21.12.2023 19:59:20</t>
  </si>
  <si>
    <t>21.12.2023 20:29:37</t>
  </si>
  <si>
    <t>K-421 35-01-K00421_911666867_911666867</t>
  </si>
  <si>
    <t>21.12.2023 20:03:30</t>
  </si>
  <si>
    <t>21.12.2023 22:05:30</t>
  </si>
  <si>
    <t>TR-11 45-78-L00828_B_95467543_95467543</t>
  </si>
  <si>
    <t>21.12.2023 20:04:55</t>
  </si>
  <si>
    <t>21.12.2023 20:26:00</t>
  </si>
  <si>
    <t>21.12.2023 20:05:48</t>
  </si>
  <si>
    <t>21.12.2023 21:34:22</t>
  </si>
  <si>
    <t>SARUHANLI TR-23 45-80-M00023_D D03b_5981268</t>
  </si>
  <si>
    <t>21.12.2023 20:07:51</t>
  </si>
  <si>
    <t>21.12.2023 22:14:44</t>
  </si>
  <si>
    <t>DM-3/30 45-71-M00084_953199514_953199514</t>
  </si>
  <si>
    <t>21.12.2023 20:08:17</t>
  </si>
  <si>
    <t>21.12.2023 21:35:12</t>
  </si>
  <si>
    <t>K-4845 35-01-K04845_35-01-K04845_2369436</t>
  </si>
  <si>
    <t>21.12.2023 20:15:49</t>
  </si>
  <si>
    <t>21.12.2023 22:09:36</t>
  </si>
  <si>
    <t>KAPAKLI DM 45-72-M00309_SARUHANLI-1 M11_2331689</t>
  </si>
  <si>
    <t>21.12.2023 20:22:52</t>
  </si>
  <si>
    <t>21.12.2023 20:53:55</t>
  </si>
  <si>
    <t>21.12.2023 20:24:54</t>
  </si>
  <si>
    <t>21.12.2023 21:11:53</t>
  </si>
  <si>
    <t>TR-14 35-32-L00014_946411361_946411361</t>
  </si>
  <si>
    <t>21.12.2023 20:26:06</t>
  </si>
  <si>
    <t>21.12.2023 23:21:27</t>
  </si>
  <si>
    <t>İSKELE KÖK 35-19-L00275_URLA İM L01_72119384</t>
  </si>
  <si>
    <t>21.12.2023 20:28:37</t>
  </si>
  <si>
    <t>21.12.2023 21:25:27</t>
  </si>
  <si>
    <t>TR-16 45-77-L00016_95000650229_95000650229</t>
  </si>
  <si>
    <t>21.12.2023 20:37:19</t>
  </si>
  <si>
    <t>21.12.2023 21:56:28</t>
  </si>
  <si>
    <t>TURGUTALP KÖK 45-71-M00260_SULTANYAYLASI M03_72233756</t>
  </si>
  <si>
    <t>21.12.2023 20:58:59</t>
  </si>
  <si>
    <t>21.12.2023 21:45:58</t>
  </si>
  <si>
    <t>SUBAŞI TR-3 45-73-M00810_A_56391485_56391485</t>
  </si>
  <si>
    <t>21.12.2023 21:00:14</t>
  </si>
  <si>
    <t>21.12.2023 21:58:23</t>
  </si>
  <si>
    <t>21.12.2023 21:12:26</t>
  </si>
  <si>
    <t>21.12.2023 22:21:29</t>
  </si>
  <si>
    <t>İSKELE KÖK 35-19-L00275_ÇAYIR L03_72119386</t>
  </si>
  <si>
    <t>21.12.2023 21:26:01</t>
  </si>
  <si>
    <t>21.12.2023 22:23:29</t>
  </si>
  <si>
    <t>21.12.2023 21:34:10</t>
  </si>
  <si>
    <t>22.12.2023 01:18:27</t>
  </si>
  <si>
    <t>K-1231 35-03-K01231_35-03-K01231_41932953</t>
  </si>
  <si>
    <t>21.12.2023 22:03:41</t>
  </si>
  <si>
    <t>22.12.2023 00:05:53</t>
  </si>
  <si>
    <t>ÇAYPINAR TR-1 45-78-L00291_49339965_56405801_56405801</t>
  </si>
  <si>
    <t>21.12.2023 22:05:23</t>
  </si>
  <si>
    <t>21.12.2023 23:02:04</t>
  </si>
  <si>
    <t>K-3597 35-01-K03597_35-01-K03597_2351137</t>
  </si>
  <si>
    <t>21.12.2023 22:25:35</t>
  </si>
  <si>
    <t>21.12.2023 22:25:15</t>
  </si>
  <si>
    <t>22.12.2023 02:09:11</t>
  </si>
  <si>
    <t>21.12.2023 22:28:57</t>
  </si>
  <si>
    <t>22.12.2023 00:32:10</t>
  </si>
  <si>
    <t>BİMEYKO TR-3 35-30-M00050_B_56352764_56352764</t>
  </si>
  <si>
    <t>21.12.2023 22:35:24</t>
  </si>
  <si>
    <t>21.12.2023 23:08:05</t>
  </si>
  <si>
    <t>MENEMEN DM-3/10 35-28-L00096_953379882_953379882</t>
  </si>
  <si>
    <t>21.12.2023 22:48:05</t>
  </si>
  <si>
    <t>22.12.2023 03:44:29</t>
  </si>
  <si>
    <t>21.12.2023 22:58:42</t>
  </si>
  <si>
    <t>21.12.2023 23:43:55</t>
  </si>
  <si>
    <t>21.12.2023 23:04:43</t>
  </si>
  <si>
    <t>22.12.2023 01:33:34</t>
  </si>
  <si>
    <t>K-4190 35-01-K04190_911223702_911223702</t>
  </si>
  <si>
    <t>21.12.2023 23:13:36</t>
  </si>
  <si>
    <t>22.12.2023 00:48:18</t>
  </si>
  <si>
    <t>MORDOĞAN İM 35-21-A00002_İYTE-2 M03_2314073</t>
  </si>
  <si>
    <t>21.12.2023 23:38:21</t>
  </si>
  <si>
    <t>22.12.2023 00:02:19</t>
  </si>
  <si>
    <t>21.12.2023 23:43:28</t>
  </si>
  <si>
    <t>21.12.2023 23:50:49</t>
  </si>
  <si>
    <t>22.12.2023 00:13:57</t>
  </si>
  <si>
    <t>21.12.2023 23:57:05</t>
  </si>
  <si>
    <t>22.12.2023 00:38:19</t>
  </si>
  <si>
    <t>GÜMÜLDÜR M-39 35-25-M00039_B_56369784_56369784</t>
  </si>
  <si>
    <t>22.12.2023 00:20:41</t>
  </si>
  <si>
    <t>22.12.2023 01:07:14</t>
  </si>
  <si>
    <t>22.12.2023 00:24:21</t>
  </si>
  <si>
    <t>22.12.2023 01:49:49</t>
  </si>
  <si>
    <t>K-444 35-02-K00444_35-02-K00444_2360363</t>
  </si>
  <si>
    <t>22.12.2023 01:10:53</t>
  </si>
  <si>
    <t>22.12.2023 00:53:33</t>
  </si>
  <si>
    <t>22.12.2023 01:51:44</t>
  </si>
  <si>
    <t>TAYTAN TR-1 TARIMSAL SULAMA 45-78-M00371__91401654_91401654</t>
  </si>
  <si>
    <t>22.12.2023 01:02:12</t>
  </si>
  <si>
    <t>22.12.2023 01:34:02</t>
  </si>
  <si>
    <t>SOMA TR-16/4 45-82-M00096_TR-3 M03_72189694</t>
  </si>
  <si>
    <t>22.12.2023 01:02:59</t>
  </si>
  <si>
    <t>22.12.2023 01:33:49</t>
  </si>
  <si>
    <t>22.12.2023 01:57:03</t>
  </si>
  <si>
    <t>22.12.2023 08:50:37</t>
  </si>
  <si>
    <t>BOĞAZİÇİ İM 35-01-A00001_TR-3 GİRİŞ M05_2035322</t>
  </si>
  <si>
    <t>22.12.2023 02:19:11</t>
  </si>
  <si>
    <t>22.12.2023 03:00:25</t>
  </si>
  <si>
    <t>BOĞAZİÇİ İM 35-01-A00001_TR-1 GİRİŞ M08_2307960</t>
  </si>
  <si>
    <t>22.12.2023 02:23:59</t>
  </si>
  <si>
    <t>22.12.2023 02:59:57</t>
  </si>
  <si>
    <t>22.12.2023 02:36:37</t>
  </si>
  <si>
    <t>22.12.2023 05:02:23</t>
  </si>
  <si>
    <t>22.12.2023 02:46:49</t>
  </si>
  <si>
    <t>22.12.2023 05:55:39</t>
  </si>
  <si>
    <t>KORDON KÖK 45-78-M00730_KABAZLI M01_2105504</t>
  </si>
  <si>
    <t>22.12.2023 04:27:49</t>
  </si>
  <si>
    <t>22.12.2023 04:32:49</t>
  </si>
  <si>
    <t>K-1472 35-08-K01472_D_56379997_56379997</t>
  </si>
  <si>
    <t>22.12.2023 06:07:57</t>
  </si>
  <si>
    <t>22.12.2023 09:26:37</t>
  </si>
  <si>
    <t>22.12.2023 06:11:58</t>
  </si>
  <si>
    <t>22.12.2023 13:29:26</t>
  </si>
  <si>
    <t>22.12.2023 06:49:49</t>
  </si>
  <si>
    <t>22.12.2023 10:00:15</t>
  </si>
  <si>
    <t>22.12.2023 06:55:59</t>
  </si>
  <si>
    <t>22.12.2023 09:39:48</t>
  </si>
  <si>
    <t>22.12.2023 07:09:29</t>
  </si>
  <si>
    <t>22.12.2023 07:35:19</t>
  </si>
  <si>
    <t>DM-1/TR-9 URLA 35-19-M00467_A A02_50033037</t>
  </si>
  <si>
    <t>22.12.2023 07:23:36</t>
  </si>
  <si>
    <t>22.12.2023 10:06:34</t>
  </si>
  <si>
    <t>K-258 35-01-K00258_B_56376807_56376807</t>
  </si>
  <si>
    <t>22.12.2023 07:30:21</t>
  </si>
  <si>
    <t>22.12.2023 08:20:19</t>
  </si>
  <si>
    <t>22.12.2023 09:04:19</t>
  </si>
  <si>
    <t>22.12.2023 08:30:44</t>
  </si>
  <si>
    <t>22.12.2023 09:28:01</t>
  </si>
  <si>
    <t>TR-16 45-77-L00016_C_56382460_56382460</t>
  </si>
  <si>
    <t>22.12.2023 08:34:58</t>
  </si>
  <si>
    <t>22.12.2023 08:52:24</t>
  </si>
  <si>
    <t>22.12.2023 08:37:38</t>
  </si>
  <si>
    <t>22.12.2023 09:33:17</t>
  </si>
  <si>
    <t>22.12.2023 08:38:41</t>
  </si>
  <si>
    <t>22.12.2023 13:13:24</t>
  </si>
  <si>
    <t>SİMKUR SİTESİ M-307 35-30-M00307_A_56403822_56403822</t>
  </si>
  <si>
    <t>22.12.2023 17:16:30</t>
  </si>
  <si>
    <t>ÖDEMİŞ İM 35-15-A00001_ŞEHİR-3 M17_2309746</t>
  </si>
  <si>
    <t>22.12.2023 08:39:21</t>
  </si>
  <si>
    <t>22.12.2023 18:08:00</t>
  </si>
  <si>
    <t>22.12.2023 08:47:36</t>
  </si>
  <si>
    <t>22.12.2023 10:37:50</t>
  </si>
  <si>
    <t>AFŞAR TR-1 45-79-M00343_945572009_945572009</t>
  </si>
  <si>
    <t>22.12.2023 08:48:08</t>
  </si>
  <si>
    <t>22.12.2023 09:49:02</t>
  </si>
  <si>
    <t>22.12.2023 09:13:49</t>
  </si>
  <si>
    <t>22.12.2023 08:54:09</t>
  </si>
  <si>
    <t>22.12.2023 10:45:22</t>
  </si>
  <si>
    <t>HASANLAR TR-2 35-28-M00204_A_56357859_56357859</t>
  </si>
  <si>
    <t>22.12.2023 08:54:34</t>
  </si>
  <si>
    <t>22.12.2023 15:38:57</t>
  </si>
  <si>
    <t>TR-25 BARIŞ YAPI KÖK 35-26-M00025_35-26-M00025_66030054</t>
  </si>
  <si>
    <t>22.12.2023 08:55:15</t>
  </si>
  <si>
    <t>22.12.2023 14:31:25</t>
  </si>
  <si>
    <t>MENDERES DM-2/TR-1 35-22-M00300_ARITMA-2 M16_2328469</t>
  </si>
  <si>
    <t>22.12.2023 08:56:23</t>
  </si>
  <si>
    <t>22.12.2023 14:32:57</t>
  </si>
  <si>
    <t>PAŞAKÖY TR-4 45-80-M00166_45-80-M00166_2371975</t>
  </si>
  <si>
    <t>22.12.2023 08:58:09</t>
  </si>
  <si>
    <t>22.12.2023 09:46:24</t>
  </si>
  <si>
    <t>GÜZELKÖY KÖK 45-71-M00123_SULAMA M06_50218009</t>
  </si>
  <si>
    <t>22.12.2023 08:59:25</t>
  </si>
  <si>
    <t>22.12.2023 15:11:02</t>
  </si>
  <si>
    <t>M-2825 35-03-M02825_M-2825 DAHİLİ TRAFO M03_72022740</t>
  </si>
  <si>
    <t>22.12.2023 08:59:42</t>
  </si>
  <si>
    <t>22.12.2023 12:25:54</t>
  </si>
  <si>
    <t>22.12.2023 09:00:05</t>
  </si>
  <si>
    <t>22.12.2023 12:15:44</t>
  </si>
  <si>
    <t>M-2792 35-01-M02792_910758613_910758613</t>
  </si>
  <si>
    <t>22.12.2023 09:00:07</t>
  </si>
  <si>
    <t>22.12.2023 10:31:45</t>
  </si>
  <si>
    <t>M-2385 35-01-M02385_B_56379400_56379400</t>
  </si>
  <si>
    <t>22.12.2023 09:00:42</t>
  </si>
  <si>
    <t>22.12.2023 10:34:46</t>
  </si>
  <si>
    <t>22.12.2023 09:01:19</t>
  </si>
  <si>
    <t>22.12.2023 09:12:49</t>
  </si>
  <si>
    <t>YUSUFLU KÖK 35-20-L00077_YUSUFLU ÇAYIR L02_66527972</t>
  </si>
  <si>
    <t>22.12.2023 09:02:14</t>
  </si>
  <si>
    <t>22.12.2023 10:59:59</t>
  </si>
  <si>
    <t>GÜMÜLDÜR M-47 35-25-M00047_955263902_955263902</t>
  </si>
  <si>
    <t>22.12.2023 09:03:54</t>
  </si>
  <si>
    <t>22.12.2023 11:56:14</t>
  </si>
  <si>
    <t>K-2980 35-01-K02980_L_56366841_56366841</t>
  </si>
  <si>
    <t>22.12.2023 09:07:01</t>
  </si>
  <si>
    <t>22.12.2023 10:40:42</t>
  </si>
  <si>
    <t>22.12.2023 09:07:46</t>
  </si>
  <si>
    <t>22.12.2023 13:11:51</t>
  </si>
  <si>
    <t>22.12.2023 09:09:47</t>
  </si>
  <si>
    <t>22.12.2023 10:41:10</t>
  </si>
  <si>
    <t>22.12.2023 09:10:16</t>
  </si>
  <si>
    <t>22.12.2023 11:02:22</t>
  </si>
  <si>
    <t>MÜTEVELLİ TR-8 45-80-M02954_TR-85 M02_84970626</t>
  </si>
  <si>
    <t>22.12.2023 09:11:32</t>
  </si>
  <si>
    <t>22.12.2023 12:53:45</t>
  </si>
  <si>
    <t>22.12.2023 09:12:27</t>
  </si>
  <si>
    <t>22.12.2023 15:27:35</t>
  </si>
  <si>
    <t>K-493 35-01-K00493_G 1G_5856314</t>
  </si>
  <si>
    <t>22.12.2023 09:14:01</t>
  </si>
  <si>
    <t>22.12.2023 11:31:42</t>
  </si>
  <si>
    <t>YELKİ DM-2/8 (M-2342) 35-10-M02342_912679103_912679103</t>
  </si>
  <si>
    <t>22.12.2023 09:17:10</t>
  </si>
  <si>
    <t>22.12.2023 14:07:49</t>
  </si>
  <si>
    <t>22.12.2023 09:18:10</t>
  </si>
  <si>
    <t>22.12.2023 18:08:42</t>
  </si>
  <si>
    <t>K-4667 35-08-K04667_912271734_912271734</t>
  </si>
  <si>
    <t>22.12.2023 09:18:28</t>
  </si>
  <si>
    <t>22.12.2023 11:34:42</t>
  </si>
  <si>
    <t>22.12.2023 09:22:22</t>
  </si>
  <si>
    <t>22.12.2023 10:07:48</t>
  </si>
  <si>
    <t>L-298 35-18-L00298_950460013_950460013</t>
  </si>
  <si>
    <t>22.12.2023 09:22:47</t>
  </si>
  <si>
    <t>22.12.2023 09:53:05</t>
  </si>
  <si>
    <t>K-1472 35-08-K01472_35-08-K01472_42036548</t>
  </si>
  <si>
    <t>22.12.2023 09:23:52</t>
  </si>
  <si>
    <t>22.12.2023 09:29:03</t>
  </si>
  <si>
    <t>TR-110 35-16-L00110_C_90947367_90947367</t>
  </si>
  <si>
    <t>22.12.2023 09:25:18</t>
  </si>
  <si>
    <t>22.12.2023 10:06:45</t>
  </si>
  <si>
    <t>TR-1 45-77-L00001_45-77-L00001_72202933</t>
  </si>
  <si>
    <t>22.12.2023 09:25:19</t>
  </si>
  <si>
    <t>22.12.2023 10:51:52</t>
  </si>
  <si>
    <t>22.12.2023 09:27:02</t>
  </si>
  <si>
    <t>22.12.2023 15:41:44</t>
  </si>
  <si>
    <t>22.12.2023 09:27:25</t>
  </si>
  <si>
    <t>22.12.2023 17:15:39</t>
  </si>
  <si>
    <t>K-222 35-01-K00222_911615330_911615330</t>
  </si>
  <si>
    <t>22.12.2023 09:28:21</t>
  </si>
  <si>
    <t>22.12.2023 12:54:26</t>
  </si>
  <si>
    <t>22.12.2023 09:29:26</t>
  </si>
  <si>
    <t>22.12.2023 17:06:01</t>
  </si>
  <si>
    <t>SARNINÇ MAHALLESİ TR-1 35-24-M00082_A_56353066_56353066</t>
  </si>
  <si>
    <t>22.12.2023 09:31:44</t>
  </si>
  <si>
    <t>22.12.2023 10:40:19</t>
  </si>
  <si>
    <t>L-143 35-18-L00143_950443524_950443524</t>
  </si>
  <si>
    <t>22.12.2023 09:32:38</t>
  </si>
  <si>
    <t>22.12.2023 13:07:55</t>
  </si>
  <si>
    <t>SELENDİ DM 45-81-M00001_SELENDİ ŞEHİR-1 M02_2321594</t>
  </si>
  <si>
    <t>22.12.2023 09:34:32</t>
  </si>
  <si>
    <t>22.12.2023 13:50:03</t>
  </si>
  <si>
    <t>22.12.2023 09:34:47</t>
  </si>
  <si>
    <t>22.12.2023 09:56:01</t>
  </si>
  <si>
    <t>YAVUZ BLOK KÖK 45-83-L00135_CP. YEM L04_72130026</t>
  </si>
  <si>
    <t>22.12.2023 09:36:20</t>
  </si>
  <si>
    <t>22.12.2023 15:42:16</t>
  </si>
  <si>
    <t>KABAZLI TR-2 45-78-M00679_45-78-M00679_2349814</t>
  </si>
  <si>
    <t>22.12.2023 09:38:10</t>
  </si>
  <si>
    <t>22.12.2023 11:37:32</t>
  </si>
  <si>
    <t>22.12.2023 09:40:33</t>
  </si>
  <si>
    <t>22.12.2023 15:59:53</t>
  </si>
  <si>
    <t>TR-29 35-27-M00029_A_91351808_91351808</t>
  </si>
  <si>
    <t>22.12.2023 09:41:34</t>
  </si>
  <si>
    <t>22.12.2023 10:45:27</t>
  </si>
  <si>
    <t>22.12.2023 09:42:26</t>
  </si>
  <si>
    <t>22.12.2023 11:24:12</t>
  </si>
  <si>
    <t>MENEMEN DM-3/16 35-28-L00098_953393187_953393187</t>
  </si>
  <si>
    <t>22.12.2023 09:42:58</t>
  </si>
  <si>
    <t>22.12.2023 12:08:57</t>
  </si>
  <si>
    <t>22.12.2023 09:43:12</t>
  </si>
  <si>
    <t>22.12.2023 18:31:27</t>
  </si>
  <si>
    <t>TR-4 35-16-L00004_C_56352859_56352859</t>
  </si>
  <si>
    <t>22.12.2023 09:43:53</t>
  </si>
  <si>
    <t>22.12.2023 15:44:28</t>
  </si>
  <si>
    <t>GÜMÜLDÜR M-13 35-25-M00013_955263312_955263312</t>
  </si>
  <si>
    <t>22.12.2023 09:44:23</t>
  </si>
  <si>
    <t>22.12.2023 13:16:36</t>
  </si>
  <si>
    <t>22.12.2023 09:45:31</t>
  </si>
  <si>
    <t>22.12.2023 09:57:39</t>
  </si>
  <si>
    <t>DOĞANÇAY İM 35-04-A00004_OĞUZHAN K04_77533610</t>
  </si>
  <si>
    <t>22.12.2023 09:46:54</t>
  </si>
  <si>
    <t>22.12.2023 16:51:58</t>
  </si>
  <si>
    <t>İTOB DM 35-22-M00089_TEKELİ M10_2328009</t>
  </si>
  <si>
    <t>22.12.2023 09:47:15</t>
  </si>
  <si>
    <t>22.12.2023 11:00:53</t>
  </si>
  <si>
    <t>KUMKUYUCAK KÖK 45-80-M00093_ÇİFTLİK M04_72193193</t>
  </si>
  <si>
    <t>22.12.2023 09:47:19</t>
  </si>
  <si>
    <t>22.12.2023 14:40:42</t>
  </si>
  <si>
    <t>22.12.2023 09:47:29</t>
  </si>
  <si>
    <t>22.12.2023 10:31:29</t>
  </si>
  <si>
    <t>KEMALİYE DM (TR-1) 45-73-M00150_AKKEÇİLİ ÇIKIŞ M01_66715933</t>
  </si>
  <si>
    <t>22.12.2023 09:48:29</t>
  </si>
  <si>
    <t>22.12.2023 10:39:09</t>
  </si>
  <si>
    <t>ÖDEMİŞ İM 35-15-A00001_TR-110 M04_2062516</t>
  </si>
  <si>
    <t>22.12.2023 09:53:15</t>
  </si>
  <si>
    <t>22.12.2023 12:17:12</t>
  </si>
  <si>
    <t>TR-87 MENTEŞ KAVŞAĞI 35-19-L00087_9802654_56393472_56393472</t>
  </si>
  <si>
    <t>22.12.2023 09:54:20</t>
  </si>
  <si>
    <t>22.12.2023 12:05:15</t>
  </si>
  <si>
    <t>DM-1/35 GÖL KONAKLARI 35-28-M00822_0-01 NOLU DİREK GİRİŞ M02_54889383</t>
  </si>
  <si>
    <t>22.12.2023 09:58:43</t>
  </si>
  <si>
    <t>22.12.2023 18:06:05</t>
  </si>
  <si>
    <t>22.12.2023 09:59:55</t>
  </si>
  <si>
    <t>22.12.2023 10:23:47</t>
  </si>
  <si>
    <t>PİYADELER KÖK 45-73-M00136_PİYADELER TR-1 M09_95408238</t>
  </si>
  <si>
    <t>22.12.2023 10:00:36</t>
  </si>
  <si>
    <t>22.12.2023 16:26:44</t>
  </si>
  <si>
    <t>22.12.2023 10:00:54</t>
  </si>
  <si>
    <t>22.12.2023 18:15:32</t>
  </si>
  <si>
    <t>22.12.2023 10:02:03</t>
  </si>
  <si>
    <t>22.12.2023 12:26:12</t>
  </si>
  <si>
    <t>K-1302 35-08-K01302_35-08-K01302_42456245</t>
  </si>
  <si>
    <t>22.12.2023 10:02:04</t>
  </si>
  <si>
    <t>22.12.2023 11:52:59</t>
  </si>
  <si>
    <t>K-3927 35-08-K03927_97618823_97618823</t>
  </si>
  <si>
    <t>22.12.2023 10:03:10</t>
  </si>
  <si>
    <t>22.12.2023 14:17:03</t>
  </si>
  <si>
    <t>HACIHALİLLER TR-1 KÖK 45-71-M00066_SULAMA M02_72238426</t>
  </si>
  <si>
    <t>22.12.2023 10:04:20</t>
  </si>
  <si>
    <t>22.12.2023 19:07:38</t>
  </si>
  <si>
    <t>22.12.2023 10:08:33</t>
  </si>
  <si>
    <t>22.12.2023 10:16:56</t>
  </si>
  <si>
    <t>HARMANDALI KÖK 45-71-M00061_HatBaşıAyırıcı_53134189 M11_53134189</t>
  </si>
  <si>
    <t>22.12.2023 10:11:14</t>
  </si>
  <si>
    <t>22.12.2023 17:14:00</t>
  </si>
  <si>
    <t>HACIHAMZALAR TR-1 35-16-M00104_C_90993468_90993468</t>
  </si>
  <si>
    <t>22.12.2023 10:11:46</t>
  </si>
  <si>
    <t>22.12.2023 17:17:30</t>
  </si>
  <si>
    <t>ÇANDARLI DM-TR-20 35-30-M00020_A_56365505_56365505</t>
  </si>
  <si>
    <t>22.12.2023 10:13:01</t>
  </si>
  <si>
    <t>22.12.2023 12:53:10</t>
  </si>
  <si>
    <t>22.12.2023 10:13:29</t>
  </si>
  <si>
    <t>22.12.2023 10:21:52</t>
  </si>
  <si>
    <t>22.12.2023 10:13:34</t>
  </si>
  <si>
    <t>22.12.2023 12:12:28</t>
  </si>
  <si>
    <t>22.12.2023 10:14:01</t>
  </si>
  <si>
    <t>22.12.2023 14:47:20</t>
  </si>
  <si>
    <t>M-367 35-02-M00367_35-02-M00367_2346626</t>
  </si>
  <si>
    <t>22.12.2023 10:16:04</t>
  </si>
  <si>
    <t>22.12.2023 12:13:53</t>
  </si>
  <si>
    <t>22.12.2023 10:17:08</t>
  </si>
  <si>
    <t>22.12.2023 18:25:41</t>
  </si>
  <si>
    <t>TR-28 35-27-M00028_KOZLUDERE TR-29 M02_66129632</t>
  </si>
  <si>
    <t>22.12.2023 10:28:29</t>
  </si>
  <si>
    <t>22.12.2023 10:32:49</t>
  </si>
  <si>
    <t>MORDOĞAN TR-41 35-21-L00164_MORDOĞAN TR-29 L04_72179977</t>
  </si>
  <si>
    <t>22.12.2023 10:30:28</t>
  </si>
  <si>
    <t>22.12.2023 17:23:00</t>
  </si>
  <si>
    <t>TR-2/125-2 45-83-L00467_95002443468_95002443468</t>
  </si>
  <si>
    <t>22.12.2023 10:31:02</t>
  </si>
  <si>
    <t>22.12.2023 11:55:25</t>
  </si>
  <si>
    <t>TR-1 45-77-L00001_B_56403910_56403910</t>
  </si>
  <si>
    <t>22.12.2023 10:34:12</t>
  </si>
  <si>
    <t>22.12.2023 14:18:52</t>
  </si>
  <si>
    <t>K-748 35-07-K00748_35-07-K00748_48409163</t>
  </si>
  <si>
    <t>22.12.2023 10:34:34</t>
  </si>
  <si>
    <t>22.12.2023 11:39:12</t>
  </si>
  <si>
    <t>L-193 ESENEVLER 35-18-L00193_950443225_950443225</t>
  </si>
  <si>
    <t>22.12.2023 10:34:48</t>
  </si>
  <si>
    <t>22.12.2023 14:50:48</t>
  </si>
  <si>
    <t>UĞURLU KÖK 45-86-M00045_HatBaşıAyırıcı_53135094 M02_53135094</t>
  </si>
  <si>
    <t>22.12.2023 10:37:29</t>
  </si>
  <si>
    <t>22.12.2023 11:04:42</t>
  </si>
  <si>
    <t>SARNINÇ MAHALLESİ TR-1 35-24-M00082_35-24-M00082_2373302</t>
  </si>
  <si>
    <t>22.12.2023 12:24:39</t>
  </si>
  <si>
    <t>K-2980 35-01-K02980_35-01-K02980_2368247</t>
  </si>
  <si>
    <t>22.12.2023 11:51:04</t>
  </si>
  <si>
    <t>22.12.2023 10:48:09</t>
  </si>
  <si>
    <t>22.12.2023 11:31:49</t>
  </si>
  <si>
    <t>KAVAKLIDERE TR-12 45-73-M00145_TR-17 M01_2093007</t>
  </si>
  <si>
    <t>22.12.2023 10:48:19</t>
  </si>
  <si>
    <t>22.12.2023 12:10:09</t>
  </si>
  <si>
    <t>YENİKÖY AKTAŞ MAH. TR-6 35-15-L00368_B_56406619_56406619</t>
  </si>
  <si>
    <t>22.12.2023 10:57:05</t>
  </si>
  <si>
    <t>22.12.2023 14:11:16</t>
  </si>
  <si>
    <t>DEVELİ TR-6 35-22-M00843_B_91460078_91460078</t>
  </si>
  <si>
    <t>22.12.2023 11:00:14</t>
  </si>
  <si>
    <t>22.12.2023 14:23:50</t>
  </si>
  <si>
    <t>22.12.2023 11:07:07</t>
  </si>
  <si>
    <t>22.12.2023 15:02:46</t>
  </si>
  <si>
    <t>22.12.2023 11:07:35</t>
  </si>
  <si>
    <t>22.12.2023 13:12:51</t>
  </si>
  <si>
    <t>K-444 35-02-K00444_912492163_912492163</t>
  </si>
  <si>
    <t>22.12.2023 11:09:28</t>
  </si>
  <si>
    <t>22.12.2023 12:21:12</t>
  </si>
  <si>
    <t>22.12.2023 11:11:22</t>
  </si>
  <si>
    <t>22.12.2023 11:18:05</t>
  </si>
  <si>
    <t>ÇAMBEL TR-2 35-27-M00857_B_56394206_56394206</t>
  </si>
  <si>
    <t>22.12.2023 11:12:12</t>
  </si>
  <si>
    <t>22.12.2023 14:00:52</t>
  </si>
  <si>
    <t>IŞIKLAR KÖK-2 45-82-M00140_IŞIKLAR-1 M03_72198288</t>
  </si>
  <si>
    <t>22.12.2023 11:12:39</t>
  </si>
  <si>
    <t>22.12.2023 11:42:59</t>
  </si>
  <si>
    <t>22.12.2023 11:16:09</t>
  </si>
  <si>
    <t>22.12.2023 12:35:06</t>
  </si>
  <si>
    <t>M-627 35-09-M00627_D D1b_5879603</t>
  </si>
  <si>
    <t>22.12.2023 11:16:56</t>
  </si>
  <si>
    <t>22.12.2023 14:30:05</t>
  </si>
  <si>
    <t>TEKKEDERE DM 35-16-M00137_ZEYTİNDAĞ SULAMA M13_2306322</t>
  </si>
  <si>
    <t>22.12.2023 11:24:26</t>
  </si>
  <si>
    <t>22.12.2023 11:52:05</t>
  </si>
  <si>
    <t>KÜÇÜK AVULCUK TR-1 35-15-L00715_B_56370047_56370047</t>
  </si>
  <si>
    <t>22.12.2023 11:26:16</t>
  </si>
  <si>
    <t>22.12.2023 15:15:28</t>
  </si>
  <si>
    <t>K-1906 35-10-K01906__72538689_72538689</t>
  </si>
  <si>
    <t>22.12.2023 11:36:20</t>
  </si>
  <si>
    <t>22.12.2023 13:28:25</t>
  </si>
  <si>
    <t>ÇAPAKLI KÖK 45-78-M01161_YAĞBASAN M07_78225762</t>
  </si>
  <si>
    <t>22.12.2023 11:38:09</t>
  </si>
  <si>
    <t>K-4124 35-09-K04124_A_56382025_56382025</t>
  </si>
  <si>
    <t>22.12.2023 11:38:02</t>
  </si>
  <si>
    <t>22.12.2023 13:18:58</t>
  </si>
  <si>
    <t>K-1253 35-01-K01253_912847744_912847744</t>
  </si>
  <si>
    <t>22.12.2023 11:40:58</t>
  </si>
  <si>
    <t>22.12.2023 16:47:05</t>
  </si>
  <si>
    <t>GÖKÇEN DM 35-29-M00123_ASMALIK M12_2104355</t>
  </si>
  <si>
    <t>22.12.2023 11:41:14</t>
  </si>
  <si>
    <t>22.12.2023 11:48:59</t>
  </si>
  <si>
    <t>GÖRDES TR-7 45-75-M00342__84624733_84624733</t>
  </si>
  <si>
    <t>22.12.2023 11:46:19</t>
  </si>
  <si>
    <t>22.12.2023 13:00:54</t>
  </si>
  <si>
    <t>CABBAR DM 45-73-M00100_ALAŞEHİR TM GİRİŞ (CABBAR-3) M16_2308591</t>
  </si>
  <si>
    <t>22.12.2023 13:13:34</t>
  </si>
  <si>
    <t>ÇANAKÇI KÖK 45-79-M00194_HatBaşıAyırıcı_87243401 M01_87243401</t>
  </si>
  <si>
    <t>22.12.2023 12:07:03</t>
  </si>
  <si>
    <t>22.12.2023 14:15:06</t>
  </si>
  <si>
    <t>MÜTEVELLİ KÖK 45-80-M00100_MÜTEVELLİ ŞEHİR-2(MÜTEVELLİ TR-5/TR-6/TR-7) M04_72196255</t>
  </si>
  <si>
    <t>22.12.2023 12:14:29</t>
  </si>
  <si>
    <t>22.12.2023 12:42:49</t>
  </si>
  <si>
    <t>KAYRAKALTI TR-1 45-82-M00353_45-82-M00353_2361540</t>
  </si>
  <si>
    <t>22.12.2023 12:14:43</t>
  </si>
  <si>
    <t>22.12.2023 18:10:45</t>
  </si>
  <si>
    <t>22.12.2023 12:15:18</t>
  </si>
  <si>
    <t>22.12.2023 19:13:23</t>
  </si>
  <si>
    <t>22.12.2023 12:20:46</t>
  </si>
  <si>
    <t>22.12.2023 12:48:55</t>
  </si>
  <si>
    <t>TR-114 35-26-M00114__56359114_56359114</t>
  </si>
  <si>
    <t>22.12.2023 12:21:57</t>
  </si>
  <si>
    <t>22.12.2023 15:21:39</t>
  </si>
  <si>
    <t>BÖLCEK DM 35-16-M00153_HatBaşıAyırıcı_53140669 M04_53140669</t>
  </si>
  <si>
    <t>22.12.2023 12:23:39</t>
  </si>
  <si>
    <t>22.12.2023 15:26:51</t>
  </si>
  <si>
    <t>KEMHALLI KÖK 45-86-M00044_UĞURLU KÖK M03_72224709</t>
  </si>
  <si>
    <t>22.12.2023 13:09:19</t>
  </si>
  <si>
    <t>22.12.2023 12:31:19</t>
  </si>
  <si>
    <t>22.12.2023 12:37:09</t>
  </si>
  <si>
    <t>İZZETTİN KÖK 45-83-M00132_ŞİRVAN M03_2327934</t>
  </si>
  <si>
    <t>22.12.2023 12:32:06</t>
  </si>
  <si>
    <t>22.12.2023 13:51:43</t>
  </si>
  <si>
    <t>KURUDERE TR-1 45-83-L00419_A_56370319_56370319</t>
  </si>
  <si>
    <t>22.12.2023 12:32:11</t>
  </si>
  <si>
    <t>22.12.2023 14:23:06</t>
  </si>
  <si>
    <t>22.12.2023 12:40:59</t>
  </si>
  <si>
    <t>22.12.2023 12:41:39</t>
  </si>
  <si>
    <t>22.12.2023 12:49:58</t>
  </si>
  <si>
    <t>22.12.2023 17:39:02</t>
  </si>
  <si>
    <t>TR-69 35-19-L00069_958207408_958207408</t>
  </si>
  <si>
    <t>22.12.2023 12:50:13</t>
  </si>
  <si>
    <t>22.12.2023 15:05:37</t>
  </si>
  <si>
    <t>FOÇA TR-22 35-23-L00022_42133863_56398196_56398196</t>
  </si>
  <si>
    <t>22.12.2023 12:50:37</t>
  </si>
  <si>
    <t>22.12.2023 13:19:07</t>
  </si>
  <si>
    <t>22.12.2023 12:54:34</t>
  </si>
  <si>
    <t>22.12.2023 13:27:03</t>
  </si>
  <si>
    <t>22.12.2023 12:58:24</t>
  </si>
  <si>
    <t>22.12.2023 17:59:42</t>
  </si>
  <si>
    <t>TR-1/80 45-72-M00080_956505280_956505280</t>
  </si>
  <si>
    <t>22.12.2023 13:02:23</t>
  </si>
  <si>
    <t>22.12.2023 14:05:42</t>
  </si>
  <si>
    <t>MÜTEVELLİ KÖK 45-80-M00100_MÜTEVELLİ ŞEHİR-2(MÜTEVELLİ TR-5/TR-6/TR-7) M04_72196215</t>
  </si>
  <si>
    <t>22.12.2023 13:03:29</t>
  </si>
  <si>
    <t>22.12.2023 13:28:49</t>
  </si>
  <si>
    <t>BELEVİ İM 35-13-A00002_BELEVİ OTOBAN SULAMA L01_2313338</t>
  </si>
  <si>
    <t>22.12.2023 13:10:46</t>
  </si>
  <si>
    <t>22.12.2023 16:42:14</t>
  </si>
  <si>
    <t>M-2777 35-04-M02777_99199433_99199433</t>
  </si>
  <si>
    <t>22.12.2023 13:17:15</t>
  </si>
  <si>
    <t>22.12.2023 14:09:36</t>
  </si>
  <si>
    <t>SOMA TR-44 45-82-M00044_SOMA TR-44/2 M03_2091596</t>
  </si>
  <si>
    <t>22.12.2023 13:21:29</t>
  </si>
  <si>
    <t>22.12.2023 14:16:22</t>
  </si>
  <si>
    <t>FOÇA TR-49 35-23-L00049_42134487_56398920_56398920</t>
  </si>
  <si>
    <t>22.12.2023 13:23:09</t>
  </si>
  <si>
    <t>22.12.2023 14:28:32</t>
  </si>
  <si>
    <t>22.12.2023 13:24:29</t>
  </si>
  <si>
    <t>22.12.2023 13:27:47</t>
  </si>
  <si>
    <t>22.12.2023 13:40:39</t>
  </si>
  <si>
    <t>22.12.2023 13:24:30</t>
  </si>
  <si>
    <t>22.12.2023 13:37:54</t>
  </si>
  <si>
    <t>K-4306 35-09-K04306_913303201_913303201</t>
  </si>
  <si>
    <t>22.12.2023 13:24:32</t>
  </si>
  <si>
    <t>22.12.2023 15:28:51</t>
  </si>
  <si>
    <t>EYNEZ TR-1 45-82-M00295_45-82-M00295_2374092</t>
  </si>
  <si>
    <t>22.12.2023 13:27:55</t>
  </si>
  <si>
    <t>22.12.2023 14:16:24</t>
  </si>
  <si>
    <t>22.12.2023 13:28:59</t>
  </si>
  <si>
    <t>22.12.2023 13:52:22</t>
  </si>
  <si>
    <t>K-4124 35-09-K04124_C_56382065_56382065</t>
  </si>
  <si>
    <t>22.12.2023 13:30:30</t>
  </si>
  <si>
    <t>22.12.2023 14:00:07</t>
  </si>
  <si>
    <t>BADEMLER İM-DM 35-19-A00003_SEFERİHİSAR ÇIKIŞ SAĞ M10_100970890</t>
  </si>
  <si>
    <t>22.12.2023 13:31:45</t>
  </si>
  <si>
    <t>22.12.2023 13:57:56</t>
  </si>
  <si>
    <t>URLA TM-1 35-19-A00004_URLA DM-1/11 M13_2314056</t>
  </si>
  <si>
    <t>22.12.2023 13:32:02</t>
  </si>
  <si>
    <t>22.12.2023 13:43:54</t>
  </si>
  <si>
    <t>M-214(DM-3/12) 35-09-M00214_912499825_912499825</t>
  </si>
  <si>
    <t>22.12.2023 13:43:50</t>
  </si>
  <si>
    <t>22.12.2023 18:15:45</t>
  </si>
  <si>
    <t>KINIK TM 35-24-A00004_EYNEZ-1 M018_76822106</t>
  </si>
  <si>
    <t>22.12.2023 13:44:47</t>
  </si>
  <si>
    <t>22.12.2023 14:52:09</t>
  </si>
  <si>
    <t>TR-30 (M-730) 35-30-M00730_F f1_43010563</t>
  </si>
  <si>
    <t>22.12.2023 13:46:42</t>
  </si>
  <si>
    <t>22.12.2023 21:38:21</t>
  </si>
  <si>
    <t>K-575 35-01-K00575_914994911_914994911</t>
  </si>
  <si>
    <t>22.12.2023 13:48:01</t>
  </si>
  <si>
    <t>22.12.2023 18:37:21</t>
  </si>
  <si>
    <t>SELENDİ DM 45-81-M00001_SELENDİ ŞEHİR-2 M03_2321593</t>
  </si>
  <si>
    <t>22.12.2023 13:51:00</t>
  </si>
  <si>
    <t>22.12.2023 17:11:14</t>
  </si>
  <si>
    <t>ÇAMKÖY TR-1 45-81-M00096_A_56388610_56388610</t>
  </si>
  <si>
    <t>22.12.2023 13:53:01</t>
  </si>
  <si>
    <t>22.12.2023 18:05:43</t>
  </si>
  <si>
    <t>ALLAHDİYEN TR-1 45-78-L00279_953282106_953282106</t>
  </si>
  <si>
    <t>22.12.2023 13:57:06</t>
  </si>
  <si>
    <t>22.12.2023 21:26:20</t>
  </si>
  <si>
    <t>KÜRDÜLLÜ EKİNLİK TR-1 35-29-L00459_35-29-L00459_2371933</t>
  </si>
  <si>
    <t>22.12.2023 14:00:59</t>
  </si>
  <si>
    <t>22.12.2023 14:48:42</t>
  </si>
  <si>
    <t>M-1149 35-09-M01149_M-538 M07_47615666</t>
  </si>
  <si>
    <t>22.12.2023 14:03:15</t>
  </si>
  <si>
    <t>22.12.2023 14:12:07</t>
  </si>
  <si>
    <t>VELİLER KÖK 35-31-L00116_YEŞİLDERE L01_2337020</t>
  </si>
  <si>
    <t>22.12.2023 14:06:39</t>
  </si>
  <si>
    <t>22.12.2023 14:52:22</t>
  </si>
  <si>
    <t>M-271 KARAKAYALAR DM 35-14-M00271_ÇEVREKENT M06_2097312</t>
  </si>
  <si>
    <t>22.12.2023 14:10:43</t>
  </si>
  <si>
    <t>22.12.2023 14:21:39</t>
  </si>
  <si>
    <t>22.12.2023 14:11:27</t>
  </si>
  <si>
    <t>22.12.2023 19:18:24</t>
  </si>
  <si>
    <t>22.12.2023 14:13:30</t>
  </si>
  <si>
    <t>22.12.2023 15:22:35</t>
  </si>
  <si>
    <t>L-277 GÖLCÜK GÖDENCE KÖK 35-14-L00277_GÖDENCE L04_72144455</t>
  </si>
  <si>
    <t>22.12.2023 14:13:39</t>
  </si>
  <si>
    <t>22.12.2023 14:28:49</t>
  </si>
  <si>
    <t>K-2797 35-08-K02797_35-08-K02797_42038661</t>
  </si>
  <si>
    <t>22.12.2023 16:38:08</t>
  </si>
  <si>
    <t>22.12.2023 14:44:42</t>
  </si>
  <si>
    <t>K-655 35-01-K00655_911987273_911987273</t>
  </si>
  <si>
    <t>22.12.2023 14:23:49</t>
  </si>
  <si>
    <t>22.12.2023 18:01:27</t>
  </si>
  <si>
    <t>DEVELİ TR-42 35-22-M00042_D_91151764_91151764</t>
  </si>
  <si>
    <t>22.12.2023 14:24:57</t>
  </si>
  <si>
    <t>22.12.2023 17:04:36</t>
  </si>
  <si>
    <t>YAĞCILLI TR-3 45-82-M00329_45-82-M00329_2373185</t>
  </si>
  <si>
    <t>22.12.2023 14:26:49</t>
  </si>
  <si>
    <t>22.12.2023 15:51:59</t>
  </si>
  <si>
    <t>DİKİLİTAŞ TR-1 45-75-M00314_B_56389780_56389780</t>
  </si>
  <si>
    <t>22.12.2023 14:41:14</t>
  </si>
  <si>
    <t>22.12.2023 15:50:51</t>
  </si>
  <si>
    <t>ULUCAK DM-2/5-A 35-27-M00338_DAĞITIM TRAFO ULUCAK DM-2/5-A M03_72175135</t>
  </si>
  <si>
    <t>22.12.2023 14:44:03</t>
  </si>
  <si>
    <t>22.12.2023 15:44:26</t>
  </si>
  <si>
    <t>TR-8 35-15-L00008_TR-13 - TR-121 L02_67551165</t>
  </si>
  <si>
    <t>22.12.2023 14:46:09</t>
  </si>
  <si>
    <t>22.12.2023 17:08:32</t>
  </si>
  <si>
    <t>K-238 35-01-K00238_E E1_5911882</t>
  </si>
  <si>
    <t>22.12.2023 14:47:03</t>
  </si>
  <si>
    <t>22.12.2023 16:15:15</t>
  </si>
  <si>
    <t>TR-19 35-15-M00019_950381183_950381183</t>
  </si>
  <si>
    <t>22.12.2023 14:58:52</t>
  </si>
  <si>
    <t>22.12.2023 16:36:47</t>
  </si>
  <si>
    <t>TOPALAHMETLER TR-1 45-81-M00099_45-81-M00099_2358700</t>
  </si>
  <si>
    <t>22.12.2023 15:01:56</t>
  </si>
  <si>
    <t>22.12.2023 18:40:35</t>
  </si>
  <si>
    <t>KABAZLI KÖK 45-78-M00675_KABAZLI M03_65971364</t>
  </si>
  <si>
    <t>22.12.2023 15:04:24</t>
  </si>
  <si>
    <t>22.12.2023 15:33:58</t>
  </si>
  <si>
    <t>GÖRDES TR-34 45-75-M00034_E_91296393_91296393</t>
  </si>
  <si>
    <t>22.12.2023 15:13:13</t>
  </si>
  <si>
    <t>22.12.2023 15:51:47</t>
  </si>
  <si>
    <t>KÜÇÜK AVULCUK TR-1 35-15-L00715_35-15-L00715_2364960</t>
  </si>
  <si>
    <t>22.12.2023 15:55:17</t>
  </si>
  <si>
    <t>KARMEZ DM 35-27-M00657_İLHAN ADAŞ M03_72158883</t>
  </si>
  <si>
    <t>22.12.2023 15:17:32</t>
  </si>
  <si>
    <t>22.12.2023 16:35:39</t>
  </si>
  <si>
    <t>SEYREK TR-2/1 35-28-M00378_B B02_79677005</t>
  </si>
  <si>
    <t>22.12.2023 15:18:00</t>
  </si>
  <si>
    <t>22.12.2023 18:59:17</t>
  </si>
  <si>
    <t>FOÇAKÖY TR-1 35-23-M00222_95002589089_95002589089</t>
  </si>
  <si>
    <t>22.12.2023 15:18:02</t>
  </si>
  <si>
    <t>22.12.2023 17:25:58</t>
  </si>
  <si>
    <t>SALİHLİ BİOKÜTLE YAKITLI ENERJİ SANTRALİ KÖK 45-78-M01333_ALAŞEHİR - AKÖREN TR-19 M06_72251539</t>
  </si>
  <si>
    <t>22.12.2023 15:23:19</t>
  </si>
  <si>
    <t>22.12.2023 16:56:49</t>
  </si>
  <si>
    <t>PANCAR OSB DM-1 35-26-M00869_YAZIBAŞI-3 ÇETMEN M22_2123647</t>
  </si>
  <si>
    <t>22.12.2023 15:23:52</t>
  </si>
  <si>
    <t>22.12.2023 15:29:36</t>
  </si>
  <si>
    <t>İLMAKSAN KÖK 35-26-M00929_FORM İMPO İLMAKSAN M01_65891506</t>
  </si>
  <si>
    <t>22.12.2023 15:23:53</t>
  </si>
  <si>
    <t>22.12.2023 18:10:00</t>
  </si>
  <si>
    <t>TR-26 35-27-M00026_35-27-M00026_72178573</t>
  </si>
  <si>
    <t>22.12.2023 15:23:55</t>
  </si>
  <si>
    <t>22.12.2023 18:05:26</t>
  </si>
  <si>
    <t>NARLIGEÇİT KÖK(TR-32) 35-24-M00205_NARLIGEÇİT SULAMA M3_2320089</t>
  </si>
  <si>
    <t>22.12.2023 15:31:45</t>
  </si>
  <si>
    <t>22.12.2023 15:44:43</t>
  </si>
  <si>
    <t>22.12.2023 15:35:09</t>
  </si>
  <si>
    <t>22.12.2023 17:48:33</t>
  </si>
  <si>
    <t>M-3472(YATIRIM REZERVE) 35-02-M03472_99597150_99597150</t>
  </si>
  <si>
    <t>22.12.2023 15:35:15</t>
  </si>
  <si>
    <t>22.12.2023 17:02:42</t>
  </si>
  <si>
    <t>TR-58 35-30-L00058_955330223_955330223</t>
  </si>
  <si>
    <t>22.12.2023 15:43:20</t>
  </si>
  <si>
    <t>22.12.2023 23:28:46</t>
  </si>
  <si>
    <t>22.12.2023 15:43:29</t>
  </si>
  <si>
    <t>22.12.2023 16:33:32</t>
  </si>
  <si>
    <t>M-251 35-09-M00251_TRAFO M04_47547386</t>
  </si>
  <si>
    <t>22.12.2023 15:46:44</t>
  </si>
  <si>
    <t>22.12.2023 21:26:51</t>
  </si>
  <si>
    <t>22.12.2023 15:47:59</t>
  </si>
  <si>
    <t>22.12.2023 17:25:32</t>
  </si>
  <si>
    <t>M-1224 35-01-M01224_912274002_912274002</t>
  </si>
  <si>
    <t>22.12.2023 15:54:24</t>
  </si>
  <si>
    <t>22.12.2023 20:01:48</t>
  </si>
  <si>
    <t>DM-7/7 35-26-M00638_BALKAN SÜT M02_65952572</t>
  </si>
  <si>
    <t>22.12.2023 16:00:50</t>
  </si>
  <si>
    <t>22.12.2023 18:49:12</t>
  </si>
  <si>
    <t>K-4770 35-02-K04770_95001379531_95001379531</t>
  </si>
  <si>
    <t>22.12.2023 16:10:04</t>
  </si>
  <si>
    <t>22.12.2023 17:18:55</t>
  </si>
  <si>
    <t>SAĞANCI İM 35-16-A00003_HatBaşıAyırıcı_53139560 L05_53139560</t>
  </si>
  <si>
    <t>22.12.2023 16:12:04</t>
  </si>
  <si>
    <t>22.12.2023 19:59:17</t>
  </si>
  <si>
    <t>SUBAŞI İM 35-26-A00002_NAİME L03_2304032</t>
  </si>
  <si>
    <t>22.12.2023 16:16:02</t>
  </si>
  <si>
    <t>22.12.2023 16:46:09</t>
  </si>
  <si>
    <t>22.12.2023 16:20:49</t>
  </si>
  <si>
    <t>22.12.2023 16:24:49</t>
  </si>
  <si>
    <t>MURADİYE TR-10 45-71-M02143_953221639_953221639</t>
  </si>
  <si>
    <t>22.12.2023 16:21:25</t>
  </si>
  <si>
    <t>22.12.2023 19:24:18</t>
  </si>
  <si>
    <t>EURO GIDA KÖK 35-27-M00591_ARMUTLU TR-15 M02_72161786</t>
  </si>
  <si>
    <t>22.12.2023 16:21:29</t>
  </si>
  <si>
    <t>22.12.2023 18:23:01</t>
  </si>
  <si>
    <t>ARSLANLAR TM 35-26-A00004_BAYINDIR M01_2327575</t>
  </si>
  <si>
    <t>22.12.2023 16:25:05</t>
  </si>
  <si>
    <t>22.12.2023 16:31:39</t>
  </si>
  <si>
    <t>22.12.2023 16:29:02</t>
  </si>
  <si>
    <t>22.12.2023 16:29:19</t>
  </si>
  <si>
    <t>TR-19 35-15-M00019_35-15-M00019_2346892</t>
  </si>
  <si>
    <t>22.12.2023 16:33:59</t>
  </si>
  <si>
    <t>22.12.2023 18:24:27</t>
  </si>
  <si>
    <t>ÇÖMLEKÇİ TR-3 AKAR 35-31-L00096_35-31-L00096_2363552</t>
  </si>
  <si>
    <t>22.12.2023 16:34:42</t>
  </si>
  <si>
    <t>22.12.2023 20:42:39</t>
  </si>
  <si>
    <t>GÖRDES TR-7 45-75-M00342_945605480_945605480</t>
  </si>
  <si>
    <t>22.12.2023 16:35:44</t>
  </si>
  <si>
    <t>22.12.2023 16:52:38</t>
  </si>
  <si>
    <t>K-2797 35-08-K02797_913161431_913161431</t>
  </si>
  <si>
    <t>22.12.2023 16:44:11</t>
  </si>
  <si>
    <t>22.12.2023 18:03:43</t>
  </si>
  <si>
    <t>22.12.2023 16:47:49</t>
  </si>
  <si>
    <t>22.12.2023 17:40:20</t>
  </si>
  <si>
    <t>PANAZTEPE DM 35-28-M00732_KESİKKÖY-1 GİRİŞ M07_2114180</t>
  </si>
  <si>
    <t>22.12.2023 16:47:59</t>
  </si>
  <si>
    <t>22.12.2023 16:56:59</t>
  </si>
  <si>
    <t>22.12.2023 16:51:09</t>
  </si>
  <si>
    <t>22.12.2023 17:26:32</t>
  </si>
  <si>
    <t>PİYADELER TR-1 45-73-M00165_A_56389759_56389759</t>
  </si>
  <si>
    <t>22.12.2023 16:53:26</t>
  </si>
  <si>
    <t>22.12.2023 19:44:01</t>
  </si>
  <si>
    <t>KARMEZ DM 35-27-M00657_İLHAN ADAŞ M03_72158832</t>
  </si>
  <si>
    <t>22.12.2023 17:00:29</t>
  </si>
  <si>
    <t>22.12.2023 17:10:19</t>
  </si>
  <si>
    <t>SOMA TR-15 45-82-M00525_TR-15/1 TR-15/2 TR-15/5 M03_79767449</t>
  </si>
  <si>
    <t>22.12.2023 17:00:59</t>
  </si>
  <si>
    <t>22.12.2023 17:01:29</t>
  </si>
  <si>
    <t>M-195 35-02-M00195_35-02-M00195_2374795</t>
  </si>
  <si>
    <t>22.12.2023 17:05:24</t>
  </si>
  <si>
    <t>22.12.2023 19:51:45</t>
  </si>
  <si>
    <t>SARIGÖL TR-43 45-79-M00043_D_56395891_56395891</t>
  </si>
  <si>
    <t>22.12.2023 17:06:38</t>
  </si>
  <si>
    <t>22.12.2023 17:57:32</t>
  </si>
  <si>
    <t>ELMABAĞ DM 35-15-L00317_ELMABAĞ L02_66822223</t>
  </si>
  <si>
    <t>22.12.2023 17:09:29</t>
  </si>
  <si>
    <t>22.12.2023 18:49:32</t>
  </si>
  <si>
    <t>ÜÇYOL KÖK 45-82-M00128_DUALAR M02_2090652</t>
  </si>
  <si>
    <t>22.12.2023 17:11:13</t>
  </si>
  <si>
    <t>L-308 35-18-L00308_950456749_950456749</t>
  </si>
  <si>
    <t>22.12.2023 17:11:21</t>
  </si>
  <si>
    <t>22.12.2023 22:44:26</t>
  </si>
  <si>
    <t>22.12.2023 17:11:25</t>
  </si>
  <si>
    <t>22.12.2023 17:18:17</t>
  </si>
  <si>
    <t>TR-24 35-27-M00024_TR-25-26-27 M05_66131077</t>
  </si>
  <si>
    <t>22.12.2023 17:12:09</t>
  </si>
  <si>
    <t>22.12.2023 20:02:26</t>
  </si>
  <si>
    <t>22.12.2023 18:10:30</t>
  </si>
  <si>
    <t>K-4366 35-01-K04366_D_56369459_56369459</t>
  </si>
  <si>
    <t>22.12.2023 17:16:01</t>
  </si>
  <si>
    <t>22.12.2023 19:23:55</t>
  </si>
  <si>
    <t>22.12.2023 17:20:52</t>
  </si>
  <si>
    <t>22.12.2023 17:23:39</t>
  </si>
  <si>
    <t>BANKSİS TR-2 35-14-M00362_95000629178_95000629178</t>
  </si>
  <si>
    <t>22.12.2023 17:21:55</t>
  </si>
  <si>
    <t>22.12.2023 19:29:22</t>
  </si>
  <si>
    <t>L-96 TURGUT KÖYÜ 35-14-L00096_956460423_956460423</t>
  </si>
  <si>
    <t>22.12.2023 17:25:30</t>
  </si>
  <si>
    <t>22.12.2023 18:51:11</t>
  </si>
  <si>
    <t>22.12.2023 18:02:17</t>
  </si>
  <si>
    <t>22.12.2023 17:28:56</t>
  </si>
  <si>
    <t>22.12.2023 17:45:33</t>
  </si>
  <si>
    <t>PAYAMLI M-19 35-25-M00172_956642372_956642372</t>
  </si>
  <si>
    <t>22.12.2023 17:32:25</t>
  </si>
  <si>
    <t>22.12.2023 19:31:38</t>
  </si>
  <si>
    <t>22.12.2023 17:32:28</t>
  </si>
  <si>
    <t>22.12.2023 22:04:23</t>
  </si>
  <si>
    <t>L-245 35-18-L00245_L-401 ALTINYUNUS DM L03_2092571</t>
  </si>
  <si>
    <t>22.12.2023 17:37:19</t>
  </si>
  <si>
    <t>22.12.2023 17:38:02</t>
  </si>
  <si>
    <t>22.12.2023 17:45:19</t>
  </si>
  <si>
    <t>22.12.2023 18:03:01</t>
  </si>
  <si>
    <t>GÜRÇEŞME TR-1 45-74-M00143_45-74-M00143_2352597</t>
  </si>
  <si>
    <t>22.12.2023 17:45:59</t>
  </si>
  <si>
    <t>22.12.2023 21:29:41</t>
  </si>
  <si>
    <t>HAMİDİYE TR-1 45-77-L00114_A_56395120_56395120</t>
  </si>
  <si>
    <t>22.12.2023 17:46:47</t>
  </si>
  <si>
    <t>22.12.2023 19:44:20</t>
  </si>
  <si>
    <t>YILMAZ TR-13 45-78-L00213_95000099318_95000099318</t>
  </si>
  <si>
    <t>22.12.2023 17:48:50</t>
  </si>
  <si>
    <t>22.12.2023 19:39:38</t>
  </si>
  <si>
    <t>YILMAZ TR-5 45-78-L00205_95000108746_95000108746</t>
  </si>
  <si>
    <t>22.12.2023 20:40:30</t>
  </si>
  <si>
    <t>22.12.2023 17:51:02</t>
  </si>
  <si>
    <t>22.12.2023 21:12:05</t>
  </si>
  <si>
    <t>22.12.2023 18:00:34</t>
  </si>
  <si>
    <t>22.12.2023 19:43:27</t>
  </si>
  <si>
    <t>AKÖREN TR-19 KÖK 45-78-M00974_HatBaşıAyırıcı_53139848 M01_53139848</t>
  </si>
  <si>
    <t>22.12.2023 18:02:12</t>
  </si>
  <si>
    <t>22.12.2023 20:56:37</t>
  </si>
  <si>
    <t>BADINCA TR-4 45-73-M00382_45-73-M00382_2355530</t>
  </si>
  <si>
    <t>22.12.2023 18:03:02</t>
  </si>
  <si>
    <t>22.12.2023 21:39:35</t>
  </si>
  <si>
    <t>22.12.2023 18:03:07</t>
  </si>
  <si>
    <t>22.12.2023 18:14:34</t>
  </si>
  <si>
    <t>KARAKUYU KÖK 35-26-M00437_HatBaşıAyırıcı_84994002 M06_84994002</t>
  </si>
  <si>
    <t>22.12.2023 23:51:39</t>
  </si>
  <si>
    <t>22.12.2023 18:08:04</t>
  </si>
  <si>
    <t>22.12.2023 21:00:57</t>
  </si>
  <si>
    <t>TR-17 45-78-L00017_C_56384649_56384649</t>
  </si>
  <si>
    <t>22.12.2023 18:08:51</t>
  </si>
  <si>
    <t>22.12.2023 18:47:07</t>
  </si>
  <si>
    <t>22.12.2023 18:09:39</t>
  </si>
  <si>
    <t>22.12.2023 18:24:00</t>
  </si>
  <si>
    <t>22.12.2023 18:12:06</t>
  </si>
  <si>
    <t>22.12.2023 19:39:39</t>
  </si>
  <si>
    <t>BADEMLER TR-6 35-19-L00296_DIREK TIPI TRAFO HUCRESI H01_2078291</t>
  </si>
  <si>
    <t>22.12.2023 18:22:23</t>
  </si>
  <si>
    <t>22.12.2023 19:25:01</t>
  </si>
  <si>
    <t>K-1361 35-02-K01361_A_56378733_56378733</t>
  </si>
  <si>
    <t>22.12.2023 18:27:31</t>
  </si>
  <si>
    <t>22.12.2023 20:53:52</t>
  </si>
  <si>
    <t>K-1589 35-04-K01589_99271378_99271378</t>
  </si>
  <si>
    <t>22.12.2023 18:28:55</t>
  </si>
  <si>
    <t>22.12.2023 20:25:33</t>
  </si>
  <si>
    <t>ÇÖMLEKÇİ TR-4 AKAR 35-31-L00097_35-31-L00097_2365604</t>
  </si>
  <si>
    <t>22.12.2023 18:32:04</t>
  </si>
  <si>
    <t>22.12.2023 21:19:00</t>
  </si>
  <si>
    <t>L-277 GÖLCÜK GÖDENCE KÖK 35-14-L00277_HatBaşıAyırıcı_53134097 L01_53134097</t>
  </si>
  <si>
    <t>22.12.2023 18:43:39</t>
  </si>
  <si>
    <t>22.12.2023 19:25:45</t>
  </si>
  <si>
    <t>22.12.2023 18:51:14</t>
  </si>
  <si>
    <t>22.12.2023 19:01:00</t>
  </si>
  <si>
    <t>SAĞANCI İM 35-16-A00003_SÜLEYMANLI L05_2316404</t>
  </si>
  <si>
    <t>22.12.2023 18:56:02</t>
  </si>
  <si>
    <t>22.12.2023 19:41:09</t>
  </si>
  <si>
    <t>ALİAĞA GIS TM 35-17-A00014_KARDEMİR-2 (2H07) M020_66128137</t>
  </si>
  <si>
    <t>22.12.2023 18:56:38</t>
  </si>
  <si>
    <t>22.12.2023 19:34:14</t>
  </si>
  <si>
    <t>K-2814 35-04-K02814_99597186_99597186</t>
  </si>
  <si>
    <t>22.12.2023 18:59:15</t>
  </si>
  <si>
    <t>22.12.2023 21:48:20</t>
  </si>
  <si>
    <t>22.12.2023 18:59:23</t>
  </si>
  <si>
    <t>22.12.2023 20:58:56</t>
  </si>
  <si>
    <t>ESKİ FOÇA İM 35-23-A00001_ALÇUK-1 (ESKİ FOÇA-1) M08_2050304</t>
  </si>
  <si>
    <t>22.12.2023 19:08:59</t>
  </si>
  <si>
    <t>22.12.2023 19:33:52</t>
  </si>
  <si>
    <t>22.12.2023 19:18:31</t>
  </si>
  <si>
    <t>22.12.2023 20:09:15</t>
  </si>
  <si>
    <t>ÇARIKBOZDAĞ TR-8 45-73-M01241_B_81113771_81113771</t>
  </si>
  <si>
    <t>22.12.2023 19:28:54</t>
  </si>
  <si>
    <t>22.12.2023 22:31:15</t>
  </si>
  <si>
    <t>ALİAĞA GIS TM 35-17-A00014_HatBaşıAyırıcı_65632288 M020_65632288</t>
  </si>
  <si>
    <t>22.12.2023 19:29:46</t>
  </si>
  <si>
    <t>22.12.2023 21:34:50</t>
  </si>
  <si>
    <t>L-111 OVACIK 35-18-L00111_A_91417162_91417162</t>
  </si>
  <si>
    <t>22.12.2023 19:41:59</t>
  </si>
  <si>
    <t>22.12.2023 21:15:04</t>
  </si>
  <si>
    <t>YAYLAKÖY KÖYÜ TR-1 45-71-M01710_DIREK TIPI TRAFO HUCRESI H01_2085585</t>
  </si>
  <si>
    <t>22.12.2023 19:42:42</t>
  </si>
  <si>
    <t>23.12.2023 01:45:58</t>
  </si>
  <si>
    <t>KOYUNDERE DM 35-28-M00165_KOYUNDERE TR-3 M04_66524414</t>
  </si>
  <si>
    <t>22.12.2023 19:46:19</t>
  </si>
  <si>
    <t>22.12.2023 20:31:09</t>
  </si>
  <si>
    <t>SÜLEYMANLI KÖK 35-28-M00606_BOZALAN M04_66870926</t>
  </si>
  <si>
    <t>22.12.2023 19:46:30</t>
  </si>
  <si>
    <t>22.12.2023 21:06:57</t>
  </si>
  <si>
    <t>22.12.2023 19:48:17</t>
  </si>
  <si>
    <t>22.12.2023 20:02:00</t>
  </si>
  <si>
    <t>22.12.2023 20:01:20</t>
  </si>
  <si>
    <t>BAHRİBABA TM 35-01-A00006_ÜÇYOL M03_92605143</t>
  </si>
  <si>
    <t>22.12.2023 19:48:22</t>
  </si>
  <si>
    <t>22.12.2023 20:48:35</t>
  </si>
  <si>
    <t>MURADİYE DM-4/12 45-71-M00214_DM-4 M02_55013395</t>
  </si>
  <si>
    <t>22.12.2023 19:49:29</t>
  </si>
  <si>
    <t>22.12.2023 20:00:00</t>
  </si>
  <si>
    <t>MURADİYE TR-5 (ESKİ MEZARLIK YANI) 45-71-M00204_BELEDİYE M10_89325513</t>
  </si>
  <si>
    <t>22.12.2023 19:55:28</t>
  </si>
  <si>
    <t>22.12.2023 21:09:48</t>
  </si>
  <si>
    <t>22.12.2023 19:56:32</t>
  </si>
  <si>
    <t>22.12.2023 20:54:19</t>
  </si>
  <si>
    <t>MANİSA TM-1 45-71-A00001_TURGUTLU-1 M09_2309462</t>
  </si>
  <si>
    <t>22.12.2023 19:56:42</t>
  </si>
  <si>
    <t>22.12.2023 20:55:00</t>
  </si>
  <si>
    <t>AKSAZ KÖK (OSMANGAZİ EDAŞ) 45-74-M00305Ö_HatBaşıAyırıcı_53135328 M04_53135328</t>
  </si>
  <si>
    <t>22.12.2023 20:05:29</t>
  </si>
  <si>
    <t>22.12.2023 20:54:50</t>
  </si>
  <si>
    <t>22.12.2023 20:08:12</t>
  </si>
  <si>
    <t>22.12.2023 21:18:47</t>
  </si>
  <si>
    <t>22.12.2023 20:34:45</t>
  </si>
  <si>
    <t>ANSIZCA TR-1 35-27-M00861_B_91413651_91413651</t>
  </si>
  <si>
    <t>22.12.2023 20:12:18</t>
  </si>
  <si>
    <t>22.12.2023 23:23:48</t>
  </si>
  <si>
    <t>ALİBEYLİ DM 45-80-M00064_ALİBEYLİ TARIMSAL SULAMA M02_72190826</t>
  </si>
  <si>
    <t>22.12.2023 20:12:46</t>
  </si>
  <si>
    <t>22.12.2023 21:08:36</t>
  </si>
  <si>
    <t>ULUCAK TM 35-28-A00002_GÖKTEPE RES M12_2313759</t>
  </si>
  <si>
    <t>22.12.2023 20:18:57</t>
  </si>
  <si>
    <t>22.12.2023 21:28:49</t>
  </si>
  <si>
    <t>ULUCAK DM 35-27-M00792_EĞRİDERE-2 M18_2052606</t>
  </si>
  <si>
    <t>22.12.2023 20:25:26</t>
  </si>
  <si>
    <t>22.12.2023 21:24:52</t>
  </si>
  <si>
    <t>ULUCAK DM 35-27-M00792_ESKİ ÇAMBEL M16_2052603</t>
  </si>
  <si>
    <t>22.12.2023 20:26:44</t>
  </si>
  <si>
    <t>22.12.2023 21:07:00</t>
  </si>
  <si>
    <t>M-1422 35-01-M01422_M-1526 M04_41955725</t>
  </si>
  <si>
    <t>22.12.2023 20:38:23</t>
  </si>
  <si>
    <t>22.12.2023 21:19:33</t>
  </si>
  <si>
    <t>22.12.2023 20:47:39</t>
  </si>
  <si>
    <t>22.12.2023 22:12:13</t>
  </si>
  <si>
    <t>22.12.2023 20:48:50</t>
  </si>
  <si>
    <t>22.12.2023 22:08:14</t>
  </si>
  <si>
    <t>BAĞYURDU TM 35-27-A00003_HALİLBEYLİ DM M07_2310334</t>
  </si>
  <si>
    <t>22.12.2023 20:49:09</t>
  </si>
  <si>
    <t>22.12.2023 21:14:36</t>
  </si>
  <si>
    <t>GÖRDES TR-22 45-75-M00022_945605187_945605187</t>
  </si>
  <si>
    <t>22.12.2023 20:50:41</t>
  </si>
  <si>
    <t>22.12.2023 21:55:23</t>
  </si>
  <si>
    <t>22.12.2023 20:51:23</t>
  </si>
  <si>
    <t>22.12.2023 22:00:12</t>
  </si>
  <si>
    <t>DİNDARLI KÖK TR-3 KAKLIK 45-79-M00395_HatBaşıAyırıcı_53134482 M05_53134482</t>
  </si>
  <si>
    <t>22.12.2023 20:53:33</t>
  </si>
  <si>
    <t>23.12.2023 00:10:58</t>
  </si>
  <si>
    <t>22.12.2023 21:03:09</t>
  </si>
  <si>
    <t>23.12.2023 00:03:08</t>
  </si>
  <si>
    <t>MURADİYE TR-5 (ESKİ MEZARLIK YANI) 45-71-M00204_DM-5 M03_75532429</t>
  </si>
  <si>
    <t>22.12.2023 21:06:26</t>
  </si>
  <si>
    <t>22.12.2023 22:05:43</t>
  </si>
  <si>
    <t>22.12.2023 21:06:42</t>
  </si>
  <si>
    <t>22.12.2023 21:52:54</t>
  </si>
  <si>
    <t>L-200 MESTUR SİTESİ 35-14-L00200_956633960_956633960</t>
  </si>
  <si>
    <t>22.12.2023 21:13:40</t>
  </si>
  <si>
    <t>22.12.2023 22:23:57</t>
  </si>
  <si>
    <t>KABAZLI KÖK 45-78-M00675_HatBaşıAyırıcı_53139332 M03_53139332</t>
  </si>
  <si>
    <t>22.12.2023 21:18:09</t>
  </si>
  <si>
    <t>22.12.2023 23:29:49</t>
  </si>
  <si>
    <t>KARABURUN TR-2 35-21-L00014_A_91074434_91074434</t>
  </si>
  <si>
    <t>22.12.2023 21:21:31</t>
  </si>
  <si>
    <t>22.12.2023 22:33:54</t>
  </si>
  <si>
    <t>FOÇA CEZA İNFAZ KURUMU KÖK 35-23-M00302_HatBaşıAyırıcı_88020580 M03_88020580</t>
  </si>
  <si>
    <t>22.12.2023 21:21:59</t>
  </si>
  <si>
    <t>23.12.2023 05:11:49</t>
  </si>
  <si>
    <t>K-2752 35-03-K02752_910795612_910795612</t>
  </si>
  <si>
    <t>22.12.2023 21:22:26</t>
  </si>
  <si>
    <t>23.12.2023 00:36:19</t>
  </si>
  <si>
    <t>SELÇUK TM 35-13-A00003_AYSULUK M05_65979935</t>
  </si>
  <si>
    <t>22.12.2023 21:34:09</t>
  </si>
  <si>
    <t>22.12.2023 21:36:11</t>
  </si>
  <si>
    <t>22.12.2023 21:35:53</t>
  </si>
  <si>
    <t>22.12.2023 23:49:30</t>
  </si>
  <si>
    <t>HALİLBEYLİ DM 35-27-M00620_HALİLBEYLİ İÇME SUYU M11_2051340</t>
  </si>
  <si>
    <t>22.12.2023 21:37:08</t>
  </si>
  <si>
    <t>22.12.2023 21:48:39</t>
  </si>
  <si>
    <t>GERENKÖY KÖK 35-23-M00156_ILIPINAR KÖK M02_72155601</t>
  </si>
  <si>
    <t>22.12.2023 21:46:46</t>
  </si>
  <si>
    <t>22.12.2023 21:56:00</t>
  </si>
  <si>
    <t>BAĞARASI TR-10 KÖK 35-23-M00179_HatBaşıAyırıcı_100773113 M02_100773113</t>
  </si>
  <si>
    <t>22.12.2023 21:47:00</t>
  </si>
  <si>
    <t>23.12.2023 08:25:49</t>
  </si>
  <si>
    <t>22.12.2023 21:54:32</t>
  </si>
  <si>
    <t>22.12.2023 21:59:00</t>
  </si>
  <si>
    <t>22.12.2023 21:59:02</t>
  </si>
  <si>
    <t>22.12.2023 22:03:52</t>
  </si>
  <si>
    <t>22.12.2023 22:06:00</t>
  </si>
  <si>
    <t>22.12.2023 23:18:11</t>
  </si>
  <si>
    <t>KESİKKÖY DM 35-28-M00309_İZSU M05_96738809</t>
  </si>
  <si>
    <t>22.12.2023 22:02:19</t>
  </si>
  <si>
    <t>22.12.2023 22:20:30</t>
  </si>
  <si>
    <t>SELÇUK İM/DM 35-13-A00004_OTELLER M03_65986040</t>
  </si>
  <si>
    <t>22.12.2023 22:02:56</t>
  </si>
  <si>
    <t>23.12.2023 02:51:20</t>
  </si>
  <si>
    <t>YAHŞELLİ DM-5 35-28-M00882_MENEMEN-1 M07_66821185</t>
  </si>
  <si>
    <t>22.12.2023 22:07:32</t>
  </si>
  <si>
    <t>22.12.2023 22:16:00</t>
  </si>
  <si>
    <t>K-4023 35-01-K04023_911001187_911001187</t>
  </si>
  <si>
    <t>22.12.2023 22:08:37</t>
  </si>
  <si>
    <t>22.12.2023 23:10:33</t>
  </si>
  <si>
    <t>22.12.2023 22:28:22</t>
  </si>
  <si>
    <t>22.12.2023 22:34:55</t>
  </si>
  <si>
    <t>22.12.2023 22:29:51</t>
  </si>
  <si>
    <t>23.12.2023 00:01:46</t>
  </si>
  <si>
    <t>22.12.2023 22:34:56</t>
  </si>
  <si>
    <t>22.12.2023 22:39:53</t>
  </si>
  <si>
    <t>AVŞAR İM 45-83-A00002_E KOLU L02_81661009</t>
  </si>
  <si>
    <t>22.12.2023 22:37:16</t>
  </si>
  <si>
    <t>22.12.2023 23:22:55</t>
  </si>
  <si>
    <t>KEMALİYE DM (TR-1) 45-73-M00150_AKKEÇİLİ ÇIKIŞ M01_66716009</t>
  </si>
  <si>
    <t>22.12.2023 22:37:42</t>
  </si>
  <si>
    <t>22.12.2023 23:35:52</t>
  </si>
  <si>
    <t>22.12.2023 22:39:49</t>
  </si>
  <si>
    <t>23.12.2023 06:11:31</t>
  </si>
  <si>
    <t>22.12.2023 22:44:28</t>
  </si>
  <si>
    <t>23.12.2023 02:16:00</t>
  </si>
  <si>
    <t>22.12.2023 22:47:22</t>
  </si>
  <si>
    <t>23.12.2023 01:19:14</t>
  </si>
  <si>
    <t>YENİ TOKİ DM-2 45-71-M02244_KÖY HATTI-AFKAF TEKKE M02_72151518</t>
  </si>
  <si>
    <t>22.12.2023 22:51:05</t>
  </si>
  <si>
    <t>23.12.2023 03:45:11</t>
  </si>
  <si>
    <t>KEMALPAŞA TM 35-27-A00002_IŞIKLAR-2 M04_2306691</t>
  </si>
  <si>
    <t>22.12.2023 22:55:08</t>
  </si>
  <si>
    <t>22.12.2023 23:02:02</t>
  </si>
  <si>
    <t>M-850 KARAÇAM KÖK 35-02-M00850_EĞRİDERE M05_2065729</t>
  </si>
  <si>
    <t>22.12.2023 22:56:09</t>
  </si>
  <si>
    <t>22.12.2023 23:02:40</t>
  </si>
  <si>
    <t>22.12.2023 23:06:22</t>
  </si>
  <si>
    <t>23.12.2023 02:22:39</t>
  </si>
  <si>
    <t>22.12.2023 23:12:52</t>
  </si>
  <si>
    <t>22.12.2023 23:54:18</t>
  </si>
  <si>
    <t>TR-16 45-77-L00016_945487229_945487229</t>
  </si>
  <si>
    <t>22.12.2023 23:31:08</t>
  </si>
  <si>
    <t>23.12.2023 01:29:11</t>
  </si>
  <si>
    <t>ÇAMBEL KÖK 35-27-M00619_YENMİŞ-2 M04_72166020</t>
  </si>
  <si>
    <t>22.12.2023 23:32:49</t>
  </si>
  <si>
    <t>23.12.2023 02:47:32</t>
  </si>
  <si>
    <t>M-2708 35-02-M02708_99876083_99876083</t>
  </si>
  <si>
    <t>22.12.2023 23:44:56</t>
  </si>
  <si>
    <t>23.12.2023 01:19:00</t>
  </si>
  <si>
    <t>22.12.2023 23:48:42</t>
  </si>
  <si>
    <t>22.12.2023 23:51:12</t>
  </si>
  <si>
    <t>22.12.2023 23:48:58</t>
  </si>
  <si>
    <t>HALİLBEYLİ DM 35-27-M00620_Recloser M09_2313231</t>
  </si>
  <si>
    <t>22.12.2023 23:51:38</t>
  </si>
  <si>
    <t>23.12.2023 05:00:16</t>
  </si>
  <si>
    <t>M-3337 35-04-M03337_99734352_99734352</t>
  </si>
  <si>
    <t>23.12.2023 00:04:02</t>
  </si>
  <si>
    <t>23.12.2023 01:10:13</t>
  </si>
  <si>
    <t>M-3121 35-10-M03121_35-10-M03121_81756692</t>
  </si>
  <si>
    <t>23.12.2023 00:06:50</t>
  </si>
  <si>
    <t>23.12.2023 00:47:09</t>
  </si>
  <si>
    <t>ASARLIK TR-22 35-28-M00595_6672504 _5794567</t>
  </si>
  <si>
    <t>23.12.2023 00:10:21</t>
  </si>
  <si>
    <t>23.12.2023 02:24:18</t>
  </si>
  <si>
    <t>M-749 KIRIKLAR CEZAEVİ KÖK 35-03-M00749_M-750 CEZAEVİ M01_49932292</t>
  </si>
  <si>
    <t>23.12.2023 00:28:48</t>
  </si>
  <si>
    <t>23.12.2023 02:22:08</t>
  </si>
  <si>
    <t>M-17 UŞAKLILAR SİTESİ 35-18-M00017_A_91402728_91402728</t>
  </si>
  <si>
    <t>23.12.2023 00:53:53</t>
  </si>
  <si>
    <t>23.12.2023 02:00:09</t>
  </si>
  <si>
    <t>EĞLENHOCA DM 35-21-M00013_KARABURUN-3 (EĞLENHOCA-3) M10_72178741</t>
  </si>
  <si>
    <t>23.12.2023 00:53:58</t>
  </si>
  <si>
    <t>23.12.2023 01:05:34</t>
  </si>
  <si>
    <t>KUŞÇULAR DM 35-19-M00461_KUŞÇULAR DM-2 M03_47230053</t>
  </si>
  <si>
    <t>23.12.2023 00:55:12</t>
  </si>
  <si>
    <t>23.12.2023 01:32:18</t>
  </si>
  <si>
    <t>23.12.2023 00:58:58</t>
  </si>
  <si>
    <t>23.12.2023 03:03:02</t>
  </si>
  <si>
    <t>L-10 KARADAĞ DM 35-18-L00010_950461909_950461909</t>
  </si>
  <si>
    <t>23.12.2023 00:59:02</t>
  </si>
  <si>
    <t>23.12.2023 03:48:04</t>
  </si>
  <si>
    <t>KARAKUYU KÖK 35-26-M00437_TR-2/TR-3/TR-4/TARİŞ/ŞİNASİ ERTAN İÇE SUYU M12_66057113</t>
  </si>
  <si>
    <t>23.12.2023 01:07:42</t>
  </si>
  <si>
    <t>23.12.2023 01:22:32</t>
  </si>
  <si>
    <t>23.12.2023 01:13:46</t>
  </si>
  <si>
    <t>23.12.2023 01:18:00</t>
  </si>
  <si>
    <t>23.12.2023 01:17:56</t>
  </si>
  <si>
    <t>23.12.2023 02:50:58</t>
  </si>
  <si>
    <t>23.12.2023 01:43:27</t>
  </si>
  <si>
    <t>23.12.2023 01:19:47</t>
  </si>
  <si>
    <t>23.12.2023 01:29:38</t>
  </si>
  <si>
    <t>SELÇUK İM/DM 35-13-A00004_ŞİRİNCE L04_65986070</t>
  </si>
  <si>
    <t>23.12.2023 01:22:57</t>
  </si>
  <si>
    <t>23.12.2023 01:36:12</t>
  </si>
  <si>
    <t>DM-2/9 SEPETÇİK 35-18-L00589_7002663_56389472_56389472</t>
  </si>
  <si>
    <t>23.12.2023 01:26:49</t>
  </si>
  <si>
    <t>23.12.2023 06:27:56</t>
  </si>
  <si>
    <t>23.12.2023 01:27:14</t>
  </si>
  <si>
    <t>23.12.2023 01:52:00</t>
  </si>
  <si>
    <t>23.12.2023 01:29:48</t>
  </si>
  <si>
    <t>23.12.2023 01:47:08</t>
  </si>
  <si>
    <t>ÖMÜR BELDESİ TR 35-14-M00120_M-42 M01_80640503</t>
  </si>
  <si>
    <t>23.12.2023 01:32:40</t>
  </si>
  <si>
    <t>23.12.2023 01:40:48</t>
  </si>
  <si>
    <t>23.12.2023 01:43:59</t>
  </si>
  <si>
    <t>23.12.2023 02:27:01</t>
  </si>
  <si>
    <t>23.12.2023 01:59:00</t>
  </si>
  <si>
    <t>L-181 TAN SİTESİ 35-18-L00181_950460308_950460308</t>
  </si>
  <si>
    <t>23.12.2023 01:54:47</t>
  </si>
  <si>
    <t>23.12.2023 05:25:26</t>
  </si>
  <si>
    <t>23.12.2023 01:58:55</t>
  </si>
  <si>
    <t>23.12.2023 03:17:24</t>
  </si>
  <si>
    <t>23.12.2023 02:03:48</t>
  </si>
  <si>
    <t>23.12.2023 03:48:08</t>
  </si>
  <si>
    <t>PAMUCAK KÖK 35-13-L00400_ARVALYA L11_2097132</t>
  </si>
  <si>
    <t>23.12.2023 02:10:12</t>
  </si>
  <si>
    <t>23.12.2023 02:11:02</t>
  </si>
  <si>
    <t>23.12.2023 02:28:08</t>
  </si>
  <si>
    <t>23.12.2023 02:35:22</t>
  </si>
  <si>
    <t>TR-18 35-26-M00018_956625353_956625353</t>
  </si>
  <si>
    <t>23.12.2023 02:39:26</t>
  </si>
  <si>
    <t>23.12.2023 09:35:03</t>
  </si>
  <si>
    <t>YENİ FOÇA TR-19 35-23-M00019_DAĞITIM TRAFO YENİFOÇA TR-19 M04_2334903</t>
  </si>
  <si>
    <t>23.12.2023 02:42:12</t>
  </si>
  <si>
    <t>23.12.2023 10:11:51</t>
  </si>
  <si>
    <t>K-1536 35-01-K01536_A_56374485_56374485</t>
  </si>
  <si>
    <t>23.12.2023 02:42:22</t>
  </si>
  <si>
    <t>23.12.2023 05:21:13</t>
  </si>
  <si>
    <t>23.12.2023 03:35:54</t>
  </si>
  <si>
    <t>TOYGAR KÖK 45-73-M00166_HatBaşıAyırıcı_53135970 M01_53135970</t>
  </si>
  <si>
    <t>23.12.2023 03:21:48</t>
  </si>
  <si>
    <t>23.12.2023 07:27:14</t>
  </si>
  <si>
    <t>ULUCAK DM-2/3 35-27-M00336_B_56364615_56364615</t>
  </si>
  <si>
    <t>23.12.2023 03:33:56</t>
  </si>
  <si>
    <t>23.12.2023 11:33:23</t>
  </si>
  <si>
    <t>SOMA TR-16/4 45-82-M00096_TR-3 M03_72189664</t>
  </si>
  <si>
    <t>23.12.2023 03:35:38</t>
  </si>
  <si>
    <t>23.12.2023 08:38:29</t>
  </si>
  <si>
    <t>23.12.2023 03:41:21</t>
  </si>
  <si>
    <t>23.12.2023 05:58:32</t>
  </si>
  <si>
    <t>HACIBEKTAŞLI TR-2 45-78-M00693_C_91163972_91163972</t>
  </si>
  <si>
    <t>23.12.2023 03:46:59</t>
  </si>
  <si>
    <t>23.12.2023 03:54:05</t>
  </si>
  <si>
    <t>23.12.2023 11:21:40</t>
  </si>
  <si>
    <t>HACIBEKTAŞLI TR-2 45-78-M00693_45-78-M00693_2360280</t>
  </si>
  <si>
    <t>23.12.2023 04:22:48</t>
  </si>
  <si>
    <t>ÇUKURKÖY KÖK 35-29-L00034_ÇUKURKÖY ENH L06_2329347</t>
  </si>
  <si>
    <t>23.12.2023 04:00:12</t>
  </si>
  <si>
    <t>23.12.2023 04:01:00</t>
  </si>
  <si>
    <t>YİĞİTLER KÖK 35-27-M00707_BAĞYURDU TOPRAK SU-2 M04_72159088</t>
  </si>
  <si>
    <t>23.12.2023 04:02:42</t>
  </si>
  <si>
    <t>23.12.2023 05:08:49</t>
  </si>
  <si>
    <t>23.12.2023 04:04:58</t>
  </si>
  <si>
    <t>23.12.2023 04:07:39</t>
  </si>
  <si>
    <t>BAĞYURDU SLM GRB TR-4 35-27-M00732_A_91115623_91115623</t>
  </si>
  <si>
    <t>23.12.2023 04:33:22</t>
  </si>
  <si>
    <t>23.12.2023 11:50:43</t>
  </si>
  <si>
    <t>TOKİ KONUTLARI TR-16 45-74-M00310_945584191_945584191</t>
  </si>
  <si>
    <t>23.12.2023 05:23:07</t>
  </si>
  <si>
    <t>23.12.2023 06:56:33</t>
  </si>
  <si>
    <t>23.12.2023 05:55:27</t>
  </si>
  <si>
    <t>23.12.2023 07:22:11</t>
  </si>
  <si>
    <t>23.12.2023 06:06:11</t>
  </si>
  <si>
    <t>23.12.2023 09:42:59</t>
  </si>
  <si>
    <t>BELİĞ ŞİŞİKOĞLU SULAMA GRUBU 35-29-M00182_B_56406627_56406627</t>
  </si>
  <si>
    <t>23.12.2023 06:13:18</t>
  </si>
  <si>
    <t>23.12.2023 10:59:36</t>
  </si>
  <si>
    <t>ASARLIK TR-22 35-28-M00595_7129021 _5794602</t>
  </si>
  <si>
    <t>23.12.2023 06:34:35</t>
  </si>
  <si>
    <t>23.12.2023 12:00:37</t>
  </si>
  <si>
    <t>23.12.2023 07:18:38</t>
  </si>
  <si>
    <t>23.12.2023 11:41:52</t>
  </si>
  <si>
    <t>L-231 35-18-L00231_5720401 g1b_5957452</t>
  </si>
  <si>
    <t>23.12.2023 07:21:46</t>
  </si>
  <si>
    <t>23.12.2023 14:15:05</t>
  </si>
  <si>
    <t>AHMETLİ TR-13 MANDIRA 45-84-L00013_A_56407378_56407378</t>
  </si>
  <si>
    <t>23.12.2023 07:29:57</t>
  </si>
  <si>
    <t>23.12.2023 09:14:28</t>
  </si>
  <si>
    <t>M-3312(YATIRIM REZERVE) 35-07-M03312_913335025_913335025</t>
  </si>
  <si>
    <t>23.12.2023 07:34:32</t>
  </si>
  <si>
    <t>23.12.2023 16:09:06</t>
  </si>
  <si>
    <t>23.12.2023 07:35:17</t>
  </si>
  <si>
    <t>23.12.2023 08:05:07</t>
  </si>
  <si>
    <t>SEYREK TR-7 KÖK 35-28-M00379_A a_5897893</t>
  </si>
  <si>
    <t>23.12.2023 07:53:29</t>
  </si>
  <si>
    <t>23.12.2023 14:21:08</t>
  </si>
  <si>
    <t>23.12.2023 07:57:24</t>
  </si>
  <si>
    <t>23.12.2023 08:15:33</t>
  </si>
  <si>
    <t>FOÇAKÖY TR-3 35-23-M00224_A_56357414_56357414</t>
  </si>
  <si>
    <t>23.12.2023 07:59:19</t>
  </si>
  <si>
    <t>23.12.2023 14:07:21</t>
  </si>
  <si>
    <t>M-1491 35-10-M01491_949970971_949970971</t>
  </si>
  <si>
    <t>23.12.2023 07:59:49</t>
  </si>
  <si>
    <t>23.12.2023 14:37:08</t>
  </si>
  <si>
    <t>MENEMEN TR-49 35-28-L00049_A_91237884_91237884</t>
  </si>
  <si>
    <t>23.12.2023 08:00:34</t>
  </si>
  <si>
    <t>23.12.2023 10:05:03</t>
  </si>
  <si>
    <t>ALÇUK TM 35-17-A00001_HatBaşıAyırıcı_53133693 M30_53133693</t>
  </si>
  <si>
    <t>23.12.2023 11:09:13</t>
  </si>
  <si>
    <t>L-157 YEŞİLKENT 35-14-L00157_10033501_56390104_56390104</t>
  </si>
  <si>
    <t>23.12.2023 08:08:53</t>
  </si>
  <si>
    <t>23.12.2023 10:38:19</t>
  </si>
  <si>
    <t>23.12.2023 08:13:41</t>
  </si>
  <si>
    <t>23.12.2023 09:19:36</t>
  </si>
  <si>
    <t>MAVİKÖŞE TR-2 35-17-M00225_950303918_950303918</t>
  </si>
  <si>
    <t>23.12.2023 08:19:21</t>
  </si>
  <si>
    <t>23.12.2023 10:28:23</t>
  </si>
  <si>
    <t>ÇOBANLAR SUBATAN TR-1 35-15-L00358_B_96075598_96075598</t>
  </si>
  <si>
    <t>23.12.2023 08:23:34</t>
  </si>
  <si>
    <t>23.12.2023 15:30:55</t>
  </si>
  <si>
    <t>23.12.2023 08:27:36</t>
  </si>
  <si>
    <t>23.12.2023 13:45:10</t>
  </si>
  <si>
    <t>23.12.2023 08:34:00</t>
  </si>
  <si>
    <t>23.12.2023 08:37:45</t>
  </si>
  <si>
    <t>BAĞARASI TR-7 35-23-M00176_95000550113_95000550113</t>
  </si>
  <si>
    <t>23.12.2023 08:34:37</t>
  </si>
  <si>
    <t>23.12.2023 13:40:40</t>
  </si>
  <si>
    <t>_910354841_910354841</t>
  </si>
  <si>
    <t>23.12.2023 08:34:53</t>
  </si>
  <si>
    <t>23.12.2023 16:35:12</t>
  </si>
  <si>
    <t>MEKO METAL KÖK 35-26-M00394_MEKO METAL TR M03_72164860</t>
  </si>
  <si>
    <t>23.12.2023 08:36:31</t>
  </si>
  <si>
    <t>23.12.2023 13:49:13</t>
  </si>
  <si>
    <t>TR-60 35-16-L00060_47597194_56353410_56353410</t>
  </si>
  <si>
    <t>23.12.2023 08:36:32</t>
  </si>
  <si>
    <t>23.12.2023 11:57:26</t>
  </si>
  <si>
    <t>MORALILAR İM 45-72-A00002_MORALILAR TARIMSAL SULAMA L04_2330484</t>
  </si>
  <si>
    <t>23.12.2023 08:45:38</t>
  </si>
  <si>
    <t>23.12.2023 10:04:20</t>
  </si>
  <si>
    <t>YAHŞELLİ TR-1 35-28-M00216_C_56357596_56357596</t>
  </si>
  <si>
    <t>23.12.2023 08:51:07</t>
  </si>
  <si>
    <t>23.12.2023 11:34:44</t>
  </si>
  <si>
    <t>KADIOVACIK TR-1 35-19-M00202_956698786_956698786</t>
  </si>
  <si>
    <t>23.12.2023 08:52:45</t>
  </si>
  <si>
    <t>23.12.2023 10:45:41</t>
  </si>
  <si>
    <t>L-254 35-18-L00254_950451168_950451168</t>
  </si>
  <si>
    <t>23.12.2023 08:54:14</t>
  </si>
  <si>
    <t>23.12.2023 12:41:23</t>
  </si>
  <si>
    <t>ÜÇÜNCÜ KISIM SANAYİ TR-4 45-83-M00630_48096056_56387562_56387562</t>
  </si>
  <si>
    <t>23.12.2023 08:54:52</t>
  </si>
  <si>
    <t>23.12.2023 10:44:04</t>
  </si>
  <si>
    <t>M-2706 35-02-M02706_ M-2707 M03_65013984</t>
  </si>
  <si>
    <t>23.12.2023 09:00:40</t>
  </si>
  <si>
    <t>23.12.2023 17:46:07</t>
  </si>
  <si>
    <t>23.12.2023 09:02:12</t>
  </si>
  <si>
    <t>23.12.2023 19:22:51</t>
  </si>
  <si>
    <t>23.12.2023 09:02:54</t>
  </si>
  <si>
    <t>23.12.2023 10:54:33</t>
  </si>
  <si>
    <t>23.12.2023 09:03:11</t>
  </si>
  <si>
    <t>23.12.2023 09:14:47</t>
  </si>
  <si>
    <t>TR-90 45-78-L00090_95002748957_95002748957</t>
  </si>
  <si>
    <t>23.12.2023 09:03:30</t>
  </si>
  <si>
    <t>23.12.2023 11:24:24</t>
  </si>
  <si>
    <t>L-365 ILDIR ÇAYAĞZI 35-18-L00365_950454926_950454926</t>
  </si>
  <si>
    <t>23.12.2023 09:03:54</t>
  </si>
  <si>
    <t>23.12.2023 11:47:41</t>
  </si>
  <si>
    <t>BULGURCA TR-2 35-22-M00251_35-22-M00251_2349153</t>
  </si>
  <si>
    <t>23.12.2023 09:04:18</t>
  </si>
  <si>
    <t>23.12.2023 16:07:03</t>
  </si>
  <si>
    <t>BAĞYURDU SLM GRB TR-1 35-27-M00731_35-27-M00731_2355914</t>
  </si>
  <si>
    <t>23.12.2023 09:08:48</t>
  </si>
  <si>
    <t>23.12.2023 15:03:20</t>
  </si>
  <si>
    <t>23.12.2023 09:11:09</t>
  </si>
  <si>
    <t>23.12.2023 17:09:37</t>
  </si>
  <si>
    <t>23.12.2023 09:15:52</t>
  </si>
  <si>
    <t>23.12.2023 12:21:22</t>
  </si>
  <si>
    <t>EMİRALEM TR-2 35-28-M00228_A_56357451_56357451</t>
  </si>
  <si>
    <t>23.12.2023 09:16:29</t>
  </si>
  <si>
    <t>23.12.2023 11:56:28</t>
  </si>
  <si>
    <t>23.12.2023 09:16:54</t>
  </si>
  <si>
    <t>23.12.2023 16:03:58</t>
  </si>
  <si>
    <t>TURGUTLU İM 45-83-A00001_TRF-C GİRİŞ M10_42295569</t>
  </si>
  <si>
    <t>23.12.2023 09:17:05</t>
  </si>
  <si>
    <t>23.12.2023 14:17:04</t>
  </si>
  <si>
    <t>HARMANDALI KÖK 45-71-M00061_HatBaşıAyırıcı_53134352 M11_53134352</t>
  </si>
  <si>
    <t>23.12.2023 09:18:16</t>
  </si>
  <si>
    <t>23.12.2023 17:05:21</t>
  </si>
  <si>
    <t>MENEMEN İM 35-28-A00001_ŞEHİR-2 L08_88107414</t>
  </si>
  <si>
    <t>23.12.2023 09:24:42</t>
  </si>
  <si>
    <t>23.12.2023 09:29:00</t>
  </si>
  <si>
    <t>HALİLBEYLİ TR-1 KÖK 35-27-M01057_HAMZABABA VE KÖYLER M04_61283942</t>
  </si>
  <si>
    <t>23.12.2023 09:32:18</t>
  </si>
  <si>
    <t>23.12.2023 17:36:06</t>
  </si>
  <si>
    <t>M-1815 KISIK DM-2 35-22-M00096_M-1814 KISIK DM(CUMAOVASI-2) M13_72100665</t>
  </si>
  <si>
    <t>23.12.2023 09:34:02</t>
  </si>
  <si>
    <t>23.12.2023 09:35:00</t>
  </si>
  <si>
    <t>CERİTLER TR-1 35-31-L00117_C_72254144_72254144</t>
  </si>
  <si>
    <t>23.12.2023 09:34:35</t>
  </si>
  <si>
    <t>23.12.2023 16:57:36</t>
  </si>
  <si>
    <t>K-3981 35-04-K03981_A_56369452_56369452</t>
  </si>
  <si>
    <t>23.12.2023 09:40:02</t>
  </si>
  <si>
    <t>23.12.2023 16:29:53</t>
  </si>
  <si>
    <t>YILMAZ İM 45-78-A00003_ÇAMURHAMAMI L09_2103971</t>
  </si>
  <si>
    <t>23.12.2023 09:40:34</t>
  </si>
  <si>
    <t>23.12.2023 16:47:24</t>
  </si>
  <si>
    <t>BEYDERE KÖK 45-71-M00128_ÜÇPINAR M03_50217157</t>
  </si>
  <si>
    <t>23.12.2023 09:40:38</t>
  </si>
  <si>
    <t>23.12.2023 17:00:28</t>
  </si>
  <si>
    <t>K-112 35-01-K00112_910489524_910489524</t>
  </si>
  <si>
    <t>23.12.2023 09:40:45</t>
  </si>
  <si>
    <t>23.12.2023 09:42:00</t>
  </si>
  <si>
    <t>23.12.2023 16:22:25</t>
  </si>
  <si>
    <t>OĞLANANASI TR-5 KÖK 35-22-M00092_OĞLANANASI TR-3 M06_89600660</t>
  </si>
  <si>
    <t>23.12.2023 09:43:23</t>
  </si>
  <si>
    <t>23.12.2023 10:08:00</t>
  </si>
  <si>
    <t>23.12.2023 16:58:29</t>
  </si>
  <si>
    <t>23.12.2023 09:43:44</t>
  </si>
  <si>
    <t>23.12.2023 14:34:25</t>
  </si>
  <si>
    <t>M-263 35-09-M00263_M-347 M03_47547857</t>
  </si>
  <si>
    <t>23.12.2023 09:44:08</t>
  </si>
  <si>
    <t>23.12.2023 11:07:16</t>
  </si>
  <si>
    <t>YILMAZ İM 45-78-A00003_CAFERBEY L05_2108817</t>
  </si>
  <si>
    <t>23.12.2023 09:45:01</t>
  </si>
  <si>
    <t>23.12.2023 16:49:08</t>
  </si>
  <si>
    <t>TR-30 (M-730) 35-30-M00730_955328219_955328219</t>
  </si>
  <si>
    <t>23.12.2023 09:46:29</t>
  </si>
  <si>
    <t>23.12.2023 11:30:19</t>
  </si>
  <si>
    <t>23.12.2023 09:46:44</t>
  </si>
  <si>
    <t>23.12.2023 09:57:00</t>
  </si>
  <si>
    <t>23.12.2023 09:46:46</t>
  </si>
  <si>
    <t>23.12.2023 09:54:00</t>
  </si>
  <si>
    <t>SOMA B SANTRALİ TM 45-82-A00004_IŞIKLAR-2 (1H04) M010_66326700</t>
  </si>
  <si>
    <t>23.12.2023 09:47:59</t>
  </si>
  <si>
    <t>23.12.2023 10:25:59</t>
  </si>
  <si>
    <t>YILMAZ İM 45-78-A00003_AHMETLİ DSİ M09_2331191</t>
  </si>
  <si>
    <t>23.12.2023 09:49:02</t>
  </si>
  <si>
    <t>23.12.2023 16:49:40</t>
  </si>
  <si>
    <t>23.12.2023 09:52:41</t>
  </si>
  <si>
    <t>23.12.2023 16:47:38</t>
  </si>
  <si>
    <t>23.12.2023 09:53:12</t>
  </si>
  <si>
    <t>23.12.2023 10:26:39</t>
  </si>
  <si>
    <t>KIRKAĞAÇ DM 45-76-M00043_ŞEHİR-2(GARAJ TARAFI) M09_72247564</t>
  </si>
  <si>
    <t>23.12.2023 09:55:05</t>
  </si>
  <si>
    <t>23.12.2023 16:37:38</t>
  </si>
  <si>
    <t>UZUNKUYU TR-2 35-19-M00204_7133069_56377359_56377359</t>
  </si>
  <si>
    <t>23.12.2023 09:57:18</t>
  </si>
  <si>
    <t>23.12.2023 11:49:11</t>
  </si>
  <si>
    <t>ASNUR SİTESİ TR 35-30-M00117_35-30-M00117_72087498</t>
  </si>
  <si>
    <t>23.12.2023 09:57:59</t>
  </si>
  <si>
    <t>23.12.2023 16:01:28</t>
  </si>
  <si>
    <t>KARTAL İM 35-08-A00003_KARTAL-17 K01_80523520</t>
  </si>
  <si>
    <t>23.12.2023 09:59:14</t>
  </si>
  <si>
    <t>23.12.2023 16:43:48</t>
  </si>
  <si>
    <t>23.12.2023 09:59:58</t>
  </si>
  <si>
    <t>23.12.2023 11:53:52</t>
  </si>
  <si>
    <t>K-4534 35-01-K04534_A_56376257_56376257</t>
  </si>
  <si>
    <t>23.12.2023 10:01:07</t>
  </si>
  <si>
    <t>23.12.2023 17:38:30</t>
  </si>
  <si>
    <t>SARUHANLI DM 45-80-M00001_HACIRAHMANLI M13_2324164</t>
  </si>
  <si>
    <t>23.12.2023 10:01:29</t>
  </si>
  <si>
    <t>23.12.2023 14:32:50</t>
  </si>
  <si>
    <t>DELEMENLER KÖK 45-73-M00490_HACIALİLER M03_2081975</t>
  </si>
  <si>
    <t>23.12.2023 10:03:06</t>
  </si>
  <si>
    <t>23.12.2023 16:38:37</t>
  </si>
  <si>
    <t>M-1309 35-02-M01309_M-338 RASATANE M04_2102196</t>
  </si>
  <si>
    <t>23.12.2023 10:13:10</t>
  </si>
  <si>
    <t>23.12.2023 10:57:02</t>
  </si>
  <si>
    <t>TORBALI DM 35-26-M00001_TR-53/TR-54 M08_2056985</t>
  </si>
  <si>
    <t>23.12.2023 10:16:44</t>
  </si>
  <si>
    <t>23.12.2023 10:19:00</t>
  </si>
  <si>
    <t>SULTAN DM 35-25-M00121_İZSU ARITMA M04_72117223</t>
  </si>
  <si>
    <t>23.12.2023 10:19:17</t>
  </si>
  <si>
    <t>23.12.2023 10:22:00</t>
  </si>
  <si>
    <t>23.12.2023 10:20:04</t>
  </si>
  <si>
    <t>23.12.2023 10:27:54</t>
  </si>
  <si>
    <t>23.12.2023 10:21:29</t>
  </si>
  <si>
    <t>23.12.2023 10:28:00</t>
  </si>
  <si>
    <t>MURADİYE DM-5 45-71-M00618_DM-5/1 M01_2034793</t>
  </si>
  <si>
    <t>23.12.2023 10:27:00</t>
  </si>
  <si>
    <t>23.12.2023 14:00:55</t>
  </si>
  <si>
    <t>AHMETLİ TR-30 MEZARLIK 45-84-L00030__72410358_72410358</t>
  </si>
  <si>
    <t>23.12.2023 10:28:48</t>
  </si>
  <si>
    <t>23.12.2023 12:53:30</t>
  </si>
  <si>
    <t>YASEMİN DM 35-19-M00002_HatBaşıAyırıcı_97584048 M02_97584048</t>
  </si>
  <si>
    <t>23.12.2023 10:29:41</t>
  </si>
  <si>
    <t>23.12.2023 11:49:48</t>
  </si>
  <si>
    <t>23.12.2023 10:32:05</t>
  </si>
  <si>
    <t>23.12.2023 19:25:21</t>
  </si>
  <si>
    <t>HACIHAMZALAR TR-1 35-16-M00104_A_90993466_90993466</t>
  </si>
  <si>
    <t>23.12.2023 10:34:32</t>
  </si>
  <si>
    <t>23.12.2023 17:12:45</t>
  </si>
  <si>
    <t>HAMAM TR-2 35-29-L00501_35-29-L00501_2373761</t>
  </si>
  <si>
    <t>23.12.2023 10:38:28</t>
  </si>
  <si>
    <t>23.12.2023 11:42:01</t>
  </si>
  <si>
    <t>ORTA MAHALLE M-55 (ARTIMA) KÖK 35-25-M00055_SULTAN DM M02_72124307</t>
  </si>
  <si>
    <t>23.12.2023 10:39:02</t>
  </si>
  <si>
    <t>23.12.2023 10:47:53</t>
  </si>
  <si>
    <t>L-400 35-18-L00400_9552080_56368790_56368790</t>
  </si>
  <si>
    <t>23.12.2023 10:40:33</t>
  </si>
  <si>
    <t>23.12.2023 12:54:35</t>
  </si>
  <si>
    <t>KEMİKLİDERE KÖK 45-80-M00108_ESKİ KEMİKLİDERE AKHİSAR FİDERİ M06_2086354</t>
  </si>
  <si>
    <t>23.12.2023 10:43:02</t>
  </si>
  <si>
    <t>23.12.2023 11:13:08</t>
  </si>
  <si>
    <t>MORSAN TM 45-71-A00002_MURADİYE M13_2312167</t>
  </si>
  <si>
    <t>23.12.2023 10:49:37</t>
  </si>
  <si>
    <t>23.12.2023 11:40:00</t>
  </si>
  <si>
    <t>ÇUKURALTI M-37 35-25-M00078_955264151_955264151</t>
  </si>
  <si>
    <t>23.12.2023 10:49:38</t>
  </si>
  <si>
    <t>23.12.2023 15:31:28</t>
  </si>
  <si>
    <t>MENEMEN TR-1 35-28-L00001_DIREK TIPI TRAFO HUCRESI H01_2108926</t>
  </si>
  <si>
    <t>23.12.2023 10:53:25</t>
  </si>
  <si>
    <t>23.12.2023 16:40:12</t>
  </si>
  <si>
    <t>AKARCA DM (M-233) 35-14-M00233_L-47 DENİZKENT SİTESİ L03_100906062</t>
  </si>
  <si>
    <t>23.12.2023 10:54:08</t>
  </si>
  <si>
    <t>23.12.2023 15:40:21</t>
  </si>
  <si>
    <t>23.12.2023 10:54:27</t>
  </si>
  <si>
    <t>23.12.2023 11:52:56</t>
  </si>
  <si>
    <t>TR-16 35-16-L00016_953318803_953318803</t>
  </si>
  <si>
    <t>23.12.2023 10:54:53</t>
  </si>
  <si>
    <t>23.12.2023 18:37:53</t>
  </si>
  <si>
    <t>23.12.2023 10:55:37</t>
  </si>
  <si>
    <t>23.12.2023 11:34:13</t>
  </si>
  <si>
    <t>23.12.2023 11:02:27</t>
  </si>
  <si>
    <t>23.12.2023 14:59:29</t>
  </si>
  <si>
    <t>23.12.2023 11:04:08</t>
  </si>
  <si>
    <t>23.12.2023 11:07:05</t>
  </si>
  <si>
    <t>ÖDEMİŞ İM 35-15-A00001_YENİCEKÖY L04_83647136</t>
  </si>
  <si>
    <t>23.12.2023 11:04:48</t>
  </si>
  <si>
    <t>23.12.2023 14:06:19</t>
  </si>
  <si>
    <t>SARIGÖL TR-45 45-79-M00045_945555244_945555244</t>
  </si>
  <si>
    <t>23.12.2023 11:11:10</t>
  </si>
  <si>
    <t>23.12.2023 13:02:03</t>
  </si>
  <si>
    <t>23.12.2023 11:15:04</t>
  </si>
  <si>
    <t>23.12.2023 12:30:41</t>
  </si>
  <si>
    <t>TR-4 35-31-M00004_DAĞITIM TRAFO TR-4 M03_95440577</t>
  </si>
  <si>
    <t>23.12.2023 11:15:19</t>
  </si>
  <si>
    <t>23.12.2023 12:32:28</t>
  </si>
  <si>
    <t>23.12.2023 11:18:14</t>
  </si>
  <si>
    <t>23.12.2023 17:47:33</t>
  </si>
  <si>
    <t>TR-115 ZEYTİNALANI 35-19-L00115_966875923_966875923</t>
  </si>
  <si>
    <t>23.12.2023 11:20:39</t>
  </si>
  <si>
    <t>23.12.2023 13:10:29</t>
  </si>
  <si>
    <t>ÇIKRIKÇI TR-3 45-83-L00466_955159490_955159490</t>
  </si>
  <si>
    <t>23.12.2023 11:24:11</t>
  </si>
  <si>
    <t>23.12.2023 12:43:48</t>
  </si>
  <si>
    <t>M-1901 OĞLANANASI TR-11 35-22-M00644_DIREK TIPI TRAFO HUCRESI H01_2102587</t>
  </si>
  <si>
    <t>23.12.2023 11:29:28</t>
  </si>
  <si>
    <t>23.12.2023 12:02:54</t>
  </si>
  <si>
    <t>TOKİ KONUTLARI TR-16 45-74-M00310_949386717_949386717</t>
  </si>
  <si>
    <t>23.12.2023 11:34:21</t>
  </si>
  <si>
    <t>23.12.2023 12:27:03</t>
  </si>
  <si>
    <t>23.12.2023 11:37:54</t>
  </si>
  <si>
    <t>23.12.2023 12:18:55</t>
  </si>
  <si>
    <t>M-2557 35-01-M02557_911189935_911189935</t>
  </si>
  <si>
    <t>23.12.2023 11:42:43</t>
  </si>
  <si>
    <t>23.12.2023 12:46:04</t>
  </si>
  <si>
    <t>L-215 35-18-L00215_8909375_56375228_56375228</t>
  </si>
  <si>
    <t>23.12.2023 11:51:25</t>
  </si>
  <si>
    <t>23.12.2023 15:56:29</t>
  </si>
  <si>
    <t>L-365 ILDIR ÇAYAĞZI 35-18-L00365_A_91249784_91249784</t>
  </si>
  <si>
    <t>23.12.2023 11:53:39</t>
  </si>
  <si>
    <t>23.12.2023 13:45:30</t>
  </si>
  <si>
    <t>TAHTALIÇAY KÖK (M-751) 35-22-M00145_M-52 BASIN YAYIN M05_2108668</t>
  </si>
  <si>
    <t>23.12.2023 11:56:08</t>
  </si>
  <si>
    <t>23.12.2023 14:17:43</t>
  </si>
  <si>
    <t>EMİRALEM TR-2 35-28-M00228_35-28-M00228_2369587</t>
  </si>
  <si>
    <t>23.12.2023 12:39:55</t>
  </si>
  <si>
    <t>ALSANCAK TM 35-01-A00005_BEHÇET UZ M09_2308849</t>
  </si>
  <si>
    <t>23.12.2023 11:58:58</t>
  </si>
  <si>
    <t>23.12.2023 12:54:56</t>
  </si>
  <si>
    <t>SEKLİK TR-1 35-16-M00036_953324640_953324640</t>
  </si>
  <si>
    <t>23.12.2023 12:24:07</t>
  </si>
  <si>
    <t>23.12.2023 14:16:08</t>
  </si>
  <si>
    <t>K-1472 35-08-K01472_C_56379998_56379998</t>
  </si>
  <si>
    <t>23.12.2023 12:26:10</t>
  </si>
  <si>
    <t>23.12.2023 17:50:16</t>
  </si>
  <si>
    <t>TR-2/93 45-83-L00093_955146559_955146559</t>
  </si>
  <si>
    <t>23.12.2023 12:26:20</t>
  </si>
  <si>
    <t>23.12.2023 15:46:46</t>
  </si>
  <si>
    <t>GÜLKENT TR-5 35-30-M00228_95000643860_95000643860</t>
  </si>
  <si>
    <t>23.12.2023 12:27:27</t>
  </si>
  <si>
    <t>23.12.2023 20:11:42</t>
  </si>
  <si>
    <t>SARIGÖL TR-4 45-79-M00004_945557195_945557195</t>
  </si>
  <si>
    <t>23.12.2023 12:31:52</t>
  </si>
  <si>
    <t>23.12.2023 14:04:32</t>
  </si>
  <si>
    <t>23.12.2023 12:36:38</t>
  </si>
  <si>
    <t>23.12.2023 13:16:33</t>
  </si>
  <si>
    <t>L-316 YALIKENT 35-18-L00316_7579699_56358305_56358305</t>
  </si>
  <si>
    <t>23.12.2023 12:39:20</t>
  </si>
  <si>
    <t>23.12.2023 14:02:13</t>
  </si>
  <si>
    <t>ASARLIK TR-22 35-28-M00595_6597090 _5794595</t>
  </si>
  <si>
    <t>23.12.2023 12:40:07</t>
  </si>
  <si>
    <t>23.12.2023 18:17:24</t>
  </si>
  <si>
    <t>M-10 35-02-M00010_35-02-M00010_2365279</t>
  </si>
  <si>
    <t>23.12.2023 12:40:20</t>
  </si>
  <si>
    <t>23.12.2023 14:20:13</t>
  </si>
  <si>
    <t>M-2020 35-01-M02020_M-2474 M03_45356400</t>
  </si>
  <si>
    <t>23.12.2023 12:43:14</t>
  </si>
  <si>
    <t>23.12.2023 13:19:27</t>
  </si>
  <si>
    <t>SULUDERE KÖK 35-31-L00057_SULUDERE L07_2337257</t>
  </si>
  <si>
    <t>23.12.2023 12:44:35</t>
  </si>
  <si>
    <t>23.12.2023 13:45:55</t>
  </si>
  <si>
    <t>UÇAK KARDEŞLER KÖK 45-73-M00296_MODERN BETON M03_66733880</t>
  </si>
  <si>
    <t>23.12.2023 12:47:48</t>
  </si>
  <si>
    <t>23.12.2023 13:10:16</t>
  </si>
  <si>
    <t>23.12.2023 12:48:14</t>
  </si>
  <si>
    <t>23.12.2023 16:38:43</t>
  </si>
  <si>
    <t>TR-31 35-17-M00031_F F02_5761872</t>
  </si>
  <si>
    <t>23.12.2023 12:49:01</t>
  </si>
  <si>
    <t>23.12.2023 14:40:17</t>
  </si>
  <si>
    <t>TR-27(M-727) 35-30-M00727_955299234_955299234</t>
  </si>
  <si>
    <t>23.12.2023 12:52:05</t>
  </si>
  <si>
    <t>23.12.2023 13:23:32</t>
  </si>
  <si>
    <t>23.12.2023 13:02:52</t>
  </si>
  <si>
    <t>23.12.2023 15:00:02</t>
  </si>
  <si>
    <t>DM-7/15 35-26-M00635__56359887_56359887</t>
  </si>
  <si>
    <t>23.12.2023 13:03:49</t>
  </si>
  <si>
    <t>23.12.2023 17:09:46</t>
  </si>
  <si>
    <t>IRLAMAZ KÖK 45-83-L00153_IRLAMAZ L03_72158563</t>
  </si>
  <si>
    <t>23.12.2023 13:06:28</t>
  </si>
  <si>
    <t>23.12.2023 14:18:12</t>
  </si>
  <si>
    <t>ORTA MAHALLE M-10 35-25-M00108_955257679_955257679</t>
  </si>
  <si>
    <t>23.12.2023 13:06:41</t>
  </si>
  <si>
    <t>23.12.2023 14:54:48</t>
  </si>
  <si>
    <t>EĞRİLİMAN TR-1 35-21-L00098_953368914_953368914</t>
  </si>
  <si>
    <t>23.12.2023 13:06:43</t>
  </si>
  <si>
    <t>23.12.2023 15:53:02</t>
  </si>
  <si>
    <t>SULUDERE KÖK 35-31-L00057_AYDOĞDU L04_2337260</t>
  </si>
  <si>
    <t>23.12.2023 13:08:02</t>
  </si>
  <si>
    <t>23.12.2023 13:17:23</t>
  </si>
  <si>
    <t>23.12.2023 13:08:18</t>
  </si>
  <si>
    <t>23.12.2023 13:46:00</t>
  </si>
  <si>
    <t>M-3260(YATIRIM REZERVE) 35-04-M03260_99626305_99626305</t>
  </si>
  <si>
    <t>23.12.2023 13:12:00</t>
  </si>
  <si>
    <t>23.12.2023 18:24:39</t>
  </si>
  <si>
    <t>İĞDECİK TR-4 45-71-M00085_45-71-M00085_2360241</t>
  </si>
  <si>
    <t>23.12.2023 13:16:58</t>
  </si>
  <si>
    <t>23.12.2023 15:01:11</t>
  </si>
  <si>
    <t>ELMACIK TR-1 45-73-M00423_945654070_945654070</t>
  </si>
  <si>
    <t>23.12.2023 13:27:35</t>
  </si>
  <si>
    <t>23.12.2023 14:56:48</t>
  </si>
  <si>
    <t>23.12.2023 13:27:54</t>
  </si>
  <si>
    <t>23.12.2023 18:31:03</t>
  </si>
  <si>
    <t>23.12.2023 13:36:47</t>
  </si>
  <si>
    <t>23.12.2023 18:07:31</t>
  </si>
  <si>
    <t>ULUCAK DM 35-27-M00792_ESKİ ÇAMBEL M16_2311044</t>
  </si>
  <si>
    <t>23.12.2023 13:48:22</t>
  </si>
  <si>
    <t>23.12.2023 14:45:18</t>
  </si>
  <si>
    <t>ÇAĞLAYAN TR-1 45-75-M00274_45-75-M00274_2376802</t>
  </si>
  <si>
    <t>23.12.2023 13:51:18</t>
  </si>
  <si>
    <t>23.12.2023 14:29:07</t>
  </si>
  <si>
    <t>L-308 35-18-L00308_967175855_967175855</t>
  </si>
  <si>
    <t>23.12.2023 13:55:43</t>
  </si>
  <si>
    <t>23.12.2023 19:34:51</t>
  </si>
  <si>
    <t>L-363 ŞENGÜDER SİTESİ 35-18-L00363_950441717_950441717</t>
  </si>
  <si>
    <t>23.12.2023 13:56:40</t>
  </si>
  <si>
    <t>23.12.2023 21:01:26</t>
  </si>
  <si>
    <t>K-681 35-04-K00681_F K681F1B_5824364</t>
  </si>
  <si>
    <t>23.12.2023 13:57:31</t>
  </si>
  <si>
    <t>23.12.2023 23:10:44</t>
  </si>
  <si>
    <t>MURADİYE TR-5 (ESKİ MEZARLIK YANI) 45-71-M00204_COCA COLA M02_2091441</t>
  </si>
  <si>
    <t>23.12.2023 14:01:39</t>
  </si>
  <si>
    <t>23.12.2023 14:16:16</t>
  </si>
  <si>
    <t>L-316 YALIKENT 35-18-L00316_35-18-L00316_2351311</t>
  </si>
  <si>
    <t>23.12.2023 14:30:14</t>
  </si>
  <si>
    <t>L-431 HAPPY PARK 35-18-L00431_950459687_950459687</t>
  </si>
  <si>
    <t>23.12.2023 14:02:15</t>
  </si>
  <si>
    <t>23.12.2023 19:58:47</t>
  </si>
  <si>
    <t>23.12.2023 15:09:58</t>
  </si>
  <si>
    <t>M-712 KERESTECİLER SİTESİ 35-08-M00712_EKİNCİ GRUP ÖZEL M02_74654768</t>
  </si>
  <si>
    <t>23.12.2023 14:08:52</t>
  </si>
  <si>
    <t>23.12.2023 17:31:25</t>
  </si>
  <si>
    <t>MORDOĞAN KÖYÜ TR-2 35-21-L00137_953357188_953357188</t>
  </si>
  <si>
    <t>23.12.2023 14:09:02</t>
  </si>
  <si>
    <t>23.12.2023 17:57:32</t>
  </si>
  <si>
    <t>EVRENOS TR-3 45-71-M01411_DIREK TIPI TRAFO HUCRESI H01_2083328</t>
  </si>
  <si>
    <t>23.12.2023 14:15:08</t>
  </si>
  <si>
    <t>23.12.2023 15:30:09</t>
  </si>
  <si>
    <t>SEKLİK TR-1 35-16-M00036_35-16-M00036_2347181</t>
  </si>
  <si>
    <t>23.12.2023 14:39:18</t>
  </si>
  <si>
    <t>23.12.2023 14:17:42</t>
  </si>
  <si>
    <t>23.12.2023 15:57:33</t>
  </si>
  <si>
    <t>K-258 35-01-K00258_965087886_965087886</t>
  </si>
  <si>
    <t>23.12.2023 14:18:15</t>
  </si>
  <si>
    <t>23.12.2023 18:34:15</t>
  </si>
  <si>
    <t>23.12.2023 14:19:20</t>
  </si>
  <si>
    <t>23.12.2023 14:30:50</t>
  </si>
  <si>
    <t>K-3100 35-02-K03100_910362627_910362627</t>
  </si>
  <si>
    <t>23.12.2023 14:20:27</t>
  </si>
  <si>
    <t>23.12.2023 15:02:25</t>
  </si>
  <si>
    <t>SEYREK TR-7 KÖK 35-28-M00379_35-28-M00379_2372218</t>
  </si>
  <si>
    <t>23.12.2023 14:57:06</t>
  </si>
  <si>
    <t>TİRE TR-15/A 35-29-L00022_35-29-L00022_2372187</t>
  </si>
  <si>
    <t>23.12.2023 14:23:12</t>
  </si>
  <si>
    <t>23.12.2023 15:05:09</t>
  </si>
  <si>
    <t>23.12.2023 14:27:16</t>
  </si>
  <si>
    <t>23.12.2023 19:05:13</t>
  </si>
  <si>
    <t>23.12.2023 16:52:56</t>
  </si>
  <si>
    <t>TR-1/41 45-72-M00041_95001202385_95001202385</t>
  </si>
  <si>
    <t>23.12.2023 14:50:58</t>
  </si>
  <si>
    <t>23.12.2023 18:18:14</t>
  </si>
  <si>
    <t>ORTA MAHALLE M-10 35-25-M00108_35-25-M00108_2364079</t>
  </si>
  <si>
    <t>23.12.2023 15:04:18</t>
  </si>
  <si>
    <t>23.12.2023 14:55:29</t>
  </si>
  <si>
    <t>23.12.2023 15:54:37</t>
  </si>
  <si>
    <t>23.12.2023 15:05:26</t>
  </si>
  <si>
    <t>23.12.2023 15:39:19</t>
  </si>
  <si>
    <t>MURADİYE TR 2/A 45-71-M00201_45-71-M00201_55021251</t>
  </si>
  <si>
    <t>23.12.2023 15:10:01</t>
  </si>
  <si>
    <t>23.12.2023 18:24:33</t>
  </si>
  <si>
    <t>K-593 35-01-K00593_911693251_911693251</t>
  </si>
  <si>
    <t>23.12.2023 15:14:42</t>
  </si>
  <si>
    <t>23.12.2023 18:34:10</t>
  </si>
  <si>
    <t>K-379 35-01-K00379_911112820_911112820</t>
  </si>
  <si>
    <t>23.12.2023 15:17:11</t>
  </si>
  <si>
    <t>23.12.2023 18:15:15</t>
  </si>
  <si>
    <t>DM06-TR10 45-73-M01269_945674387_945674387</t>
  </si>
  <si>
    <t>23.12.2023 15:17:14</t>
  </si>
  <si>
    <t>23.12.2023 15:53:43</t>
  </si>
  <si>
    <t>M-210(DM-2/23) 35-09-M00210_912686435_912686435</t>
  </si>
  <si>
    <t>23.12.2023 15:20:11</t>
  </si>
  <si>
    <t>23.12.2023 18:25:15</t>
  </si>
  <si>
    <t>23.12.2023 15:20:38</t>
  </si>
  <si>
    <t>23.12.2023 15:30:18</t>
  </si>
  <si>
    <t>23.12.2023 15:26:08</t>
  </si>
  <si>
    <t>23.12.2023 15:39:41</t>
  </si>
  <si>
    <t>23.12.2023 15:28:14</t>
  </si>
  <si>
    <t>23.12.2023 19:32:28</t>
  </si>
  <si>
    <t>23.12.2023 15:29:34</t>
  </si>
  <si>
    <t>23.12.2023 19:36:01</t>
  </si>
  <si>
    <t>DM-3/18 35-19-M00416_956673077_956673077</t>
  </si>
  <si>
    <t>23.12.2023 15:30:15</t>
  </si>
  <si>
    <t>23.12.2023 19:07:56</t>
  </si>
  <si>
    <t>TR-2/39 45-72-L00039_F F02_65857632</t>
  </si>
  <si>
    <t>23.12.2023 15:34:56</t>
  </si>
  <si>
    <t>23.12.2023 22:48:13</t>
  </si>
  <si>
    <t>MUSALAR TR-2 45-72-L00153_A_79434223_79434223</t>
  </si>
  <si>
    <t>23.12.2023 15:35:09</t>
  </si>
  <si>
    <t>23.12.2023 20:20:20</t>
  </si>
  <si>
    <t>L-325 (ALBAYRAK) 35-18-L00325_950449953_950449953</t>
  </si>
  <si>
    <t>23.12.2023 15:42:53</t>
  </si>
  <si>
    <t>23.12.2023 21:32:33</t>
  </si>
  <si>
    <t>DM-1/TR-17 SEFERİHİSAR 35-14-M00329_956642814_956642814</t>
  </si>
  <si>
    <t>23.12.2023 15:43:54</t>
  </si>
  <si>
    <t>23.12.2023 17:25:50</t>
  </si>
  <si>
    <t>23.12.2023 15:48:10</t>
  </si>
  <si>
    <t>23.12.2023 20:31:15</t>
  </si>
  <si>
    <t>DM-3(M-460) 35-17-M00460_TR-13 M17_66253514</t>
  </si>
  <si>
    <t>23.12.2023 15:49:18</t>
  </si>
  <si>
    <t>23.12.2023 17:03:10</t>
  </si>
  <si>
    <t>SELİMİYE TR-7 DUTLUKUYU 45-79-M00363_945562171_945562171</t>
  </si>
  <si>
    <t>23.12.2023 15:51:46</t>
  </si>
  <si>
    <t>23.12.2023 17:34:24</t>
  </si>
  <si>
    <t>K-4982 35-04-K04982_K-4561 K06_95325411</t>
  </si>
  <si>
    <t>23.12.2023 15:56:03</t>
  </si>
  <si>
    <t>23.12.2023 19:12:54</t>
  </si>
  <si>
    <t>TR-2/15-1 45-72-L00964_B_91445555_91445555</t>
  </si>
  <si>
    <t>23.12.2023 15:58:12</t>
  </si>
  <si>
    <t>23.12.2023 22:31:29</t>
  </si>
  <si>
    <t>23.12.2023 15:58:52</t>
  </si>
  <si>
    <t>23.12.2023 19:59:07</t>
  </si>
  <si>
    <t>23.12.2023 16:01:23</t>
  </si>
  <si>
    <t>23.12.2023 20:41:38</t>
  </si>
  <si>
    <t>PİRAHMET TR-1 45-82-M00177_945547889_945547889</t>
  </si>
  <si>
    <t>23.12.2023 16:02:10</t>
  </si>
  <si>
    <t>23.12.2023 18:27:59</t>
  </si>
  <si>
    <t>M-1570 35-02-M01570_M-1054 M04_88751031</t>
  </si>
  <si>
    <t>23.12.2023 16:02:38</t>
  </si>
  <si>
    <t>23.12.2023 17:14:26</t>
  </si>
  <si>
    <t>23.12.2023 16:46:45</t>
  </si>
  <si>
    <t>M-531 KAVAKLIDERE KÖK 35-02-M00531_M-530 / M529 M11_72200151</t>
  </si>
  <si>
    <t>23.12.2023 16:07:18</t>
  </si>
  <si>
    <t>23.12.2023 16:16:04</t>
  </si>
  <si>
    <t>23.12.2023 16:17:57</t>
  </si>
  <si>
    <t>23.12.2023 18:20:13</t>
  </si>
  <si>
    <t>DM-1/53-A 45-71-M00941_953178008_953178008</t>
  </si>
  <si>
    <t>23.12.2023 16:19:58</t>
  </si>
  <si>
    <t>23.12.2023 21:07:11</t>
  </si>
  <si>
    <t>K-258 35-01-K00258_912854485_912854485</t>
  </si>
  <si>
    <t>23.12.2023 16:21:38</t>
  </si>
  <si>
    <t>23.12.2023 19:04:08</t>
  </si>
  <si>
    <t>TR-34 35-27-M00034_910210860_910210860</t>
  </si>
  <si>
    <t>23.12.2023 16:22:43</t>
  </si>
  <si>
    <t>23.12.2023 22:29:05</t>
  </si>
  <si>
    <t>DM-2/19 35-27-M01091_95001223816_95001223816</t>
  </si>
  <si>
    <t>23.12.2023 16:23:01</t>
  </si>
  <si>
    <t>23.12.2023 19:04:24</t>
  </si>
  <si>
    <t>23.12.2023 16:34:35</t>
  </si>
  <si>
    <t>23.12.2023 21:37:24</t>
  </si>
  <si>
    <t>ÇANDARLI TR-1 35-30-M00001_95001442953_95001442953</t>
  </si>
  <si>
    <t>23.12.2023 16:36:27</t>
  </si>
  <si>
    <t>23.12.2023 17:56:07</t>
  </si>
  <si>
    <t>MORDOĞAN TR-35 35-21-L00147_B_56393523_56393523</t>
  </si>
  <si>
    <t>23.12.2023 16:42:18</t>
  </si>
  <si>
    <t>23.12.2023 18:23:02</t>
  </si>
  <si>
    <t>TR-104 45-78-L00104_D D03_65775479</t>
  </si>
  <si>
    <t>23.12.2023 16:43:42</t>
  </si>
  <si>
    <t>23.12.2023 17:54:46</t>
  </si>
  <si>
    <t>K-2778 35-09-K02778_913468331_913468331</t>
  </si>
  <si>
    <t>23.12.2023 16:46:00</t>
  </si>
  <si>
    <t>23.12.2023 18:22:36</t>
  </si>
  <si>
    <t>SUBAŞI TR-3 45-73-M00810_45-73-M00810_2354451</t>
  </si>
  <si>
    <t>23.12.2023 16:50:16</t>
  </si>
  <si>
    <t>23.12.2023 18:52:04</t>
  </si>
  <si>
    <t>M-2916 35-01-M02916__72372781_72372781</t>
  </si>
  <si>
    <t>23.12.2023 16:50:37</t>
  </si>
  <si>
    <t>23.12.2023 17:39:31</t>
  </si>
  <si>
    <t>23.12.2023 16:57:38</t>
  </si>
  <si>
    <t>23.12.2023 20:16:46</t>
  </si>
  <si>
    <t>23.12.2023 19:00:22</t>
  </si>
  <si>
    <t>HACIHAMZALAR TR-1 35-16-M00104_35-16-M00104_2349784</t>
  </si>
  <si>
    <t>23.12.2023 17:06:53</t>
  </si>
  <si>
    <t>23.12.2023 17:21:57</t>
  </si>
  <si>
    <t>M-3090 35-09-M03090_97690640_97690640</t>
  </si>
  <si>
    <t>23.12.2023 17:12:24</t>
  </si>
  <si>
    <t>23.12.2023 21:01:59</t>
  </si>
  <si>
    <t>23.12.2023 17:13:22</t>
  </si>
  <si>
    <t>23.12.2023 17:55:06</t>
  </si>
  <si>
    <t>FOÇA TR-17 35-23-L00017_950414025_950414025</t>
  </si>
  <si>
    <t>23.12.2023 17:13:28</t>
  </si>
  <si>
    <t>24.12.2023 00:34:24</t>
  </si>
  <si>
    <t>YİĞİTLER TR-2 35-27-L00224_B_56356984_56356984</t>
  </si>
  <si>
    <t>23.12.2023 17:17:01</t>
  </si>
  <si>
    <t>23.12.2023 20:26:02</t>
  </si>
  <si>
    <t>23.12.2023 17:22:13</t>
  </si>
  <si>
    <t>23.12.2023 19:23:50</t>
  </si>
  <si>
    <t>SART TR-10 45-78-M00183_953251892_953251892</t>
  </si>
  <si>
    <t>23.12.2023 17:25:05</t>
  </si>
  <si>
    <t>23.12.2023 20:15:41</t>
  </si>
  <si>
    <t>K-3498 KARŞIYAKA BEL. PİKNİK ALANI 35-04-K03498Ö_DIREK TIPI TRAFO HUCRESI H01_2065365</t>
  </si>
  <si>
    <t>23.12.2023 17:35:06</t>
  </si>
  <si>
    <t>23.12.2023 19:13:00</t>
  </si>
  <si>
    <t>BAĞYURDU TM 35-27-A00003_DERBENT TM M06_2310333</t>
  </si>
  <si>
    <t>23.12.2023 17:37:07</t>
  </si>
  <si>
    <t>23.12.2023 18:08:28</t>
  </si>
  <si>
    <t>23.12.2023 17:37:38</t>
  </si>
  <si>
    <t>23.12.2023 17:42:03</t>
  </si>
  <si>
    <t>23.12.2023 17:47:23</t>
  </si>
  <si>
    <t>24.12.2023 02:15:07</t>
  </si>
  <si>
    <t>MAHMUT GÜL SULAMA GRUBU 35-29-L00365_35-29-L00365_2371081</t>
  </si>
  <si>
    <t>23.12.2023 17:55:19</t>
  </si>
  <si>
    <t>23.12.2023 18:58:51</t>
  </si>
  <si>
    <t>ÇANDARLI TR-1 35-30-M00001_B_56367285_56367285</t>
  </si>
  <si>
    <t>23.12.2023 20:02:17</t>
  </si>
  <si>
    <t>23.12.2023 17:57:35</t>
  </si>
  <si>
    <t>23.12.2023 19:43:59</t>
  </si>
  <si>
    <t>23.12.2023 18:04:48</t>
  </si>
  <si>
    <t>23.12.2023 22:21:29</t>
  </si>
  <si>
    <t>L-336 REİSDERE 35-18-L00336_950460723_950460723</t>
  </si>
  <si>
    <t>23.12.2023 18:04:58</t>
  </si>
  <si>
    <t>23.12.2023 22:28:21</t>
  </si>
  <si>
    <t>BAĞARASI TR-14 35-23-M00361_35-23-M00361_79385429</t>
  </si>
  <si>
    <t>23.12.2023 18:07:19</t>
  </si>
  <si>
    <t>23.12.2023 18:51:28</t>
  </si>
  <si>
    <t>K-4631 35-02-K04631_35-02-K04631_2358832</t>
  </si>
  <si>
    <t>23.12.2023 18:11:11</t>
  </si>
  <si>
    <t>23.12.2023 21:48:18</t>
  </si>
  <si>
    <t>M-1140 35-04-M01140_A A1_42113604</t>
  </si>
  <si>
    <t>23.12.2023 18:11:58</t>
  </si>
  <si>
    <t>23.12.2023 23:27:18</t>
  </si>
  <si>
    <t>EVRENOS TR-3 45-71-M01411_A_56392055_56392055</t>
  </si>
  <si>
    <t>23.12.2023 18:12:36</t>
  </si>
  <si>
    <t>23.12.2023 22:51:58</t>
  </si>
  <si>
    <t>K-1648 35-03-K01648_912653533_912653533</t>
  </si>
  <si>
    <t>23.12.2023 18:19:25</t>
  </si>
  <si>
    <t>24.12.2023 01:41:42</t>
  </si>
  <si>
    <t>23.12.2023 18:24:57</t>
  </si>
  <si>
    <t>23.12.2023 19:18:04</t>
  </si>
  <si>
    <t>M-2709 35-02-M02709_35-02-M02709_77269722</t>
  </si>
  <si>
    <t>23.12.2023 18:25:24</t>
  </si>
  <si>
    <t>23.12.2023 22:10:21</t>
  </si>
  <si>
    <t>23.12.2023 19:27:47</t>
  </si>
  <si>
    <t>ALAŞEHİR TR-61 YILANLI 45-73-M00061_945670501_945670501</t>
  </si>
  <si>
    <t>23.12.2023 18:33:03</t>
  </si>
  <si>
    <t>23.12.2023 19:44:59</t>
  </si>
  <si>
    <t>FIRDAMLAR TR-1 45-76-M00164_45-76-M00164_2358817</t>
  </si>
  <si>
    <t>23.12.2023 18:36:54</t>
  </si>
  <si>
    <t>23.12.2023 20:19:27</t>
  </si>
  <si>
    <t>23.12.2023 18:38:09</t>
  </si>
  <si>
    <t>23.12.2023 20:32:48</t>
  </si>
  <si>
    <t>IRLAMAZ KÖK 45-83-L00153_IRLAMAZ L03_72158527</t>
  </si>
  <si>
    <t>23.12.2023 18:39:03</t>
  </si>
  <si>
    <t>23.12.2023 19:29:48</t>
  </si>
  <si>
    <t>PİRAHMET KÖK 45-82-M00580_ M03_96593249</t>
  </si>
  <si>
    <t>23.12.2023 18:57:23</t>
  </si>
  <si>
    <t>M-209(DM-2/22) 35-09-M00209_A a1b_5867862</t>
  </si>
  <si>
    <t>23.12.2023 19:00:45</t>
  </si>
  <si>
    <t>23.12.2023 20:42:12</t>
  </si>
  <si>
    <t>HACIRAHMANLI TR-1 KÖK 45-80-M00070_İSHAKÇELEBİ M04_72197690</t>
  </si>
  <si>
    <t>23.12.2023 19:03:43</t>
  </si>
  <si>
    <t>23.12.2023 19:19:53</t>
  </si>
  <si>
    <t>M-2916 35-01-M02916__83870569_83870569</t>
  </si>
  <si>
    <t>23.12.2023 19:20:25</t>
  </si>
  <si>
    <t>23.12.2023 20:30:58</t>
  </si>
  <si>
    <t>23.12.2023 20:58:31</t>
  </si>
  <si>
    <t>BAĞARASI TR-11 35-23-M00180__79552659_79552659</t>
  </si>
  <si>
    <t>23.12.2023 19:38:02</t>
  </si>
  <si>
    <t>23.12.2023 21:27:10</t>
  </si>
  <si>
    <t>TR-74 ( M-774) 35-30-M00774_C C1_72119151</t>
  </si>
  <si>
    <t>23.12.2023 19:40:56</t>
  </si>
  <si>
    <t>23.12.2023 21:14:50</t>
  </si>
  <si>
    <t>K-4624 35-03-K04624_A_56367114_56367114</t>
  </si>
  <si>
    <t>23.12.2023 19:43:14</t>
  </si>
  <si>
    <t>23.12.2023 20:28:58</t>
  </si>
  <si>
    <t>YENİFOÇA TR-23 35-23-M00023_950413584_950413584</t>
  </si>
  <si>
    <t>23.12.2023 19:44:22</t>
  </si>
  <si>
    <t>24.12.2023 02:50:03</t>
  </si>
  <si>
    <t>KİLLİK TR-3 45-73-M00848_945643282_945643282</t>
  </si>
  <si>
    <t>23.12.2023 19:49:03</t>
  </si>
  <si>
    <t>23.12.2023 20:57:45</t>
  </si>
  <si>
    <t>23.12.2023 19:50:51</t>
  </si>
  <si>
    <t>23.12.2023 20:00:20</t>
  </si>
  <si>
    <t>23.12.2023 19:52:27</t>
  </si>
  <si>
    <t>23.12.2023 20:01:43</t>
  </si>
  <si>
    <t>23.12.2023 19:54:14</t>
  </si>
  <si>
    <t>24.12.2023 00:28:00</t>
  </si>
  <si>
    <t>GÜLKENT TR-6 35-30-M00229_95002624243_95002624243</t>
  </si>
  <si>
    <t>23.12.2023 19:55:31</t>
  </si>
  <si>
    <t>23.12.2023 20:53:25</t>
  </si>
  <si>
    <t>SUDELİĞİ KÖK 45-72-L00111_SELCİKLİ ÇIKIŞI L04_66544654</t>
  </si>
  <si>
    <t>23.12.2023 19:56:13</t>
  </si>
  <si>
    <t>23.12.2023 20:04:18</t>
  </si>
  <si>
    <t>K-211 35-02-K00211_C_56366395_56366395</t>
  </si>
  <si>
    <t>23.12.2023 20:04:24</t>
  </si>
  <si>
    <t>23.12.2023 22:36:48</t>
  </si>
  <si>
    <t>DM-3/21 (AKMESCİD GİRİŞ) 45-71-M00101_E e2b_45134483</t>
  </si>
  <si>
    <t>23.12.2023 20:05:04</t>
  </si>
  <si>
    <t>23.12.2023 22:27:02</t>
  </si>
  <si>
    <t>ULUKENT DM-4 35-28-M00004_953396721_953396721</t>
  </si>
  <si>
    <t>23.12.2023 20:33:44</t>
  </si>
  <si>
    <t>23.12.2023 23:11:33</t>
  </si>
  <si>
    <t>23.12.2023 20:35:12</t>
  </si>
  <si>
    <t>24.12.2023 04:44:40</t>
  </si>
  <si>
    <t>KÜNER TR-1 35-22-M00229_955257410_955257410</t>
  </si>
  <si>
    <t>23.12.2023 20:55:02</t>
  </si>
  <si>
    <t>23.12.2023 22:46:07</t>
  </si>
  <si>
    <t>23.12.2023 21:04:52</t>
  </si>
  <si>
    <t>23.12.2023 23:19:44</t>
  </si>
  <si>
    <t>TR-292 (İM-1/TR-2) 35-19-L00292_50031814 D03_50032192</t>
  </si>
  <si>
    <t>23.12.2023 21:10:14</t>
  </si>
  <si>
    <t>23.12.2023 22:05:18</t>
  </si>
  <si>
    <t>EMİRALEM TR-16 35-28-M00234_35-28-M00234_2369595</t>
  </si>
  <si>
    <t>23.12.2023 21:11:55</t>
  </si>
  <si>
    <t>23.12.2023 22:16:04</t>
  </si>
  <si>
    <t>M-32 CUMHURİYET 35-25-M00103_955254029_955254029</t>
  </si>
  <si>
    <t>23.12.2023 21:16:01</t>
  </si>
  <si>
    <t>23.12.2023 22:48:34</t>
  </si>
  <si>
    <t>EMİNKENT TR-1 35-23-M00059_95002346548_95002346548</t>
  </si>
  <si>
    <t>23.12.2023 21:24:45</t>
  </si>
  <si>
    <t>23.12.2023 23:35:06</t>
  </si>
  <si>
    <t>M-2707 35-02-M02707_35-02-M02707_77269396</t>
  </si>
  <si>
    <t>23.12.2023 22:18:39</t>
  </si>
  <si>
    <t>24.12.2023 01:20:35</t>
  </si>
  <si>
    <t>K-525 35-04-K00525_99189082_99189082</t>
  </si>
  <si>
    <t>23.12.2023 22:21:05</t>
  </si>
  <si>
    <t>24.12.2023 01:37:01</t>
  </si>
  <si>
    <t>K-1996 35-01-K01996_911817574_911817574</t>
  </si>
  <si>
    <t>23.12.2023 22:36:16</t>
  </si>
  <si>
    <t>24.12.2023 06:08:46</t>
  </si>
  <si>
    <t>DM-4/TR-16 35-26-M01302_956619464_956619464</t>
  </si>
  <si>
    <t>23.12.2023 22:47:57</t>
  </si>
  <si>
    <t>24.12.2023 00:07:54</t>
  </si>
  <si>
    <t>DM-4/TR-14 35-26-M01579_95002707318_95002707318</t>
  </si>
  <si>
    <t>23.12.2023 22:51:46</t>
  </si>
  <si>
    <t>24.12.2023 00:52:01</t>
  </si>
  <si>
    <t>23.12.2023 23:21:10</t>
  </si>
  <si>
    <t>24.12.2023 01:18:14</t>
  </si>
  <si>
    <t>K-1670 35-04-K01670_912510276_912510276</t>
  </si>
  <si>
    <t>24.12.2023 00:20:56</t>
  </si>
  <si>
    <t>24.12.2023 03:14:02</t>
  </si>
  <si>
    <t>24.12.2023 00:24:59</t>
  </si>
  <si>
    <t>24.12.2023 01:14:30</t>
  </si>
  <si>
    <t>M-347 35-09-M00347_TRAFO M02_47620333</t>
  </si>
  <si>
    <t>24.12.2023 00:49:33</t>
  </si>
  <si>
    <t>24.12.2023 00:53:08</t>
  </si>
  <si>
    <t>M-362 35-09-M00362_M-447 M03_47555515</t>
  </si>
  <si>
    <t>24.12.2023 00:50:12</t>
  </si>
  <si>
    <t>24.12.2023 03:38:28</t>
  </si>
  <si>
    <t>BEYOBA TR-10 45-72-M00425_B_56392164_56392164</t>
  </si>
  <si>
    <t>24.12.2023 00:56:51</t>
  </si>
  <si>
    <t>24.12.2023 01:38:58</t>
  </si>
  <si>
    <t>TR-316 35-14-L00316_A_77737940_77737940</t>
  </si>
  <si>
    <t>24.12.2023 01:13:27</t>
  </si>
  <si>
    <t>24.12.2023 02:58:55</t>
  </si>
  <si>
    <t>EGE İM 35-02-A00003_ZİRAAT-KAPASİTÖR K06_2089705</t>
  </si>
  <si>
    <t>24.12.2023 01:14:05</t>
  </si>
  <si>
    <t>24.12.2023 01:22:12</t>
  </si>
  <si>
    <t>K-37 35-04-K00037_R R2B_5822348</t>
  </si>
  <si>
    <t>24.12.2023 01:17:44</t>
  </si>
  <si>
    <t>24.12.2023 02:25:19</t>
  </si>
  <si>
    <t>K-2870 35-02-K02870_TRAFO K01_2036054</t>
  </si>
  <si>
    <t>24.12.2023 01:20:23</t>
  </si>
  <si>
    <t>24.12.2023 01:24:39</t>
  </si>
  <si>
    <t>K-4468 35-01-K04468_35-01-K04468_2359779</t>
  </si>
  <si>
    <t>24.12.2023 01:33:26</t>
  </si>
  <si>
    <t>24.12.2023 02:52:34</t>
  </si>
  <si>
    <t>BEYOBA TR-10 45-72-M00425_45-72-M00425_2373724</t>
  </si>
  <si>
    <t>24.12.2023 01:45:03</t>
  </si>
  <si>
    <t>K-3569 35-02-K03569_913220805_913220805</t>
  </si>
  <si>
    <t>24.12.2023 01:52:29</t>
  </si>
  <si>
    <t>24.12.2023 04:55:48</t>
  </si>
  <si>
    <t>BORNOVA TM 35-02-A00005_TR-A K12_2308105</t>
  </si>
  <si>
    <t>24.12.2023 03:17:40</t>
  </si>
  <si>
    <t>24.12.2023 03:35:56</t>
  </si>
  <si>
    <t>24.12.2023 03:51:58</t>
  </si>
  <si>
    <t>24.12.2023 04:12:47</t>
  </si>
  <si>
    <t>24.12.2023 05:09:08</t>
  </si>
  <si>
    <t>24.12.2023 08:37:52</t>
  </si>
  <si>
    <t>K-4114 35-08-K04114_ÖZEL SDP_42546349</t>
  </si>
  <si>
    <t>24.12.2023 05:16:19</t>
  </si>
  <si>
    <t>24.12.2023 13:40:18</t>
  </si>
  <si>
    <t>YAYALAR TR-2 45-73-M00163_A_56390486_56390486</t>
  </si>
  <si>
    <t>24.12.2023 06:45:05</t>
  </si>
  <si>
    <t>24.12.2023 07:52:59</t>
  </si>
  <si>
    <t>TR-54 YILDIZTEPE 35-19-L00054__72371925_72371925</t>
  </si>
  <si>
    <t>24.12.2023 07:18:41</t>
  </si>
  <si>
    <t>24.12.2023 12:05:08</t>
  </si>
  <si>
    <t>YAYALAR TR-2 45-73-M00163_45-73-M00163_2354628</t>
  </si>
  <si>
    <t>24.12.2023 08:03:16</t>
  </si>
  <si>
    <t>K-1996 35-01-K01996_911956082_911956082</t>
  </si>
  <si>
    <t>24.12.2023 07:56:16</t>
  </si>
  <si>
    <t>24.12.2023 11:45:20</t>
  </si>
  <si>
    <t>24.12.2023 08:06:23</t>
  </si>
  <si>
    <t>24.12.2023 08:53:44</t>
  </si>
  <si>
    <t>L-91 ULAMIŞ TEPE KAHVE 35-14-L00091_956633729_956633729</t>
  </si>
  <si>
    <t>24.12.2023 08:16:02</t>
  </si>
  <si>
    <t>24.12.2023 11:10:26</t>
  </si>
  <si>
    <t>24.12.2023 08:17:05</t>
  </si>
  <si>
    <t>24.12.2023 09:02:00</t>
  </si>
  <si>
    <t>ÜÇPINAR DM 45-71-M00183_AVDAL M02_72249124</t>
  </si>
  <si>
    <t>24.12.2023 11:08:43</t>
  </si>
  <si>
    <t>TR-293 (İM-1/TR-5) 35-19-L00348_95001368158_95001368158</t>
  </si>
  <si>
    <t>24.12.2023 08:39:51</t>
  </si>
  <si>
    <t>24.12.2023 12:44:41</t>
  </si>
  <si>
    <t>24.12.2023 08:43:31</t>
  </si>
  <si>
    <t>24.12.2023 11:15:15</t>
  </si>
  <si>
    <t>MENEMEN DM-6/25 35-28-L00095_953386633_953386633</t>
  </si>
  <si>
    <t>24.12.2023 08:46:54</t>
  </si>
  <si>
    <t>24.12.2023 10:04:44</t>
  </si>
  <si>
    <t>HACI HALİLLER TR-3 45-71-M00067_ M02_2074153</t>
  </si>
  <si>
    <t>24.12.2023 08:47:43</t>
  </si>
  <si>
    <t>24.12.2023 12:24:47</t>
  </si>
  <si>
    <t>SELENDİ TR-20/A 45-81-M00255_C C04b_66040014</t>
  </si>
  <si>
    <t>24.12.2023 08:48:39</t>
  </si>
  <si>
    <t>24.12.2023 13:21:11</t>
  </si>
  <si>
    <t>DM-20 45-71-M00273_TR-89 ÇAPRA M04_2306458</t>
  </si>
  <si>
    <t>24.12.2023 08:51:35</t>
  </si>
  <si>
    <t>24.12.2023 10:35:02</t>
  </si>
  <si>
    <t>24.12.2023 08:52:15</t>
  </si>
  <si>
    <t>24.12.2023 09:25:27</t>
  </si>
  <si>
    <t>DM-2/1 35-29-M00092_H H01b_66331735</t>
  </si>
  <si>
    <t>24.12.2023 08:55:15</t>
  </si>
  <si>
    <t>24.12.2023 10:21:41</t>
  </si>
  <si>
    <t>24.12.2023 08:56:08</t>
  </si>
  <si>
    <t>24.12.2023 09:49:00</t>
  </si>
  <si>
    <t>24.12.2023 08:56:18</t>
  </si>
  <si>
    <t>24.12.2023 10:18:54</t>
  </si>
  <si>
    <t>M-1251 35-01-M01251_B 1B_5846475</t>
  </si>
  <si>
    <t>24.12.2023 08:58:50</t>
  </si>
  <si>
    <t>24.12.2023 12:29:06</t>
  </si>
  <si>
    <t>MAMURBABA KÖK 35-18-L00534_ L03_72186094</t>
  </si>
  <si>
    <t>24.12.2023 09:00:05</t>
  </si>
  <si>
    <t>24.12.2023 21:10:23</t>
  </si>
  <si>
    <t>M-1279 35-09-M01279_M-251 M02_78087992</t>
  </si>
  <si>
    <t>24.12.2023 09:05:13</t>
  </si>
  <si>
    <t>24.12.2023 14:19:00</t>
  </si>
  <si>
    <t>TR-1 35-31-L00001_35-31-L00001_72244685</t>
  </si>
  <si>
    <t>24.12.2023 09:05:52</t>
  </si>
  <si>
    <t>24.12.2023 14:52:57</t>
  </si>
  <si>
    <t>M-448 35-03-M00448_35-03-M00448_2365707</t>
  </si>
  <si>
    <t>24.12.2023 09:08:02</t>
  </si>
  <si>
    <t>24.12.2023 14:03:18</t>
  </si>
  <si>
    <t>M-3260(YATIRIM REZERVE) 35-04-M03260_914541067_914541067</t>
  </si>
  <si>
    <t>24.12.2023 09:08:08</t>
  </si>
  <si>
    <t>24.12.2023 10:42:25</t>
  </si>
  <si>
    <t>24.12.2023 09:08:39</t>
  </si>
  <si>
    <t>24.12.2023 11:19:44</t>
  </si>
  <si>
    <t>24.12.2023 09:08:45</t>
  </si>
  <si>
    <t>24.12.2023 17:15:51</t>
  </si>
  <si>
    <t>24.12.2023 09:13:03</t>
  </si>
  <si>
    <t>24.12.2023 17:46:40</t>
  </si>
  <si>
    <t>TR-345 45-71-M00345_DAHİLİ TRAFO M03_93494094</t>
  </si>
  <si>
    <t>24.12.2023 09:14:46</t>
  </si>
  <si>
    <t>24.12.2023 14:39:24</t>
  </si>
  <si>
    <t>DİKİLİ İM 35-30-A00001_ALTINOVA-1 M08_72356787</t>
  </si>
  <si>
    <t>24.12.2023 09:15:35</t>
  </si>
  <si>
    <t>24.12.2023 09:51:00</t>
  </si>
  <si>
    <t>TR-67 35-16-L00067_35-16-L00067_2347069</t>
  </si>
  <si>
    <t>24.12.2023 09:16:13</t>
  </si>
  <si>
    <t>24.12.2023 11:22:04</t>
  </si>
  <si>
    <t>24.12.2023 09:16:48</t>
  </si>
  <si>
    <t>24.12.2023 09:48:15</t>
  </si>
  <si>
    <t>24.12.2023 09:21:28</t>
  </si>
  <si>
    <t>24.12.2023 09:17:19</t>
  </si>
  <si>
    <t>24.12.2023 12:00:07</t>
  </si>
  <si>
    <t>K-4042 35-02-K04042_F_56374500_56374500</t>
  </si>
  <si>
    <t>24.12.2023 09:24:37</t>
  </si>
  <si>
    <t>24.12.2023 11:12:46</t>
  </si>
  <si>
    <t>24.12.2023 09:25:48</t>
  </si>
  <si>
    <t>24.12.2023 12:13:55</t>
  </si>
  <si>
    <t>DM-25/17 45-71-M00049_45-71-M00049_61319621</t>
  </si>
  <si>
    <t>24.12.2023 09:29:52</t>
  </si>
  <si>
    <t>24.12.2023 12:30:06</t>
  </si>
  <si>
    <t>K-1296 35-01-K01296_K K1_5856154</t>
  </si>
  <si>
    <t>24.12.2023 09:33:50</t>
  </si>
  <si>
    <t>24.12.2023 10:47:59</t>
  </si>
  <si>
    <t>24.12.2023 09:36:33</t>
  </si>
  <si>
    <t>24.12.2023 11:15:29</t>
  </si>
  <si>
    <t>K-501 35-01-K00501_E_56354375_56354375</t>
  </si>
  <si>
    <t>24.12.2023 09:37:20</t>
  </si>
  <si>
    <t>24.12.2023 11:52:28</t>
  </si>
  <si>
    <t>K-1191 35-04-K01191_912716999_912716999</t>
  </si>
  <si>
    <t>24.12.2023 09:42:16</t>
  </si>
  <si>
    <t>24.12.2023 15:26:23</t>
  </si>
  <si>
    <t>24.12.2023 09:44:13</t>
  </si>
  <si>
    <t>24.12.2023 17:10:23</t>
  </si>
  <si>
    <t>TR-2 35-31-L00002_35-31-L00002_2355069</t>
  </si>
  <si>
    <t>24.12.2023 09:49:48</t>
  </si>
  <si>
    <t>24.12.2023 14:55:02</t>
  </si>
  <si>
    <t>24.12.2023 09:57:19</t>
  </si>
  <si>
    <t>24.12.2023 11:09:07</t>
  </si>
  <si>
    <t>YELKİ TR-6 (M-2343) 35-10-M02343_35-10-M02343_42776417</t>
  </si>
  <si>
    <t>24.12.2023 09:57:35</t>
  </si>
  <si>
    <t>24.12.2023 15:09:29</t>
  </si>
  <si>
    <t>SARUHANLI TM 45-80-A00001_YILMAZ-1 M06_2312737</t>
  </si>
  <si>
    <t>24.12.2023 10:01:19</t>
  </si>
  <si>
    <t>24.12.2023 14:35:10</t>
  </si>
  <si>
    <t>DEVELİ TR-42 35-22-M00042_955266418_955266418</t>
  </si>
  <si>
    <t>24.12.2023 10:02:24</t>
  </si>
  <si>
    <t>24.12.2023 13:59:36</t>
  </si>
  <si>
    <t>SARUHANLI TM 45-80-A00001_ŞEHİR-2 M05_2312620</t>
  </si>
  <si>
    <t>24.12.2023 10:02:44</t>
  </si>
  <si>
    <t>24.12.2023 14:37:31</t>
  </si>
  <si>
    <t>NİLSAN KÖK 35-26-M00725_ANADOLU YEM M04_65911138</t>
  </si>
  <si>
    <t>24.12.2023 10:05:23</t>
  </si>
  <si>
    <t>24.12.2023 14:56:28</t>
  </si>
  <si>
    <t>SOMA DM-1 45-82-M00050_DM-2 M05_60207432</t>
  </si>
  <si>
    <t>24.12.2023 16:38:35</t>
  </si>
  <si>
    <t>K-1386 35-01-K01386_911303321_911303321</t>
  </si>
  <si>
    <t>24.12.2023 10:05:49</t>
  </si>
  <si>
    <t>24.12.2023 14:55:53</t>
  </si>
  <si>
    <t>24.12.2023 10:07:36</t>
  </si>
  <si>
    <t>24.12.2023 11:55:21</t>
  </si>
  <si>
    <t>KESİKKÖY DM 35-28-M00309_BURUNCUK M14_96738950</t>
  </si>
  <si>
    <t>24.12.2023 10:10:58</t>
  </si>
  <si>
    <t>24.12.2023 10:35:00</t>
  </si>
  <si>
    <t>SOMA DM-4/TR10 45-82-M00010_DM-3 M03_60208850</t>
  </si>
  <si>
    <t>24.12.2023 10:21:31</t>
  </si>
  <si>
    <t>24.12.2023 16:46:48</t>
  </si>
  <si>
    <t>24.12.2023 10:21:56</t>
  </si>
  <si>
    <t>24.12.2023 16:48:56</t>
  </si>
  <si>
    <t>K-4420 35-10-K04420_915069678_915069678</t>
  </si>
  <si>
    <t>24.12.2023 10:23:28</t>
  </si>
  <si>
    <t>24.12.2023 12:19:40</t>
  </si>
  <si>
    <t>24.12.2023 10:25:56</t>
  </si>
  <si>
    <t>24.12.2023 11:06:11</t>
  </si>
  <si>
    <t>24.12.2023 10:28:48</t>
  </si>
  <si>
    <t>24.12.2023 10:29:00</t>
  </si>
  <si>
    <t>BİOSUN BES DM 35-15-M00427_BİOSUN KATI ATIK M10_79885729</t>
  </si>
  <si>
    <t>24.12.2023 10:29:14</t>
  </si>
  <si>
    <t>24.12.2023 15:59:47</t>
  </si>
  <si>
    <t>TR-74 ( M-774) 35-30-M00774_955299653_955299653</t>
  </si>
  <si>
    <t>24.12.2023 10:40:21</t>
  </si>
  <si>
    <t>24.12.2023 13:26:28</t>
  </si>
  <si>
    <t>24.12.2023 10:40:57</t>
  </si>
  <si>
    <t>24.12.2023 13:58:13</t>
  </si>
  <si>
    <t>24.12.2023 10:46:13</t>
  </si>
  <si>
    <t>24.12.2023 13:38:05</t>
  </si>
  <si>
    <t>K-3141 35-07-K03141_35-07-K03141_48417431</t>
  </si>
  <si>
    <t>24.12.2023 10:47:44</t>
  </si>
  <si>
    <t>24.12.2023 15:04:29</t>
  </si>
  <si>
    <t>YUSUFLU TR-2 35-20-L00238_35-20-L00238_2351240</t>
  </si>
  <si>
    <t>24.12.2023 10:50:46</t>
  </si>
  <si>
    <t>24.12.2023 14:50:15</t>
  </si>
  <si>
    <t>24.12.2023 11:00:11</t>
  </si>
  <si>
    <t>24.12.2023 18:16:20</t>
  </si>
  <si>
    <t>ÇUKUROVA KİMYA EML 45-71-M01185_DAĞITIM TRAFO ÇUKUROVA KİMYA EML M03_72254201</t>
  </si>
  <si>
    <t>24.12.2023 11:00:12</t>
  </si>
  <si>
    <t>24.12.2023 12:09:40</t>
  </si>
  <si>
    <t>TOKMAKLI KÖK 45-86-M00047_TOKMAKLI M05_72227683</t>
  </si>
  <si>
    <t>24.12.2023 11:14:33</t>
  </si>
  <si>
    <t>24.12.2023 11:36:53</t>
  </si>
  <si>
    <t>TR-86 35-17-M00086_950302507_950302507</t>
  </si>
  <si>
    <t>24.12.2023 11:18:29</t>
  </si>
  <si>
    <t>24.12.2023 12:31:27</t>
  </si>
  <si>
    <t>K-1990 35-04-K01990_35-04-K01990_2359025</t>
  </si>
  <si>
    <t>24.12.2023 11:20:45</t>
  </si>
  <si>
    <t>24.12.2023 12:05:39</t>
  </si>
  <si>
    <t>24.12.2023 11:29:54</t>
  </si>
  <si>
    <t>24.12.2023 13:58:00</t>
  </si>
  <si>
    <t>L-321 35-18-L00321_L-317 - L-319 BAHÇELİEVLER L04_72091137</t>
  </si>
  <si>
    <t>24.12.2023 11:33:38</t>
  </si>
  <si>
    <t>24.12.2023 12:45:00</t>
  </si>
  <si>
    <t>HALİLBEYLİ TR-6 35-27-M01055_99138724_99138724</t>
  </si>
  <si>
    <t>24.12.2023 11:34:27</t>
  </si>
  <si>
    <t>24.12.2023 13:27:34</t>
  </si>
  <si>
    <t>24.12.2023 11:39:03</t>
  </si>
  <si>
    <t>24.12.2023 13:04:51</t>
  </si>
  <si>
    <t>SALİHLİ TR-54 45-78-L00765_953255514_953255514</t>
  </si>
  <si>
    <t>24.12.2023 11:41:45</t>
  </si>
  <si>
    <t>24.12.2023 13:35:12</t>
  </si>
  <si>
    <t>KULA İM 45-77-A00001_HatBaşıAyırıcı_80022022 M07_80022022</t>
  </si>
  <si>
    <t>24.12.2023 11:48:00</t>
  </si>
  <si>
    <t>24.12.2023 14:58:12</t>
  </si>
  <si>
    <t>24.12.2023 11:54:15</t>
  </si>
  <si>
    <t>24.12.2023 12:59:47</t>
  </si>
  <si>
    <t>TR-286 35-19-L00286_961188370_961188370</t>
  </si>
  <si>
    <t>24.12.2023 12:04:18</t>
  </si>
  <si>
    <t>24.12.2023 13:10:53</t>
  </si>
  <si>
    <t>24.12.2023 12:04:55</t>
  </si>
  <si>
    <t>24.12.2023 13:16:13</t>
  </si>
  <si>
    <t>K-1692 35-04-K01692_99509498_99509498</t>
  </si>
  <si>
    <t>24.12.2023 12:07:20</t>
  </si>
  <si>
    <t>24.12.2023 13:06:01</t>
  </si>
  <si>
    <t>M-1433 35-02-M01433_A A1_5931319</t>
  </si>
  <si>
    <t>24.12.2023 12:24:51</t>
  </si>
  <si>
    <t>24.12.2023 18:55:58</t>
  </si>
  <si>
    <t>L-439 35-18-L00439_950447758_950447758</t>
  </si>
  <si>
    <t>24.12.2023 12:25:15</t>
  </si>
  <si>
    <t>24.12.2023 20:54:18</t>
  </si>
  <si>
    <t>K-1162 35-01-K01162_E_56366041_56366041</t>
  </si>
  <si>
    <t>24.12.2023 12:35:19</t>
  </si>
  <si>
    <t>24.12.2023 14:04:40</t>
  </si>
  <si>
    <t>K-1480 35-09-K01480_D_56380910_56380910</t>
  </si>
  <si>
    <t>24.12.2023 12:40:10</t>
  </si>
  <si>
    <t>24.12.2023 16:36:36</t>
  </si>
  <si>
    <t>TR-1/80-A 45-72-M00119_A_56393640_56393640</t>
  </si>
  <si>
    <t>24.12.2023 12:44:49</t>
  </si>
  <si>
    <t>24.12.2023 14:36:07</t>
  </si>
  <si>
    <t>ALANKIYI TR-6 35-20-L00269_955212002_955212002</t>
  </si>
  <si>
    <t>24.12.2023 12:48:50</t>
  </si>
  <si>
    <t>24.12.2023 17:46:54</t>
  </si>
  <si>
    <t>K-4023 35-01-K04023_911860682_911860682</t>
  </si>
  <si>
    <t>24.12.2023 12:51:43</t>
  </si>
  <si>
    <t>24.12.2023 14:27:51</t>
  </si>
  <si>
    <t>M-228 35-02-M00228_95001216045_95001216045</t>
  </si>
  <si>
    <t>24.12.2023 13:02:25</t>
  </si>
  <si>
    <t>24.12.2023 13:32:13</t>
  </si>
  <si>
    <t>FERİDUN KILIÇ SULAMA GRUBU TR-2 35-27-L00119_DIREK TIPI TRAFO HUCRESI H01_2049845</t>
  </si>
  <si>
    <t>24.12.2023 13:10:06</t>
  </si>
  <si>
    <t>24.12.2023 18:27:12</t>
  </si>
  <si>
    <t>M-1451 35-01-M01451_D D1_5920600</t>
  </si>
  <si>
    <t>24.12.2023 13:13:05</t>
  </si>
  <si>
    <t>24.12.2023 14:12:11</t>
  </si>
  <si>
    <t>DM06/TR-01 45-73-M00053_TR-50-54-55 M05_67583627</t>
  </si>
  <si>
    <t>24.12.2023 13:13:33</t>
  </si>
  <si>
    <t>24.12.2023 16:18:59</t>
  </si>
  <si>
    <t>ÇAMURHAMAMI TR-1 45-78-L00271_49308023_56386928_56386928</t>
  </si>
  <si>
    <t>24.12.2023 13:16:00</t>
  </si>
  <si>
    <t>24.12.2023 13:48:01</t>
  </si>
  <si>
    <t>24.12.2023 13:27:51</t>
  </si>
  <si>
    <t>24.12.2023 15:42:58</t>
  </si>
  <si>
    <t>L-278 35-18-L00278_950467720_950467720</t>
  </si>
  <si>
    <t>24.12.2023 13:31:32</t>
  </si>
  <si>
    <t>24.12.2023 18:26:45</t>
  </si>
  <si>
    <t>TR-170 35-26-M01191__72374402_72374402</t>
  </si>
  <si>
    <t>24.12.2023 13:31:42</t>
  </si>
  <si>
    <t>24.12.2023 15:18:54</t>
  </si>
  <si>
    <t>M-228 35-02-M00228_35-02-M00228_49764240</t>
  </si>
  <si>
    <t>24.12.2023 14:16:23</t>
  </si>
  <si>
    <t>DM-1/21 45-71-M00014_B b3b_45180152</t>
  </si>
  <si>
    <t>24.12.2023 13:32:28</t>
  </si>
  <si>
    <t>24.12.2023 17:46:33</t>
  </si>
  <si>
    <t>MEKO METAL KÖK 35-26-M00394_TENERLER KÖK M04_72164824</t>
  </si>
  <si>
    <t>24.12.2023 13:32:38</t>
  </si>
  <si>
    <t>24.12.2023 15:23:20</t>
  </si>
  <si>
    <t>KINIK TR-5 35-24-L00005_C_56373115_56373115</t>
  </si>
  <si>
    <t>24.12.2023 13:32:40</t>
  </si>
  <si>
    <t>24.12.2023 15:01:27</t>
  </si>
  <si>
    <t>24.12.2023 13:36:04</t>
  </si>
  <si>
    <t>24.12.2023 15:51:48</t>
  </si>
  <si>
    <t>K-4114 35-08-K04114_35-08-K04114_42841508</t>
  </si>
  <si>
    <t>24.12.2023 13:57:39</t>
  </si>
  <si>
    <t>M-1228 35-01-M01228_B_56357966_56357966</t>
  </si>
  <si>
    <t>24.12.2023 13:46:09</t>
  </si>
  <si>
    <t>24.12.2023 16:58:39</t>
  </si>
  <si>
    <t>SARUHANLI DM 45-80-M00001_SARUHANLI ŞEHİR-2 M04_2324041</t>
  </si>
  <si>
    <t>24.12.2023 13:47:56</t>
  </si>
  <si>
    <t>24.12.2023 16:21:45</t>
  </si>
  <si>
    <t>İNCİ KÖK 35-26-M00912_ÇALIŞIRLAR PANCARA DOĞRU M02_65883324</t>
  </si>
  <si>
    <t>24.12.2023 14:01:16</t>
  </si>
  <si>
    <t>24.12.2023 16:08:13</t>
  </si>
  <si>
    <t>KOYUNDERE TR-9 35-28-M00164_B_60982162_60982162</t>
  </si>
  <si>
    <t>24.12.2023 14:02:29</t>
  </si>
  <si>
    <t>24.12.2023 15:54:24</t>
  </si>
  <si>
    <t>EMİRALEM TR-8 35-28-M00231_C_56358588_56358588</t>
  </si>
  <si>
    <t>24.12.2023 14:11:29</t>
  </si>
  <si>
    <t>24.12.2023 20:48:58</t>
  </si>
  <si>
    <t>L-470 KÖK 35-18-L00470_REİSDERE L04_72090133</t>
  </si>
  <si>
    <t>24.12.2023 14:11:58</t>
  </si>
  <si>
    <t>24.12.2023 14:57:20</t>
  </si>
  <si>
    <t>FOÇA TR-17 35-23-L00017_C_56398542_56398542</t>
  </si>
  <si>
    <t>24.12.2023 14:13:39</t>
  </si>
  <si>
    <t>24.12.2023 16:22:11</t>
  </si>
  <si>
    <t>L-238 35-18-L00238_5721079_56370199_56370199</t>
  </si>
  <si>
    <t>24.12.2023 14:20:51</t>
  </si>
  <si>
    <t>24.12.2023 19:10:08</t>
  </si>
  <si>
    <t>TR-56 45-77-L00056_95001372250_95001372250</t>
  </si>
  <si>
    <t>24.12.2023 14:29:08</t>
  </si>
  <si>
    <t>24.12.2023 16:23:42</t>
  </si>
  <si>
    <t>HALİLBEYLİ DM 35-27-M00620_HALİLBEYLİ-2 M08_2306331</t>
  </si>
  <si>
    <t>24.12.2023 14:34:00</t>
  </si>
  <si>
    <t>24.12.2023 14:41:00</t>
  </si>
  <si>
    <t>K-440 35-01-K00440_911219032_911219032</t>
  </si>
  <si>
    <t>24.12.2023 14:35:18</t>
  </si>
  <si>
    <t>24.12.2023 17:28:11</t>
  </si>
  <si>
    <t>KARALIK TR-1 45-72-M00206_45-72-M00206_2360002</t>
  </si>
  <si>
    <t>24.12.2023 14:36:54</t>
  </si>
  <si>
    <t>24.12.2023 16:14:57</t>
  </si>
  <si>
    <t>DM-25/12 45-71-M00051_953215538_953215538</t>
  </si>
  <si>
    <t>24.12.2023 14:38:41</t>
  </si>
  <si>
    <t>24.12.2023 20:08:19</t>
  </si>
  <si>
    <t>24.12.2023 14:44:27</t>
  </si>
  <si>
    <t>24.12.2023 15:01:33</t>
  </si>
  <si>
    <t>AŞAĞICUMA DM 35-16-M00103_KAPLAN M01_72040417</t>
  </si>
  <si>
    <t>24.12.2023 15:03:58</t>
  </si>
  <si>
    <t>24.12.2023 16:23:49</t>
  </si>
  <si>
    <t>TR- 17 45-74-M00017_A A2_47702769</t>
  </si>
  <si>
    <t>24.12.2023 15:09:14</t>
  </si>
  <si>
    <t>24.12.2023 16:04:09</t>
  </si>
  <si>
    <t>K-2323 35-04-K02323_F_56372343_56372343</t>
  </si>
  <si>
    <t>24.12.2023 15:17:51</t>
  </si>
  <si>
    <t>24.12.2023 17:32:28</t>
  </si>
  <si>
    <t>DELİÇOBAN TR-1 45-75-M00163_A_90953601_90953601</t>
  </si>
  <si>
    <t>24.12.2023 15:19:39</t>
  </si>
  <si>
    <t>24.12.2023 18:41:31</t>
  </si>
  <si>
    <t>CEVİZALAN TR-3 35-15-L01018_A_56361624_56361624</t>
  </si>
  <si>
    <t>24.12.2023 15:36:17</t>
  </si>
  <si>
    <t>24.12.2023 17:51:19</t>
  </si>
  <si>
    <t>24.12.2023 15:39:08</t>
  </si>
  <si>
    <t>24.12.2023 17:36:17</t>
  </si>
  <si>
    <t>24.12.2023 15:49:19</t>
  </si>
  <si>
    <t>24.12.2023 19:03:32</t>
  </si>
  <si>
    <t>24.12.2023 15:51:04</t>
  </si>
  <si>
    <t>24.12.2023 17:12:58</t>
  </si>
  <si>
    <t>DEĞİRMENDERE DM 35-22-M00085_PANCAR-2 M03_50066525</t>
  </si>
  <si>
    <t>24.12.2023 16:08:28</t>
  </si>
  <si>
    <t>24.12.2023 16:42:56</t>
  </si>
  <si>
    <t>GÜMÜLDÜR M-57 35-25-M00357_955275773_955275773</t>
  </si>
  <si>
    <t>24.12.2023 16:10:45</t>
  </si>
  <si>
    <t>24.12.2023 18:50:10</t>
  </si>
  <si>
    <t>24.12.2023 16:12:33</t>
  </si>
  <si>
    <t>24.12.2023 19:38:32</t>
  </si>
  <si>
    <t>TR-26 45-74-M00026_945588460_945588460</t>
  </si>
  <si>
    <t>24.12.2023 16:14:18</t>
  </si>
  <si>
    <t>24.12.2023 16:44:55</t>
  </si>
  <si>
    <t>AKSELENDİ İM 45-72-A00004_MORALILAR L09_100808540</t>
  </si>
  <si>
    <t>24.12.2023 16:18:57</t>
  </si>
  <si>
    <t>24.12.2023 17:35:18</t>
  </si>
  <si>
    <t>ALİFAKI TR-1 45-76-L00024_95000154232_95000154232</t>
  </si>
  <si>
    <t>24.12.2023 16:24:55</t>
  </si>
  <si>
    <t>24.12.2023 17:52:34</t>
  </si>
  <si>
    <t>K-870 35-02-K00870_911977781_911977781</t>
  </si>
  <si>
    <t>24.12.2023 16:25:49</t>
  </si>
  <si>
    <t>24.12.2023 17:26:04</t>
  </si>
  <si>
    <t>KAPLAN TR-2 35-16-M00119_DIREK TIPI TRAFO HUCRESI H01_2041329</t>
  </si>
  <si>
    <t>24.12.2023 16:34:43</t>
  </si>
  <si>
    <t>24.12.2023 18:27:20</t>
  </si>
  <si>
    <t>24.12.2023 16:35:18</t>
  </si>
  <si>
    <t>24.12.2023 17:20:10</t>
  </si>
  <si>
    <t>K-1480 35-09-K01480_35-09-K01480_2367221</t>
  </si>
  <si>
    <t>24.12.2023 16:53:17</t>
  </si>
  <si>
    <t>TOPARLAR KARŞI MAH.TR-2 35-29-L00324_A_56395309_56395309</t>
  </si>
  <si>
    <t>24.12.2023 16:43:26</t>
  </si>
  <si>
    <t>24.12.2023 19:05:24</t>
  </si>
  <si>
    <t>TAŞKESİK TR-1 35-26-L00218_956601258_956601258</t>
  </si>
  <si>
    <t>24.12.2023 16:53:22</t>
  </si>
  <si>
    <t>24.12.2023 17:40:07</t>
  </si>
  <si>
    <t>ERÇOŞ PET. LPG. TİC .ÖZEL TR 45-71-M02293Ö_DIREK TIPI TRAFO HUCRESI H01_2080053</t>
  </si>
  <si>
    <t>24.12.2023 16:59:35</t>
  </si>
  <si>
    <t>24.12.2023 19:13:03</t>
  </si>
  <si>
    <t>SOMA TR-16/4 45-82-M00096_TR-15/4 M01_72189659</t>
  </si>
  <si>
    <t>24.12.2023 17:00:05</t>
  </si>
  <si>
    <t>24.12.2023 18:13:48</t>
  </si>
  <si>
    <t>KABAZLI TR-2 45-78-M00679_C_90999595_90999595</t>
  </si>
  <si>
    <t>24.12.2023 17:08:15</t>
  </si>
  <si>
    <t>24.12.2023 18:40:57</t>
  </si>
  <si>
    <t>M-36 DOĞALKENT 35-23-M00036_35-23-M00036_72161172</t>
  </si>
  <si>
    <t>24.12.2023 17:10:43</t>
  </si>
  <si>
    <t>24.12.2023 17:45:16</t>
  </si>
  <si>
    <t>HALIKÖY OVACIK MAH. TR-4 35-32-L00125_35-32-L00125_2351165</t>
  </si>
  <si>
    <t>24.12.2023 18:20:51</t>
  </si>
  <si>
    <t>ÇANDARLI TR-4 35-30-M00004_955309992_955309992</t>
  </si>
  <si>
    <t>24.12.2023 17:32:14</t>
  </si>
  <si>
    <t>24.12.2023 19:36:37</t>
  </si>
  <si>
    <t>K-2323 35-04-K02323_35-04-K02323_2370465</t>
  </si>
  <si>
    <t>24.12.2023 19:31:16</t>
  </si>
  <si>
    <t>TR-19 35-30-M00019_955321963_955321963</t>
  </si>
  <si>
    <t>24.12.2023 17:44:00</t>
  </si>
  <si>
    <t>24.12.2023 18:46:42</t>
  </si>
  <si>
    <t>FOÇA TR-45 35-23-L00045_950422277_950422277</t>
  </si>
  <si>
    <t>24.12.2023 17:53:07</t>
  </si>
  <si>
    <t>24.12.2023 23:01:24</t>
  </si>
  <si>
    <t>24.12.2023 17:54:30</t>
  </si>
  <si>
    <t>24.12.2023 18:40:51</t>
  </si>
  <si>
    <t>AŞAĞIŞAKRAN TR-1 35-17-M00223_ H_58006353</t>
  </si>
  <si>
    <t>24.12.2023 17:58:44</t>
  </si>
  <si>
    <t>24.12.2023 20:24:38</t>
  </si>
  <si>
    <t>24.12.2023 18:03:54</t>
  </si>
  <si>
    <t>24.12.2023 18:32:40</t>
  </si>
  <si>
    <t>YUSUFLU TR-2 35-20-L00238_955212281_955212281</t>
  </si>
  <si>
    <t>24.12.2023 18:05:03</t>
  </si>
  <si>
    <t>24.12.2023 19:44:39</t>
  </si>
  <si>
    <t>24.12.2023 18:11:53</t>
  </si>
  <si>
    <t>24.12.2023 18:50:40</t>
  </si>
  <si>
    <t>M-1531 35-09-M01531_915934636_915934636</t>
  </si>
  <si>
    <t>24.12.2023 18:12:18</t>
  </si>
  <si>
    <t>24.12.2023 19:17:16</t>
  </si>
  <si>
    <t>TR-72 45-78-M00072_953257853_953257853</t>
  </si>
  <si>
    <t>24.12.2023 18:23:07</t>
  </si>
  <si>
    <t>24.12.2023 19:24:23</t>
  </si>
  <si>
    <t>TR-2 45-77-L00002_945507125_945507125</t>
  </si>
  <si>
    <t>24.12.2023 18:31:13</t>
  </si>
  <si>
    <t>24.12.2023 19:23:13</t>
  </si>
  <si>
    <t>24.12.2023 18:36:53</t>
  </si>
  <si>
    <t>24.12.2023 18:49:27</t>
  </si>
  <si>
    <t>24.12.2023 18:37:01</t>
  </si>
  <si>
    <t>24.12.2023 19:31:24</t>
  </si>
  <si>
    <t>K-440 35-01-K00440_35-01-K00440_97441692</t>
  </si>
  <si>
    <t>24.12.2023 18:49:48</t>
  </si>
  <si>
    <t>24.12.2023 19:56:17</t>
  </si>
  <si>
    <t>TR-86 35-17-M00086__56393100_56393100</t>
  </si>
  <si>
    <t>24.12.2023 18:52:25</t>
  </si>
  <si>
    <t>24.12.2023 19:25:33</t>
  </si>
  <si>
    <t>DM-8 35-17-M00700_C_83714371_83714371</t>
  </si>
  <si>
    <t>24.12.2023 18:54:43</t>
  </si>
  <si>
    <t>24.12.2023 21:22:37</t>
  </si>
  <si>
    <t>M-3476(YATIRIM REZERVE) 35-02-M03476_99447697_99447697</t>
  </si>
  <si>
    <t>24.12.2023 19:06:51</t>
  </si>
  <si>
    <t>24.12.2023 20:37:41</t>
  </si>
  <si>
    <t>L-238 35-18-L00238_35-18-L00238_76973463</t>
  </si>
  <si>
    <t>24.12.2023 21:54:00</t>
  </si>
  <si>
    <t>GÖRECE M-1130 35-22-M00187_95002457269_95002457269</t>
  </si>
  <si>
    <t>24.12.2023 19:10:23</t>
  </si>
  <si>
    <t>24.12.2023 21:28:12</t>
  </si>
  <si>
    <t>24.12.2023 19:17:04</t>
  </si>
  <si>
    <t>25.12.2023 00:16:56</t>
  </si>
  <si>
    <t>MURADİYE TR-5 (ESKİ MEZARLIK YANI) 45-71-M00204_953243058_953243058</t>
  </si>
  <si>
    <t>24.12.2023 19:18:02</t>
  </si>
  <si>
    <t>24.12.2023 19:55:12</t>
  </si>
  <si>
    <t>24.12.2023 19:21:34</t>
  </si>
  <si>
    <t>24.12.2023 19:56:12</t>
  </si>
  <si>
    <t>24.12.2023 19:23:20</t>
  </si>
  <si>
    <t>25.12.2023 00:41:34</t>
  </si>
  <si>
    <t>TR-9 35-15-M00009_950382904_950382904</t>
  </si>
  <si>
    <t>24.12.2023 19:32:19</t>
  </si>
  <si>
    <t>24.12.2023 20:36:15</t>
  </si>
  <si>
    <t>YAZIBAŞI DM-6 35-26-M00634_DM-7/15 M02_2335689</t>
  </si>
  <si>
    <t>24.12.2023 19:36:58</t>
  </si>
  <si>
    <t>25.12.2023 00:05:26</t>
  </si>
  <si>
    <t>K-4306 35-09-K04306_A a1_5875747</t>
  </si>
  <si>
    <t>24.12.2023 19:38:02</t>
  </si>
  <si>
    <t>24.12.2023 20:39:24</t>
  </si>
  <si>
    <t>MURADİYE TR-3 45-71-M02147_953243185_953243185</t>
  </si>
  <si>
    <t>24.12.2023 19:40:44</t>
  </si>
  <si>
    <t>24.12.2023 20:39:36</t>
  </si>
  <si>
    <t>TR-49 35-26-M00049_TR-48 M04_65984234</t>
  </si>
  <si>
    <t>24.12.2023 19:53:23</t>
  </si>
  <si>
    <t>24.12.2023 20:16:38</t>
  </si>
  <si>
    <t>M-1767 35-02-M01767_913269868_913269868</t>
  </si>
  <si>
    <t>24.12.2023 19:53:48</t>
  </si>
  <si>
    <t>24.12.2023 20:52:44</t>
  </si>
  <si>
    <t>24.12.2023 20:10:55</t>
  </si>
  <si>
    <t>24.12.2023 23:52:35</t>
  </si>
  <si>
    <t>K-3388 35-04-K03388_913558124_913558124</t>
  </si>
  <si>
    <t>24.12.2023 20:12:46</t>
  </si>
  <si>
    <t>25.12.2023 01:31:15</t>
  </si>
  <si>
    <t>24.12.2023 20:14:00</t>
  </si>
  <si>
    <t>24.12.2023 23:30:32</t>
  </si>
  <si>
    <t>TR-18 35-26-M00018_TR-19/TR-19-1 M03_65921153</t>
  </si>
  <si>
    <t>24.12.2023 20:17:00</t>
  </si>
  <si>
    <t>25.12.2023 02:35:59</t>
  </si>
  <si>
    <t>24.12.2023 21:09:37</t>
  </si>
  <si>
    <t>MORDOĞAN TR-41 35-21-L00164_A_56379220_56379220</t>
  </si>
  <si>
    <t>24.12.2023 20:26:59</t>
  </si>
  <si>
    <t>24.12.2023 21:11:38</t>
  </si>
  <si>
    <t>K-1854 35-07-K01854_99458182_99458182</t>
  </si>
  <si>
    <t>24.12.2023 20:32:50</t>
  </si>
  <si>
    <t>24.12.2023 21:39:51</t>
  </si>
  <si>
    <t>TR-2/11-A 45-83-L00156_955146489_955146489</t>
  </si>
  <si>
    <t>24.12.2023 20:35:07</t>
  </si>
  <si>
    <t>24.12.2023 21:36:49</t>
  </si>
  <si>
    <t>TR-1/77 45-72-M00077__83647919_83647919</t>
  </si>
  <si>
    <t>24.12.2023 20:58:51</t>
  </si>
  <si>
    <t>24.12.2023 21:46:12</t>
  </si>
  <si>
    <t>24.12.2023 21:29:20</t>
  </si>
  <si>
    <t>24.12.2023 22:02:09</t>
  </si>
  <si>
    <t>TÜTENLİ TR-1 45-72-L00126_956521485_956521485</t>
  </si>
  <si>
    <t>24.12.2023 21:37:55</t>
  </si>
  <si>
    <t>24.12.2023 22:52:49</t>
  </si>
  <si>
    <t>TR-2/33 (GALERİCİLER) 45-83-L00033_955178274_955178274</t>
  </si>
  <si>
    <t>24.12.2023 21:39:06</t>
  </si>
  <si>
    <t>24.12.2023 23:36:45</t>
  </si>
  <si>
    <t>M-367 35-02-M00367_912835190_912835190</t>
  </si>
  <si>
    <t>24.12.2023 22:01:16</t>
  </si>
  <si>
    <t>25.12.2023 00:09:36</t>
  </si>
  <si>
    <t>TR-39 35-16-L00039_35-16-L00039_67577606</t>
  </si>
  <si>
    <t>24.12.2023 22:35:56</t>
  </si>
  <si>
    <t>24.12.2023 22:24:14</t>
  </si>
  <si>
    <t>24.12.2023 23:42:49</t>
  </si>
  <si>
    <t>TR-21 (M-721) 35-30-M00721_955298274_955298274</t>
  </si>
  <si>
    <t>24.12.2023 22:32:00</t>
  </si>
  <si>
    <t>24.12.2023 23:09:16</t>
  </si>
  <si>
    <t>24.12.2023 23:06:27</t>
  </si>
  <si>
    <t>25.12.2023 01:00:05</t>
  </si>
  <si>
    <t>24.12.2023 23:08:15</t>
  </si>
  <si>
    <t>25.12.2023 00:06:08</t>
  </si>
  <si>
    <t>M-2757 35-02-M02757__81571315_81571315</t>
  </si>
  <si>
    <t>24.12.2023 23:26:57</t>
  </si>
  <si>
    <t>25.12.2023 00:41:13</t>
  </si>
  <si>
    <t>HILAL GIS TM 35-01-A00010_HİLAL-1 K17_2312763</t>
  </si>
  <si>
    <t>24.12.2023 23:32:41</t>
  </si>
  <si>
    <t>25.12.2023 00:54:22</t>
  </si>
  <si>
    <t>25.12.2023 00:25:00</t>
  </si>
  <si>
    <t>MURADİYE TR-2 SU DEPOSU 45-71-M00199_953243020_953243020</t>
  </si>
  <si>
    <t>25.12.2023 00:34:20</t>
  </si>
  <si>
    <t>25.12.2023 06:06:26</t>
  </si>
  <si>
    <t>25.12.2023 00:39:04</t>
  </si>
  <si>
    <t>25.12.2023 03:19:07</t>
  </si>
  <si>
    <t>M-1224 35-01-M01224_913501738_913501738</t>
  </si>
  <si>
    <t>25.12.2023 00:49:35</t>
  </si>
  <si>
    <t>25.12.2023 01:33:44</t>
  </si>
  <si>
    <t>25.12.2023 02:13:38</t>
  </si>
  <si>
    <t>25.12.2023 03:25:46</t>
  </si>
  <si>
    <t>BOĞAZİÇİ İM 35-01-A00001_TR-3 K10_2307961</t>
  </si>
  <si>
    <t>25.12.2023 02:40:36</t>
  </si>
  <si>
    <t>25.12.2023 03:03:06</t>
  </si>
  <si>
    <t>25.12.2023 02:43:28</t>
  </si>
  <si>
    <t>25.12.2023 03:50:51</t>
  </si>
  <si>
    <t>25.12.2023 02:51:35</t>
  </si>
  <si>
    <t>25.12.2023 03:43:52</t>
  </si>
  <si>
    <t>GÖKÇEÖREN KÖK 45-77-M00024_GÖKÇEÖREN TR-1 M01_72216582</t>
  </si>
  <si>
    <t>25.12.2023 03:12:41</t>
  </si>
  <si>
    <t>25.12.2023 03:22:37</t>
  </si>
  <si>
    <t>25.12.2023 03:31:28</t>
  </si>
  <si>
    <t>25.12.2023 03:38:23</t>
  </si>
  <si>
    <t>25.12.2023 04:36:54</t>
  </si>
  <si>
    <t>25.12.2023 10:26:32</t>
  </si>
  <si>
    <t>L-15 35-18-L00015_8914017_56394891_56394891</t>
  </si>
  <si>
    <t>25.12.2023 04:40:16</t>
  </si>
  <si>
    <t>25.12.2023 08:58:54</t>
  </si>
  <si>
    <t>GÖKÇEÖREN TR-6 45-77-M00034_DIREK TIPI TRAFO HUCRESI H01_2056367</t>
  </si>
  <si>
    <t>25.12.2023 04:43:26</t>
  </si>
  <si>
    <t>25.12.2023 10:24:04</t>
  </si>
  <si>
    <t>25.12.2023 05:02:11</t>
  </si>
  <si>
    <t>25.12.2023 06:52:16</t>
  </si>
  <si>
    <t>25.12.2023 06:39:49</t>
  </si>
  <si>
    <t>25.12.2023 06:49:20</t>
  </si>
  <si>
    <t>K-1386 35-01-K01386_D D1_5856721</t>
  </si>
  <si>
    <t>25.12.2023 06:52:46</t>
  </si>
  <si>
    <t>25.12.2023 08:20:48</t>
  </si>
  <si>
    <t>UÇAK KARDEŞLER KÖK 45-73-M00296_MODERN BETON M03_66733918</t>
  </si>
  <si>
    <t>25.12.2023 06:57:55</t>
  </si>
  <si>
    <t>25.12.2023 07:31:22</t>
  </si>
  <si>
    <t>SULTAN YAYLASI TR-2 45-71-M01767_A_56384244_56384244</t>
  </si>
  <si>
    <t>25.12.2023 07:46:15</t>
  </si>
  <si>
    <t>25.12.2023 12:31:13</t>
  </si>
  <si>
    <t>BEYAZKENT SİTESİ 35-30-M00343_955307151_955307151</t>
  </si>
  <si>
    <t>25.12.2023 07:48:27</t>
  </si>
  <si>
    <t>25.12.2023 11:30:47</t>
  </si>
  <si>
    <t>25.12.2023 07:49:47</t>
  </si>
  <si>
    <t>25.12.2023 10:14:22</t>
  </si>
  <si>
    <t>25.12.2023 07:57:09</t>
  </si>
  <si>
    <t>25.12.2023 11:20:59</t>
  </si>
  <si>
    <t>25.12.2023 09:33:27</t>
  </si>
  <si>
    <t>TR-43 35-16-L00043_953334528_953334528</t>
  </si>
  <si>
    <t>25.12.2023 08:41:03</t>
  </si>
  <si>
    <t>25.12.2023 09:46:17</t>
  </si>
  <si>
    <t>ÜÇÜNCÜ KISIM SANAYİ TR-1 45-83-M00627_45-83-M00627_88328521</t>
  </si>
  <si>
    <t>25.12.2023 08:42:40</t>
  </si>
  <si>
    <t>25.12.2023 11:48:23</t>
  </si>
  <si>
    <t>TR-22 35-26-M00022_956619382_956619382</t>
  </si>
  <si>
    <t>25.12.2023 08:46:57</t>
  </si>
  <si>
    <t>25.12.2023 10:11:51</t>
  </si>
  <si>
    <t>25.12.2023 08:48:34</t>
  </si>
  <si>
    <t>25.12.2023 09:21:27</t>
  </si>
  <si>
    <t>M-989 35-03-M00989_B b1b_5784614</t>
  </si>
  <si>
    <t>25.12.2023 08:50:11</t>
  </si>
  <si>
    <t>25.12.2023 10:35:08</t>
  </si>
  <si>
    <t>M-448 35-03-M00448_A_56366969_56366969</t>
  </si>
  <si>
    <t>25.12.2023 08:51:54</t>
  </si>
  <si>
    <t>25.12.2023 12:01:16</t>
  </si>
  <si>
    <t>25.12.2023 08:58:30</t>
  </si>
  <si>
    <t>25.12.2023 19:53:34</t>
  </si>
  <si>
    <t>K-1283 35-07-K01283_35-07-K01283_49715750</t>
  </si>
  <si>
    <t>25.12.2023 09:02:03</t>
  </si>
  <si>
    <t>25.12.2023 13:00:07</t>
  </si>
  <si>
    <t>25.12.2023 09:03:48</t>
  </si>
  <si>
    <t>25.12.2023 13:52:14</t>
  </si>
  <si>
    <t>KODUKBURUN TR-1 35-24-M00102_DIREK TIPI TRAFO HUCRESI H01_2035990</t>
  </si>
  <si>
    <t>25.12.2023 09:08:28</t>
  </si>
  <si>
    <t>25.12.2023 15:18:51</t>
  </si>
  <si>
    <t>25.12.2023 09:09:58</t>
  </si>
  <si>
    <t>25.12.2023 10:12:58</t>
  </si>
  <si>
    <t>25.12.2023 09:15:25</t>
  </si>
  <si>
    <t>25.12.2023 17:45:15</t>
  </si>
  <si>
    <t>25.12.2023 09:16:24</t>
  </si>
  <si>
    <t>25.12.2023 09:27:48</t>
  </si>
  <si>
    <t>UZUNKÖY TR-2 35-31-L00143_35-31-L00143_2364097</t>
  </si>
  <si>
    <t>25.12.2023 09:16:48</t>
  </si>
  <si>
    <t>25.12.2023 15:35:46</t>
  </si>
  <si>
    <t>MENDERES TR-1 35-32-M00001_946412133_946412133</t>
  </si>
  <si>
    <t>25.12.2023 09:17:18</t>
  </si>
  <si>
    <t>25.12.2023 10:01:22</t>
  </si>
  <si>
    <t>25.12.2023 09:18:55</t>
  </si>
  <si>
    <t>25.12.2023 16:09:55</t>
  </si>
  <si>
    <t>25.12.2023 09:20:41</t>
  </si>
  <si>
    <t>25.12.2023 17:26:14</t>
  </si>
  <si>
    <t>25.12.2023 09:22:45</t>
  </si>
  <si>
    <t>25.12.2023 17:23:46</t>
  </si>
  <si>
    <t>25.12.2023 09:22:56</t>
  </si>
  <si>
    <t>25.12.2023 14:18:31</t>
  </si>
  <si>
    <t>TİRE İM-DM-1 35-29-A00001_HatBaşıAyırıcı_53138697 L04_53138697</t>
  </si>
  <si>
    <t>25.12.2023 09:24:18</t>
  </si>
  <si>
    <t>25.12.2023 14:33:16</t>
  </si>
  <si>
    <t>M-32 CUMHURİYET 35-25-M00103_DIREK TIPI TRAFO HUCRESI H01_2043626</t>
  </si>
  <si>
    <t>25.12.2023 09:25:48</t>
  </si>
  <si>
    <t>25.12.2023 16:34:23</t>
  </si>
  <si>
    <t>25.12.2023 17:45:34</t>
  </si>
  <si>
    <t>TR-256(DM-2/8) 35-19-L00256_35-19-L00256_72132177</t>
  </si>
  <si>
    <t>25.12.2023 09:27:06</t>
  </si>
  <si>
    <t>25.12.2023 11:27:22</t>
  </si>
  <si>
    <t>MORSAN TM 45-71-A00002_MURADİYE M13_2061929</t>
  </si>
  <si>
    <t>25.12.2023 09:27:28</t>
  </si>
  <si>
    <t>25.12.2023 10:52:58</t>
  </si>
  <si>
    <t>25.12.2023 09:32:54</t>
  </si>
  <si>
    <t>25.12.2023 12:56:30</t>
  </si>
  <si>
    <t>K-493 35-01-K00493_911177665_911177665</t>
  </si>
  <si>
    <t>25.12.2023 09:36:27</t>
  </si>
  <si>
    <t>25.12.2023 13:51:03</t>
  </si>
  <si>
    <t>K-3569 35-02-K03569_M_56367807_56367807</t>
  </si>
  <si>
    <t>25.12.2023 09:39:00</t>
  </si>
  <si>
    <t>25.12.2023 10:52:21</t>
  </si>
  <si>
    <t>DM-25 (ÇAĞLAYAN DM) 45-71-M00060_DM-25/2 M05_72440864</t>
  </si>
  <si>
    <t>25.12.2023 09:40:11</t>
  </si>
  <si>
    <t>25.12.2023 15:45:45</t>
  </si>
  <si>
    <t>25.12.2023 09:41:57</t>
  </si>
  <si>
    <t>25.12.2023 15:29:19</t>
  </si>
  <si>
    <t>ALÇUK TM 35-17-A00001_MENEMEN-2 M28_2055287</t>
  </si>
  <si>
    <t>25.12.2023 09:43:24</t>
  </si>
  <si>
    <t>25.12.2023 12:37:00</t>
  </si>
  <si>
    <t>25.12.2023 09:45:48</t>
  </si>
  <si>
    <t>25.12.2023 14:21:33</t>
  </si>
  <si>
    <t>DM-13 45-71-M00336_TR-13/2 M10_72259822</t>
  </si>
  <si>
    <t>25.12.2023 09:46:18</t>
  </si>
  <si>
    <t>25.12.2023 17:02:00</t>
  </si>
  <si>
    <t>DM-25 (ÇAĞLAYAN DM) 45-71-M00060_DM-25/37 M06_72440781</t>
  </si>
  <si>
    <t>25.12.2023 09:49:35</t>
  </si>
  <si>
    <t>25.12.2023 15:42:50</t>
  </si>
  <si>
    <t>KAPANCI KÖK 45-78-L00229_HatBaşıAyırıcı_53134308 L04_53134308</t>
  </si>
  <si>
    <t>25.12.2023 09:50:22</t>
  </si>
  <si>
    <t>25.12.2023 11:33:17</t>
  </si>
  <si>
    <t>SEFERİHİSAR İM 35-14-A00002_SEFERİHİSAR ŞEHİR-2 L04_72378556</t>
  </si>
  <si>
    <t>25.12.2023 09:51:16</t>
  </si>
  <si>
    <t>25.12.2023 15:41:07</t>
  </si>
  <si>
    <t>K-1596 35-03-K01596_35-03-K01596_41960393</t>
  </si>
  <si>
    <t>25.12.2023 09:52:50</t>
  </si>
  <si>
    <t>25.12.2023 10:31:45</t>
  </si>
  <si>
    <t>25.12.2023 09:54:13</t>
  </si>
  <si>
    <t>25.12.2023 16:21:28</t>
  </si>
  <si>
    <t>M-2440 35-09-M02440_35-09-M02440_42782977</t>
  </si>
  <si>
    <t>25.12.2023 09:55:10</t>
  </si>
  <si>
    <t>25.12.2023 10:43:36</t>
  </si>
  <si>
    <t>GÜMÜŞÇAY TR-2 45-73-M00905_45-73-M00905_2355343</t>
  </si>
  <si>
    <t>25.12.2023 09:55:49</t>
  </si>
  <si>
    <t>25.12.2023 17:24:31</t>
  </si>
  <si>
    <t>25.12.2023 09:56:34</t>
  </si>
  <si>
    <t>25.12.2023 10:08:04</t>
  </si>
  <si>
    <t>M-33 CUMHURİYET 35-25-M00102_DIREK TIPI TRAFO HUCRESI H01_2126963</t>
  </si>
  <si>
    <t>25.12.2023 09:58:02</t>
  </si>
  <si>
    <t>25.12.2023 16:30:04</t>
  </si>
  <si>
    <t>KIZLARALANI KÖK 45-72-L00698_KIZLARALANI ÇIKIŞ L02_66587060</t>
  </si>
  <si>
    <t>25.12.2023 10:00:06</t>
  </si>
  <si>
    <t>25.12.2023 11:01:38</t>
  </si>
  <si>
    <t>KAYAKÖY DM 35-15-L00866_KAYAKÖY MERKEZ L06_72307164</t>
  </si>
  <si>
    <t>25.12.2023 10:01:02</t>
  </si>
  <si>
    <t>25.12.2023 16:51:01</t>
  </si>
  <si>
    <t>25.12.2023 10:01:43</t>
  </si>
  <si>
    <t>25.12.2023 17:28:08</t>
  </si>
  <si>
    <t>TR-23 35-27-M00023_913331670_913331670</t>
  </si>
  <si>
    <t>25.12.2023 10:03:16</t>
  </si>
  <si>
    <t>25.12.2023 10:45:11</t>
  </si>
  <si>
    <t>K-1247 35-01-K01247_912092418_912092418</t>
  </si>
  <si>
    <t>25.12.2023 10:06:49</t>
  </si>
  <si>
    <t>25.12.2023 15:01:56</t>
  </si>
  <si>
    <t>25.12.2023 10:09:34</t>
  </si>
  <si>
    <t>25.12.2023 16:49:34</t>
  </si>
  <si>
    <t>TR-26 35-19-L00026_A_91047614_91047614</t>
  </si>
  <si>
    <t>25.12.2023 10:11:09</t>
  </si>
  <si>
    <t>25.12.2023 17:35:59</t>
  </si>
  <si>
    <t>25.12.2023 10:12:09</t>
  </si>
  <si>
    <t>25.12.2023 13:06:34</t>
  </si>
  <si>
    <t>25.12.2023 10:13:44</t>
  </si>
  <si>
    <t>25.12.2023 10:26:08</t>
  </si>
  <si>
    <t>TR-142 35-15-L00142_E e3_48898380</t>
  </si>
  <si>
    <t>25.12.2023 13:12:30</t>
  </si>
  <si>
    <t>DM-13 45-71-M00336_TR-13/20 M11_72259930</t>
  </si>
  <si>
    <t>25.12.2023 10:14:00</t>
  </si>
  <si>
    <t>25.12.2023 10:14:58</t>
  </si>
  <si>
    <t>25.12.2023 11:02:48</t>
  </si>
  <si>
    <t>TR-76 45-78-L00076_953260703_953260703</t>
  </si>
  <si>
    <t>25.12.2023 10:15:55</t>
  </si>
  <si>
    <t>25.12.2023 12:38:06</t>
  </si>
  <si>
    <t>SOMA DM-1 45-82-M00050_M-4 M16_60207430</t>
  </si>
  <si>
    <t>25.12.2023 10:16:01</t>
  </si>
  <si>
    <t>25.12.2023 14:53:46</t>
  </si>
  <si>
    <t>ALMAK TM 35-17-A00003_YENİFOÇA-2 M28_2055978</t>
  </si>
  <si>
    <t>25.12.2023 10:23:38</t>
  </si>
  <si>
    <t>25.12.2023 18:48:00</t>
  </si>
  <si>
    <t>GÖKÇEÖREN KÖK 45-77-M00024_GÖKÇEÖREN TR-1 M01_72216606</t>
  </si>
  <si>
    <t>25.12.2023 14:31:21</t>
  </si>
  <si>
    <t>POYRAZDAMLARI TR-11 45-78-M00576_HatBaşıAyırıcı_53139057 M05_53139057</t>
  </si>
  <si>
    <t>25.12.2023 10:26:03</t>
  </si>
  <si>
    <t>25.12.2023 11:37:25</t>
  </si>
  <si>
    <t>25.12.2023 10:27:01</t>
  </si>
  <si>
    <t>25.12.2023 12:16:42</t>
  </si>
  <si>
    <t>KARAHALİLLİ KÖK 35-20-L00087_TOKATBAŞI L05_66504267</t>
  </si>
  <si>
    <t>25.12.2023 10:28:11</t>
  </si>
  <si>
    <t>25.12.2023 12:03:14</t>
  </si>
  <si>
    <t>ULUKENT DM-3/4 35-28-M00063_DAĞITIM TRAFO ULUKENT DM-3/4 M04_66552399</t>
  </si>
  <si>
    <t>25.12.2023 10:29:19</t>
  </si>
  <si>
    <t>25.12.2023 11:50:44</t>
  </si>
  <si>
    <t>25.12.2023 10:31:14</t>
  </si>
  <si>
    <t>25.12.2023 10:49:38</t>
  </si>
  <si>
    <t>TR-28 35-27-M00028_TR-59 M03_66129628</t>
  </si>
  <si>
    <t>25.12.2023 10:31:44</t>
  </si>
  <si>
    <t>25.12.2023 11:47:24</t>
  </si>
  <si>
    <t>25.12.2023 10:32:56</t>
  </si>
  <si>
    <t>25.12.2023 13:49:04</t>
  </si>
  <si>
    <t>25.12.2023 10:34:39</t>
  </si>
  <si>
    <t>25.12.2023 11:38:35</t>
  </si>
  <si>
    <t>YEŞİLOVA ÇAYIR TR-2 35-20-L00127_35-20-L00127_2364204</t>
  </si>
  <si>
    <t>25.12.2023 10:35:44</t>
  </si>
  <si>
    <t>25.12.2023 11:36:45</t>
  </si>
  <si>
    <t>TR-7(M-707) 35-30-M00707_955298782_955298782</t>
  </si>
  <si>
    <t>25.12.2023 10:36:02</t>
  </si>
  <si>
    <t>25.12.2023 13:27:05</t>
  </si>
  <si>
    <t>K-612 35-02-K00612_A_56380025_56380025</t>
  </si>
  <si>
    <t>25.12.2023 10:36:31</t>
  </si>
  <si>
    <t>25.12.2023 12:17:34</t>
  </si>
  <si>
    <t>GÜMÜLDÜR M-41 35-25-M00041_A_56368058_56368058</t>
  </si>
  <si>
    <t>25.12.2023 10:44:31</t>
  </si>
  <si>
    <t>25.12.2023 13:31:08</t>
  </si>
  <si>
    <t>25.12.2023 10:50:14</t>
  </si>
  <si>
    <t>25.12.2023 13:49:53</t>
  </si>
  <si>
    <t>TR-55 KÖK 35-19-M00055_TR-77 KÖK M03_76783889</t>
  </si>
  <si>
    <t>25.12.2023 10:52:00</t>
  </si>
  <si>
    <t>25.12.2023 11:12:35</t>
  </si>
  <si>
    <t>MAHMUTLAR KÖK 45-74-M00354_YARBASAN M010_79385785</t>
  </si>
  <si>
    <t>25.12.2023 10:57:14</t>
  </si>
  <si>
    <t>25.12.2023 17:56:47</t>
  </si>
  <si>
    <t>K-2342 35-03-K02342_98505038_98505038</t>
  </si>
  <si>
    <t>25.12.2023 10:57:25</t>
  </si>
  <si>
    <t>25.12.2023 13:14:58</t>
  </si>
  <si>
    <t>YARAŞLI TR-2 45-84-L00155_45-84-L00155_2351760</t>
  </si>
  <si>
    <t>25.12.2023 10:59:08</t>
  </si>
  <si>
    <t>25.12.2023 12:00:43</t>
  </si>
  <si>
    <t>MURADİYE DM-5/6 KÖK 45-71-M00245_KENT BETON M08_72097653</t>
  </si>
  <si>
    <t>25.12.2023 11:02:19</t>
  </si>
  <si>
    <t>25.12.2023 14:00:55</t>
  </si>
  <si>
    <t>25.12.2023 11:03:32</t>
  </si>
  <si>
    <t>25.12.2023 17:11:20</t>
  </si>
  <si>
    <t>25.12.2023 11:05:55</t>
  </si>
  <si>
    <t>25.12.2023 14:43:30</t>
  </si>
  <si>
    <t>TR-22 35-26-M00022_6415630_56359317_56359317</t>
  </si>
  <si>
    <t>25.12.2023 11:10:52</t>
  </si>
  <si>
    <t>25.12.2023 11:58:06</t>
  </si>
  <si>
    <t>DM-3/02 (AKTAR HOCA TR) 45-71-M00068_953217751_953217751</t>
  </si>
  <si>
    <t>25.12.2023 11:12:41</t>
  </si>
  <si>
    <t>25.12.2023 13:55:03</t>
  </si>
  <si>
    <t>CENKYERİ TR-3 45-82-M00251_45-82-M00251_2359207</t>
  </si>
  <si>
    <t>25.12.2023 11:14:49</t>
  </si>
  <si>
    <t>25.12.2023 12:22:03</t>
  </si>
  <si>
    <t>25.12.2023 11:17:42</t>
  </si>
  <si>
    <t>25.12.2023 12:23:00</t>
  </si>
  <si>
    <t>L-111 OVACIK 35-18-L00111_95001434533_95001434533</t>
  </si>
  <si>
    <t>25.12.2023 11:19:27</t>
  </si>
  <si>
    <t>25.12.2023 13:01:12</t>
  </si>
  <si>
    <t>K-1181 35-04-K01181_99541589_99541589</t>
  </si>
  <si>
    <t>25.12.2023 11:19:46</t>
  </si>
  <si>
    <t>25.12.2023 12:49:06</t>
  </si>
  <si>
    <t>L-241 35-18-L00241_950440865_950440865</t>
  </si>
  <si>
    <t>25.12.2023 11:27:52</t>
  </si>
  <si>
    <t>25.12.2023 13:12:31</t>
  </si>
  <si>
    <t>YENİŞEHİR TR-4 35-31-L00112_47863298_65499055_65499055</t>
  </si>
  <si>
    <t>25.12.2023 11:33:11</t>
  </si>
  <si>
    <t>25.12.2023 15:53:49</t>
  </si>
  <si>
    <t>25.12.2023 11:33:20</t>
  </si>
  <si>
    <t>25.12.2023 12:41:44</t>
  </si>
  <si>
    <t>YENİ FOÇA TR-26 35-23-M00026_A_56364372_56364372</t>
  </si>
  <si>
    <t>25.12.2023 11:33:51</t>
  </si>
  <si>
    <t>25.12.2023 12:53:51</t>
  </si>
  <si>
    <t>TR-170 35-26-M01191_956616001_956616001</t>
  </si>
  <si>
    <t>25.12.2023 11:39:50</t>
  </si>
  <si>
    <t>25.12.2023 12:28:15</t>
  </si>
  <si>
    <t>TR-81 35-19-L00081_35-19-L00081_72133520</t>
  </si>
  <si>
    <t>25.12.2023 11:41:28</t>
  </si>
  <si>
    <t>25.12.2023 13:04:39</t>
  </si>
  <si>
    <t>K-4460 35-07-K04460_35-07-K04460_48431771</t>
  </si>
  <si>
    <t>25.12.2023 11:45:15</t>
  </si>
  <si>
    <t>25.12.2023 12:11:58</t>
  </si>
  <si>
    <t>K-1193 35-07-K01193_D_56379448_56379448</t>
  </si>
  <si>
    <t>25.12.2023 11:46:09</t>
  </si>
  <si>
    <t>25.12.2023 12:08:15</t>
  </si>
  <si>
    <t>25.12.2023 11:47:46</t>
  </si>
  <si>
    <t>25.12.2023 17:07:27</t>
  </si>
  <si>
    <t>TR-88 35-16-L00088_B b5_47594490</t>
  </si>
  <si>
    <t>25.12.2023 11:48:35</t>
  </si>
  <si>
    <t>25.12.2023 12:30:55</t>
  </si>
  <si>
    <t>KARAYENİCE TR-2 45-71-M01507_953244582_953244582</t>
  </si>
  <si>
    <t>25.12.2023 11:56:45</t>
  </si>
  <si>
    <t>25.12.2023 17:10:08</t>
  </si>
  <si>
    <t>TR-64 35-17-M00064_C_91109154_91109154</t>
  </si>
  <si>
    <t>25.12.2023 12:04:09</t>
  </si>
  <si>
    <t>25.12.2023 12:32:27</t>
  </si>
  <si>
    <t>OĞLANANASI TR-5 KÖK 35-22-M00092_OĞLANANASI TR-3 M06_89600569</t>
  </si>
  <si>
    <t>25.12.2023 12:05:14</t>
  </si>
  <si>
    <t>25.12.2023 12:27:44</t>
  </si>
  <si>
    <t>KAVAKLIDERE TR-12 45-73-M00145_TR-14 M05_2093011</t>
  </si>
  <si>
    <t>25.12.2023 12:08:44</t>
  </si>
  <si>
    <t>25.12.2023 12:38:44</t>
  </si>
  <si>
    <t>25.12.2023 12:12:24</t>
  </si>
  <si>
    <t>25.12.2023 18:35:33</t>
  </si>
  <si>
    <t>IŞIKLAR TM 35-02-A00006_CUMAOVASI-2 M05_2307646</t>
  </si>
  <si>
    <t>25.12.2023 12:14:00</t>
  </si>
  <si>
    <t>25.12.2023 12:34:48</t>
  </si>
  <si>
    <t>25.12.2023 12:19:14</t>
  </si>
  <si>
    <t>25.12.2023 13:48:58</t>
  </si>
  <si>
    <t>TAHTALI TM 35-22-A00001_PANCAR-1 M20_2056006</t>
  </si>
  <si>
    <t>25.12.2023 12:23:09</t>
  </si>
  <si>
    <t>25.12.2023 19:14:34</t>
  </si>
  <si>
    <t>TR-29 35-27-M00029_35-27-M00029_2367810</t>
  </si>
  <si>
    <t>25.12.2023 12:31:44</t>
  </si>
  <si>
    <t>25.12.2023 12:54:29</t>
  </si>
  <si>
    <t>HELVACI KÖK-1 35-17-M00360_HELVACI KÖK GİRİŞ M02_66443898</t>
  </si>
  <si>
    <t>25.12.2023 12:37:33</t>
  </si>
  <si>
    <t>25.12.2023 17:55:55</t>
  </si>
  <si>
    <t>K-997 35-07-K00997_99463531_99463531</t>
  </si>
  <si>
    <t>25.12.2023 12:40:26</t>
  </si>
  <si>
    <t>25.12.2023 17:50:17</t>
  </si>
  <si>
    <t>25.12.2023 12:41:40</t>
  </si>
  <si>
    <t>25.12.2023 14:32:05</t>
  </si>
  <si>
    <t>K-31 35-01-K00031_E E1_5872932</t>
  </si>
  <si>
    <t>25.12.2023 12:43:50</t>
  </si>
  <si>
    <t>25.12.2023 20:09:38</t>
  </si>
  <si>
    <t>YENİKENT TR-1 35-16-M00026_35-16-M00026_2362792</t>
  </si>
  <si>
    <t>25.12.2023 12:48:52</t>
  </si>
  <si>
    <t>25.12.2023 13:54:16</t>
  </si>
  <si>
    <t>KARABURUN TR-1/15 35-21-L00019_50121031_56357536_56357536</t>
  </si>
  <si>
    <t>25.12.2023 12:49:18</t>
  </si>
  <si>
    <t>25.12.2023 14:44:42</t>
  </si>
  <si>
    <t>YEŞİLOVA ÇAYIR TR-2 35-20-L00127_6869983_56378168_56378168</t>
  </si>
  <si>
    <t>25.12.2023 12:55:15</t>
  </si>
  <si>
    <t>25.12.2023 18:06:27</t>
  </si>
  <si>
    <t>TR-68 35-17-M00068__56389412_56389412</t>
  </si>
  <si>
    <t>25.12.2023 13:02:31</t>
  </si>
  <si>
    <t>25.12.2023 15:11:35</t>
  </si>
  <si>
    <t>K-426 35-07-K00426_35-07-K00426_2368143</t>
  </si>
  <si>
    <t>25.12.2023 13:06:59</t>
  </si>
  <si>
    <t>25.12.2023 13:54:17</t>
  </si>
  <si>
    <t>K-3081 35-03-K03081_B_56363984_56363984</t>
  </si>
  <si>
    <t>25.12.2023 13:10:55</t>
  </si>
  <si>
    <t>25.12.2023 18:21:07</t>
  </si>
  <si>
    <t>L-404 35-18-L00404_950448273_950448273</t>
  </si>
  <si>
    <t>25.12.2023 13:22:16</t>
  </si>
  <si>
    <t>25.12.2023 19:27:51</t>
  </si>
  <si>
    <t>25.12.2023 13:26:58</t>
  </si>
  <si>
    <t>25.12.2023 13:54:14</t>
  </si>
  <si>
    <t>M-3278(YATIRIM REZERVE) 35-03-M03278_910564007_910564007</t>
  </si>
  <si>
    <t>25.12.2023 13:33:35</t>
  </si>
  <si>
    <t>25.12.2023 16:24:43</t>
  </si>
  <si>
    <t>MENEMEN İM 35-28-A00001_ULUCAK-2 M14_2053670</t>
  </si>
  <si>
    <t>25.12.2023 13:43:48</t>
  </si>
  <si>
    <t>25.12.2023 13:44:45</t>
  </si>
  <si>
    <t>TR-84 35-19-L00084_C_90947701_90947701</t>
  </si>
  <si>
    <t>25.12.2023 13:45:51</t>
  </si>
  <si>
    <t>25.12.2023 17:37:33</t>
  </si>
  <si>
    <t>25.12.2023 13:49:14</t>
  </si>
  <si>
    <t>25.12.2023 15:35:59</t>
  </si>
  <si>
    <t>TR-85 35-19-L00085_C_90947982_90947982</t>
  </si>
  <si>
    <t>25.12.2023 13:57:02</t>
  </si>
  <si>
    <t>25.12.2023 17:28:15</t>
  </si>
  <si>
    <t>M-1140 35-04-M01140_95000114024_95000114024</t>
  </si>
  <si>
    <t>25.12.2023 13:58:31</t>
  </si>
  <si>
    <t>25.12.2023 18:11:09</t>
  </si>
  <si>
    <t>ULUKENT DM-6/7 KÖK 35-28-M00618_M-639 M06_79699767</t>
  </si>
  <si>
    <t>25.12.2023 14:02:29</t>
  </si>
  <si>
    <t>25.12.2023 15:14:08</t>
  </si>
  <si>
    <t>SAĞANCI İM 35-16-A00003_HatBaşıAyırıcı_53139558 L05_53139558</t>
  </si>
  <si>
    <t>25.12.2023 14:04:20</t>
  </si>
  <si>
    <t>25.12.2023 18:31:16</t>
  </si>
  <si>
    <t>TR-26 35-32-L00026_946413717_946413717</t>
  </si>
  <si>
    <t>25.12.2023 14:06:25</t>
  </si>
  <si>
    <t>25.12.2023 14:30:14</t>
  </si>
  <si>
    <t>25.12.2023 14:06:39</t>
  </si>
  <si>
    <t>25.12.2023 18:09:26</t>
  </si>
  <si>
    <t>HALKEĞİTİMCİLER-2 35-30-M00348_35-30-M00348_2371831</t>
  </si>
  <si>
    <t>25.12.2023 14:12:35</t>
  </si>
  <si>
    <t>25.12.2023 16:03:39</t>
  </si>
  <si>
    <t>M-227 ORHANLI TEMESALTI-3 35-14-M00227_956638042_956638042</t>
  </si>
  <si>
    <t>25.12.2023 14:13:19</t>
  </si>
  <si>
    <t>25.12.2023 17:01:40</t>
  </si>
  <si>
    <t>DM08/TR01 45-73-M00017_DM-8/2 M06_66749583</t>
  </si>
  <si>
    <t>25.12.2023 14:19:34</t>
  </si>
  <si>
    <t>25.12.2023 18:09:05</t>
  </si>
  <si>
    <t>SÜLEYMANLI TR-7 45-72-L00305__91367893_91367893</t>
  </si>
  <si>
    <t>25.12.2023 14:29:12</t>
  </si>
  <si>
    <t>25.12.2023 15:51:14</t>
  </si>
  <si>
    <t>ÇELİKLİ MÜTEVELLİ TR-1 45-78-M01302_A_91451806_91451806</t>
  </si>
  <si>
    <t>25.12.2023 14:30:03</t>
  </si>
  <si>
    <t>25.12.2023 14:56:43</t>
  </si>
  <si>
    <t>M-3091(YATIRIM REZERVE) 35-07-M03091_967184886_967184886</t>
  </si>
  <si>
    <t>25.12.2023 14:32:57</t>
  </si>
  <si>
    <t>25.12.2023 17:10:20</t>
  </si>
  <si>
    <t>SİYEKLİ KÖK 45-71-M00185_HatBaşıAyırıcı_53134628 M07_53134628</t>
  </si>
  <si>
    <t>25.12.2023 14:37:06</t>
  </si>
  <si>
    <t>25.12.2023 20:14:04</t>
  </si>
  <si>
    <t>YENİFOÇA TR-51 35-23-M00051_42097959_56375036_56375036</t>
  </si>
  <si>
    <t>25.12.2023 14:41:43</t>
  </si>
  <si>
    <t>25.12.2023 16:07:33</t>
  </si>
  <si>
    <t>M-2913 35-01-M02913_911746667_911746667</t>
  </si>
  <si>
    <t>25.12.2023 14:43:14</t>
  </si>
  <si>
    <t>25.12.2023 18:03:25</t>
  </si>
  <si>
    <t>25.12.2023 14:44:02</t>
  </si>
  <si>
    <t>25.12.2023 16:04:29</t>
  </si>
  <si>
    <t>25.12.2023 14:52:19</t>
  </si>
  <si>
    <t>25.12.2023 15:26:30</t>
  </si>
  <si>
    <t>KENANPAŞA TR-1 45-73-M00749_A_56404988_56404988</t>
  </si>
  <si>
    <t>25.12.2023 14:55:47</t>
  </si>
  <si>
    <t>25.12.2023 18:29:54</t>
  </si>
  <si>
    <t>25.12.2023 14:59:00</t>
  </si>
  <si>
    <t>25.12.2023 16:15:44</t>
  </si>
  <si>
    <t>URLA İM 35-19-A00001_TR-77 L10_100779991</t>
  </si>
  <si>
    <t>25.12.2023 15:00:24</t>
  </si>
  <si>
    <t>25.12.2023 15:12:28</t>
  </si>
  <si>
    <t>25.12.2023 15:06:07</t>
  </si>
  <si>
    <t>25.12.2023 16:46:31</t>
  </si>
  <si>
    <t>GÖRECE M-1130 35-22-M00187_B_60982582_60982582</t>
  </si>
  <si>
    <t>25.12.2023 15:06:12</t>
  </si>
  <si>
    <t>25.12.2023 18:55:23</t>
  </si>
  <si>
    <t>TR-129 35-16-L00129_35-16-L00129_2347421</t>
  </si>
  <si>
    <t>25.12.2023 15:06:55</t>
  </si>
  <si>
    <t>25.12.2023 16:41:53</t>
  </si>
  <si>
    <t>K-3322 35-09-K03322_97689254_97689254</t>
  </si>
  <si>
    <t>25.12.2023 15:12:35</t>
  </si>
  <si>
    <t>25.12.2023 22:27:55</t>
  </si>
  <si>
    <t>TR-127 35-26-M00127_956618829_956618829</t>
  </si>
  <si>
    <t>25.12.2023 15:13:42</t>
  </si>
  <si>
    <t>25.12.2023 21:37:14</t>
  </si>
  <si>
    <t>BEĞENLER TR-1 45-75-M00179_945596241_945596241</t>
  </si>
  <si>
    <t>25.12.2023 15:18:29</t>
  </si>
  <si>
    <t>25.12.2023 18:01:16</t>
  </si>
  <si>
    <t>25.12.2023 15:41:31</t>
  </si>
  <si>
    <t>25.12.2023 18:08:51</t>
  </si>
  <si>
    <t>YAĞMURLU TR-1 45-76-L00169_955232047_955232047</t>
  </si>
  <si>
    <t>25.12.2023 15:45:40</t>
  </si>
  <si>
    <t>25.12.2023 18:48:58</t>
  </si>
  <si>
    <t>BEYAZKENT SİTESİ 35-30-M00343_95000012964_95000012964</t>
  </si>
  <si>
    <t>25.12.2023 15:48:13</t>
  </si>
  <si>
    <t>25.12.2023 18:12:15</t>
  </si>
  <si>
    <t>M-1147 35-09-M01147_95002784249_95002784249</t>
  </si>
  <si>
    <t>25.12.2023 15:48:41</t>
  </si>
  <si>
    <t>25.12.2023 18:03:18</t>
  </si>
  <si>
    <t>25.12.2023 16:01:21</t>
  </si>
  <si>
    <t>25.12.2023 20:02:23</t>
  </si>
  <si>
    <t>25.12.2023 16:02:18</t>
  </si>
  <si>
    <t>25.12.2023 18:50:12</t>
  </si>
  <si>
    <t>GÖKGEDİK TR-1 45-81-M00173_DIREK TIPI TRAFO HUCRESI H01_2054917</t>
  </si>
  <si>
    <t>25.12.2023 16:08:22</t>
  </si>
  <si>
    <t>25.12.2023 17:21:38</t>
  </si>
  <si>
    <t>TR-18 45-78-L00018_953248415_953248415</t>
  </si>
  <si>
    <t>25.12.2023 16:08:24</t>
  </si>
  <si>
    <t>25.12.2023 17:52:23</t>
  </si>
  <si>
    <t>DERBENT İM-DM 45-83-A00004_CANBAZLI KÖK M02_2097293</t>
  </si>
  <si>
    <t>25.12.2023 16:08:42</t>
  </si>
  <si>
    <t>25.12.2023 16:18:44</t>
  </si>
  <si>
    <t>SİYEKLİ KÖK 45-71-M00185_HatBaşıAyırıcı_53134577 M04_53134577</t>
  </si>
  <si>
    <t>25.12.2023 16:14:30</t>
  </si>
  <si>
    <t>25.12.2023 22:37:14</t>
  </si>
  <si>
    <t>TR-38 35-17-M00038_95002566531_95002566531</t>
  </si>
  <si>
    <t>25.12.2023 16:18:38</t>
  </si>
  <si>
    <t>25.12.2023 20:02:15</t>
  </si>
  <si>
    <t>25.12.2023 16:19:11</t>
  </si>
  <si>
    <t>25.12.2023 19:05:46</t>
  </si>
  <si>
    <t>M-1234 35-01-M01234_B_56376462_56376462</t>
  </si>
  <si>
    <t>25.12.2023 16:24:55</t>
  </si>
  <si>
    <t>25.12.2023 17:00:01</t>
  </si>
  <si>
    <t>K-3569 35-02-K03569_35-02-K03569_2377085</t>
  </si>
  <si>
    <t>25.12.2023 16:28:39</t>
  </si>
  <si>
    <t>25.12.2023 18:03:51</t>
  </si>
  <si>
    <t>25.12.2023 16:32:20</t>
  </si>
  <si>
    <t>25.12.2023 17:00:35</t>
  </si>
  <si>
    <t>KİLLİK TR-3 45-73-M00848_945646709_945646709</t>
  </si>
  <si>
    <t>25.12.2023 16:32:56</t>
  </si>
  <si>
    <t>25.12.2023 21:19:39</t>
  </si>
  <si>
    <t>25.12.2023 16:33:26</t>
  </si>
  <si>
    <t>25.12.2023 19:06:57</t>
  </si>
  <si>
    <t>KUŞÇULAR DM-2 35-19-M00515_KUŞÇULAR DM M02_80470427</t>
  </si>
  <si>
    <t>25.12.2023 16:33:44</t>
  </si>
  <si>
    <t>25.12.2023 16:50:24</t>
  </si>
  <si>
    <t>25.12.2023 16:34:15</t>
  </si>
  <si>
    <t>25.12.2023 17:57:42</t>
  </si>
  <si>
    <t>TR-153 (DM-2/43) 35-16-L00153_B_65513471_65513471</t>
  </si>
  <si>
    <t>25.12.2023 16:46:17</t>
  </si>
  <si>
    <t>25.12.2023 17:50:21</t>
  </si>
  <si>
    <t>ÇİMENTEPE TR-1 45-79-M00236_945563673_945563673</t>
  </si>
  <si>
    <t>25.12.2023 16:48:48</t>
  </si>
  <si>
    <t>25.12.2023 19:42:37</t>
  </si>
  <si>
    <t>OSMANİYE TR-1 45-73-M00503_B_56390993_56390993</t>
  </si>
  <si>
    <t>25.12.2023 16:49:11</t>
  </si>
  <si>
    <t>26.12.2023 00:18:28</t>
  </si>
  <si>
    <t>KAPANCI TR-4 45-78-L00383_95000517388_95000517388</t>
  </si>
  <si>
    <t>25.12.2023 16:54:12</t>
  </si>
  <si>
    <t>25.12.2023 17:57:15</t>
  </si>
  <si>
    <t>TİRE İM-DM-1 35-29-A00001_BOYNUYOĞUN L04_2059646</t>
  </si>
  <si>
    <t>25.12.2023 16:56:29</t>
  </si>
  <si>
    <t>25.12.2023 17:04:36</t>
  </si>
  <si>
    <t>25.12.2023 17:01:28</t>
  </si>
  <si>
    <t>25.12.2023 18:29:18</t>
  </si>
  <si>
    <t>TR-265 35-23-M00265_ H_92211692</t>
  </si>
  <si>
    <t>25.12.2023 17:08:38</t>
  </si>
  <si>
    <t>25.12.2023 19:15:22</t>
  </si>
  <si>
    <t>25.12.2023 17:43:39</t>
  </si>
  <si>
    <t>ATALAN KÖK 35-26-L00247_ATALAN OVA SULAMA L01_72823418</t>
  </si>
  <si>
    <t>25.12.2023 17:13:41</t>
  </si>
  <si>
    <t>25.12.2023 18:23:27</t>
  </si>
  <si>
    <t>M-67 ELMASTAŞ 35-14-M00067_956659003_956659003</t>
  </si>
  <si>
    <t>25.12.2023 17:18:08</t>
  </si>
  <si>
    <t>25.12.2023 18:00:13</t>
  </si>
  <si>
    <t>MENEMEN TR-11 35-28-L00011_953385442_953385442</t>
  </si>
  <si>
    <t>25.12.2023 17:18:21</t>
  </si>
  <si>
    <t>25.12.2023 22:06:12</t>
  </si>
  <si>
    <t>ASARLIK TR-16 35-28-M00174_953369549_953369549</t>
  </si>
  <si>
    <t>25.12.2023 17:19:13</t>
  </si>
  <si>
    <t>25.12.2023 22:20:20</t>
  </si>
  <si>
    <t>FIRINLI TR-2 35-20-L00090_35-20-L00090_2371663</t>
  </si>
  <si>
    <t>25.12.2023 17:31:16</t>
  </si>
  <si>
    <t>25.12.2023 18:40:14</t>
  </si>
  <si>
    <t>M-2165 35-09-M02165_98758503_98758503</t>
  </si>
  <si>
    <t>25.12.2023 17:35:20</t>
  </si>
  <si>
    <t>25.12.2023 18:42:36</t>
  </si>
  <si>
    <t>ALAŞEHİR TR-23 45-73-M00023_945685050_945685050</t>
  </si>
  <si>
    <t>25.12.2023 17:36:11</t>
  </si>
  <si>
    <t>25.12.2023 19:14:10</t>
  </si>
  <si>
    <t>25.12.2023 17:38:04</t>
  </si>
  <si>
    <t>25.12.2023 19:05:51</t>
  </si>
  <si>
    <t>25.12.2023 17:38:42</t>
  </si>
  <si>
    <t>25.12.2023 18:31:49</t>
  </si>
  <si>
    <t>25.12.2023 17:41:19</t>
  </si>
  <si>
    <t>25.12.2023 18:46:00</t>
  </si>
  <si>
    <t>M-1637 35-01-M01637_911797892_911797892</t>
  </si>
  <si>
    <t>25.12.2023 17:41:37</t>
  </si>
  <si>
    <t>25.12.2023 19:16:49</t>
  </si>
  <si>
    <t>25.12.2023 17:41:48</t>
  </si>
  <si>
    <t>25.12.2023 18:33:45</t>
  </si>
  <si>
    <t>KABAZLI KÖK 45-78-M00675_KORDON KÖSEALİ ÇIKIŞ M02_65971404</t>
  </si>
  <si>
    <t>25.12.2023 19:01:21</t>
  </si>
  <si>
    <t>M-3090 35-09-M03090_A A01_95325018</t>
  </si>
  <si>
    <t>25.12.2023 17:49:53</t>
  </si>
  <si>
    <t>25.12.2023 22:58:32</t>
  </si>
  <si>
    <t>25.12.2023 17:52:08</t>
  </si>
  <si>
    <t>25.12.2023 21:09:11</t>
  </si>
  <si>
    <t>KARABURÇ TR-10 35-31-L00386_A_91107083_91107083</t>
  </si>
  <si>
    <t>25.12.2023 17:52:30</t>
  </si>
  <si>
    <t>25.12.2023 20:17:56</t>
  </si>
  <si>
    <t>25.12.2023 17:58:48</t>
  </si>
  <si>
    <t>25.12.2023 22:36:18</t>
  </si>
  <si>
    <t>25.12.2023 18:17:41</t>
  </si>
  <si>
    <t>KARABURUN TR-56 35-21-L00217_A_77288362_77288362</t>
  </si>
  <si>
    <t>25.12.2023 18:08:16</t>
  </si>
  <si>
    <t>25.12.2023 19:09:18</t>
  </si>
  <si>
    <t>K-847 35-01-K00847_911223366_911223366</t>
  </si>
  <si>
    <t>25.12.2023 18:11:39</t>
  </si>
  <si>
    <t>25.12.2023 21:00:46</t>
  </si>
  <si>
    <t>TR-95 35-15-M00095_950368772_950368772</t>
  </si>
  <si>
    <t>25.12.2023 18:17:17</t>
  </si>
  <si>
    <t>25.12.2023 21:53:38</t>
  </si>
  <si>
    <t>GÜLBAHÇE TR-1 45-71-M00184_45-71-M00184_72255610</t>
  </si>
  <si>
    <t>25.12.2023 18:21:14</t>
  </si>
  <si>
    <t>25.12.2023 19:12:15</t>
  </si>
  <si>
    <t>BÜYÜKKEMERDERE TR-1 35-29-L00303_A_56399888_56399888</t>
  </si>
  <si>
    <t>25.12.2023 18:24:46</t>
  </si>
  <si>
    <t>25.12.2023 20:51:11</t>
  </si>
  <si>
    <t>M-2385 35-01-M02385__73560688_73560688</t>
  </si>
  <si>
    <t>25.12.2023 18:29:30</t>
  </si>
  <si>
    <t>25.12.2023 20:02:41</t>
  </si>
  <si>
    <t>25.12.2023 19:06:32</t>
  </si>
  <si>
    <t>25.12.2023 18:36:59</t>
  </si>
  <si>
    <t>25.12.2023 19:32:27</t>
  </si>
  <si>
    <t>TR-2/33 45-72-L00033_956495044_956495044</t>
  </si>
  <si>
    <t>25.12.2023 18:38:42</t>
  </si>
  <si>
    <t>25.12.2023 19:12:41</t>
  </si>
  <si>
    <t>TERZİHALİLLER-1 35-16-M00105_B_56399309_56399309</t>
  </si>
  <si>
    <t>25.12.2023 19:11:03</t>
  </si>
  <si>
    <t>25.12.2023 20:59:41</t>
  </si>
  <si>
    <t>MEHTAP SİTESİ TR-1 35-17-M00343_42095261_56365057_56365057</t>
  </si>
  <si>
    <t>25.12.2023 19:22:52</t>
  </si>
  <si>
    <t>25.12.2023 22:12:51</t>
  </si>
  <si>
    <t>SARUHANLI TR-16 45-80-M00016_C_56387182_56387182</t>
  </si>
  <si>
    <t>25.12.2023 19:39:59</t>
  </si>
  <si>
    <t>25.12.2023 20:25:00</t>
  </si>
  <si>
    <t>25.12.2023 19:49:32</t>
  </si>
  <si>
    <t>25.12.2023 20:56:19</t>
  </si>
  <si>
    <t>HELVACI TR-8 35-17-M00368_A_91053976_91053976</t>
  </si>
  <si>
    <t>25.12.2023 19:49:35</t>
  </si>
  <si>
    <t>25.12.2023 20:32:18</t>
  </si>
  <si>
    <t>DM-14/3A 45-71-M02249_954728611_954728611</t>
  </si>
  <si>
    <t>25.12.2023 19:55:20</t>
  </si>
  <si>
    <t>25.12.2023 22:25:41</t>
  </si>
  <si>
    <t>MENEMEN TR-73 35-28-L00073_D_56389490_56389490</t>
  </si>
  <si>
    <t>25.12.2023 19:59:31</t>
  </si>
  <si>
    <t>25.12.2023 20:47:38</t>
  </si>
  <si>
    <t>25.12.2023 20:02:14</t>
  </si>
  <si>
    <t>25.12.2023 20:07:24</t>
  </si>
  <si>
    <t>KALEMOĞLU FINDIKOĞLU TR-1 45-75-M00306_A_91299866_91299866</t>
  </si>
  <si>
    <t>25.12.2023 20:09:00</t>
  </si>
  <si>
    <t>25.12.2023 23:48:37</t>
  </si>
  <si>
    <t>25.12.2023 20:48:40</t>
  </si>
  <si>
    <t>25.12.2023 20:23:43</t>
  </si>
  <si>
    <t>25.12.2023 20:43:19</t>
  </si>
  <si>
    <t>SARUHANLI TR-16 45-80-M00016_45-80-M00016_2355925</t>
  </si>
  <si>
    <t>25.12.2023 21:02:44</t>
  </si>
  <si>
    <t>M-3090 35-09-M03090_35-09-M03090_80918110</t>
  </si>
  <si>
    <t>25.12.2023 20:52:25</t>
  </si>
  <si>
    <t>M-2844 35-02-M02844_ H_81979810</t>
  </si>
  <si>
    <t>25.12.2023 20:50:22</t>
  </si>
  <si>
    <t>25.12.2023 22:33:16</t>
  </si>
  <si>
    <t>25.12.2023 22:38:03</t>
  </si>
  <si>
    <t>KORDON KÖK 45-78-M00730_HatBaşıAyırıcı_53139302 M02_53139302</t>
  </si>
  <si>
    <t>25.12.2023 20:52:30</t>
  </si>
  <si>
    <t>25.12.2023 21:21:29</t>
  </si>
  <si>
    <t>TERZİHALİLLER-1 35-16-M00105_35-16-M00105_2346998</t>
  </si>
  <si>
    <t>25.12.2023 21:29:49</t>
  </si>
  <si>
    <t>25.12.2023 21:11:49</t>
  </si>
  <si>
    <t>26.12.2023 01:43:16</t>
  </si>
  <si>
    <t>TR-4 45-78-L00004_DAĞITIM TRAFOSU L04_2105230</t>
  </si>
  <si>
    <t>25.12.2023 21:13:31</t>
  </si>
  <si>
    <t>25.12.2023 23:03:55</t>
  </si>
  <si>
    <t>25.12.2023 21:15:34</t>
  </si>
  <si>
    <t>25.12.2023 21:27:42</t>
  </si>
  <si>
    <t>25.12.2023 21:20:24</t>
  </si>
  <si>
    <t>25.12.2023 21:31:31</t>
  </si>
  <si>
    <t>DM06/TR03 45-73-M00048_945674245_945674245</t>
  </si>
  <si>
    <t>25.12.2023 21:52:12</t>
  </si>
  <si>
    <t>25.12.2023 23:14:42</t>
  </si>
  <si>
    <t>ULUKENT DM-3/34 35-28-M00034_C c5b_5759213</t>
  </si>
  <si>
    <t>25.12.2023 21:59:25</t>
  </si>
  <si>
    <t>25.12.2023 22:37:50</t>
  </si>
  <si>
    <t>TR-53 35-17-M00053_C C04_92272762</t>
  </si>
  <si>
    <t>25.12.2023 22:03:27</t>
  </si>
  <si>
    <t>25.12.2023 22:48:21</t>
  </si>
  <si>
    <t>25.12.2023 22:12:37</t>
  </si>
  <si>
    <t>25.12.2023 22:21:58</t>
  </si>
  <si>
    <t>25.12.2023 22:13:54</t>
  </si>
  <si>
    <t>25.12.2023 22:18:54</t>
  </si>
  <si>
    <t>ALSANCAK TM 35-01-A00005_HİLAL-GÜNEY M01_2308236</t>
  </si>
  <si>
    <t>25.12.2023 22:19:54</t>
  </si>
  <si>
    <t>25.12.2023 22:41:55</t>
  </si>
  <si>
    <t>25.12.2023 22:32:41</t>
  </si>
  <si>
    <t>26.12.2023 00:13:52</t>
  </si>
  <si>
    <t>25.12.2023 23:00:17</t>
  </si>
  <si>
    <t>M-2449 35-01-M02449_M-2686 M04_50183841</t>
  </si>
  <si>
    <t>25.12.2023 23:33:04</t>
  </si>
  <si>
    <t>25.12.2023 22:53:54</t>
  </si>
  <si>
    <t>25.12.2023 23:46:54</t>
  </si>
  <si>
    <t>IŞIKLAR KÖK 45-73-M00467_HatBaşıAyırıcı_53136478 M06_53136478</t>
  </si>
  <si>
    <t>25.12.2023 22:57:55</t>
  </si>
  <si>
    <t>26.12.2023 02:14:20</t>
  </si>
  <si>
    <t>25.12.2023 23:08:56</t>
  </si>
  <si>
    <t>25.12.2023 23:56:15</t>
  </si>
  <si>
    <t>DM-3/2 45-71-M00113_B dm4/12 b1b_45134545</t>
  </si>
  <si>
    <t>25.12.2023 23:24:04</t>
  </si>
  <si>
    <t>26.12.2023 00:44:57</t>
  </si>
  <si>
    <t>TR-28 35-27-M00028_HatBaşıAyırıcı_72468996 M02_72468996</t>
  </si>
  <si>
    <t>25.12.2023 23:38:34</t>
  </si>
  <si>
    <t>25.12.2023 23:41:14</t>
  </si>
  <si>
    <t>BEYOBA TR-3 45-72-M00420_C_56393546_56393546</t>
  </si>
  <si>
    <t>25.12.2023 23:39:03</t>
  </si>
  <si>
    <t>26.12.2023 01:11:45</t>
  </si>
  <si>
    <t>TEKELİ TR-4 35-22-M00234_35-22-M00234_2350448</t>
  </si>
  <si>
    <t>26.12.2023 00:15:21</t>
  </si>
  <si>
    <t>26.12.2023 00:38:16</t>
  </si>
  <si>
    <t>26.12.2023 01:43:48</t>
  </si>
  <si>
    <t>26.12.2023 01:10:30</t>
  </si>
  <si>
    <t>26.12.2023 02:55:46</t>
  </si>
  <si>
    <t>26.12.2023 02:50:51</t>
  </si>
  <si>
    <t>26.12.2023 03:40:51</t>
  </si>
  <si>
    <t>26.12.2023 02:57:26</t>
  </si>
  <si>
    <t>26.12.2023 05:02:47</t>
  </si>
  <si>
    <t>26.12.2023 04:24:13</t>
  </si>
  <si>
    <t>26.12.2023 05:56:17</t>
  </si>
  <si>
    <t>DM-3/02 (AKTAR HOCA TR) 45-71-M00068_45-71-M00068_72438941</t>
  </si>
  <si>
    <t>26.12.2023 06:16:01</t>
  </si>
  <si>
    <t>26.12.2023 06:10:59</t>
  </si>
  <si>
    <t>26.12.2023 07:08:50</t>
  </si>
  <si>
    <t>DM-3/02 (AKTAR HOCA TR) 45-71-M00068_D dm3/2d1b_45180224</t>
  </si>
  <si>
    <t>26.12.2023 06:23:53</t>
  </si>
  <si>
    <t>26.12.2023 13:52:16</t>
  </si>
  <si>
    <t>26.12.2023 06:53:45</t>
  </si>
  <si>
    <t>26.12.2023 09:01:10</t>
  </si>
  <si>
    <t>26.12.2023 07:17:11</t>
  </si>
  <si>
    <t>26.12.2023 07:30:18</t>
  </si>
  <si>
    <t>26.12.2023 09:42:26</t>
  </si>
  <si>
    <t>BEKİR SAYDAM ÖZEL 35-26-M01222Ö_6195403_60982625_60982625</t>
  </si>
  <si>
    <t>26.12.2023 07:48:17</t>
  </si>
  <si>
    <t>26.12.2023 13:13:05</t>
  </si>
  <si>
    <t>BADEMLER TR-4 35-14-L00332_956677893_956677893</t>
  </si>
  <si>
    <t>26.12.2023 07:50:41</t>
  </si>
  <si>
    <t>26.12.2023 16:57:21</t>
  </si>
  <si>
    <t>GÖLMARMARA İM 45-85-A00001_HACIVELİLER L09_100832289</t>
  </si>
  <si>
    <t>26.12.2023 07:58:45</t>
  </si>
  <si>
    <t>26.12.2023 08:13:55</t>
  </si>
  <si>
    <t>M-2813 35-03-M02813_B_91211837_91211837</t>
  </si>
  <si>
    <t>26.12.2023 08:07:09</t>
  </si>
  <si>
    <t>26.12.2023 11:02:41</t>
  </si>
  <si>
    <t>MENEMEN DM-4 35-28-M00733_953372522_953372522</t>
  </si>
  <si>
    <t>26.12.2023 08:21:23</t>
  </si>
  <si>
    <t>26.12.2023 14:38:15</t>
  </si>
  <si>
    <t>26.12.2023 08:26:24</t>
  </si>
  <si>
    <t>26.12.2023 08:31:56</t>
  </si>
  <si>
    <t>KUŞÇULAR DM-2 35-19-M00515_ATLAS GES KÖK-1 M06_80470431</t>
  </si>
  <si>
    <t>26.12.2023 08:28:42</t>
  </si>
  <si>
    <t>26.12.2023 09:17:34</t>
  </si>
  <si>
    <t>26.12.2023 08:37:37</t>
  </si>
  <si>
    <t>26.12.2023 12:05:02</t>
  </si>
  <si>
    <t>ARSLANLAR TM 35-26-A00004_YAZIBAŞI-2 M17_2305565</t>
  </si>
  <si>
    <t>26.12.2023 08:46:55</t>
  </si>
  <si>
    <t>26.12.2023 09:35:27</t>
  </si>
  <si>
    <t>JTI KÖK 35-26-M00260_KANSAN M04_65969142</t>
  </si>
  <si>
    <t>26.12.2023 10:29:08</t>
  </si>
  <si>
    <t>KAMUKENT TR-1 35-21-M00039_95000164723_95000164723</t>
  </si>
  <si>
    <t>26.12.2023 08:48:45</t>
  </si>
  <si>
    <t>26.12.2023 12:20:55</t>
  </si>
  <si>
    <t>SINIRADA TR-1 35-16-M00095_953352896_953352896</t>
  </si>
  <si>
    <t>26.12.2023 08:53:33</t>
  </si>
  <si>
    <t>26.12.2023 13:14:43</t>
  </si>
  <si>
    <t>L-6 35-18-L00006_L-8 ARITMA L02_72054391</t>
  </si>
  <si>
    <t>26.12.2023 08:53:41</t>
  </si>
  <si>
    <t>26.12.2023 12:01:38</t>
  </si>
  <si>
    <t>YENİFOÇA TR-51 35-23-M00051_E_56376092_56376092</t>
  </si>
  <si>
    <t>26.12.2023 08:53:47</t>
  </si>
  <si>
    <t>26.12.2023 12:34:39</t>
  </si>
  <si>
    <t>26.12.2023 08:58:58</t>
  </si>
  <si>
    <t>26.12.2023 09:37:40</t>
  </si>
  <si>
    <t>26.12.2023 09:06:21</t>
  </si>
  <si>
    <t>26.12.2023 09:01:38</t>
  </si>
  <si>
    <t>26.12.2023 18:18:28</t>
  </si>
  <si>
    <t>AŞAĞICUMA DM 35-16-M00103_TERZİHALİLLER M03_72040415</t>
  </si>
  <si>
    <t>26.12.2023 09:05:55</t>
  </si>
  <si>
    <t>26.12.2023 10:12:40</t>
  </si>
  <si>
    <t>26.12.2023 09:11:52</t>
  </si>
  <si>
    <t>26.12.2023 16:05:32</t>
  </si>
  <si>
    <t>26.12.2023 09:18:05</t>
  </si>
  <si>
    <t>26.12.2023 10:02:17</t>
  </si>
  <si>
    <t>26.12.2023 09:19:58</t>
  </si>
  <si>
    <t>26.12.2023 17:16:55</t>
  </si>
  <si>
    <t>K-491 35-04-K00491_912561463_912561463</t>
  </si>
  <si>
    <t>26.12.2023 09:20:16</t>
  </si>
  <si>
    <t>26.12.2023 10:57:45</t>
  </si>
  <si>
    <t>26.12.2023 09:20:25</t>
  </si>
  <si>
    <t>26.12.2023 10:00:00</t>
  </si>
  <si>
    <t>ZEYTİNALAN İM 35-19-A00002_HatBaşıAyırıcı_100780003 M10_100780003</t>
  </si>
  <si>
    <t>26.12.2023 09:22:39</t>
  </si>
  <si>
    <t>26.12.2023 11:18:49</t>
  </si>
  <si>
    <t>M-3197 (YATIRIM REZERVE) 35-01-M03197_912924597_912924597</t>
  </si>
  <si>
    <t>26.12.2023 09:23:02</t>
  </si>
  <si>
    <t>26.12.2023 10:05:07</t>
  </si>
  <si>
    <t>26.12.2023 09:24:39</t>
  </si>
  <si>
    <t>26.12.2023 17:14:15</t>
  </si>
  <si>
    <t>26.12.2023 09:25:52</t>
  </si>
  <si>
    <t>26.12.2023 10:11:02</t>
  </si>
  <si>
    <t>M-1549 35-03-M01549_910946171_910946171</t>
  </si>
  <si>
    <t>26.12.2023 09:27:48</t>
  </si>
  <si>
    <t>26.12.2023 18:36:14</t>
  </si>
  <si>
    <t>26.12.2023 09:27:58</t>
  </si>
  <si>
    <t>26.12.2023 12:57:01</t>
  </si>
  <si>
    <t>26.12.2023 09:30:10</t>
  </si>
  <si>
    <t>26.12.2023 15:10:51</t>
  </si>
  <si>
    <t>26.12.2023 09:30:14</t>
  </si>
  <si>
    <t>26.12.2023 09:34:45</t>
  </si>
  <si>
    <t>K-646 35-01-K00646_913275107_913275107</t>
  </si>
  <si>
    <t>26.12.2023 09:31:00</t>
  </si>
  <si>
    <t>26.12.2023 13:13:31</t>
  </si>
  <si>
    <t>26.12.2023 09:31:16</t>
  </si>
  <si>
    <t>26.12.2023 16:48:54</t>
  </si>
  <si>
    <t>26.12.2023 09:32:45</t>
  </si>
  <si>
    <t>26.12.2023 10:20:37</t>
  </si>
  <si>
    <t>K-1024 35-01-K01024_911841750_911841750</t>
  </si>
  <si>
    <t>26.12.2023 09:34:56</t>
  </si>
  <si>
    <t>26.12.2023 11:59:05</t>
  </si>
  <si>
    <t>TR-47 35-16-L00047__75446124_75446124</t>
  </si>
  <si>
    <t>26.12.2023 09:40:21</t>
  </si>
  <si>
    <t>26.12.2023 11:06:20</t>
  </si>
  <si>
    <t>K-1211 35-03-K01211_F_56367345_56367345</t>
  </si>
  <si>
    <t>26.12.2023 09:41:15</t>
  </si>
  <si>
    <t>26.12.2023 11:28:05</t>
  </si>
  <si>
    <t>26.12.2023 09:42:53</t>
  </si>
  <si>
    <t>26.12.2023 13:25:45</t>
  </si>
  <si>
    <t>26.12.2023 09:49:59</t>
  </si>
  <si>
    <t>26.12.2023 15:25:12</t>
  </si>
  <si>
    <t>26.12.2023 09:51:26</t>
  </si>
  <si>
    <t>26.12.2023 10:06:17</t>
  </si>
  <si>
    <t>26.12.2023 09:51:45</t>
  </si>
  <si>
    <t>26.12.2023 10:33:45</t>
  </si>
  <si>
    <t>TR-47 35-16-L00047_47569381_56354789_56354789</t>
  </si>
  <si>
    <t>26.12.2023 09:57:12</t>
  </si>
  <si>
    <t>26.12.2023 10:40:27</t>
  </si>
  <si>
    <t>YENİ ŞAKRAN TR-6 35-17-M00206_35-17-M00206_66297279</t>
  </si>
  <si>
    <t>26.12.2023 10:03:23</t>
  </si>
  <si>
    <t>26.12.2023 11:28:13</t>
  </si>
  <si>
    <t>ASARLIK TR-14 KÖK 35-28-M00168_D D5_5798555</t>
  </si>
  <si>
    <t>26.12.2023 10:04:35</t>
  </si>
  <si>
    <t>26.12.2023 11:06:16</t>
  </si>
  <si>
    <t>PEŞREFLİ TÜRK YURDU 35-29-L00448_35-29-L00448_2349999</t>
  </si>
  <si>
    <t>26.12.2023 10:07:45</t>
  </si>
  <si>
    <t>26.12.2023 13:01:30</t>
  </si>
  <si>
    <t>K-1486 35-08-K01486_913658284_913658284</t>
  </si>
  <si>
    <t>26.12.2023 10:13:12</t>
  </si>
  <si>
    <t>26.12.2023 12:03:07</t>
  </si>
  <si>
    <t>K-77 35-01-K00077_C_56378298_56378298</t>
  </si>
  <si>
    <t>26.12.2023 10:13:51</t>
  </si>
  <si>
    <t>26.12.2023 10:24:19</t>
  </si>
  <si>
    <t>MÜTEVELLİ KÖK 45-80-M00100_GÜRES KÖK M03_72196213</t>
  </si>
  <si>
    <t>26.12.2023 10:14:05</t>
  </si>
  <si>
    <t>26.12.2023 10:30:35</t>
  </si>
  <si>
    <t>26.12.2023 10:15:50</t>
  </si>
  <si>
    <t>26.12.2023 13:44:04</t>
  </si>
  <si>
    <t>AKARCA DM (M-233) 35-14-M00233_L-47 DENİZKENT SİTESİ L03_100906190</t>
  </si>
  <si>
    <t>26.12.2023 10:18:32</t>
  </si>
  <si>
    <t>26.12.2023 16:34:00</t>
  </si>
  <si>
    <t>YUNUSEMRE TR-1 45-77-L00130_945498874_945498874</t>
  </si>
  <si>
    <t>26.12.2023 10:19:04</t>
  </si>
  <si>
    <t>26.12.2023 12:27:03</t>
  </si>
  <si>
    <t>TR-9 KİRAZ MERKEZ EMNİYET KARŞISI 35-31-L00009_C_91029487_91029487</t>
  </si>
  <si>
    <t>26.12.2023 10:19:54</t>
  </si>
  <si>
    <t>26.12.2023 10:47:15</t>
  </si>
  <si>
    <t>DM-20/13 (ÇAPRA KABİN) 45-71-M00272_HatBaşıAyırıcı_53134661 M03_53134661</t>
  </si>
  <si>
    <t>26.12.2023 10:22:04</t>
  </si>
  <si>
    <t>26.12.2023 12:55:58</t>
  </si>
  <si>
    <t>YAKAPINAR TR-2 35-20-L00152_955207570_955207570</t>
  </si>
  <si>
    <t>26.12.2023 10:25:08</t>
  </si>
  <si>
    <t>26.12.2023 14:19:44</t>
  </si>
  <si>
    <t>26.12.2023 10:27:12</t>
  </si>
  <si>
    <t>26.12.2023 11:47:19</t>
  </si>
  <si>
    <t>KIRKAĞAÇ TR-22 45-76-M00022_A_56386034_56386034</t>
  </si>
  <si>
    <t>26.12.2023 10:27:30</t>
  </si>
  <si>
    <t>26.12.2023 11:26:43</t>
  </si>
  <si>
    <t>MENEMEN TR-55 35-28-L00055_7638876_56390108_56390108</t>
  </si>
  <si>
    <t>26.12.2023 10:31:20</t>
  </si>
  <si>
    <t>26.12.2023 13:57:19</t>
  </si>
  <si>
    <t>M-1432 35-02-M01432__85168369_85168369</t>
  </si>
  <si>
    <t>26.12.2023 10:32:58</t>
  </si>
  <si>
    <t>26.12.2023 12:20:18</t>
  </si>
  <si>
    <t>M-2121 35-03-M02121_95001356154_95001356154</t>
  </si>
  <si>
    <t>26.12.2023 10:35:23</t>
  </si>
  <si>
    <t>26.12.2023 19:29:56</t>
  </si>
  <si>
    <t>TEKNOPET KÖK-2 35-27-M00593_ARMUTLU TR-21/TR-22/A.CANCAN SULAMA GRUBU M02_72162501</t>
  </si>
  <si>
    <t>26.12.2023 10:35:42</t>
  </si>
  <si>
    <t>26.12.2023 11:51:35</t>
  </si>
  <si>
    <t>YAZIBAŞI DM-5 35-26-M00550_ASLANLAR-YAZIBAŞI2 M14_2335552</t>
  </si>
  <si>
    <t>26.12.2023 10:36:25</t>
  </si>
  <si>
    <t>26.12.2023 10:40:38</t>
  </si>
  <si>
    <t>ZEYTİNALAN İM 35-19-A00002_KEKLİKTEPE M10_2052153</t>
  </si>
  <si>
    <t>26.12.2023 10:36:58</t>
  </si>
  <si>
    <t>26.12.2023 11:30:44</t>
  </si>
  <si>
    <t>26.12.2023 10:38:50</t>
  </si>
  <si>
    <t>26.12.2023 14:52:17</t>
  </si>
  <si>
    <t>26.12.2023 10:41:39</t>
  </si>
  <si>
    <t>26.12.2023 17:19:05</t>
  </si>
  <si>
    <t>YENİCE KÖK 45-86-M00234_HatBaşıAyırıcı_53134229 M02_53134229</t>
  </si>
  <si>
    <t>26.12.2023 10:41:50</t>
  </si>
  <si>
    <t>26.12.2023 11:57:13</t>
  </si>
  <si>
    <t>26.12.2023 10:43:58</t>
  </si>
  <si>
    <t>26.12.2023 10:56:24</t>
  </si>
  <si>
    <t>TR-9 KİRAZ MERKEZ EMNİYET KARŞISI 35-31-L00009_35-31-L00009_2350516</t>
  </si>
  <si>
    <t>26.12.2023 11:10:06</t>
  </si>
  <si>
    <t>K-879 35-01-K00879_911538943_911538943</t>
  </si>
  <si>
    <t>26.12.2023 10:48:24</t>
  </si>
  <si>
    <t>26.12.2023 14:29:15</t>
  </si>
  <si>
    <t>26.12.2023 11:04:13</t>
  </si>
  <si>
    <t>26.12.2023 11:34:28</t>
  </si>
  <si>
    <t>YAYLAYURT TR-1 35-30-M00128_B_65513982_65513982</t>
  </si>
  <si>
    <t>26.12.2023 11:06:29</t>
  </si>
  <si>
    <t>26.12.2023 13:30:28</t>
  </si>
  <si>
    <t>26.12.2023 11:10:46</t>
  </si>
  <si>
    <t>26.12.2023 12:12:42</t>
  </si>
  <si>
    <t>26.12.2023 11:18:35</t>
  </si>
  <si>
    <t>26.12.2023 17:27:47</t>
  </si>
  <si>
    <t>L-366 ILDIR KÖY 35-18-L00366_950441452_950441452</t>
  </si>
  <si>
    <t>26.12.2023 11:18:38</t>
  </si>
  <si>
    <t>26.12.2023 14:15:30</t>
  </si>
  <si>
    <t>K-1211 35-03-K01211_35-03-K01211_41944491</t>
  </si>
  <si>
    <t>26.12.2023 11:45:16</t>
  </si>
  <si>
    <t>M-2748 35-01-M02748_C_65505877_65505877</t>
  </si>
  <si>
    <t>26.12.2023 11:29:11</t>
  </si>
  <si>
    <t>26.12.2023 12:13:24</t>
  </si>
  <si>
    <t>26.12.2023 11:29:32</t>
  </si>
  <si>
    <t>26.12.2023 13:36:15</t>
  </si>
  <si>
    <t>M-650 35-02-M00650_HatBaşıAyırıcı_53137661 M02_53137661</t>
  </si>
  <si>
    <t>26.12.2023 11:29:35</t>
  </si>
  <si>
    <t>26.12.2023 21:03:06</t>
  </si>
  <si>
    <t>M-258 35-09-M00258_97727718_97727718</t>
  </si>
  <si>
    <t>26.12.2023 11:31:05</t>
  </si>
  <si>
    <t>26.12.2023 17:03:33</t>
  </si>
  <si>
    <t>TR-34 45-74-M00034_B_56352291_56352291</t>
  </si>
  <si>
    <t>26.12.2023 11:31:09</t>
  </si>
  <si>
    <t>26.12.2023 12:17:17</t>
  </si>
  <si>
    <t>LÜTFİYE KÖK 45-80-M02970_LÜTFİYE TR-1 TR-2 M05_84270463</t>
  </si>
  <si>
    <t>26.12.2023 11:32:03</t>
  </si>
  <si>
    <t>26.12.2023 11:45:54</t>
  </si>
  <si>
    <t>TR-50 35-15-M00050_C B02_95257283</t>
  </si>
  <si>
    <t>26.12.2023 11:32:58</t>
  </si>
  <si>
    <t>26.12.2023 13:27:18</t>
  </si>
  <si>
    <t>L-356 BAŞKENT SİTESİ 35-18-L00356_950455503_950455503</t>
  </si>
  <si>
    <t>26.12.2023 11:35:24</t>
  </si>
  <si>
    <t>26.12.2023 14:55:35</t>
  </si>
  <si>
    <t>26.12.2023 11:37:45</t>
  </si>
  <si>
    <t>26.12.2023 17:07:34</t>
  </si>
  <si>
    <t>KOLDERE TR-11 45-80-M00056_TR-92 TST M03_84186843</t>
  </si>
  <si>
    <t>26.12.2023 11:37:50</t>
  </si>
  <si>
    <t>26.12.2023 14:22:52</t>
  </si>
  <si>
    <t>SARAYCIK MAH. TR-1 45-86-M00257_45-86-M00257_2362042</t>
  </si>
  <si>
    <t>26.12.2023 11:38:08</t>
  </si>
  <si>
    <t>26.12.2023 12:08:56</t>
  </si>
  <si>
    <t>26.12.2023 11:41:51</t>
  </si>
  <si>
    <t>26.12.2023 15:55:44</t>
  </si>
  <si>
    <t>26.12.2023 11:46:21</t>
  </si>
  <si>
    <t>26.12.2023 13:17:42</t>
  </si>
  <si>
    <t>SELENDİ TR-15 45-81-M00015_945636493_945636493</t>
  </si>
  <si>
    <t>26.12.2023 11:55:17</t>
  </si>
  <si>
    <t>26.12.2023 14:42:23</t>
  </si>
  <si>
    <t>L-177 35-18-L00177_950442809_950442809</t>
  </si>
  <si>
    <t>26.12.2023 12:02:56</t>
  </si>
  <si>
    <t>26.12.2023 14:24:37</t>
  </si>
  <si>
    <t>26.12.2023 12:05:09</t>
  </si>
  <si>
    <t>26.12.2023 16:12:13</t>
  </si>
  <si>
    <t>M-1040 35-04-M01040_99329982_99329982</t>
  </si>
  <si>
    <t>26.12.2023 12:05:39</t>
  </si>
  <si>
    <t>26.12.2023 17:11:47</t>
  </si>
  <si>
    <t>TR-1805 35-28-M00565_35-28-M00565_2373772</t>
  </si>
  <si>
    <t>26.12.2023 12:13:41</t>
  </si>
  <si>
    <t>26.12.2023 14:06:40</t>
  </si>
  <si>
    <t>K-575 35-01-K00575_911148010_911148010</t>
  </si>
  <si>
    <t>26.12.2023 12:14:55</t>
  </si>
  <si>
    <t>26.12.2023 14:58:23</t>
  </si>
  <si>
    <t>26.12.2023 12:16:30</t>
  </si>
  <si>
    <t>26.12.2023 14:59:59</t>
  </si>
  <si>
    <t>26.12.2023 12:23:18</t>
  </si>
  <si>
    <t>26.12.2023 13:32:36</t>
  </si>
  <si>
    <t>K-1486 35-08-K01486_97719092_97719092</t>
  </si>
  <si>
    <t>26.12.2023 12:25:14</t>
  </si>
  <si>
    <t>26.12.2023 14:42:35</t>
  </si>
  <si>
    <t>YUKARIKIRIKLAR TR-1 35-16-M00063_35-16-M00063_2352834</t>
  </si>
  <si>
    <t>26.12.2023 12:26:37</t>
  </si>
  <si>
    <t>26.12.2023 15:47:42</t>
  </si>
  <si>
    <t>26.12.2023 12:26:56</t>
  </si>
  <si>
    <t>26.12.2023 13:23:29</t>
  </si>
  <si>
    <t>PAŞAKÖY TR-1 35-16-M00073_35-16-M00073_2374439</t>
  </si>
  <si>
    <t>26.12.2023 12:35:26</t>
  </si>
  <si>
    <t>26.12.2023 13:20:06</t>
  </si>
  <si>
    <t>PAŞATIMARI TR-1 45-83-M00811_TARIMSAL SULAMA M04_89801510</t>
  </si>
  <si>
    <t>26.12.2023 12:38:21</t>
  </si>
  <si>
    <t>26.12.2023 14:12:11</t>
  </si>
  <si>
    <t>BALLICA İM 45-72-A00005_YENİ DEREKÖY L08_2095863</t>
  </si>
  <si>
    <t>26.12.2023 12:38:46</t>
  </si>
  <si>
    <t>26.12.2023 12:47:38</t>
  </si>
  <si>
    <t>M-3090 35-09-M03090_A A02_95325030</t>
  </si>
  <si>
    <t>26.12.2023 12:41:17</t>
  </si>
  <si>
    <t>26.12.2023 19:00:58</t>
  </si>
  <si>
    <t>26.12.2023 12:42:18</t>
  </si>
  <si>
    <t>26.12.2023 13:16:27</t>
  </si>
  <si>
    <t>26.12.2023 12:42:43</t>
  </si>
  <si>
    <t>26.12.2023 13:36:03</t>
  </si>
  <si>
    <t>TR-25 (DM-3/6) 35-17-M00025_D D04_5765965</t>
  </si>
  <si>
    <t>26.12.2023 12:51:52</t>
  </si>
  <si>
    <t>26.12.2023 13:21:09</t>
  </si>
  <si>
    <t>26.12.2023 12:53:05</t>
  </si>
  <si>
    <t>26.12.2023 13:07:48</t>
  </si>
  <si>
    <t>DM-20/13 (ÇAPRA KABİN) 45-71-M00272_DM16/TR-2 M03_84188542</t>
  </si>
  <si>
    <t>26.12.2023 13:37:33</t>
  </si>
  <si>
    <t>GÖÇBEYLİ TR-4 35-16-M00019_A_90935254_90935254</t>
  </si>
  <si>
    <t>26.12.2023 12:58:26</t>
  </si>
  <si>
    <t>26.12.2023 19:06:32</t>
  </si>
  <si>
    <t>DERBENT TM 45-83-A00003_AHMETLİ M18_2312523</t>
  </si>
  <si>
    <t>26.12.2023 13:06:54</t>
  </si>
  <si>
    <t>26.12.2023 13:37:55</t>
  </si>
  <si>
    <t>MURADİYE DM-4/12-B (DİREK TR-2) 45-71-M01873_45-71-M01873_2375743</t>
  </si>
  <si>
    <t>26.12.2023 13:13:37</t>
  </si>
  <si>
    <t>26.12.2023 13:52:31</t>
  </si>
  <si>
    <t>26.12.2023 13:14:35</t>
  </si>
  <si>
    <t>SINIRADA TR-1 35-16-M00095_35-16-M00095_2361497</t>
  </si>
  <si>
    <t>26.12.2023 13:54:52</t>
  </si>
  <si>
    <t>26.12.2023 13:15:15</t>
  </si>
  <si>
    <t>26.12.2023 13:56:55</t>
  </si>
  <si>
    <t>26.12.2023 13:19:48</t>
  </si>
  <si>
    <t>26.12.2023 13:27:28</t>
  </si>
  <si>
    <t>ÇANAKÇI TR-2 45-79-M00186_C_56402930_56402930</t>
  </si>
  <si>
    <t>26.12.2023 13:19:57</t>
  </si>
  <si>
    <t>26.12.2023 14:24:04</t>
  </si>
  <si>
    <t>KİLLİK TR-11 45-73-M00852_945643002_945643002</t>
  </si>
  <si>
    <t>26.12.2023 13:22:09</t>
  </si>
  <si>
    <t>26.12.2023 15:07:05</t>
  </si>
  <si>
    <t>26.12.2023 13:24:04</t>
  </si>
  <si>
    <t>26.12.2023 16:18:53</t>
  </si>
  <si>
    <t>DEMİRCİ DM 45-74-M00347_DEMİRKÖPRÜ MAHMUTLAR KÖK M06_84598225</t>
  </si>
  <si>
    <t>26.12.2023 13:30:55</t>
  </si>
  <si>
    <t>26.12.2023 13:48:58</t>
  </si>
  <si>
    <t>K-681 35-04-K00681_99589373_99589373</t>
  </si>
  <si>
    <t>26.12.2023 13:33:06</t>
  </si>
  <si>
    <t>26.12.2023 18:00:14</t>
  </si>
  <si>
    <t>26.12.2023 13:37:08</t>
  </si>
  <si>
    <t>26.12.2023 16:44:56</t>
  </si>
  <si>
    <t>ÇINARKÖY TR-33 35-27-M00033_ H_66126434</t>
  </si>
  <si>
    <t>26.12.2023 13:45:01</t>
  </si>
  <si>
    <t>26.12.2023 18:04:11</t>
  </si>
  <si>
    <t>M-2871 35-04-M02871_DAĞITIM TRAFOSU M03_76914984</t>
  </si>
  <si>
    <t>26.12.2023 13:51:20</t>
  </si>
  <si>
    <t>26.12.2023 18:57:11</t>
  </si>
  <si>
    <t>TÜRKELLİ TR-1803 35-28-M00456_35-28-M00456_2373774</t>
  </si>
  <si>
    <t>26.12.2023 13:56:51</t>
  </si>
  <si>
    <t>26.12.2023 16:58:40</t>
  </si>
  <si>
    <t>M-581 (DM-4/3) 35-17-M00581_953692151_953692151</t>
  </si>
  <si>
    <t>26.12.2023 13:59:26</t>
  </si>
  <si>
    <t>26.12.2023 15:34:09</t>
  </si>
  <si>
    <t>DM-3/72 35-29-M00072_48365571_56368393_56368393</t>
  </si>
  <si>
    <t>26.12.2023 14:01:21</t>
  </si>
  <si>
    <t>26.12.2023 15:49:10</t>
  </si>
  <si>
    <t>MAVİKÖŞE TR-4 35-17-M00228_95002648746_95002648746</t>
  </si>
  <si>
    <t>26.12.2023 14:02:27</t>
  </si>
  <si>
    <t>26.12.2023 17:10:18</t>
  </si>
  <si>
    <t>26.12.2023 14:04:05</t>
  </si>
  <si>
    <t>26.12.2023 14:10:00</t>
  </si>
  <si>
    <t>L-393 YENİ OKUL 35-18-L00393_950448402_950448402</t>
  </si>
  <si>
    <t>26.12.2023 14:06:11</t>
  </si>
  <si>
    <t>26.12.2023 19:34:06</t>
  </si>
  <si>
    <t>26.12.2023 14:06:33</t>
  </si>
  <si>
    <t>26.12.2023 17:53:30</t>
  </si>
  <si>
    <t>MIDIKLI KÖK 45-81-M00043_KINIK M03_2328723</t>
  </si>
  <si>
    <t>26.12.2023 14:06:45</t>
  </si>
  <si>
    <t>26.12.2023 14:59:05</t>
  </si>
  <si>
    <t>SOMA TR-26/3 45-82-M00120_A_56388689_56388689</t>
  </si>
  <si>
    <t>26.12.2023 14:08:52</t>
  </si>
  <si>
    <t>26.12.2023 17:07:55</t>
  </si>
  <si>
    <t>DM-8 45-71-M00295_E.HARMANDALI YOLU TR-13 M09_66408424</t>
  </si>
  <si>
    <t>26.12.2023 14:15:52</t>
  </si>
  <si>
    <t>26.12.2023 15:24:41</t>
  </si>
  <si>
    <t>KABAKUM TR-3 35-30-L00129_35-30-L00129_2357157</t>
  </si>
  <si>
    <t>26.12.2023 14:17:51</t>
  </si>
  <si>
    <t>26.12.2023 15:15:19</t>
  </si>
  <si>
    <t>KAZANCI ÇAT ÇİFTLİĞİ KÖK 45-74-M00349_ÇATALOLUK M03_84530459</t>
  </si>
  <si>
    <t>26.12.2023 14:40:25</t>
  </si>
  <si>
    <t>TR-90 35-17-M00090__56373508_56373508</t>
  </si>
  <si>
    <t>26.12.2023 14:23:21</t>
  </si>
  <si>
    <t>26.12.2023 15:31:04</t>
  </si>
  <si>
    <t>SÜLEYMANLI TR-7 45-72-L00305_45-72-L00305_2374633</t>
  </si>
  <si>
    <t>26.12.2023 14:27:25</t>
  </si>
  <si>
    <t>26.12.2023 14:43:09</t>
  </si>
  <si>
    <t>EZEL CİVATA KÖK 35-26-M01637_13 NOLU DİREK M03_90688354</t>
  </si>
  <si>
    <t>26.12.2023 14:27:39</t>
  </si>
  <si>
    <t>26.12.2023 14:51:53</t>
  </si>
  <si>
    <t>K-3683 35-01-K03683_912107606_912107606</t>
  </si>
  <si>
    <t>26.12.2023 14:32:37</t>
  </si>
  <si>
    <t>26.12.2023 15:31:59</t>
  </si>
  <si>
    <t>26.12.2023 14:37:09</t>
  </si>
  <si>
    <t>26.12.2023 17:46:08</t>
  </si>
  <si>
    <t>L-112 OVACIK 35-18-L00112_B_90946684_90946684</t>
  </si>
  <si>
    <t>26.12.2023 14:37:18</t>
  </si>
  <si>
    <t>26.12.2023 15:47:55</t>
  </si>
  <si>
    <t>FOÇA TR-47 35-23-L00047_42133503_56405995_56405995</t>
  </si>
  <si>
    <t>26.12.2023 14:37:32</t>
  </si>
  <si>
    <t>26.12.2023 15:45:47</t>
  </si>
  <si>
    <t>BAĞARASI TR-7 35-23-M00176__79552656_79552656</t>
  </si>
  <si>
    <t>26.12.2023 14:38:02</t>
  </si>
  <si>
    <t>26.12.2023 18:34:17</t>
  </si>
  <si>
    <t>26.12.2023 14:51:48</t>
  </si>
  <si>
    <t>26.12.2023 15:00:45</t>
  </si>
  <si>
    <t>GÜRSU TARİŞ-TAT KÖK 45-73-M00148_ M06_2049874</t>
  </si>
  <si>
    <t>26.12.2023 14:53:19</t>
  </si>
  <si>
    <t>26.12.2023 15:48:45</t>
  </si>
  <si>
    <t>DEMİRCİ TM 45-74-A00001_KÖYLER M03_2310416</t>
  </si>
  <si>
    <t>26.12.2023 15:03:15</t>
  </si>
  <si>
    <t>26.12.2023 15:32:28</t>
  </si>
  <si>
    <t>ALAŞEHİR TR-23 45-73-M00023_945685051_945685051</t>
  </si>
  <si>
    <t>26.12.2023 15:04:24</t>
  </si>
  <si>
    <t>26.12.2023 17:58:35</t>
  </si>
  <si>
    <t>26.12.2023 15:12:49</t>
  </si>
  <si>
    <t>27.12.2023 00:01:38</t>
  </si>
  <si>
    <t>26.12.2023 15:14:28</t>
  </si>
  <si>
    <t>26.12.2023 16:21:28</t>
  </si>
  <si>
    <t>TR-17 45-77-L00017_945505426_945505426</t>
  </si>
  <si>
    <t>26.12.2023 15:23:04</t>
  </si>
  <si>
    <t>26.12.2023 16:09:45</t>
  </si>
  <si>
    <t>26.12.2023 15:23:38</t>
  </si>
  <si>
    <t>26.12.2023 16:01:08</t>
  </si>
  <si>
    <t>26.12.2023 15:24:42</t>
  </si>
  <si>
    <t>26.12.2023 15:33:56</t>
  </si>
  <si>
    <t>GÖLMARMARA İM 45-85-A00001_ESKİ GÖLMARMARA L01_100832296</t>
  </si>
  <si>
    <t>26.12.2023 15:30:48</t>
  </si>
  <si>
    <t>26.12.2023 15:42:15</t>
  </si>
  <si>
    <t>K-4718 CİNDİ CAN POLAT ÖZEL TR 35-04-K04718Ö_ H_72156803</t>
  </si>
  <si>
    <t>26.12.2023 15:31:46</t>
  </si>
  <si>
    <t>26.12.2023 17:43:04</t>
  </si>
  <si>
    <t>BİRGİ TR-13 35-15-L00268_950391500_950391500</t>
  </si>
  <si>
    <t>26.12.2023 19:44:56</t>
  </si>
  <si>
    <t>M-427 35-02-M00427_M-36 M03_2327635</t>
  </si>
  <si>
    <t>26.12.2023 15:34:58</t>
  </si>
  <si>
    <t>26.12.2023 16:51:26</t>
  </si>
  <si>
    <t>26.12.2023 15:44:15</t>
  </si>
  <si>
    <t>26.12.2023 16:36:15</t>
  </si>
  <si>
    <t>26.12.2023 15:55:28</t>
  </si>
  <si>
    <t>26.12.2023 18:11:46</t>
  </si>
  <si>
    <t>KEMALİYE DM (TR-1) 45-73-M00150_İSMETİYE M02_66716001</t>
  </si>
  <si>
    <t>26.12.2023 15:59:38</t>
  </si>
  <si>
    <t>26.12.2023 16:44:15</t>
  </si>
  <si>
    <t>K-2981 35-07-K02981_913257114_913257114</t>
  </si>
  <si>
    <t>26.12.2023 16:09:54</t>
  </si>
  <si>
    <t>26.12.2023 18:03:05</t>
  </si>
  <si>
    <t>M-1201 35-10-M01201_915158347_915158347</t>
  </si>
  <si>
    <t>26.12.2023 16:10:28</t>
  </si>
  <si>
    <t>26.12.2023 17:09:30</t>
  </si>
  <si>
    <t>SAĞLIKLI YAŞAM SİTESİ TR 35-27-L00094_B B1B_5832164</t>
  </si>
  <si>
    <t>26.12.2023 16:12:48</t>
  </si>
  <si>
    <t>26.12.2023 18:44:56</t>
  </si>
  <si>
    <t>M-1233 35-01-M01233_911454816_911454816</t>
  </si>
  <si>
    <t>26.12.2023 16:14:01</t>
  </si>
  <si>
    <t>26.12.2023 17:42:20</t>
  </si>
  <si>
    <t>TR - 27 45-74-M00027_TR-26/DAĞITIM TRAFO TR-27 M04_72237672</t>
  </si>
  <si>
    <t>26.12.2023 16:32:15</t>
  </si>
  <si>
    <t>26.12.2023 17:55:00</t>
  </si>
  <si>
    <t>26.12.2023 16:32:31</t>
  </si>
  <si>
    <t>26.12.2023 19:43:51</t>
  </si>
  <si>
    <t>TR-69 35-16-L00069_B_83626839_83626839</t>
  </si>
  <si>
    <t>26.12.2023 16:39:13</t>
  </si>
  <si>
    <t>26.12.2023 17:46:46</t>
  </si>
  <si>
    <t>K-681 35-04-K00681_912978542_912978542</t>
  </si>
  <si>
    <t>26.12.2023 16:39:18</t>
  </si>
  <si>
    <t>26.12.2023 18:19:20</t>
  </si>
  <si>
    <t>K-3322 35-09-K03322_95002595689_95002595689</t>
  </si>
  <si>
    <t>26.12.2023 16:44:48</t>
  </si>
  <si>
    <t>26.12.2023 18:39:48</t>
  </si>
  <si>
    <t>26.12.2023 16:50:15</t>
  </si>
  <si>
    <t>26.12.2023 17:22:00</t>
  </si>
  <si>
    <t>26.12.2023 16:59:01</t>
  </si>
  <si>
    <t>26.12.2023 17:28:23</t>
  </si>
  <si>
    <t>KAYALIOĞLU TR-1 45-72-L00071_956489797_956489797</t>
  </si>
  <si>
    <t>26.12.2023 17:06:53</t>
  </si>
  <si>
    <t>26.12.2023 18:05:19</t>
  </si>
  <si>
    <t>DM-09/12 (KÖMÜRCÜLER SİTESİ) 45-71-M00378__60985034_60985034</t>
  </si>
  <si>
    <t>26.12.2023 17:07:48</t>
  </si>
  <si>
    <t>26.12.2023 20:21:13</t>
  </si>
  <si>
    <t>L-13 35-18-L00013_950439844_950439844</t>
  </si>
  <si>
    <t>26.12.2023 17:16:22</t>
  </si>
  <si>
    <t>26.12.2023 18:03:42</t>
  </si>
  <si>
    <t>ALİBEYLİ DM 45-80-M00064__72410638_72410638</t>
  </si>
  <si>
    <t>26.12.2023 17:21:48</t>
  </si>
  <si>
    <t>26.12.2023 18:41:38</t>
  </si>
  <si>
    <t>ULUKENT DM-1/18 35-28-M00585_95002350364_95002350364</t>
  </si>
  <si>
    <t>26.12.2023 17:24:07</t>
  </si>
  <si>
    <t>26.12.2023 21:51:29</t>
  </si>
  <si>
    <t>TARIMSAL SULAMA TR-77 45-85-L00120_45-85-L00120_2373093</t>
  </si>
  <si>
    <t>26.12.2023 17:28:59</t>
  </si>
  <si>
    <t>26.12.2023 20:07:37</t>
  </si>
  <si>
    <t>KIRTEPE TR-1 35-29-L00540_A_56361361_56361361</t>
  </si>
  <si>
    <t>26.12.2023 17:34:05</t>
  </si>
  <si>
    <t>26.12.2023 18:36:02</t>
  </si>
  <si>
    <t>M-531 KAVAKLIDERE KÖK 35-02-M00531_M-530 / M529 M11_72200023</t>
  </si>
  <si>
    <t>26.12.2023 17:34:12</t>
  </si>
  <si>
    <t>26.12.2023 17:50:34</t>
  </si>
  <si>
    <t>AŞAĞI YENMİŞ KÖYÜ TR2 35-27-M00387_B_56380089_56380089</t>
  </si>
  <si>
    <t>26.12.2023 17:34:42</t>
  </si>
  <si>
    <t>26.12.2023 19:29:02</t>
  </si>
  <si>
    <t>YENİ KALABAK TR 35-17-M00226_A_91200872_91200872</t>
  </si>
  <si>
    <t>26.12.2023 17:40:40</t>
  </si>
  <si>
    <t>26.12.2023 18:12:49</t>
  </si>
  <si>
    <t>K-273 35-01-K00273_911044709_911044709</t>
  </si>
  <si>
    <t>26.12.2023 17:46:19</t>
  </si>
  <si>
    <t>26.12.2023 23:38:29</t>
  </si>
  <si>
    <t>IŞIKLAR KÖK 45-73-M00467_CABERFAKILI SULAMA M09_83813306</t>
  </si>
  <si>
    <t>26.12.2023 17:49:28</t>
  </si>
  <si>
    <t>26.12.2023 17:55:25</t>
  </si>
  <si>
    <t>TR-22 45-74-M00022_945586167_945586167</t>
  </si>
  <si>
    <t>26.12.2023 17:55:48</t>
  </si>
  <si>
    <t>26.12.2023 18:18:01</t>
  </si>
  <si>
    <t>HASKÖY TR-1 35-20-L00206_DIREK TIPI TRAFO HUCRESI H01_2039156</t>
  </si>
  <si>
    <t>26.12.2023 17:55:56</t>
  </si>
  <si>
    <t>26.12.2023 19:00:33</t>
  </si>
  <si>
    <t>K-1418 35-01-K01418_911571920_911571920</t>
  </si>
  <si>
    <t>26.12.2023 17:58:52</t>
  </si>
  <si>
    <t>26.12.2023 18:52:28</t>
  </si>
  <si>
    <t>26.12.2023 18:00:41</t>
  </si>
  <si>
    <t>26.12.2023 21:18:38</t>
  </si>
  <si>
    <t>L-119 OVACIK 35-18-L00119_950440329_950440329</t>
  </si>
  <si>
    <t>26.12.2023 18:06:56</t>
  </si>
  <si>
    <t>26.12.2023 18:43:49</t>
  </si>
  <si>
    <t>TR-33 35-17-M00033_B B01_5769898</t>
  </si>
  <si>
    <t>26.12.2023 18:13:25</t>
  </si>
  <si>
    <t>26.12.2023 18:35:56</t>
  </si>
  <si>
    <t>26.12.2023 18:14:21</t>
  </si>
  <si>
    <t>26.12.2023 18:44:23</t>
  </si>
  <si>
    <t>K-3141 35-07-K03141_C c2b_5829878</t>
  </si>
  <si>
    <t>26.12.2023 18:15:40</t>
  </si>
  <si>
    <t>26.12.2023 21:40:19</t>
  </si>
  <si>
    <t>L-401 ALTINYUNUS DM 35-18-L00401_SAĞLIKÇILAR L-477 L15_2092223</t>
  </si>
  <si>
    <t>26.12.2023 18:16:35</t>
  </si>
  <si>
    <t>26.12.2023 21:24:24</t>
  </si>
  <si>
    <t>26.12.2023 18:19:18</t>
  </si>
  <si>
    <t>26.12.2023 18:57:54</t>
  </si>
  <si>
    <t>K-3413 35-08-K03413_G k3413g1_5834826</t>
  </si>
  <si>
    <t>26.12.2023 18:29:31</t>
  </si>
  <si>
    <t>26.12.2023 20:01:11</t>
  </si>
  <si>
    <t>KAŞIKÇI TR-1 35-24-M00240_47495481_56396789_56396789</t>
  </si>
  <si>
    <t>26.12.2023 18:40:09</t>
  </si>
  <si>
    <t>26.12.2023 20:42:37</t>
  </si>
  <si>
    <t>DM-3/1 35-19-M00003_6448703 D2B_5961275</t>
  </si>
  <si>
    <t>26.12.2023 18:50:19</t>
  </si>
  <si>
    <t>26.12.2023 20:24:41</t>
  </si>
  <si>
    <t>YAYLA KÖYÜ TR-1 35-21-L00093_C_56369185_56369185</t>
  </si>
  <si>
    <t>26.12.2023 19:01:53</t>
  </si>
  <si>
    <t>26.12.2023 20:01:02</t>
  </si>
  <si>
    <t>TR-67 35-30-L00067_35-30-L00067_2360426</t>
  </si>
  <si>
    <t>26.12.2023 19:08:13</t>
  </si>
  <si>
    <t>26.12.2023 19:46:06</t>
  </si>
  <si>
    <t>26.12.2023 19:16:04</t>
  </si>
  <si>
    <t>27.12.2023 01:52:44</t>
  </si>
  <si>
    <t>ÇAYBAŞI DM-1/TR-9 35-26-L00211_956603296_956603296</t>
  </si>
  <si>
    <t>26.12.2023 19:24:36</t>
  </si>
  <si>
    <t>26.12.2023 23:03:24</t>
  </si>
  <si>
    <t>YAHŞELLİ TR-5 35-28-M00497_D_91339065_91339065</t>
  </si>
  <si>
    <t>26.12.2023 19:24:42</t>
  </si>
  <si>
    <t>26.12.2023 22:06:10</t>
  </si>
  <si>
    <t>BAĞARASI TR-7 35-23-M00176_950415884_950415884</t>
  </si>
  <si>
    <t>26.12.2023 19:44:35</t>
  </si>
  <si>
    <t>26.12.2023 22:13:04</t>
  </si>
  <si>
    <t>EYKO TR-1 35-30-M00027_A_56378877_56378877</t>
  </si>
  <si>
    <t>26.12.2023 20:03:26</t>
  </si>
  <si>
    <t>26.12.2023 20:45:21</t>
  </si>
  <si>
    <t>BULGURCA TR-3 35-22-M00253_955271725_955271725</t>
  </si>
  <si>
    <t>26.12.2023 20:03:37</t>
  </si>
  <si>
    <t>26.12.2023 21:06:10</t>
  </si>
  <si>
    <t>26.12.2023 20:05:00</t>
  </si>
  <si>
    <t>26.12.2023 21:08:05</t>
  </si>
  <si>
    <t>26.12.2023 20:07:14</t>
  </si>
  <si>
    <t>26.12.2023 23:43:31</t>
  </si>
  <si>
    <t>MURADİYE TR-3 45-71-M02147_953242969_953242969</t>
  </si>
  <si>
    <t>26.12.2023 20:12:55</t>
  </si>
  <si>
    <t>26.12.2023 22:40:26</t>
  </si>
  <si>
    <t>26.12.2023 20:20:56</t>
  </si>
  <si>
    <t>26.12.2023 20:31:59</t>
  </si>
  <si>
    <t>M-1950 35-09-M01950_35-09-M01950_47230895</t>
  </si>
  <si>
    <t>26.12.2023 20:21:18</t>
  </si>
  <si>
    <t>26.12.2023 21:11:15</t>
  </si>
  <si>
    <t>TR-103 BELEDİYE PAZAR YERİ 35-16-L00103_35-16-L00103_2352114</t>
  </si>
  <si>
    <t>26.12.2023 20:25:23</t>
  </si>
  <si>
    <t>26.12.2023 20:45:55</t>
  </si>
  <si>
    <t>26.12.2023 20:27:31</t>
  </si>
  <si>
    <t>26.12.2023 21:17:05</t>
  </si>
  <si>
    <t>İCİKLER TR-3 45-74-M00253_945583077_945583077</t>
  </si>
  <si>
    <t>26.12.2023 20:53:38</t>
  </si>
  <si>
    <t>26.12.2023 22:53:30</t>
  </si>
  <si>
    <t>26.12.2023 21:03:38</t>
  </si>
  <si>
    <t>27.12.2023 00:21:08</t>
  </si>
  <si>
    <t>YENİ ŞAKRAN TR-19 35-17-M00216_C_65451228_65451228</t>
  </si>
  <si>
    <t>26.12.2023 21:08:38</t>
  </si>
  <si>
    <t>26.12.2023 21:46:17</t>
  </si>
  <si>
    <t>KARACAALİ TR-1 45-79-M00483_C_56400534_56400534</t>
  </si>
  <si>
    <t>26.12.2023 21:25:00</t>
  </si>
  <si>
    <t>26.12.2023 22:23:11</t>
  </si>
  <si>
    <t>YAHŞİBEY TR-1 35-30-L00106_A_60982150_60982150</t>
  </si>
  <si>
    <t>26.12.2023 22:02:35</t>
  </si>
  <si>
    <t>26.12.2023 23:01:07</t>
  </si>
  <si>
    <t>GÖKEYÜP SARISU TR-1 45-78-M00802_45-78-M00802_2375485</t>
  </si>
  <si>
    <t>26.12.2023 22:10:00</t>
  </si>
  <si>
    <t>26.12.2023 22:40:37</t>
  </si>
  <si>
    <t>TR-22 35-26-M00022_956619372_956619372</t>
  </si>
  <si>
    <t>26.12.2023 22:19:26</t>
  </si>
  <si>
    <t>26.12.2023 23:50:20</t>
  </si>
  <si>
    <t>K-4008 35-01-K04008_F F5_83839971</t>
  </si>
  <si>
    <t>26.12.2023 22:27:48</t>
  </si>
  <si>
    <t>27.12.2023 00:30:14</t>
  </si>
  <si>
    <t>SOMA A SANTRALİ İM/DM 45-82-A00001_HatBaşıAyırıcı_53135901 L16_53135901</t>
  </si>
  <si>
    <t>26.12.2023 22:56:08</t>
  </si>
  <si>
    <t>27.12.2023 00:46:09</t>
  </si>
  <si>
    <t>K-660 35-04-K00660_K-3147 K02_2099189</t>
  </si>
  <si>
    <t>26.12.2023 23:27:35</t>
  </si>
  <si>
    <t>27.12.2023 03:09:05</t>
  </si>
  <si>
    <t>YELKİ TR-11 35-10-L00011_GİRİŞ L01_48439059</t>
  </si>
  <si>
    <t>26.12.2023 23:52:38</t>
  </si>
  <si>
    <t>26.12.2023 23:52:58</t>
  </si>
  <si>
    <t>K-3591 35-01-K03591_A_56373234_56373234</t>
  </si>
  <si>
    <t>26.12.2023 23:54:31</t>
  </si>
  <si>
    <t>27.12.2023 01:31:48</t>
  </si>
  <si>
    <t>K-1020 35-01-K01020_B B1_5919505</t>
  </si>
  <si>
    <t>26.12.2023 23:55:08</t>
  </si>
  <si>
    <t>27.12.2023 01:45:22</t>
  </si>
  <si>
    <t>BAĞALAN TR-1 35-24-M00077_35-24-M00077_91794182</t>
  </si>
  <si>
    <t>27.12.2023 00:02:45</t>
  </si>
  <si>
    <t>27.12.2023 00:42:28</t>
  </si>
  <si>
    <t>BORNOVA 380 GIS TM 35-02-A00015_WESTPARK M09_73019608</t>
  </si>
  <si>
    <t>27.12.2023 00:21:48</t>
  </si>
  <si>
    <t>27.12.2023 00:34:35</t>
  </si>
  <si>
    <t>BORNOVA 380 GIS TM 35-02-A00015_TÜRKELİ M07_73019606</t>
  </si>
  <si>
    <t>27.12.2023 00:28:16</t>
  </si>
  <si>
    <t>27.12.2023 01:20:36</t>
  </si>
  <si>
    <t>27.12.2023 01:20:51</t>
  </si>
  <si>
    <t>27.12.2023 00:44:43</t>
  </si>
  <si>
    <t>27.12.2023 01:58:52</t>
  </si>
  <si>
    <t>OSMANGAZİ İM 35-02-A00004_TR-2 10.5 K11_2101515</t>
  </si>
  <si>
    <t>27.12.2023 01:21:08</t>
  </si>
  <si>
    <t>27.12.2023 01:47:08</t>
  </si>
  <si>
    <t>M-2826 35-02-M02826_DAĞITIM TRAFOSU M03_82104539</t>
  </si>
  <si>
    <t>27.12.2023 01:46:47</t>
  </si>
  <si>
    <t>27.12.2023 04:48:27</t>
  </si>
  <si>
    <t>ULUCAK DM-1/8 35-27-M00339_95001207488_95001207488</t>
  </si>
  <si>
    <t>27.12.2023 02:01:53</t>
  </si>
  <si>
    <t>27.12.2023 02:50:04</t>
  </si>
  <si>
    <t>K-2599 35-04-K02599_DAĞITIM TRF K-2599 K02_65778529</t>
  </si>
  <si>
    <t>27.12.2023 02:12:05</t>
  </si>
  <si>
    <t>27.12.2023 02:32:41</t>
  </si>
  <si>
    <t>27.12.2023 02:35:23</t>
  </si>
  <si>
    <t>27.12.2023 02:57:15</t>
  </si>
  <si>
    <t>27.12.2023 03:32:01</t>
  </si>
  <si>
    <t>BOSTANLI GIS TM 35-04-A00001_Bostanlı-2 K02_2311155</t>
  </si>
  <si>
    <t>27.12.2023 03:19:03</t>
  </si>
  <si>
    <t>K-3147 REKREASYON ALANI 35-04-K03147Ö_ K01_2312170</t>
  </si>
  <si>
    <t>27.12.2023 13:59:35</t>
  </si>
  <si>
    <t>K-3591 35-01-K03591_913526500_913526500</t>
  </si>
  <si>
    <t>27.12.2023 05:19:35</t>
  </si>
  <si>
    <t>27.12.2023 08:23:46</t>
  </si>
  <si>
    <t>FIRDANLAR KÖK 45-76-M00257_DEMİRTAŞ M03_96531659</t>
  </si>
  <si>
    <t>27.12.2023 05:37:18</t>
  </si>
  <si>
    <t>27.12.2023 06:43:35</t>
  </si>
  <si>
    <t>K-4320 35-04-K04320_99308259_99308259</t>
  </si>
  <si>
    <t>27.12.2023 06:12:03</t>
  </si>
  <si>
    <t>27.12.2023 09:01:18</t>
  </si>
  <si>
    <t>SAĞANCI İM 35-16-A00003_HatBaşıAyırıcı_53140368 L05_53140368</t>
  </si>
  <si>
    <t>27.12.2023 06:51:01</t>
  </si>
  <si>
    <t>27.12.2023 09:46:05</t>
  </si>
  <si>
    <t>27.12.2023 06:58:06</t>
  </si>
  <si>
    <t>27.12.2023 07:36:01</t>
  </si>
  <si>
    <t>27.12.2023 07:30:19</t>
  </si>
  <si>
    <t>27.12.2023 09:31:17</t>
  </si>
  <si>
    <t>M-577 (DM-6/17) 35-17-M00577_950307130_950307130</t>
  </si>
  <si>
    <t>27.12.2023 07:42:53</t>
  </si>
  <si>
    <t>27.12.2023 09:39:22</t>
  </si>
  <si>
    <t>27.12.2023 07:46:54</t>
  </si>
  <si>
    <t>27.12.2023 08:27:32</t>
  </si>
  <si>
    <t>M-36 DOĞALKENT 35-23-M00036_A A05_66136607</t>
  </si>
  <si>
    <t>27.12.2023 08:09:26</t>
  </si>
  <si>
    <t>27.12.2023 09:05:45</t>
  </si>
  <si>
    <t>TR-142 35-15-L00142_A a1_48898382</t>
  </si>
  <si>
    <t>27.12.2023 08:09:37</t>
  </si>
  <si>
    <t>27.12.2023 09:02:02</t>
  </si>
  <si>
    <t>KINIK TR-10 35-24-L00010_955217137_955217137</t>
  </si>
  <si>
    <t>27.12.2023 08:12:17</t>
  </si>
  <si>
    <t>27.12.2023 10:00:30</t>
  </si>
  <si>
    <t>K-1548 35-01-K01548_35-01-K01548_42588771</t>
  </si>
  <si>
    <t>27.12.2023 08:47:51</t>
  </si>
  <si>
    <t>TR-22 45-74-M00022_C g2_47693676</t>
  </si>
  <si>
    <t>27.12.2023 08:38:37</t>
  </si>
  <si>
    <t>27.12.2023 09:18:15</t>
  </si>
  <si>
    <t>27.12.2023 08:46:42</t>
  </si>
  <si>
    <t>27.12.2023 09:02:11</t>
  </si>
  <si>
    <t>CABBAR DM 45-73-M00100_KEMALİYE-1 ÇIKIŞ M09_2307322</t>
  </si>
  <si>
    <t>27.12.2023 08:46:45</t>
  </si>
  <si>
    <t>27.12.2023 09:01:55</t>
  </si>
  <si>
    <t>DM-12/TR-1 45-73-M00067_ASKERİYE M02_65918028</t>
  </si>
  <si>
    <t>27.12.2023 08:50:01</t>
  </si>
  <si>
    <t>27.12.2023 09:20:22</t>
  </si>
  <si>
    <t>27.12.2023 08:55:27</t>
  </si>
  <si>
    <t>27.12.2023 11:28:25</t>
  </si>
  <si>
    <t>27.12.2023 09:20:39</t>
  </si>
  <si>
    <t>YAĞLAR YAYLA TR-3 35-31-L00040_DIREK TIPI TRAFO HUCRESI H01_2048870</t>
  </si>
  <si>
    <t>27.12.2023 09:10:12</t>
  </si>
  <si>
    <t>27.12.2023 15:24:17</t>
  </si>
  <si>
    <t>27.12.2023 09:12:38</t>
  </si>
  <si>
    <t>27.12.2023 09:36:25</t>
  </si>
  <si>
    <t>AHMETBEYLER DM 35-16-M00154_YUKARI KIRIKLAR M08_82965210</t>
  </si>
  <si>
    <t>27.12.2023 09:14:17</t>
  </si>
  <si>
    <t>27.12.2023 13:01:47</t>
  </si>
  <si>
    <t>TR-111 ZEYTİNALANI 35-19-L00111_956667832_956667832</t>
  </si>
  <si>
    <t>27.12.2023 09:15:42</t>
  </si>
  <si>
    <t>27.12.2023 12:27:35</t>
  </si>
  <si>
    <t>GÖKÇEÖREN KÖK 45-77-M00024_HatBaşıAyırıcı_53134157 M01_53134157</t>
  </si>
  <si>
    <t>27.12.2023 09:42:45</t>
  </si>
  <si>
    <t>HALİLBEYLİ TR-1 KÖK 35-27-M01057_HAMZABABA VE KÖYLER M04_61283861</t>
  </si>
  <si>
    <t>27.12.2023 09:16:05</t>
  </si>
  <si>
    <t>27.12.2023 15:00:46</t>
  </si>
  <si>
    <t>KARAAĞAÇ TR-2 45-78-L00504_A_56401815_56401815</t>
  </si>
  <si>
    <t>27.12.2023 09:19:47</t>
  </si>
  <si>
    <t>27.12.2023 10:09:49</t>
  </si>
  <si>
    <t>27.12.2023 09:22:59</t>
  </si>
  <si>
    <t>27.12.2023 09:33:30</t>
  </si>
  <si>
    <t>TR-2/11-A 45-83-L00156_955146689_955146689</t>
  </si>
  <si>
    <t>27.12.2023 09:23:45</t>
  </si>
  <si>
    <t>27.12.2023 11:33:42</t>
  </si>
  <si>
    <t>27.12.2023 09:26:14</t>
  </si>
  <si>
    <t>27.12.2023 13:23:26</t>
  </si>
  <si>
    <t>27.12.2023 09:40:36</t>
  </si>
  <si>
    <t>K-371 35-07-K00371_962851236_962851236</t>
  </si>
  <si>
    <t>27.12.2023 09:31:33</t>
  </si>
  <si>
    <t>27.12.2023 13:31:10</t>
  </si>
  <si>
    <t>27.12.2023 09:32:25</t>
  </si>
  <si>
    <t>27.12.2023 12:23:59</t>
  </si>
  <si>
    <t>27.12.2023 09:33:49</t>
  </si>
  <si>
    <t>27.12.2023 12:12:04</t>
  </si>
  <si>
    <t>ULUCAK DM-2/18 35-27-M00943_DM-2/12 M01_61239191</t>
  </si>
  <si>
    <t>27.12.2023 09:35:35</t>
  </si>
  <si>
    <t>27.12.2023 10:24:53</t>
  </si>
  <si>
    <t>27.12.2023 09:41:55</t>
  </si>
  <si>
    <t>27.12.2023 11:24:40</t>
  </si>
  <si>
    <t>KEMHALLI KÖK 45-86-M00044_UĞURLU KÖK M03_72224733</t>
  </si>
  <si>
    <t>27.12.2023 09:42:15</t>
  </si>
  <si>
    <t>27.12.2023 10:03:36</t>
  </si>
  <si>
    <t>TİRE İM-DM-1 35-29-A00001_ÇIRPI SULAMA 34.5 M04_2312230</t>
  </si>
  <si>
    <t>27.12.2023 09:42:22</t>
  </si>
  <si>
    <t>27.12.2023 16:58:18</t>
  </si>
  <si>
    <t>27.12.2023 09:42:35</t>
  </si>
  <si>
    <t>27.12.2023 09:59:28</t>
  </si>
  <si>
    <t>27.12.2023 12:16:17</t>
  </si>
  <si>
    <t>27.12.2023 09:44:36</t>
  </si>
  <si>
    <t>27.12.2023 16:52:28</t>
  </si>
  <si>
    <t>27.12.2023 09:44:55</t>
  </si>
  <si>
    <t>27.12.2023 10:56:00</t>
  </si>
  <si>
    <t>K-4008 35-01-K04008_912922386_912922386</t>
  </si>
  <si>
    <t>27.12.2023 09:45:19</t>
  </si>
  <si>
    <t>27.12.2023 12:04:58</t>
  </si>
  <si>
    <t>SELÇUK İM/DM 35-13-A00004_ŞİRİNCE L04_65986077</t>
  </si>
  <si>
    <t>27.12.2023 09:47:18</t>
  </si>
  <si>
    <t>27.12.2023 09:58:28</t>
  </si>
  <si>
    <t>SEKİ KÖY TR-4 35-15-L00134_35-15-L00134_2365070</t>
  </si>
  <si>
    <t>27.12.2023 09:48:38</t>
  </si>
  <si>
    <t>27.12.2023 10:28:59</t>
  </si>
  <si>
    <t>K-1162 35-01-K01162_910655509_910655509</t>
  </si>
  <si>
    <t>27.12.2023 09:49:03</t>
  </si>
  <si>
    <t>27.12.2023 11:44:17</t>
  </si>
  <si>
    <t>TROPİKAL DM 35-27-L00056_ÖRNEKKÖY L04_72201760</t>
  </si>
  <si>
    <t>27.12.2023 09:51:38</t>
  </si>
  <si>
    <t>27.12.2023 17:56:26</t>
  </si>
  <si>
    <t>TELEKLER TR-1 35-28-M00276_B_91345317_91345317</t>
  </si>
  <si>
    <t>27.12.2023 09:54:32</t>
  </si>
  <si>
    <t>27.12.2023 11:49:11</t>
  </si>
  <si>
    <t>27.12.2023 09:56:41</t>
  </si>
  <si>
    <t>27.12.2023 15:56:14</t>
  </si>
  <si>
    <t>27.12.2023 09:59:41</t>
  </si>
  <si>
    <t>27.12.2023 10:51:37</t>
  </si>
  <si>
    <t>KAYACIK KÖK 45-75-M00065_KARAAĞAÇ M04_84267115</t>
  </si>
  <si>
    <t>27.12.2023 10:01:45</t>
  </si>
  <si>
    <t>27.12.2023 10:02:25</t>
  </si>
  <si>
    <t>27.12.2023 10:07:08</t>
  </si>
  <si>
    <t>27.12.2023 11:32:32</t>
  </si>
  <si>
    <t>K-1608 35-04-K01608_B B6B_5774517</t>
  </si>
  <si>
    <t>27.12.2023 10:09:41</t>
  </si>
  <si>
    <t>27.12.2023 10:51:57</t>
  </si>
  <si>
    <t>27.12.2023 10:14:50</t>
  </si>
  <si>
    <t>27.12.2023 10:59:42</t>
  </si>
  <si>
    <t>27.12.2023 10:19:48</t>
  </si>
  <si>
    <t>27.12.2023 11:22:25</t>
  </si>
  <si>
    <t>27.12.2023 10:21:39</t>
  </si>
  <si>
    <t>27.12.2023 17:55:44</t>
  </si>
  <si>
    <t>27.12.2023 10:24:45</t>
  </si>
  <si>
    <t>27.12.2023 10:51:25</t>
  </si>
  <si>
    <t>ÖMÜR BELDESİ TR 35-14-M00120_YAREN SİTESİ M02_80640530</t>
  </si>
  <si>
    <t>27.12.2023 10:25:44</t>
  </si>
  <si>
    <t>27.12.2023 11:22:35</t>
  </si>
  <si>
    <t>DM-12/TR-1 45-73-M00067_HatBaşıAyırıcı_53135048 M01_53135048</t>
  </si>
  <si>
    <t>27.12.2023 10:31:37</t>
  </si>
  <si>
    <t>27.12.2023 10:55:57</t>
  </si>
  <si>
    <t>27.12.2023 10:31:43</t>
  </si>
  <si>
    <t>27.12.2023 16:42:19</t>
  </si>
  <si>
    <t>CAFER BAĞCI 35-26-L00083_DIREK TIPI TRAFO HUCRESI H01_2043796</t>
  </si>
  <si>
    <t>27.12.2023 10:33:05</t>
  </si>
  <si>
    <t>27.12.2023 15:18:50</t>
  </si>
  <si>
    <t>PANCAR KÖK 35-26-M00891_PANCAR ŞEHİR M01_2302861</t>
  </si>
  <si>
    <t>27.12.2023 10:33:18</t>
  </si>
  <si>
    <t>27.12.2023 11:09:27</t>
  </si>
  <si>
    <t>DM2/12 35-29-M00115_C_91255710_91255710</t>
  </si>
  <si>
    <t>27.12.2023 10:33:37</t>
  </si>
  <si>
    <t>27.12.2023 11:23:05</t>
  </si>
  <si>
    <t>27.12.2023 10:35:08</t>
  </si>
  <si>
    <t>27.12.2023 10:57:08</t>
  </si>
  <si>
    <t>27.12.2023 10:36:23</t>
  </si>
  <si>
    <t>27.12.2023 17:31:28</t>
  </si>
  <si>
    <t>YAHŞELLİ KÖK 35-28-M00293_HatBaşıAyırıcı_53133860 M01_53133860</t>
  </si>
  <si>
    <t>27.12.2023 10:39:48</t>
  </si>
  <si>
    <t>27.12.2023 17:39:56</t>
  </si>
  <si>
    <t>L-103 35-18-L00103_950439615_950439615</t>
  </si>
  <si>
    <t>27.12.2023 10:40:11</t>
  </si>
  <si>
    <t>27.12.2023 14:23:34</t>
  </si>
  <si>
    <t>27.12.2023 10:43:11</t>
  </si>
  <si>
    <t>27.12.2023 17:27:50</t>
  </si>
  <si>
    <t>BARBAROS TR-3 (TR-306) 35-19-M00484_A_91453754_91453754</t>
  </si>
  <si>
    <t>27.12.2023 10:46:34</t>
  </si>
  <si>
    <t>27.12.2023 11:44:14</t>
  </si>
  <si>
    <t>YAKAKÖY KÖK 45-75-M00067_HatBaşıAyırıcı_53135021 M05_53135021</t>
  </si>
  <si>
    <t>27.12.2023 10:49:46</t>
  </si>
  <si>
    <t>27.12.2023 11:48:59</t>
  </si>
  <si>
    <t>L-248 35-18-L00248_DIREK TIPI TRAFO HUCRESI H01_2102110</t>
  </si>
  <si>
    <t>27.12.2023 10:54:03</t>
  </si>
  <si>
    <t>27.12.2023 11:15:18</t>
  </si>
  <si>
    <t>27.12.2023 11:51:54</t>
  </si>
  <si>
    <t>HALKEĞİTİMCİLER-2 35-30-M00348_955307158_955307158</t>
  </si>
  <si>
    <t>27.12.2023 10:57:14</t>
  </si>
  <si>
    <t>27.12.2023 13:07:32</t>
  </si>
  <si>
    <t>M-36 DOĞALKENT 35-23-M00036_A a2_42106676</t>
  </si>
  <si>
    <t>27.12.2023 10:57:47</t>
  </si>
  <si>
    <t>27.12.2023 16:32:58</t>
  </si>
  <si>
    <t>DAYSAN TR-1 35-29-L00126_954682053_954682053</t>
  </si>
  <si>
    <t>27.12.2023 10:58:07</t>
  </si>
  <si>
    <t>27.12.2023 14:18:53</t>
  </si>
  <si>
    <t>27.12.2023 10:59:08</t>
  </si>
  <si>
    <t>27.12.2023 11:43:06</t>
  </si>
  <si>
    <t>TR-1/45 (25/17b) ÇIRÇIR 45-71-M00148_45-71-M00148_2365747</t>
  </si>
  <si>
    <t>27.12.2023 11:00:53</t>
  </si>
  <si>
    <t>27.12.2023 13:14:11</t>
  </si>
  <si>
    <t>ULUCAK DM-2 35-27-M00331_KEMALPAŞA TM M05_72170827</t>
  </si>
  <si>
    <t>27.12.2023 11:05:55</t>
  </si>
  <si>
    <t>27.12.2023 11:14:28</t>
  </si>
  <si>
    <t>27.12.2023 11:09:21</t>
  </si>
  <si>
    <t>27.12.2023 17:07:18</t>
  </si>
  <si>
    <t>L-247 35-18-L00247_A a2b_5947382</t>
  </si>
  <si>
    <t>27.12.2023 11:11:18</t>
  </si>
  <si>
    <t>27.12.2023 12:48:18</t>
  </si>
  <si>
    <t>YUKARI ÇOBANİSA ŞİRİN MAHALLE 45-71-M00622_95000572505_95000572505</t>
  </si>
  <si>
    <t>27.12.2023 11:11:35</t>
  </si>
  <si>
    <t>27.12.2023 13:51:54</t>
  </si>
  <si>
    <t>ÖZBEY İM 35-26-A00005_ARAPKAHVE L01_2314105</t>
  </si>
  <si>
    <t>27.12.2023 11:15:38</t>
  </si>
  <si>
    <t>27.12.2023 11:23:24</t>
  </si>
  <si>
    <t>ÇANDARLI TR-7 35-30-M00007_A_56363398_56363398</t>
  </si>
  <si>
    <t>27.12.2023 11:18:20</t>
  </si>
  <si>
    <t>27.12.2023 18:32:40</t>
  </si>
  <si>
    <t>27.12.2023 11:19:55</t>
  </si>
  <si>
    <t>27.12.2023 13:09:55</t>
  </si>
  <si>
    <t>POYRAZ TR-2 45-78-M00654_A_83789274_83789274</t>
  </si>
  <si>
    <t>27.12.2023 11:21:26</t>
  </si>
  <si>
    <t>27.12.2023 13:24:11</t>
  </si>
  <si>
    <t>DM2/12 35-29-M00115_35-29-M00115_92560930</t>
  </si>
  <si>
    <t>27.12.2023 12:00:19</t>
  </si>
  <si>
    <t>ÇALTIDERE KÖK 35-17-M00231_HatBaşıAyırıcı_65313818 M03_65313818</t>
  </si>
  <si>
    <t>27.12.2023 11:26:56</t>
  </si>
  <si>
    <t>27.12.2023 14:50:32</t>
  </si>
  <si>
    <t>K-3067 35-07-K03067_B b1_5789929</t>
  </si>
  <si>
    <t>27.12.2023 11:34:55</t>
  </si>
  <si>
    <t>27.12.2023 16:45:49</t>
  </si>
  <si>
    <t>YAZIBAŞI DM-5 35-26-M00550_BATI BGETON/KUŞÇUBURUN TR-1 TR-2 TR-3 M16_2085660</t>
  </si>
  <si>
    <t>27.12.2023 11:37:11</t>
  </si>
  <si>
    <t>27.12.2023 12:09:45</t>
  </si>
  <si>
    <t>EMİNBEY HASAN HOCA TR-1 45-78-M00856_45-78-M00856_2351923</t>
  </si>
  <si>
    <t>27.12.2023 11:41:54</t>
  </si>
  <si>
    <t>27.12.2023 13:21:49</t>
  </si>
  <si>
    <t>TR-17 35-16-L00017_TR-9 L02_72003325</t>
  </si>
  <si>
    <t>27.12.2023 11:43:12</t>
  </si>
  <si>
    <t>27.12.2023 12:27:48</t>
  </si>
  <si>
    <t>TR-30 45-78-L00764_DAHİLİ TRAFO L03_81430701</t>
  </si>
  <si>
    <t>27.12.2023 11:44:38</t>
  </si>
  <si>
    <t>27.12.2023 14:26:49</t>
  </si>
  <si>
    <t>TR-17 35-16-L00017_47588712_56353489_56353489</t>
  </si>
  <si>
    <t>27.12.2023 11:44:52</t>
  </si>
  <si>
    <t>27.12.2023 12:35:20</t>
  </si>
  <si>
    <t>MENEMEN TR-49 35-28-L00049_A_56393150_56393150</t>
  </si>
  <si>
    <t>27.12.2023 11:49:20</t>
  </si>
  <si>
    <t>27.12.2023 13:46:37</t>
  </si>
  <si>
    <t>27.12.2023 11:50:05</t>
  </si>
  <si>
    <t>27.12.2023 12:19:08</t>
  </si>
  <si>
    <t>TR-1/85 45-72-M00085__96244226_96244226</t>
  </si>
  <si>
    <t>27.12.2023 11:50:26</t>
  </si>
  <si>
    <t>27.12.2023 12:30:36</t>
  </si>
  <si>
    <t>27.12.2023 11:57:45</t>
  </si>
  <si>
    <t>27.12.2023 12:48:45</t>
  </si>
  <si>
    <t>27.12.2023 12:16:03</t>
  </si>
  <si>
    <t>27.12.2023 12:46:29</t>
  </si>
  <si>
    <t>DAĞKIZILCA TR-6 35-26-M01466_95000510452_95000510452</t>
  </si>
  <si>
    <t>27.12.2023 12:22:09</t>
  </si>
  <si>
    <t>27.12.2023 18:22:32</t>
  </si>
  <si>
    <t>27.12.2023 12:22:13</t>
  </si>
  <si>
    <t>27.12.2023 12:47:29</t>
  </si>
  <si>
    <t>27.12.2023 12:23:25</t>
  </si>
  <si>
    <t>27.12.2023 12:35:38</t>
  </si>
  <si>
    <t>L-193 ESENEVLER 35-18-L00193_950463887_950463887</t>
  </si>
  <si>
    <t>27.12.2023 12:30:35</t>
  </si>
  <si>
    <t>27.12.2023 17:18:43</t>
  </si>
  <si>
    <t>L-62 İSTUR 35-14-L00062_956652480_956652480</t>
  </si>
  <si>
    <t>27.12.2023 12:37:11</t>
  </si>
  <si>
    <t>27.12.2023 13:39:59</t>
  </si>
  <si>
    <t>KINIK TM 35-24-A00004_KÜÇÜKBÖLCEK M016_76822104</t>
  </si>
  <si>
    <t>27.12.2023 12:45:15</t>
  </si>
  <si>
    <t>27.12.2023 12:52:48</t>
  </si>
  <si>
    <t>SUBAŞI İM 35-26-A00002_35-26-A00002_2369000</t>
  </si>
  <si>
    <t>27.12.2023 12:48:12</t>
  </si>
  <si>
    <t>27.12.2023 17:24:41</t>
  </si>
  <si>
    <t>BATI BETON KÖK 35-26-M00539_KAP KÖK M02_65932850</t>
  </si>
  <si>
    <t>27.12.2023 12:50:32</t>
  </si>
  <si>
    <t>27.12.2023 13:56:28</t>
  </si>
  <si>
    <t>27.12.2023 12:50:54</t>
  </si>
  <si>
    <t>27.12.2023 15:05:16</t>
  </si>
  <si>
    <t>L-512 REİSDERE 35-18-L00512_950467943_950467943</t>
  </si>
  <si>
    <t>27.12.2023 12:55:52</t>
  </si>
  <si>
    <t>27.12.2023 15:25:46</t>
  </si>
  <si>
    <t>BAŞPINAR KÖK 45-76-L00001_ALİ FAKI-BOSTANCI L02_72214097</t>
  </si>
  <si>
    <t>27.12.2023 12:58:45</t>
  </si>
  <si>
    <t>27.12.2023 13:40:15</t>
  </si>
  <si>
    <t>BAĞARASI TR-10 KÖK 35-23-M00179_ESKİİBAĞARASI M02_72143182</t>
  </si>
  <si>
    <t>27.12.2023 13:01:18</t>
  </si>
  <si>
    <t>27.12.2023 14:02:48</t>
  </si>
  <si>
    <t>L-364 BORNOVALILAR SİTESİ 35-18-L00364_35-18-L00364_2365472</t>
  </si>
  <si>
    <t>27.12.2023 13:02:32</t>
  </si>
  <si>
    <t>27.12.2023 17:24:43</t>
  </si>
  <si>
    <t>ÇAMBEL KÖK 35-27-M00619_YENMİŞ-2 M04_72166068</t>
  </si>
  <si>
    <t>27.12.2023 13:05:05</t>
  </si>
  <si>
    <t>27.12.2023 13:41:08</t>
  </si>
  <si>
    <t>27.12.2023 13:05:30</t>
  </si>
  <si>
    <t>27.12.2023 15:48:13</t>
  </si>
  <si>
    <t>KAPAKLI İM 45-72-A00003_RAHMİYE (ESKİ BEYOBA) L06_2107701</t>
  </si>
  <si>
    <t>27.12.2023 13:22:18</t>
  </si>
  <si>
    <t>27.12.2023 13:43:28</t>
  </si>
  <si>
    <t>TR-142 35-16-L00142_47571887_56353104_56353104</t>
  </si>
  <si>
    <t>27.12.2023 13:24:03</t>
  </si>
  <si>
    <t>27.12.2023 15:36:06</t>
  </si>
  <si>
    <t>27.12.2023 13:30:35</t>
  </si>
  <si>
    <t>27.12.2023 13:58:14</t>
  </si>
  <si>
    <t>27.12.2023 13:35:44</t>
  </si>
  <si>
    <t>27.12.2023 19:05:00</t>
  </si>
  <si>
    <t>27.12.2023 13:36:31</t>
  </si>
  <si>
    <t>27.12.2023 13:55:30</t>
  </si>
  <si>
    <t>27.12.2023 13:38:42</t>
  </si>
  <si>
    <t>27.12.2023 14:32:12</t>
  </si>
  <si>
    <t>MENEMEN TR-49 35-28-L00049_35-28-L00049_2365695</t>
  </si>
  <si>
    <t>27.12.2023 14:19:58</t>
  </si>
  <si>
    <t>L-439 35-18-L00439_B B02_5937726</t>
  </si>
  <si>
    <t>27.12.2023 13:49:19</t>
  </si>
  <si>
    <t>27.12.2023 15:49:24</t>
  </si>
  <si>
    <t>ÇATALOLUK DM 45-74-M00227_HatBaşıAyırıcı_53134400 M10_53134400</t>
  </si>
  <si>
    <t>27.12.2023 13:57:53</t>
  </si>
  <si>
    <t>27.12.2023 15:11:25</t>
  </si>
  <si>
    <t>27.12.2023 14:03:09</t>
  </si>
  <si>
    <t>27.12.2023 14:11:35</t>
  </si>
  <si>
    <t>OĞLANANASI TR-18 35-22-M00891_95001206346_95001206346</t>
  </si>
  <si>
    <t>27.12.2023 14:06:46</t>
  </si>
  <si>
    <t>27.12.2023 14:41:16</t>
  </si>
  <si>
    <t>TR-2/22 45-83-L00022_D D02_65877086</t>
  </si>
  <si>
    <t>27.12.2023 14:12:31</t>
  </si>
  <si>
    <t>27.12.2023 15:20:08</t>
  </si>
  <si>
    <t>27.12.2023 14:15:26</t>
  </si>
  <si>
    <t>27.12.2023 16:00:37</t>
  </si>
  <si>
    <t>ALAŞEHİR TR-64 45-73-M00064_945674028_945674028</t>
  </si>
  <si>
    <t>27.12.2023 14:22:44</t>
  </si>
  <si>
    <t>27.12.2023 15:13:24</t>
  </si>
  <si>
    <t>27.12.2023 14:28:47</t>
  </si>
  <si>
    <t>27.12.2023 16:34:16</t>
  </si>
  <si>
    <t>TR-54 35-15-M00054_35-15-M00054_66712463</t>
  </si>
  <si>
    <t>27.12.2023 14:34:04</t>
  </si>
  <si>
    <t>27.12.2023 14:51:27</t>
  </si>
  <si>
    <t>K-649 35-01-K00649_95001437865_95001437865</t>
  </si>
  <si>
    <t>27.12.2023 14:36:50</t>
  </si>
  <si>
    <t>27.12.2023 16:28:51</t>
  </si>
  <si>
    <t>HACIVELİLER KÖK 45-85-L00035_HACIVELİLER KÖY L02_2086020</t>
  </si>
  <si>
    <t>27.12.2023 14:43:15</t>
  </si>
  <si>
    <t>27.12.2023 14:43:48</t>
  </si>
  <si>
    <t>27.12.2023 14:54:46</t>
  </si>
  <si>
    <t>27.12.2023 17:31:53</t>
  </si>
  <si>
    <t>K-2814 35-04-K02814_99351531_99351531</t>
  </si>
  <si>
    <t>27.12.2023 14:57:59</t>
  </si>
  <si>
    <t>27.12.2023 17:14:41</t>
  </si>
  <si>
    <t>27.12.2023 15:11:51</t>
  </si>
  <si>
    <t>27.12.2023 16:38:47</t>
  </si>
  <si>
    <t>27.12.2023 15:13:01</t>
  </si>
  <si>
    <t>27.12.2023 15:36:54</t>
  </si>
  <si>
    <t>K-814 35-02-K00814_913220094_913220094</t>
  </si>
  <si>
    <t>27.12.2023 15:17:48</t>
  </si>
  <si>
    <t>27.12.2023 18:43:09</t>
  </si>
  <si>
    <t>BAĞARASI TR-7 35-23-M00176_948533016_948533016</t>
  </si>
  <si>
    <t>27.12.2023 15:20:55</t>
  </si>
  <si>
    <t>27.12.2023 16:26:07</t>
  </si>
  <si>
    <t>SARUHANLI DM 45-80-M00001_BEYDERE M08_2324160</t>
  </si>
  <si>
    <t>27.12.2023 15:26:26</t>
  </si>
  <si>
    <t>27.12.2023 15:39:40</t>
  </si>
  <si>
    <t>27.12.2023 18:19:52</t>
  </si>
  <si>
    <t>KARAALİ DM 45-71-M02127_TOKİ-2 M06_54851029</t>
  </si>
  <si>
    <t>27.12.2023 15:28:42</t>
  </si>
  <si>
    <t>27.12.2023 17:36:20</t>
  </si>
  <si>
    <t>27.12.2023 15:56:19</t>
  </si>
  <si>
    <t>PINARLI TR-5 35-20-M00087_955209637_955209637</t>
  </si>
  <si>
    <t>27.12.2023 15:50:55</t>
  </si>
  <si>
    <t>27.12.2023 17:11:50</t>
  </si>
  <si>
    <t>27.12.2023 15:57:36</t>
  </si>
  <si>
    <t>27.12.2023 16:22:18</t>
  </si>
  <si>
    <t>SELENDİ HASTANE YANI GEÇİT KABİN 45-81-M00037_ M02_2317806</t>
  </si>
  <si>
    <t>27.12.2023 16:40:16</t>
  </si>
  <si>
    <t>ÇİFTLİK İM 35-18-A00003_DM-1 L02_2105931</t>
  </si>
  <si>
    <t>27.12.2023 15:57:41</t>
  </si>
  <si>
    <t>27.12.2023 16:25:45</t>
  </si>
  <si>
    <t>ASARLIK TR-16 35-28-M00174_953384932_953384932</t>
  </si>
  <si>
    <t>27.12.2023 16:11:51</t>
  </si>
  <si>
    <t>27.12.2023 20:02:58</t>
  </si>
  <si>
    <t>K-2451 35-03-K02451_910992363_910992363</t>
  </si>
  <si>
    <t>27.12.2023 16:21:52</t>
  </si>
  <si>
    <t>27.12.2023 19:23:36</t>
  </si>
  <si>
    <t>KARAAĞAÇLI SANAYİ TR-1 45-71-M00131_YONCA YANI FABRİKALAR KARŞISI M07_2323318</t>
  </si>
  <si>
    <t>27.12.2023 16:31:08</t>
  </si>
  <si>
    <t>27.12.2023 19:46:31</t>
  </si>
  <si>
    <t>GÜLBAHÇE İM 35-19-A00006_GÜLBAHÇE L02_72213957</t>
  </si>
  <si>
    <t>27.12.2023 16:32:56</t>
  </si>
  <si>
    <t>27.12.2023 17:04:56</t>
  </si>
  <si>
    <t>27.12.2023 16:36:18</t>
  </si>
  <si>
    <t>27.12.2023 17:06:26</t>
  </si>
  <si>
    <t>M-36 DOĞALKENT 35-23-M00036_B b1_42106683</t>
  </si>
  <si>
    <t>27.12.2023 16:44:25</t>
  </si>
  <si>
    <t>27.12.2023 17:38:09</t>
  </si>
  <si>
    <t>KERPİÇLİK TR-1 45-74-M00103_A_56407151_56407151</t>
  </si>
  <si>
    <t>27.12.2023 16:45:30</t>
  </si>
  <si>
    <t>27.12.2023 20:27:55</t>
  </si>
  <si>
    <t>ARSLANLAR TM 35-26-A00004_ÇIRPI-2 M27_2307570</t>
  </si>
  <si>
    <t>27.12.2023 16:46:55</t>
  </si>
  <si>
    <t>27.12.2023 16:55:17</t>
  </si>
  <si>
    <t>SELENDİ TR-33 (KASAP HÜSEYİN) 45-81-M00033_A_56387554_56387554</t>
  </si>
  <si>
    <t>27.12.2023 16:55:00</t>
  </si>
  <si>
    <t>27.12.2023 18:55:18</t>
  </si>
  <si>
    <t>27.12.2023 16:55:07</t>
  </si>
  <si>
    <t>27.12.2023 17:40:14</t>
  </si>
  <si>
    <t>GERMİYAN İM 35-18-A00004_ILDIR-1 L02_2313571</t>
  </si>
  <si>
    <t>27.12.2023 17:24:56</t>
  </si>
  <si>
    <t>27.12.2023 18:16:31</t>
  </si>
  <si>
    <t>DANİŞMENTLER TR-1 45-74-M00149_A_56352199_56352199</t>
  </si>
  <si>
    <t>27.12.2023 17:31:52</t>
  </si>
  <si>
    <t>27.12.2023 21:52:52</t>
  </si>
  <si>
    <t>M-1087 35-04-M01087_ATAKENT DM M01_42120362</t>
  </si>
  <si>
    <t>27.12.2023 17:34:06</t>
  </si>
  <si>
    <t>27.12.2023 17:38:32</t>
  </si>
  <si>
    <t>SUBAŞI İM 35-26-A00002_9428114_56358748_56358748</t>
  </si>
  <si>
    <t>27.12.2023 17:42:14</t>
  </si>
  <si>
    <t>27.12.2023 18:12:35</t>
  </si>
  <si>
    <t>27.12.2023 17:42:16</t>
  </si>
  <si>
    <t>27.12.2023 19:50:19</t>
  </si>
  <si>
    <t>DAĞKIZILCA TR-6 35-26-M01466_35-26-M01466_82987077</t>
  </si>
  <si>
    <t>27.12.2023 17:52:56</t>
  </si>
  <si>
    <t>27.12.2023 18:41:52</t>
  </si>
  <si>
    <t>VAKIFLI TR-1 45-82-M00201_B_56384806_56384806</t>
  </si>
  <si>
    <t>27.12.2023 17:56:03</t>
  </si>
  <si>
    <t>27.12.2023 22:18:32</t>
  </si>
  <si>
    <t>27.12.2023 18:07:56</t>
  </si>
  <si>
    <t>27.12.2023 18:10:34</t>
  </si>
  <si>
    <t>K-1904 35-10-K01904_98045629_98045629</t>
  </si>
  <si>
    <t>27.12.2023 18:12:13</t>
  </si>
  <si>
    <t>27.12.2023 20:35:31</t>
  </si>
  <si>
    <t>ALÇUK TM 35-17-A00001_HatBaşıAyırıcı_53133623 M30_53133623</t>
  </si>
  <si>
    <t>27.12.2023 18:16:37</t>
  </si>
  <si>
    <t>27.12.2023 21:27:51</t>
  </si>
  <si>
    <t>KIZILCAAĞAÇ TR-1 35-20-L00354_A_72377438_72377438</t>
  </si>
  <si>
    <t>27.12.2023 18:41:29</t>
  </si>
  <si>
    <t>27.12.2023 21:05:59</t>
  </si>
  <si>
    <t>27.12.2023 18:42:15</t>
  </si>
  <si>
    <t>27.12.2023 22:22:14</t>
  </si>
  <si>
    <t>27.12.2023 18:47:10</t>
  </si>
  <si>
    <t>27.12.2023 19:26:57</t>
  </si>
  <si>
    <t>27.12.2023 18:54:08</t>
  </si>
  <si>
    <t>27.12.2023 19:01:51</t>
  </si>
  <si>
    <t>SELENDİ TR-33 (KASAP HÜSEYİN) 45-81-M00033_45-81-M00033_2376275</t>
  </si>
  <si>
    <t>27.12.2023 20:09:25</t>
  </si>
  <si>
    <t>BULGURCA TR-3 35-22-M00253_955271811_955271811</t>
  </si>
  <si>
    <t>27.12.2023 19:10:45</t>
  </si>
  <si>
    <t>27.12.2023 22:32:13</t>
  </si>
  <si>
    <t>DEREKÖY TR 45-77-L00294_DIREK TIPI TRAFO HUCRESI H01_2053056</t>
  </si>
  <si>
    <t>27.12.2023 19:13:39</t>
  </si>
  <si>
    <t>27.12.2023 20:22:00</t>
  </si>
  <si>
    <t>K-4105 35-08-K04105_98946798_98946798</t>
  </si>
  <si>
    <t>27.12.2023 19:13:53</t>
  </si>
  <si>
    <t>27.12.2023 21:45:22</t>
  </si>
  <si>
    <t>MURADİYE DM-4/12-A (DİREK TR-1) 45-71-M01872_A_56384730_56384730</t>
  </si>
  <si>
    <t>27.12.2023 19:20:46</t>
  </si>
  <si>
    <t>27.12.2023 23:27:39</t>
  </si>
  <si>
    <t>K-2451 35-03-K02451_35-03-K02451_42909385</t>
  </si>
  <si>
    <t>27.12.2023 19:23:26</t>
  </si>
  <si>
    <t>27.12.2023 20:02:28</t>
  </si>
  <si>
    <t>SEYREK TR-7 KÖK 35-28-M00379_95001306906_95001306906</t>
  </si>
  <si>
    <t>27.12.2023 19:26:48</t>
  </si>
  <si>
    <t>27.12.2023 22:19:09</t>
  </si>
  <si>
    <t>K-4171 35-04-K04171_913664775_913664775</t>
  </si>
  <si>
    <t>27.12.2023 19:56:09</t>
  </si>
  <si>
    <t>27.12.2023 21:05:46</t>
  </si>
  <si>
    <t>_913240715_913240715</t>
  </si>
  <si>
    <t>27.12.2023 20:03:27</t>
  </si>
  <si>
    <t>27.12.2023 21:50:12</t>
  </si>
  <si>
    <t>K-115 35-04-K00115_962496217_962496217</t>
  </si>
  <si>
    <t>27.12.2023 20:03:59</t>
  </si>
  <si>
    <t>27.12.2023 21:29:22</t>
  </si>
  <si>
    <t>27.12.2023 20:07:18</t>
  </si>
  <si>
    <t>27.12.2023 20:25:16</t>
  </si>
  <si>
    <t>BAĞARASI TR-15 35-23-M00362_950423587_950423587</t>
  </si>
  <si>
    <t>27.12.2023 20:17:18</t>
  </si>
  <si>
    <t>27.12.2023 20:58:23</t>
  </si>
  <si>
    <t>L-166 35-18-L00166_950462763_950462763</t>
  </si>
  <si>
    <t>27.12.2023 20:18:55</t>
  </si>
  <si>
    <t>27.12.2023 22:38:27</t>
  </si>
  <si>
    <t>DEREKÖY KÖK 45-77-L00290_DEREKÖY L04_2334411</t>
  </si>
  <si>
    <t>27.12.2023 20:42:16</t>
  </si>
  <si>
    <t>ZEYTİNDAĞ TR-2 35-16-M00004_953329028_953329028</t>
  </si>
  <si>
    <t>27.12.2023 20:27:49</t>
  </si>
  <si>
    <t>27.12.2023 22:06:36</t>
  </si>
  <si>
    <t>KARABURUN TR-11 35-21-L00010_953359691_953359691</t>
  </si>
  <si>
    <t>27.12.2023 20:34:58</t>
  </si>
  <si>
    <t>27.12.2023 21:23:24</t>
  </si>
  <si>
    <t>27.12.2023 20:53:09</t>
  </si>
  <si>
    <t>27.12.2023 22:38:36</t>
  </si>
  <si>
    <t>KOZANOĞLU TR 35-26-M01267_ M01_97586557</t>
  </si>
  <si>
    <t>27.12.2023 21:16:28</t>
  </si>
  <si>
    <t>27.12.2023 21:46:36</t>
  </si>
  <si>
    <t>27.12.2023 22:02:49</t>
  </si>
  <si>
    <t>DM02/TR-32 45-73-M01293_945680861_945680861</t>
  </si>
  <si>
    <t>27.12.2023 21:21:01</t>
  </si>
  <si>
    <t>27.12.2023 21:58:36</t>
  </si>
  <si>
    <t>YENİ FOÇA TR-19 35-23-M00019_35-23-M00019_2357802</t>
  </si>
  <si>
    <t>27.12.2023 21:44:28</t>
  </si>
  <si>
    <t>27.12.2023 22:35:06</t>
  </si>
  <si>
    <t>DANİŞMENTLER TR-1 45-74-M00149_45-74-M00149_2353837</t>
  </si>
  <si>
    <t>27.12.2023 22:09:29</t>
  </si>
  <si>
    <t>DM-3/1 35-19-M00003__72372330_72372330</t>
  </si>
  <si>
    <t>27.12.2023 21:53:46</t>
  </si>
  <si>
    <t>27.12.2023 23:02:44</t>
  </si>
  <si>
    <t>MENEMEN DM-6/TR-7 35-28-L00172_TR-39/TR-52 ÇIKIŞI L01_58182015</t>
  </si>
  <si>
    <t>27.12.2023 21:55:35</t>
  </si>
  <si>
    <t>27.12.2023 23:58:44</t>
  </si>
  <si>
    <t>MURADİYE TR 2/A 45-71-M00201_953243027_953243027</t>
  </si>
  <si>
    <t>27.12.2023 22:01:49</t>
  </si>
  <si>
    <t>27.12.2023 23:24:32</t>
  </si>
  <si>
    <t>TR-106 AYKONUT SİTESİ 35-30-L00091_35-30-L00091_2374283</t>
  </si>
  <si>
    <t>27.12.2023 22:04:56</t>
  </si>
  <si>
    <t>27.12.2023 22:21:09</t>
  </si>
  <si>
    <t>ZEYTİNDAĞ TR-2 35-16-M00004__90938490_90938490</t>
  </si>
  <si>
    <t>27.12.2023 22:43:54</t>
  </si>
  <si>
    <t>28.12.2023 00:56:54</t>
  </si>
  <si>
    <t>K-4711 35-04-K04711_914552867_914552867</t>
  </si>
  <si>
    <t>27.12.2023 22:27:40</t>
  </si>
  <si>
    <t>28.12.2023 00:31:56</t>
  </si>
  <si>
    <t>DM-3/1 35-19-M00003_95000479814_95000479814</t>
  </si>
  <si>
    <t>27.12.2023 23:25:30</t>
  </si>
  <si>
    <t>28.12.2023 01:52:40</t>
  </si>
  <si>
    <t>TR-22 45-74-M00022_945586460_945586460</t>
  </si>
  <si>
    <t>27.12.2023 23:46:33</t>
  </si>
  <si>
    <t>28.12.2023 01:20:26</t>
  </si>
  <si>
    <t>SULTAN DM 35-25-M00121_MOBİL-ZİNDANCIK M05_72117226</t>
  </si>
  <si>
    <t>28.12.2023 00:46:57</t>
  </si>
  <si>
    <t>28.12.2023 01:34:09</t>
  </si>
  <si>
    <t>28.12.2023 00:48:26</t>
  </si>
  <si>
    <t>28.12.2023 01:25:30</t>
  </si>
  <si>
    <t>YENİKÖY TR-4 45-71-M00125_YENİKÖY TR-3 M03_72244279</t>
  </si>
  <si>
    <t>28.12.2023 00:57:06</t>
  </si>
  <si>
    <t>28.12.2023 01:44:52</t>
  </si>
  <si>
    <t>28.12.2023 01:01:28</t>
  </si>
  <si>
    <t>28.12.2023 01:12:14</t>
  </si>
  <si>
    <t>ÇÖMLEKÇİ TR-2 35-31-L00090_A_91302645_91302645</t>
  </si>
  <si>
    <t>28.12.2023 01:22:12</t>
  </si>
  <si>
    <t>28.12.2023 02:39:10</t>
  </si>
  <si>
    <t>28.12.2023 01:23:17</t>
  </si>
  <si>
    <t>28.12.2023 02:11:28</t>
  </si>
  <si>
    <t>TR-68 35-30-L00068_35-30-L00068_2368889</t>
  </si>
  <si>
    <t>28.12.2023 01:34:49</t>
  </si>
  <si>
    <t>28.12.2023 02:06:32</t>
  </si>
  <si>
    <t>VAKIFLI TR-1 45-82-M00201_DIREK TIPI TRAFO HUCRESI H01_2045880</t>
  </si>
  <si>
    <t>28.12.2023 02:20:38</t>
  </si>
  <si>
    <t>28.12.2023 05:41:45</t>
  </si>
  <si>
    <t>K-49 35-01-K00049_911750899_911750899</t>
  </si>
  <si>
    <t>28.12.2023 02:26:36</t>
  </si>
  <si>
    <t>28.12.2023 03:29:07</t>
  </si>
  <si>
    <t>28.12.2023 03:23:11</t>
  </si>
  <si>
    <t>28.12.2023 05:01:30</t>
  </si>
  <si>
    <t>28.12.2023 04:47:46</t>
  </si>
  <si>
    <t>28.12.2023 05:10:36</t>
  </si>
  <si>
    <t>DEMİRCİ DM 45-74-M00347_ŞEHİR GİRİŞ M011_84598101</t>
  </si>
  <si>
    <t>28.12.2023 05:19:06</t>
  </si>
  <si>
    <t>28.12.2023 05:32:36</t>
  </si>
  <si>
    <t>TR-1/11 45-83-M00011_BAĞYURDU TM M014_83843010</t>
  </si>
  <si>
    <t>28.12.2023 05:22:06</t>
  </si>
  <si>
    <t>28.12.2023 07:07:39</t>
  </si>
  <si>
    <t>M-36 DOĞALKENT 35-23-M00036_A a1_42106679</t>
  </si>
  <si>
    <t>28.12.2023 06:08:27</t>
  </si>
  <si>
    <t>28.12.2023 07:02:36</t>
  </si>
  <si>
    <t>K-282 35-04-K00282_95000152922_95000152922</t>
  </si>
  <si>
    <t>28.12.2023 06:16:20</t>
  </si>
  <si>
    <t>28.12.2023 09:14:35</t>
  </si>
  <si>
    <t>28.12.2023 06:20:38</t>
  </si>
  <si>
    <t>28.12.2023 06:59:10</t>
  </si>
  <si>
    <t>28.12.2023 06:26:55</t>
  </si>
  <si>
    <t>28.12.2023 06:32:06</t>
  </si>
  <si>
    <t>K-1534 35-01-K01534_910932897_910932897</t>
  </si>
  <si>
    <t>28.12.2023 07:20:25</t>
  </si>
  <si>
    <t>28.12.2023 13:48:26</t>
  </si>
  <si>
    <t>28.12.2023 07:23:01</t>
  </si>
  <si>
    <t>28.12.2023 13:01:32</t>
  </si>
  <si>
    <t>K-4282 35-09-K04282__95351280_95351280</t>
  </si>
  <si>
    <t>28.12.2023 07:26:27</t>
  </si>
  <si>
    <t>28.12.2023 09:35:32</t>
  </si>
  <si>
    <t>28.12.2023 07:26:54</t>
  </si>
  <si>
    <t>28.12.2023 09:22:59</t>
  </si>
  <si>
    <t>BAĞARASI TR-15 35-23-M00362_950426201_950426201</t>
  </si>
  <si>
    <t>28.12.2023 07:56:13</t>
  </si>
  <si>
    <t>28.12.2023 09:59:17</t>
  </si>
  <si>
    <t>28.12.2023 07:59:03</t>
  </si>
  <si>
    <t>28.12.2023 10:33:49</t>
  </si>
  <si>
    <t>28.12.2023 08:21:12</t>
  </si>
  <si>
    <t>28.12.2023 08:31:46</t>
  </si>
  <si>
    <t>KINIK TR 15 35-24-L00015_955219784_955219784</t>
  </si>
  <si>
    <t>28.12.2023 08:22:32</t>
  </si>
  <si>
    <t>28.12.2023 10:59:25</t>
  </si>
  <si>
    <t>L-111 OVACIK 35-18-L00111_966378287_966378287</t>
  </si>
  <si>
    <t>28.12.2023 08:25:30</t>
  </si>
  <si>
    <t>28.12.2023 10:00:21</t>
  </si>
  <si>
    <t>DEMİRKÖPRÜ TM 45-78-A00005_HatBaşıAyırıcı_53139700 M05_53139700</t>
  </si>
  <si>
    <t>28.12.2023 08:35:25</t>
  </si>
  <si>
    <t>28.12.2023 10:21:42</t>
  </si>
  <si>
    <t>ARMUTLU DM-2/TR-28 (ESKİ TR-2) 35-27-L00002_97552992_97552992</t>
  </si>
  <si>
    <t>28.12.2023 08:42:45</t>
  </si>
  <si>
    <t>28.12.2023 12:15:16</t>
  </si>
  <si>
    <t>28.12.2023 08:47:36</t>
  </si>
  <si>
    <t>28.12.2023 09:19:07</t>
  </si>
  <si>
    <t>TR-37 45-77-L00037_945487810_945487810</t>
  </si>
  <si>
    <t>28.12.2023 08:56:16</t>
  </si>
  <si>
    <t>28.12.2023 10:13:43</t>
  </si>
  <si>
    <t>28.12.2023 09:01:10</t>
  </si>
  <si>
    <t>28.12.2023 15:52:16</t>
  </si>
  <si>
    <t>SOMA TR-16/3 45-82-M00102_945543255_945543255</t>
  </si>
  <si>
    <t>28.12.2023 09:01:53</t>
  </si>
  <si>
    <t>28.12.2023 10:17:34</t>
  </si>
  <si>
    <t>28.12.2023 09:06:33</t>
  </si>
  <si>
    <t>28.12.2023 17:26:56</t>
  </si>
  <si>
    <t>28.12.2023 09:08:14</t>
  </si>
  <si>
    <t>28.12.2023 10:20:55</t>
  </si>
  <si>
    <t>28.12.2023 09:09:02</t>
  </si>
  <si>
    <t>28.12.2023 17:33:18</t>
  </si>
  <si>
    <t>28.12.2023 09:09:12</t>
  </si>
  <si>
    <t>28.12.2023 10:36:11</t>
  </si>
  <si>
    <t>SUDELİĞİ KÖK 45-72-L00111_HatBaşıAyırıcı_53139624 L01_53139624</t>
  </si>
  <si>
    <t>28.12.2023 09:11:46</t>
  </si>
  <si>
    <t>28.12.2023 17:14:25</t>
  </si>
  <si>
    <t>28.12.2023 09:12:06</t>
  </si>
  <si>
    <t>28.12.2023 09:33:48</t>
  </si>
  <si>
    <t>28.12.2023 09:14:22</t>
  </si>
  <si>
    <t>28.12.2023 16:47:30</t>
  </si>
  <si>
    <t>28.12.2023 09:15:23</t>
  </si>
  <si>
    <t>28.12.2023 09:41:55</t>
  </si>
  <si>
    <t>28.12.2023 09:16:36</t>
  </si>
  <si>
    <t>28.12.2023 17:33:24</t>
  </si>
  <si>
    <t>TR-131 35-19-L00131_956669193_956669193</t>
  </si>
  <si>
    <t>28.12.2023 09:17:07</t>
  </si>
  <si>
    <t>28.12.2023 10:59:56</t>
  </si>
  <si>
    <t>EYNEZ KÖK 45-82-M00158_EYNEZ M04_72199497</t>
  </si>
  <si>
    <t>28.12.2023 09:18:26</t>
  </si>
  <si>
    <t>28.12.2023 10:46:14</t>
  </si>
  <si>
    <t>ÇAPAK KÖK 35-26-M00435_HatBaşıAyırıcı_84994396 M05_84994396</t>
  </si>
  <si>
    <t>28.12.2023 09:19:02</t>
  </si>
  <si>
    <t>28.12.2023 15:42:45</t>
  </si>
  <si>
    <t>28.12.2023 09:19:36</t>
  </si>
  <si>
    <t>28.12.2023 18:07:49</t>
  </si>
  <si>
    <t>L-306 35-18-L00306_DAĞITIM TRAFO L-306 L03_72104244</t>
  </si>
  <si>
    <t>28.12.2023 09:21:00</t>
  </si>
  <si>
    <t>28.12.2023 12:26:46</t>
  </si>
  <si>
    <t>ÇAYAĞZI TR-18 35-31-L00406_DIREK TIPI TRAFO HUCRESI H01_2116581</t>
  </si>
  <si>
    <t>28.12.2023 09:23:12</t>
  </si>
  <si>
    <t>28.12.2023 18:00:51</t>
  </si>
  <si>
    <t>DM-14/16-A 45-71-M00552_45-71-M00552_2356896</t>
  </si>
  <si>
    <t>28.12.2023 09:23:37</t>
  </si>
  <si>
    <t>28.12.2023 14:09:17</t>
  </si>
  <si>
    <t>M-3454(YATIRIM REZERVE) 35-02-M03454__72410569_72410569</t>
  </si>
  <si>
    <t>28.12.2023 09:26:33</t>
  </si>
  <si>
    <t>28.12.2023 17:20:56</t>
  </si>
  <si>
    <t>ALOSBİ TM 35-17-A00006_ADALET-2 M08_2310720</t>
  </si>
  <si>
    <t>28.12.2023 09:28:36</t>
  </si>
  <si>
    <t>28.12.2023 16:57:05</t>
  </si>
  <si>
    <t>ALOSBİ TM 35-17-A00006_ŞAKRAN M05_2310717</t>
  </si>
  <si>
    <t>28.12.2023 09:28:58</t>
  </si>
  <si>
    <t>28.12.2023 17:15:00</t>
  </si>
  <si>
    <t>M-3476(YATIRIM REZERVE) 35-02-M03476_B_56368158_56368158</t>
  </si>
  <si>
    <t>28.12.2023 09:30:03</t>
  </si>
  <si>
    <t>28.12.2023 11:00:56</t>
  </si>
  <si>
    <t>28.12.2023 09:31:05</t>
  </si>
  <si>
    <t>28.12.2023 17:22:01</t>
  </si>
  <si>
    <t>28.12.2023 09:31:57</t>
  </si>
  <si>
    <t>28.12.2023 16:56:42</t>
  </si>
  <si>
    <t>TR-2/69 (15,8) 45-83-L00069_DM-3/15 L04_81566172</t>
  </si>
  <si>
    <t>28.12.2023 09:34:01</t>
  </si>
  <si>
    <t>28.12.2023 13:22:46</t>
  </si>
  <si>
    <t>28.12.2023 09:38:53</t>
  </si>
  <si>
    <t>28.12.2023 16:56:16</t>
  </si>
  <si>
    <t>ALOSBİ TM 35-17-A00006_YALI M07_2310719</t>
  </si>
  <si>
    <t>28.12.2023 09:40:12</t>
  </si>
  <si>
    <t>28.12.2023 16:44:27</t>
  </si>
  <si>
    <t>SÜTÇÜLER TR-7 35-27-M00919_913825597_913825597</t>
  </si>
  <si>
    <t>28.12.2023 09:40:42</t>
  </si>
  <si>
    <t>28.12.2023 11:04:54</t>
  </si>
  <si>
    <t>K-2323 35-04-K02323_99789093_99789093</t>
  </si>
  <si>
    <t>28.12.2023 09:41:00</t>
  </si>
  <si>
    <t>28.12.2023 14:44:51</t>
  </si>
  <si>
    <t>ALOSBİ TM 35-17-A00006_ALİAĞA RES M06_2310718</t>
  </si>
  <si>
    <t>28.12.2023 09:41:13</t>
  </si>
  <si>
    <t>28.12.2023 17:25:08</t>
  </si>
  <si>
    <t>28.12.2023 09:44:49</t>
  </si>
  <si>
    <t>28.12.2023 13:21:54</t>
  </si>
  <si>
    <t>DM-2 45-71-M00002_TR-2/6 ESKİ DM-10 M01_2048794</t>
  </si>
  <si>
    <t>28.12.2023 09:45:41</t>
  </si>
  <si>
    <t>28.12.2023 15:39:52</t>
  </si>
  <si>
    <t>TİRE İM-DM-1 35-29-A00001_HatBaşıAyırıcı_53133405 L04_53133405</t>
  </si>
  <si>
    <t>28.12.2023 09:47:26</t>
  </si>
  <si>
    <t>28.12.2023 10:58:40</t>
  </si>
  <si>
    <t>28.12.2023 09:48:36</t>
  </si>
  <si>
    <t>28.12.2023 18:55:00</t>
  </si>
  <si>
    <t>M-3064(YATIRIM REZERVE) 35-09-M03064_35-09-M03064_80470757</t>
  </si>
  <si>
    <t>28.12.2023 09:49:04</t>
  </si>
  <si>
    <t>28.12.2023 12:51:10</t>
  </si>
  <si>
    <t>URGANLI TR-1 KÖK 45-83-M00129_TR-9 M01_2098594</t>
  </si>
  <si>
    <t>28.12.2023 09:52:10</t>
  </si>
  <si>
    <t>28.12.2023 16:36:59</t>
  </si>
  <si>
    <t>DM-8 45-71-M00295_DM-8/27 M05_66408431</t>
  </si>
  <si>
    <t>28.12.2023 09:52:26</t>
  </si>
  <si>
    <t>28.12.2023 15:44:16</t>
  </si>
  <si>
    <t>HACIHAMZALAR TR-1 35-16-M00104_B_90993467_90993467</t>
  </si>
  <si>
    <t>28.12.2023 09:53:50</t>
  </si>
  <si>
    <t>28.12.2023 17:16:06</t>
  </si>
  <si>
    <t>L-388 35-18-L00388_E E1_84207781</t>
  </si>
  <si>
    <t>28.12.2023 09:57:15</t>
  </si>
  <si>
    <t>28.12.2023 14:18:53</t>
  </si>
  <si>
    <t>K-1555 35-04-K01555_99346832_99346832</t>
  </si>
  <si>
    <t>28.12.2023 09:59:42</t>
  </si>
  <si>
    <t>28.12.2023 17:25:17</t>
  </si>
  <si>
    <t>28.12.2023 10:00:01</t>
  </si>
  <si>
    <t>28.12.2023 18:44:20</t>
  </si>
  <si>
    <t>28.12.2023 10:00:31</t>
  </si>
  <si>
    <t>28.12.2023 10:42:10</t>
  </si>
  <si>
    <t>TR-2 DM (M-702) 35-30-M00702_DİKİLİ TR-6 M05_66045491</t>
  </si>
  <si>
    <t>28.12.2023 10:00:46</t>
  </si>
  <si>
    <t>28.12.2023 10:26:46</t>
  </si>
  <si>
    <t>GÜME KÖYÜ TR-1 35-29-L00340_35-29-L00340_2375021</t>
  </si>
  <si>
    <t>28.12.2023 10:01:28</t>
  </si>
  <si>
    <t>28.12.2023 10:31:18</t>
  </si>
  <si>
    <t>TR-26 35-19-L00026_8987442_56371507_56371507</t>
  </si>
  <si>
    <t>28.12.2023 10:02:00</t>
  </si>
  <si>
    <t>28.12.2023 18:00:26</t>
  </si>
  <si>
    <t>28.12.2023 10:03:38</t>
  </si>
  <si>
    <t>28.12.2023 16:29:52</t>
  </si>
  <si>
    <t>YILMAZ İM 45-78-A00003_CAFERBEY L05_2331485</t>
  </si>
  <si>
    <t>28.12.2023 10:07:44</t>
  </si>
  <si>
    <t>28.12.2023 18:52:34</t>
  </si>
  <si>
    <t>K-2540 (YATIRIM REZERVE) 35-02-K02540_35-02-K02540_97268754</t>
  </si>
  <si>
    <t>28.12.2023 10:09:29</t>
  </si>
  <si>
    <t>28.12.2023 13:35:00</t>
  </si>
  <si>
    <t>K-1231 35-03-K01231_A A1b_5807914</t>
  </si>
  <si>
    <t>28.12.2023 10:10:00</t>
  </si>
  <si>
    <t>28.12.2023 18:55:07</t>
  </si>
  <si>
    <t>KIRKAĞAÇ DM 45-76-M00043_ŞEHİR-2(GARAJ TARAFI) M09_72247471</t>
  </si>
  <si>
    <t>28.12.2023 10:10:12</t>
  </si>
  <si>
    <t>28.12.2023 10:16:27</t>
  </si>
  <si>
    <t>DM-8 45-71-M00295_DM-8/23 M04_66408432</t>
  </si>
  <si>
    <t>28.12.2023 10:10:16</t>
  </si>
  <si>
    <t>28.12.2023 16:09:25</t>
  </si>
  <si>
    <t>28.12.2023 10:10:22</t>
  </si>
  <si>
    <t>28.12.2023 19:49:01</t>
  </si>
  <si>
    <t>HELVACI TR-1 35-17-M00361_B_91344365_91344365</t>
  </si>
  <si>
    <t>28.12.2023 10:10:30</t>
  </si>
  <si>
    <t>28.12.2023 13:57:56</t>
  </si>
  <si>
    <t>28.12.2023 10:11:17</t>
  </si>
  <si>
    <t>28.12.2023 10:40:38</t>
  </si>
  <si>
    <t>YILMAZ İM 45-78-A00003_ÇAMURHAMAMI L09_2331484</t>
  </si>
  <si>
    <t>28.12.2023 10:11:26</t>
  </si>
  <si>
    <t>28.12.2023 18:53:48</t>
  </si>
  <si>
    <t>YILMAZ İM 45-78-A00003_KAPANCI (YARAŞLI) L10_2331483</t>
  </si>
  <si>
    <t>28.12.2023 10:13:26</t>
  </si>
  <si>
    <t>28.12.2023 18:50:29</t>
  </si>
  <si>
    <t>28.12.2023 10:16:26</t>
  </si>
  <si>
    <t>28.12.2023 12:12:36</t>
  </si>
  <si>
    <t>ÇAVUŞKÖY TR-2 35-28-M00347_A_91256218_91256218</t>
  </si>
  <si>
    <t>28.12.2023 10:16:35</t>
  </si>
  <si>
    <t>28.12.2023 11:33:26</t>
  </si>
  <si>
    <t>ÇEŞME İM 35-18-A00001_ALTINYUNUS L10_2308111</t>
  </si>
  <si>
    <t>28.12.2023 10:16:59</t>
  </si>
  <si>
    <t>28.12.2023 16:46:37</t>
  </si>
  <si>
    <t>M-2014 35-01-M02014_M-2506 M03_84909278</t>
  </si>
  <si>
    <t>28.12.2023 10:17:11</t>
  </si>
  <si>
    <t>28.12.2023 14:41:56</t>
  </si>
  <si>
    <t>ARMAS KÖK 35-26-M00986_ M02_2333200</t>
  </si>
  <si>
    <t>28.12.2023 10:19:06</t>
  </si>
  <si>
    <t>28.12.2023 11:00:40</t>
  </si>
  <si>
    <t>28.12.2023 10:20:38</t>
  </si>
  <si>
    <t>28.12.2023 10:32:26</t>
  </si>
  <si>
    <t>TEKELİ ARITMA KÖK 35-22-M00090_İTOP M04_2328483</t>
  </si>
  <si>
    <t>28.12.2023 10:21:56</t>
  </si>
  <si>
    <t>28.12.2023 10:31:38</t>
  </si>
  <si>
    <t>M-2204 DOĞANCILAR TR-5 35-03-M02204_C_56363094_56363094</t>
  </si>
  <si>
    <t>28.12.2023 10:22:17</t>
  </si>
  <si>
    <t>28.12.2023 14:31:13</t>
  </si>
  <si>
    <t>MURADİYE TR-5(BELEDİYE KABİN) 45-71-M00194_962556507_962556507</t>
  </si>
  <si>
    <t>28.12.2023 10:26:38</t>
  </si>
  <si>
    <t>28.12.2023 10:38:26</t>
  </si>
  <si>
    <t>28.12.2023 16:14:59</t>
  </si>
  <si>
    <t>K-1181 35-04-K01181_99712479_99712479</t>
  </si>
  <si>
    <t>28.12.2023 10:53:32</t>
  </si>
  <si>
    <t>28.12.2023 18:41:08</t>
  </si>
  <si>
    <t>ALİBEYLİ TR-1 35-16-M00148_953322645_953322645</t>
  </si>
  <si>
    <t>28.12.2023 10:58:12</t>
  </si>
  <si>
    <t>28.12.2023 14:11:28</t>
  </si>
  <si>
    <t>28.12.2023 10:59:38</t>
  </si>
  <si>
    <t>28.12.2023 16:39:21</t>
  </si>
  <si>
    <t>TR-131 35-19-L00131_35-19-L00131_2359907</t>
  </si>
  <si>
    <t>28.12.2023 11:53:31</t>
  </si>
  <si>
    <t>28.12.2023 11:00:43</t>
  </si>
  <si>
    <t>28.12.2023 12:35:20</t>
  </si>
  <si>
    <t>K-1703 35-01-K01703_35-01-K01703_64219849</t>
  </si>
  <si>
    <t>28.12.2023 11:03:25</t>
  </si>
  <si>
    <t>28.12.2023 13:53:06</t>
  </si>
  <si>
    <t>TR-1 77/A 45-72-M00118_956531327_956531327</t>
  </si>
  <si>
    <t>28.12.2023 11:06:40</t>
  </si>
  <si>
    <t>28.12.2023 12:51:09</t>
  </si>
  <si>
    <t>ORTAKÖY KÖK (YATIRIM REZERVE) 45-71-M02612_TÜRKMENLER M02_97586080</t>
  </si>
  <si>
    <t>28.12.2023 11:08:35</t>
  </si>
  <si>
    <t>28.12.2023 12:52:38</t>
  </si>
  <si>
    <t>KULA İM 45-77-A00001_DEMİRKÖPRÜ M03_2049497</t>
  </si>
  <si>
    <t>28.12.2023 11:09:38</t>
  </si>
  <si>
    <t>28.12.2023 16:15:16</t>
  </si>
  <si>
    <t>28.12.2023 11:11:58</t>
  </si>
  <si>
    <t>28.12.2023 15:44:24</t>
  </si>
  <si>
    <t>28.12.2023 11:16:14</t>
  </si>
  <si>
    <t>28.12.2023 11:21:56</t>
  </si>
  <si>
    <t>SOMA TR-23 45-82-M00023_TR-26/1-2-3-4-5 M03_83206238</t>
  </si>
  <si>
    <t>28.12.2023 11:17:26</t>
  </si>
  <si>
    <t>28.12.2023 11:37:55</t>
  </si>
  <si>
    <t>28.12.2023 11:20:49</t>
  </si>
  <si>
    <t>28.12.2023 18:46:53</t>
  </si>
  <si>
    <t>TR-152 35-16-L00152_C_91076875_91076875</t>
  </si>
  <si>
    <t>28.12.2023 11:22:42</t>
  </si>
  <si>
    <t>28.12.2023 12:22:40</t>
  </si>
  <si>
    <t>28.12.2023 11:24:25</t>
  </si>
  <si>
    <t>28.12.2023 11:32:04</t>
  </si>
  <si>
    <t>EVRENOS TR-3 45-71-M01411_C_56392054_56392054</t>
  </si>
  <si>
    <t>28.12.2023 11:28:05</t>
  </si>
  <si>
    <t>28.12.2023 20:09:16</t>
  </si>
  <si>
    <t>ÇAKMAKLI TR-1 45-80-M00170__93861476_93861476</t>
  </si>
  <si>
    <t>28.12.2023 11:32:25</t>
  </si>
  <si>
    <t>28.12.2023 12:30:16</t>
  </si>
  <si>
    <t>28.12.2023 11:33:10</t>
  </si>
  <si>
    <t>28.12.2023 19:01:41</t>
  </si>
  <si>
    <t>M-1538 35-01-M01538_911174441_911174441</t>
  </si>
  <si>
    <t>28.12.2023 11:36:34</t>
  </si>
  <si>
    <t>28.12.2023 15:41:43</t>
  </si>
  <si>
    <t>K-4282 35-09-K04282_35-09-K04282_47536522</t>
  </si>
  <si>
    <t>28.12.2023 11:37:38</t>
  </si>
  <si>
    <t>28.12.2023 13:58:08</t>
  </si>
  <si>
    <t>ILGIN HATBAŞI KÖK 45-73-M01292_KİLLİK M04_83838134</t>
  </si>
  <si>
    <t>28.12.2023 11:40:28</t>
  </si>
  <si>
    <t>28.12.2023 12:04:33</t>
  </si>
  <si>
    <t>28.12.2023 11:45:16</t>
  </si>
  <si>
    <t>28.12.2023 18:59:56</t>
  </si>
  <si>
    <t>K-1869 35-09-K01869_35-09-K01869_47394975</t>
  </si>
  <si>
    <t>28.12.2023 11:47:46</t>
  </si>
  <si>
    <t>28.12.2023 12:03:16</t>
  </si>
  <si>
    <t>DM-25/18 45-71-M00366_953196032_953196032</t>
  </si>
  <si>
    <t>28.12.2023 12:00:02</t>
  </si>
  <si>
    <t>28.12.2023 15:19:06</t>
  </si>
  <si>
    <t>SELENDİ DM 45-81-M00001_HatBaşıAyırıcı_66088398 M16_66088398</t>
  </si>
  <si>
    <t>28.12.2023 12:00:05</t>
  </si>
  <si>
    <t>28.12.2023 13:13:08</t>
  </si>
  <si>
    <t>ILGIN HATBAŞI KÖK 45-73-M01292_ILGIN TR-4 M01_83838127</t>
  </si>
  <si>
    <t>28.12.2023 12:00:30</t>
  </si>
  <si>
    <t>28.12.2023 13:28:11</t>
  </si>
  <si>
    <t>28.12.2023 12:19:06</t>
  </si>
  <si>
    <t>28.12.2023 13:01:28</t>
  </si>
  <si>
    <t>MENEMEN İM 35-28-A00001_KESİKKÖY-1 M17_2053664</t>
  </si>
  <si>
    <t>28.12.2023 12:20:16</t>
  </si>
  <si>
    <t>28.12.2023 15:47:11</t>
  </si>
  <si>
    <t>28.12.2023 15:47:16</t>
  </si>
  <si>
    <t>KINIK TR-1 35-24-M00235_955217086_955217086</t>
  </si>
  <si>
    <t>28.12.2023 12:27:28</t>
  </si>
  <si>
    <t>28.12.2023 14:31:31</t>
  </si>
  <si>
    <t>KABAKUM KÖK-9 35-30-L00126_POLYAK L06_72067143</t>
  </si>
  <si>
    <t>28.12.2023 12:28:16</t>
  </si>
  <si>
    <t>28.12.2023 12:49:46</t>
  </si>
  <si>
    <t>L-456 35-18-L00456_950452202_950452202</t>
  </si>
  <si>
    <t>28.12.2023 12:32:38</t>
  </si>
  <si>
    <t>28.12.2023 19:37:24</t>
  </si>
  <si>
    <t>28.12.2023 12:33:05</t>
  </si>
  <si>
    <t>28.12.2023 15:05:22</t>
  </si>
  <si>
    <t>MESCİTLİ DM 35-15-L00904_MESCİTLİ L05_72320947</t>
  </si>
  <si>
    <t>28.12.2023 12:33:18</t>
  </si>
  <si>
    <t>28.12.2023 12:39:16</t>
  </si>
  <si>
    <t>YEŞİLYURT TR-18 45-73-M00489_DAĞITIM TRAFOSU TR-18 M06_2081973</t>
  </si>
  <si>
    <t>28.12.2023 12:33:42</t>
  </si>
  <si>
    <t>28.12.2023 14:19:26</t>
  </si>
  <si>
    <t>BALABANLI MUSTAFA ÖZDEMIR GRB-4 35-15-L00974_A_56367971_56367971</t>
  </si>
  <si>
    <t>28.12.2023 12:47:30</t>
  </si>
  <si>
    <t>28.12.2023 16:00:30</t>
  </si>
  <si>
    <t>AŞAĞIÇOBANİSA TR-12 45-71-M00097_ÇOBANİSA KÖK M03_60972116</t>
  </si>
  <si>
    <t>28.12.2023 12:52:28</t>
  </si>
  <si>
    <t>28.12.2023 14:26:46</t>
  </si>
  <si>
    <t>M-3063(YATIRIM REZERVE) 35-09-M03063_35-09-M03063_80470692</t>
  </si>
  <si>
    <t>28.12.2023 12:54:06</t>
  </si>
  <si>
    <t>28.12.2023 16:20:48</t>
  </si>
  <si>
    <t>KABAKUM KÖK-9 35-30-L00126_HatBaşıAyırıcı_75462420 L06_75462420</t>
  </si>
  <si>
    <t>28.12.2023 13:05:27</t>
  </si>
  <si>
    <t>28.12.2023 13:23:56</t>
  </si>
  <si>
    <t>L-455 35-18-L00455_DAĞITIM TRAFO L-455 L03_72057481</t>
  </si>
  <si>
    <t>28.12.2023 13:06:07</t>
  </si>
  <si>
    <t>28.12.2023 16:45:15</t>
  </si>
  <si>
    <t>MENEMEN İM 35-28-A00001_DM-3/13 M10_2053353</t>
  </si>
  <si>
    <t>28.12.2023 13:09:35</t>
  </si>
  <si>
    <t>28.12.2023 21:22:31</t>
  </si>
  <si>
    <t>28.12.2023 13:20:27</t>
  </si>
  <si>
    <t>TR-1 45-78-L00001__97091644_97091644</t>
  </si>
  <si>
    <t>28.12.2023 13:14:59</t>
  </si>
  <si>
    <t>28.12.2023 13:53:08</t>
  </si>
  <si>
    <t>28.12.2023 13:15:46</t>
  </si>
  <si>
    <t>28.12.2023 14:17:44</t>
  </si>
  <si>
    <t>28.12.2023 13:24:03</t>
  </si>
  <si>
    <t>28.12.2023 14:25:12</t>
  </si>
  <si>
    <t>M-3408(YATIRIM REZERVE) 35-03-M03408_910792252_910792252</t>
  </si>
  <si>
    <t>28.12.2023 13:24:58</t>
  </si>
  <si>
    <t>28.12.2023 19:02:50</t>
  </si>
  <si>
    <t>28.12.2023 13:28:17</t>
  </si>
  <si>
    <t>28.12.2023 21:26:43</t>
  </si>
  <si>
    <t>M-2908 35-02-M02908_910161910_910161910</t>
  </si>
  <si>
    <t>28.12.2023 13:32:05</t>
  </si>
  <si>
    <t>28.12.2023 17:16:33</t>
  </si>
  <si>
    <t>MURADİYE TR 2/A 45-71-M00201_C C05b_95019729</t>
  </si>
  <si>
    <t>28.12.2023 13:36:33</t>
  </si>
  <si>
    <t>28.12.2023 15:03:05</t>
  </si>
  <si>
    <t>DM-20/02 (DOĞU KABİN) 45-71-M00421_953244732_953244732</t>
  </si>
  <si>
    <t>28.12.2023 13:42:09</t>
  </si>
  <si>
    <t>28.12.2023 22:07:47</t>
  </si>
  <si>
    <t>YENİ ŞAKRAN TR-13 35-17-M00213_D_56355016_56355016</t>
  </si>
  <si>
    <t>28.12.2023 13:47:19</t>
  </si>
  <si>
    <t>28.12.2023 14:46:06</t>
  </si>
  <si>
    <t>28.12.2023 13:50:04</t>
  </si>
  <si>
    <t>28.12.2023 14:29:56</t>
  </si>
  <si>
    <t>K-4282 35-09-K04282_F_56374534_56374534</t>
  </si>
  <si>
    <t>28.12.2023 13:51:50</t>
  </si>
  <si>
    <t>28.12.2023 15:11:03</t>
  </si>
  <si>
    <t>DOĞANAY KÖK 35-26-M01060_AKOVA SÜT M05_65924146</t>
  </si>
  <si>
    <t>28.12.2023 13:57:16</t>
  </si>
  <si>
    <t>28.12.2023 14:35:18</t>
  </si>
  <si>
    <t>L-416 KAPALI SPOR SALONU 35-18-L00416_950451251_950451251</t>
  </si>
  <si>
    <t>28.12.2023 14:05:01</t>
  </si>
  <si>
    <t>28.12.2023 17:35:55</t>
  </si>
  <si>
    <t>ALİBEYLİ TR-1 35-16-M00148_35-16-M00148_2353265</t>
  </si>
  <si>
    <t>28.12.2023 14:50:04</t>
  </si>
  <si>
    <t>TR-2/12 (KİRLİOĞLU) 45-83-L00012_YAYLALI KADI L03_83864116</t>
  </si>
  <si>
    <t>28.12.2023 14:12:20</t>
  </si>
  <si>
    <t>28.12.2023 17:13:26</t>
  </si>
  <si>
    <t>EMİRALEM TR-4 35-28-M00502_A_56357448_56357448</t>
  </si>
  <si>
    <t>28.12.2023 14:16:27</t>
  </si>
  <si>
    <t>28.12.2023 22:01:52</t>
  </si>
  <si>
    <t>TR-133 35-26-M00133_956631256_956631256</t>
  </si>
  <si>
    <t>28.12.2023 14:16:33</t>
  </si>
  <si>
    <t>28.12.2023 19:51:23</t>
  </si>
  <si>
    <t>BAĞARASI TR-7 35-23-M00176_95002533651_95002533651</t>
  </si>
  <si>
    <t>28.12.2023 14:17:24</t>
  </si>
  <si>
    <t>28.12.2023 14:57:22</t>
  </si>
  <si>
    <t>TR-55/A 45-77-L00079_DAĞITIM TRAFOSU L03_72216048</t>
  </si>
  <si>
    <t>28.12.2023 14:25:16</t>
  </si>
  <si>
    <t>28.12.2023 18:05:26</t>
  </si>
  <si>
    <t>BOZALAN KÖK 35-28-M00092_BOZALAN M02_74492199</t>
  </si>
  <si>
    <t>28.12.2023 14:27:53</t>
  </si>
  <si>
    <t>28.12.2023 15:34:02</t>
  </si>
  <si>
    <t>K-4538 35-07-K04538_97583654_97583654</t>
  </si>
  <si>
    <t>28.12.2023 14:45:30</t>
  </si>
  <si>
    <t>28.12.2023 16:15:37</t>
  </si>
  <si>
    <t>M-3336 35-04-M03336_99594702_99594702</t>
  </si>
  <si>
    <t>28.12.2023 14:46:55</t>
  </si>
  <si>
    <t>28.12.2023 19:31:12</t>
  </si>
  <si>
    <t>YENİ ŞAKRAN TR-14 35-17-M00214__56355215_56355215</t>
  </si>
  <si>
    <t>28.12.2023 14:53:28</t>
  </si>
  <si>
    <t>28.12.2023 15:47:46</t>
  </si>
  <si>
    <t>TR-2/28-C 45-72-L00067_C_91211457_91211457</t>
  </si>
  <si>
    <t>28.12.2023 14:59:34</t>
  </si>
  <si>
    <t>28.12.2023 15:38:06</t>
  </si>
  <si>
    <t>28.12.2023 15:19:55</t>
  </si>
  <si>
    <t>28.12.2023 17:34:39</t>
  </si>
  <si>
    <t>28.12.2023 15:24:48</t>
  </si>
  <si>
    <t>28.12.2023 15:52:18</t>
  </si>
  <si>
    <t>SELENDİ TR-7 SANAYİ 45-81-M00007_45-81-M00007_72008020</t>
  </si>
  <si>
    <t>28.12.2023 15:28:56</t>
  </si>
  <si>
    <t>28.12.2023 19:36:12</t>
  </si>
  <si>
    <t>DM-1/27-B (KATLI OTOPARK) 45-71-M01863_45188069 b4b_45193773</t>
  </si>
  <si>
    <t>28.12.2023 15:31:58</t>
  </si>
  <si>
    <t>28.12.2023 21:01:27</t>
  </si>
  <si>
    <t>ÖMÜR BELDESİ TR 35-14-M00120_HatBaşıAyırıcı_53138430 M01_53138430</t>
  </si>
  <si>
    <t>28.12.2023 15:35:37</t>
  </si>
  <si>
    <t>28.12.2023 16:59:54</t>
  </si>
  <si>
    <t>AKÇAPINAR KÖK 45-83-L00131_ÇIKRIKÇI L02_72176521</t>
  </si>
  <si>
    <t>28.12.2023 15:41:26</t>
  </si>
  <si>
    <t>28.12.2023 16:24:18</t>
  </si>
  <si>
    <t>KİLLİK TR-11 45-73-M00852_945643208_945643208</t>
  </si>
  <si>
    <t>28.12.2023 15:45:55</t>
  </si>
  <si>
    <t>28.12.2023 17:00:52</t>
  </si>
  <si>
    <t>TR-76 45-78-L00076_953260704_953260704</t>
  </si>
  <si>
    <t>28.12.2023 15:49:30</t>
  </si>
  <si>
    <t>28.12.2023 18:20:41</t>
  </si>
  <si>
    <t>KARABURÇ ATÇILAR TR-6 35-31-L00095_47966815_56380232_56380232</t>
  </si>
  <si>
    <t>28.12.2023 15:57:56</t>
  </si>
  <si>
    <t>28.12.2023 18:17:57</t>
  </si>
  <si>
    <t>BAĞLICA TR-5 45-79-M00290_945567366_945567366</t>
  </si>
  <si>
    <t>28.12.2023 16:00:12</t>
  </si>
  <si>
    <t>28.12.2023 17:17:34</t>
  </si>
  <si>
    <t>28.12.2023 16:01:39</t>
  </si>
  <si>
    <t>28.12.2023 17:51:58</t>
  </si>
  <si>
    <t>ULUCAK DM-2/18 35-27-M00943_A_65513175_65513175</t>
  </si>
  <si>
    <t>28.12.2023 16:02:30</t>
  </si>
  <si>
    <t>28.12.2023 18:46:02</t>
  </si>
  <si>
    <t>TAYTAN OFİS KÖK 45-78-M00314_YENİ KABAZLI M016_60669846</t>
  </si>
  <si>
    <t>28.12.2023 16:05:56</t>
  </si>
  <si>
    <t>28.12.2023 16:41:56</t>
  </si>
  <si>
    <t>TR-87 HÜSEYİN DOYRAN GRB. 35-15-M00087_35-15-M00087_2364913</t>
  </si>
  <si>
    <t>28.12.2023 16:06:42</t>
  </si>
  <si>
    <t>28.12.2023 19:51:12</t>
  </si>
  <si>
    <t>K-1781 35-04-K01781_99183043_99183043</t>
  </si>
  <si>
    <t>28.12.2023 16:10:26</t>
  </si>
  <si>
    <t>28.12.2023 20:17:31</t>
  </si>
  <si>
    <t>DM-13/02 45-71-M00330_A A3_44925035</t>
  </si>
  <si>
    <t>28.12.2023 16:11:24</t>
  </si>
  <si>
    <t>29.12.2023 00:31:23</t>
  </si>
  <si>
    <t>AŞAĞI ÇAMKÖY TR-1 45-71-M01480_A_91303559_91303559</t>
  </si>
  <si>
    <t>28.12.2023 16:12:17</t>
  </si>
  <si>
    <t>28.12.2023 18:23:11</t>
  </si>
  <si>
    <t>K-4538 35-07-K04538_35-07-K04538_48414243</t>
  </si>
  <si>
    <t>28.12.2023 16:26:20</t>
  </si>
  <si>
    <t>28.12.2023 16:21:48</t>
  </si>
  <si>
    <t>28.12.2023 16:36:07</t>
  </si>
  <si>
    <t>M-3062 (YATIRIM REZERVE) 35-09-M03062_35-09-M03062_80470620</t>
  </si>
  <si>
    <t>28.12.2023 16:24:33</t>
  </si>
  <si>
    <t>28.12.2023 19:35:04</t>
  </si>
  <si>
    <t>BOYALI ÇAYBAŞI TR-2 45-75-M00268_B_91438616_91438616</t>
  </si>
  <si>
    <t>28.12.2023 16:25:09</t>
  </si>
  <si>
    <t>28.12.2023 20:16:04</t>
  </si>
  <si>
    <t>TR-27 35-13-L00027_B_91069889_91069889</t>
  </si>
  <si>
    <t>28.12.2023 16:26:40</t>
  </si>
  <si>
    <t>28.12.2023 16:27:55</t>
  </si>
  <si>
    <t>28.12.2023 18:43:25</t>
  </si>
  <si>
    <t>ÖMÜR BELDESİ TR 35-14-M00120_M-42 M01_80640533</t>
  </si>
  <si>
    <t>28.12.2023 16:31:16</t>
  </si>
  <si>
    <t>28.12.2023 17:02:43</t>
  </si>
  <si>
    <t>28.12.2023 16:36:04</t>
  </si>
  <si>
    <t>28.12.2023 19:12:24</t>
  </si>
  <si>
    <t>28.12.2023 18:46:04</t>
  </si>
  <si>
    <t>28.12.2023 16:46:58</t>
  </si>
  <si>
    <t>28.12.2023 17:12:40</t>
  </si>
  <si>
    <t>TR-318 ZEYTİNALANI 35-19-L00366_955018451_955018451</t>
  </si>
  <si>
    <t>28.12.2023 16:47:08</t>
  </si>
  <si>
    <t>28.12.2023 19:47:50</t>
  </si>
  <si>
    <t>TR-3 35-15-L00003_DAĞITIM TRAFO TR-3 L04_66737432</t>
  </si>
  <si>
    <t>28.12.2023 16:47:14</t>
  </si>
  <si>
    <t>28.12.2023 17:43:36</t>
  </si>
  <si>
    <t>TR-8 35-15-L00008_950358750_950358750</t>
  </si>
  <si>
    <t>28.12.2023 16:56:46</t>
  </si>
  <si>
    <t>28.12.2023 17:49:37</t>
  </si>
  <si>
    <t>SANAYİ SİTESİ TR-5 35-17-M00300_TR-4 M01_66273172</t>
  </si>
  <si>
    <t>28.12.2023 16:57:17</t>
  </si>
  <si>
    <t>28.12.2023 18:19:56</t>
  </si>
  <si>
    <t>DM-8/24 45-71-M00296_H dm8/24h1b_45193364</t>
  </si>
  <si>
    <t>28.12.2023 16:58:44</t>
  </si>
  <si>
    <t>28.12.2023 23:06:58</t>
  </si>
  <si>
    <t>M-3309(YATIRIM REZERVE) 35-07-M03309_97559423_97559423</t>
  </si>
  <si>
    <t>28.12.2023 17:05:18</t>
  </si>
  <si>
    <t>28.12.2023 22:32:31</t>
  </si>
  <si>
    <t>L-133 35-18-L00133_966418696_966418696</t>
  </si>
  <si>
    <t>28.12.2023 17:07:54</t>
  </si>
  <si>
    <t>28.12.2023 20:50:54</t>
  </si>
  <si>
    <t>KESİKKÖY DM 35-28-M00309_DERSAN-1 M08_96738960</t>
  </si>
  <si>
    <t>28.12.2023 17:12:43</t>
  </si>
  <si>
    <t>28.12.2023 18:14:14</t>
  </si>
  <si>
    <t>M-3090 35-09-M03090_97617676_97617676</t>
  </si>
  <si>
    <t>28.12.2023 17:15:35</t>
  </si>
  <si>
    <t>28.12.2023 19:51:05</t>
  </si>
  <si>
    <t>K-665 35-04-K00665_99353961_99353961</t>
  </si>
  <si>
    <t>28.12.2023 17:18:59</t>
  </si>
  <si>
    <t>28.12.2023 22:17:49</t>
  </si>
  <si>
    <t>TR-39 35-15-M00039_48885345_56363716_56363716</t>
  </si>
  <si>
    <t>28.12.2023 17:19:26</t>
  </si>
  <si>
    <t>28.12.2023 18:24:00</t>
  </si>
  <si>
    <t>105 EVLER 35-30-L00135_35-30-L00135_2346964</t>
  </si>
  <si>
    <t>28.12.2023 17:19:56</t>
  </si>
  <si>
    <t>28.12.2023 18:54:38</t>
  </si>
  <si>
    <t>28.12.2023 17:23:56</t>
  </si>
  <si>
    <t>28.12.2023 17:37:36</t>
  </si>
  <si>
    <t>28.12.2023 17:28:50</t>
  </si>
  <si>
    <t>28.12.2023 20:39:10</t>
  </si>
  <si>
    <t>KORDON KÖK 45-78-M00730_HatBaşıAyırıcı_53133054 M04_53133054</t>
  </si>
  <si>
    <t>28.12.2023 17:38:36</t>
  </si>
  <si>
    <t>28.12.2023 19:19:04</t>
  </si>
  <si>
    <t>M-236 35-02-M00236_35-02-M00236_2370116</t>
  </si>
  <si>
    <t>28.12.2023 17:44:24</t>
  </si>
  <si>
    <t>28.12.2023 20:40:42</t>
  </si>
  <si>
    <t>K-2443 35-07-K02443_C_56383342_56383342</t>
  </si>
  <si>
    <t>28.12.2023 17:45:12</t>
  </si>
  <si>
    <t>28.12.2023 18:19:43</t>
  </si>
  <si>
    <t>OKLUİSA KÖK 45-81-M00046_HatBaşıAyırıcı_73063134 M04_73063134</t>
  </si>
  <si>
    <t>28.12.2023 17:49:06</t>
  </si>
  <si>
    <t>28.12.2023 21:18:04</t>
  </si>
  <si>
    <t>KINIK TR-30 35-24-L00220_35-24-L00220_2376894</t>
  </si>
  <si>
    <t>28.12.2023 17:51:16</t>
  </si>
  <si>
    <t>28.12.2023 18:19:20</t>
  </si>
  <si>
    <t>KULA İM 45-77-A00001_HatBaşıAyırıcı_89716744 M01_89716744</t>
  </si>
  <si>
    <t>28.12.2023 18:03:07</t>
  </si>
  <si>
    <t>28.12.2023 20:23:42</t>
  </si>
  <si>
    <t>TR-2/25 45-83-L00025_B_81591173_81591173</t>
  </si>
  <si>
    <t>28.12.2023 18:03:52</t>
  </si>
  <si>
    <t>28.12.2023 23:37:07</t>
  </si>
  <si>
    <t>28.12.2023 18:04:26</t>
  </si>
  <si>
    <t>28.12.2023 18:28:56</t>
  </si>
  <si>
    <t>ÇIRPI TR-1-2/1 35-20-M00006_955198269_955198269</t>
  </si>
  <si>
    <t>28.12.2023 18:08:12</t>
  </si>
  <si>
    <t>28.12.2023 23:30:02</t>
  </si>
  <si>
    <t>28.12.2023 18:08:38</t>
  </si>
  <si>
    <t>28.12.2023 20:51:10</t>
  </si>
  <si>
    <t>28.12.2023 20:11:46</t>
  </si>
  <si>
    <t>KARABURÇ ATÇILAR TR-6 35-31-L00095_35-31-L00095_2363551</t>
  </si>
  <si>
    <t>28.12.2023 19:19:13</t>
  </si>
  <si>
    <t>SOMA TR-21/1 45-82-M00115_945524403_945524403</t>
  </si>
  <si>
    <t>28.12.2023 18:18:03</t>
  </si>
  <si>
    <t>28.12.2023 20:38:24</t>
  </si>
  <si>
    <t>K-3185 35-04-K03185_99310419_99310419</t>
  </si>
  <si>
    <t>28.12.2023 18:23:57</t>
  </si>
  <si>
    <t>29.12.2023 00:06:12</t>
  </si>
  <si>
    <t>DM-3/TR-14 35-22-M00820_B B01_57796604</t>
  </si>
  <si>
    <t>28.12.2023 18:28:52</t>
  </si>
  <si>
    <t>28.12.2023 20:02:47</t>
  </si>
  <si>
    <t>TR-55/A 45-77-L00079_DAĞITIM TRAFOSU L03_72216045</t>
  </si>
  <si>
    <t>28.12.2023 18:32:46</t>
  </si>
  <si>
    <t>28.12.2023 20:55:00</t>
  </si>
  <si>
    <t>28.12.2023 18:35:55</t>
  </si>
  <si>
    <t>28.12.2023 19:35:30</t>
  </si>
  <si>
    <t>SELENDİ TR-5 45-81-M00005_945633266_945633266</t>
  </si>
  <si>
    <t>28.12.2023 18:40:46</t>
  </si>
  <si>
    <t>28.12.2023 22:44:03</t>
  </si>
  <si>
    <t>AŞAĞIKIRIKLAR TR-3 35-16-M00059_35-16-M00059_58007975</t>
  </si>
  <si>
    <t>28.12.2023 18:41:48</t>
  </si>
  <si>
    <t>28.12.2023 19:12:05</t>
  </si>
  <si>
    <t>ARSLANLAR TM 35-26-A00004_SUBAŞI M19_2307691</t>
  </si>
  <si>
    <t>28.12.2023 18:46:16</t>
  </si>
  <si>
    <t>28.12.2023 19:23:40</t>
  </si>
  <si>
    <t>HELİMLER MAHALLESİ TR-1 45-78-M00660_49210164_56391572_56391572</t>
  </si>
  <si>
    <t>28.12.2023 19:07:46</t>
  </si>
  <si>
    <t>28.12.2023 22:10:10</t>
  </si>
  <si>
    <t>YENİ ŞAKRAN TR-13 35-17-M00213_950308369_950308369</t>
  </si>
  <si>
    <t>28.12.2023 19:14:14</t>
  </si>
  <si>
    <t>28.12.2023 21:10:34</t>
  </si>
  <si>
    <t>28.12.2023 19:14:56</t>
  </si>
  <si>
    <t>28.12.2023 19:19:26</t>
  </si>
  <si>
    <t>TR-1/2 45-72-M00002_956528377_956528377</t>
  </si>
  <si>
    <t>28.12.2023 19:17:15</t>
  </si>
  <si>
    <t>28.12.2023 21:00:22</t>
  </si>
  <si>
    <t>28.12.2023 19:33:56</t>
  </si>
  <si>
    <t>28.12.2023 20:17:51</t>
  </si>
  <si>
    <t>K-2762 35-09-K02762_A a1b_5877243</t>
  </si>
  <si>
    <t>28.12.2023 19:34:45</t>
  </si>
  <si>
    <t>28.12.2023 20:31:03</t>
  </si>
  <si>
    <t>K-828 35-01-K00828_911611970_911611970</t>
  </si>
  <si>
    <t>28.12.2023 19:43:04</t>
  </si>
  <si>
    <t>28.12.2023 21:08:14</t>
  </si>
  <si>
    <t>M-2370 35-01-M02370_911003707_911003707</t>
  </si>
  <si>
    <t>28.12.2023 20:21:37</t>
  </si>
  <si>
    <t>28.12.2023 21:03:53</t>
  </si>
  <si>
    <t>M-3139(YATIRIM REZERVE) 35-02-M03139_95002440955_95002440955</t>
  </si>
  <si>
    <t>28.12.2023 20:22:49</t>
  </si>
  <si>
    <t>28.12.2023 22:15:02</t>
  </si>
  <si>
    <t>28.12.2023 20:27:03</t>
  </si>
  <si>
    <t>28.12.2023 22:10:05</t>
  </si>
  <si>
    <t>AYASKENT-2 TR 35-16-M00013_A_91183420_91183420</t>
  </si>
  <si>
    <t>28.12.2023 20:27:31</t>
  </si>
  <si>
    <t>28.12.2023 21:16:11</t>
  </si>
  <si>
    <t>BAĞARASI TR-13 35-23-M00360_95000081784_95000081784</t>
  </si>
  <si>
    <t>28.12.2023 20:33:49</t>
  </si>
  <si>
    <t>28.12.2023 21:41:26</t>
  </si>
  <si>
    <t>ÇAVUŞKÖY TR-2 35-28-M00347_D_65498798_65498798</t>
  </si>
  <si>
    <t>28.12.2023 20:50:49</t>
  </si>
  <si>
    <t>29.12.2023 00:13:51</t>
  </si>
  <si>
    <t>M-2770 35-02-M02770_99579330_99579330</t>
  </si>
  <si>
    <t>28.12.2023 21:02:12</t>
  </si>
  <si>
    <t>28.12.2023 23:04:14</t>
  </si>
  <si>
    <t>ZEYTİNDAĞ DM 35-16-M00138_HatBaşıAyırıcı_53140656 M05_53140656</t>
  </si>
  <si>
    <t>28.12.2023 21:03:40</t>
  </si>
  <si>
    <t>29.12.2023 06:15:33</t>
  </si>
  <si>
    <t>28.12.2023 21:07:23</t>
  </si>
  <si>
    <t>28.12.2023 23:15:28</t>
  </si>
  <si>
    <t>L-12 DİNÇ OTEL 35-18-L00012_950439963_950439963</t>
  </si>
  <si>
    <t>28.12.2023 21:11:33</t>
  </si>
  <si>
    <t>28.12.2023 22:19:52</t>
  </si>
  <si>
    <t>KİLLİK TR-10 45-73-M00850_DIREK TIPI TRAFO HUCRESI H01_2096734</t>
  </si>
  <si>
    <t>28.12.2023 21:20:40</t>
  </si>
  <si>
    <t>29.12.2023 02:21:29</t>
  </si>
  <si>
    <t>DM02/TR-32 45-73-M01293_945681105_945681105</t>
  </si>
  <si>
    <t>28.12.2023 21:29:42</t>
  </si>
  <si>
    <t>28.12.2023 23:56:36</t>
  </si>
  <si>
    <t>AYVATLAR 35-16-M00113_35-16-M00113_2349370</t>
  </si>
  <si>
    <t>28.12.2023 21:32:43</t>
  </si>
  <si>
    <t>28.12.2023 21:54:40</t>
  </si>
  <si>
    <t>28.12.2023 22:38:25</t>
  </si>
  <si>
    <t>28.12.2023 23:31:47</t>
  </si>
  <si>
    <t>28.12.2023 22:42:20</t>
  </si>
  <si>
    <t>28.12.2023 23:39:43</t>
  </si>
  <si>
    <t>DM-3/TR-14 35-22-M00820_955266734_955266734</t>
  </si>
  <si>
    <t>28.12.2023 22:59:38</t>
  </si>
  <si>
    <t>29.12.2023 01:41:58</t>
  </si>
  <si>
    <t>28.12.2023 23:34:08</t>
  </si>
  <si>
    <t>29.12.2023 01:30:20</t>
  </si>
  <si>
    <t>SETÜSTÜ TR-1 45-83-M00133_SETÜSTÜ TR-2 M01_2331665</t>
  </si>
  <si>
    <t>28.12.2023 23:36:57</t>
  </si>
  <si>
    <t>29.12.2023 00:13:15</t>
  </si>
  <si>
    <t>TR-2/25 45-83-L00025_A_81591174_81591174</t>
  </si>
  <si>
    <t>28.12.2023 23:48:29</t>
  </si>
  <si>
    <t>29.12.2023 02:41:59</t>
  </si>
  <si>
    <t>29.12.2023 00:19:16</t>
  </si>
  <si>
    <t>29.12.2023 02:50:19</t>
  </si>
  <si>
    <t>L-207 MERKEZTUR 35-18-L00207_950451922_950451922</t>
  </si>
  <si>
    <t>29.12.2023 00:51:30</t>
  </si>
  <si>
    <t>29.12.2023 02:31:11</t>
  </si>
  <si>
    <t>29.12.2023 02:07:18</t>
  </si>
  <si>
    <t>29.12.2023 02:13:55</t>
  </si>
  <si>
    <t>K-1854 35-07-K01854_DAĞITIM TRAFOSU K-1854 K06_65926236</t>
  </si>
  <si>
    <t>29.12.2023 02:32:39</t>
  </si>
  <si>
    <t>29.12.2023 02:58:48</t>
  </si>
  <si>
    <t>29.12.2023 02:39:27</t>
  </si>
  <si>
    <t>29.12.2023 03:21:45</t>
  </si>
  <si>
    <t>ZEYTİNDAĞ DM 35-16-M00138_ZEYTİNDAĞ M05_76071852</t>
  </si>
  <si>
    <t>29.12.2023 02:58:52</t>
  </si>
  <si>
    <t>29.12.2023 06:21:25</t>
  </si>
  <si>
    <t>29.12.2023 03:03:04</t>
  </si>
  <si>
    <t>29.12.2023 07:00:33</t>
  </si>
  <si>
    <t>DM-1/11A 35-19-M00011_URLA TM-2 DEN GELEN TR-5 M06_2333601</t>
  </si>
  <si>
    <t>29.12.2023 03:16:10</t>
  </si>
  <si>
    <t>29.12.2023 03:25:22</t>
  </si>
  <si>
    <t>M-2818 35-01-M02818_35-01-M02818_95079597</t>
  </si>
  <si>
    <t>29.12.2023 03:23:28</t>
  </si>
  <si>
    <t>29.12.2023 04:07:15</t>
  </si>
  <si>
    <t>BAĞARASI TR-15 35-23-M00362_C_79385496_79385496</t>
  </si>
  <si>
    <t>29.12.2023 03:29:59</t>
  </si>
  <si>
    <t>29.12.2023 05:20:19</t>
  </si>
  <si>
    <t>SÜLEYMANLI KÖK 35-28-M00606_AYVACIK M11_66870923</t>
  </si>
  <si>
    <t>29.12.2023 03:37:26</t>
  </si>
  <si>
    <t>29.12.2023 04:16:48</t>
  </si>
  <si>
    <t>29.12.2023 03:51:15</t>
  </si>
  <si>
    <t>29.12.2023 05:02:28</t>
  </si>
  <si>
    <t>GÖKÇEÖREN KÖK 45-77-M00024_GÖKÇEÖREN TR-1 M01_72216585</t>
  </si>
  <si>
    <t>29.12.2023 04:37:27</t>
  </si>
  <si>
    <t>29.12.2023 05:47:03</t>
  </si>
  <si>
    <t>29.12.2023 04:39:45</t>
  </si>
  <si>
    <t>29.12.2023 04:44:56</t>
  </si>
  <si>
    <t>29.12.2023 05:43:10</t>
  </si>
  <si>
    <t>29.12.2023 10:06:47</t>
  </si>
  <si>
    <t>ÇİLE DM 35-22-M00086_HatBaşıAyırıcı_54668692 M04_54668692</t>
  </si>
  <si>
    <t>29.12.2023 06:21:07</t>
  </si>
  <si>
    <t>29.12.2023 07:47:49</t>
  </si>
  <si>
    <t>HACIRAHMANLI TR-1 KÖK 45-80-M00070_HatBaşıAyırıcı_53136468 M03_53136468</t>
  </si>
  <si>
    <t>29.12.2023 06:32:48</t>
  </si>
  <si>
    <t>29.12.2023 07:41:01</t>
  </si>
  <si>
    <t>29.12.2023 07:08:32</t>
  </si>
  <si>
    <t>29.12.2023 09:38:03</t>
  </si>
  <si>
    <t>29.12.2023 07:12:11</t>
  </si>
  <si>
    <t>29.12.2023 08:55:39</t>
  </si>
  <si>
    <t>HACIRAHMANLI TR-1 KÖK 45-80-M00070_HACIRAHMANLI TARIMSAL SULAMA M03_72197689</t>
  </si>
  <si>
    <t>29.12.2023 07:15:57</t>
  </si>
  <si>
    <t>29.12.2023 07:26:37</t>
  </si>
  <si>
    <t>_953243279_953243279</t>
  </si>
  <si>
    <t>29.12.2023 07:47:23</t>
  </si>
  <si>
    <t>29.12.2023 12:13:49</t>
  </si>
  <si>
    <t>29.12.2023 10:32:17</t>
  </si>
  <si>
    <t>ÇAMLI KÖYÜ TR-1 35-10-L00024_97999339_97999339</t>
  </si>
  <si>
    <t>29.12.2023 07:58:58</t>
  </si>
  <si>
    <t>29.12.2023 11:25:35</t>
  </si>
  <si>
    <t>TR-71 35-30-L00071_955326319_955326319</t>
  </si>
  <si>
    <t>29.12.2023 08:01:57</t>
  </si>
  <si>
    <t>29.12.2023 12:09:24</t>
  </si>
  <si>
    <t>29.12.2023 08:20:49</t>
  </si>
  <si>
    <t>29.12.2023 08:59:34</t>
  </si>
  <si>
    <t>K-921 35-01-K00921_912438507_912438507</t>
  </si>
  <si>
    <t>29.12.2023 08:24:06</t>
  </si>
  <si>
    <t>29.12.2023 09:23:35</t>
  </si>
  <si>
    <t>DM-3/17 35-19-M00017_956669789_956669789</t>
  </si>
  <si>
    <t>29.12.2023 08:26:36</t>
  </si>
  <si>
    <t>29.12.2023 12:52:51</t>
  </si>
  <si>
    <t>29.12.2023 08:33:03</t>
  </si>
  <si>
    <t>29.12.2023 13:47:53</t>
  </si>
  <si>
    <t>DM06/TR03 45-73-M00048_DM-6/04 (ESKİ TR-49) (RADYAL) M02_66701706</t>
  </si>
  <si>
    <t>29.12.2023 08:33:37</t>
  </si>
  <si>
    <t>29.12.2023 09:26:03</t>
  </si>
  <si>
    <t>29.12.2023 08:39:12</t>
  </si>
  <si>
    <t>29.12.2023 16:34:03</t>
  </si>
  <si>
    <t>DM-1/3 GÜNEŞ YOLU TR 35-19-M00263_C C01_5845638</t>
  </si>
  <si>
    <t>29.12.2023 08:42:49</t>
  </si>
  <si>
    <t>29.12.2023 09:41:16</t>
  </si>
  <si>
    <t>APANÇEŞME KÖK( TR-1) 35-16-M00683_YUKARIKIRIKLAR M02_72042355</t>
  </si>
  <si>
    <t>29.12.2023 08:53:04</t>
  </si>
  <si>
    <t>29.12.2023 11:41:28</t>
  </si>
  <si>
    <t>29.12.2023 08:53:46</t>
  </si>
  <si>
    <t>29.12.2023 09:02:43</t>
  </si>
  <si>
    <t>29.12.2023 08:56:44</t>
  </si>
  <si>
    <t>29.12.2023 10:41:29</t>
  </si>
  <si>
    <t>SELÇUK İM/DM 35-13-A00004_OTELLER M03_65986285</t>
  </si>
  <si>
    <t>29.12.2023 08:57:03</t>
  </si>
  <si>
    <t>29.12.2023 15:26:28</t>
  </si>
  <si>
    <t>29.12.2023 08:57:39</t>
  </si>
  <si>
    <t>29.12.2023 09:17:00</t>
  </si>
  <si>
    <t>TR-48 35-30-L00048_TR-50 L04_72065190</t>
  </si>
  <si>
    <t>29.12.2023 09:03:12</t>
  </si>
  <si>
    <t>29.12.2023 12:35:15</t>
  </si>
  <si>
    <t>TÜRKELLİ DM (TR-4) 35-28-M00368_TÜRKELLİ TR-1803 ÇIKIŞ M14_56299001</t>
  </si>
  <si>
    <t>29.12.2023 09:03:22</t>
  </si>
  <si>
    <t>29.12.2023 10:00:02</t>
  </si>
  <si>
    <t>ULUCAK DM 35-27-M00792_EĞRİDERE-2 M18_2310302</t>
  </si>
  <si>
    <t>29.12.2023 09:04:10</t>
  </si>
  <si>
    <t>29.12.2023 17:30:37</t>
  </si>
  <si>
    <t>29.12.2023 09:06:04</t>
  </si>
  <si>
    <t>29.12.2023 16:17:52</t>
  </si>
  <si>
    <t>SULTAN DM 35-25-M00121_HatBaşıAyırıcı_81191050 M05_81191050</t>
  </si>
  <si>
    <t>29.12.2023 09:10:57</t>
  </si>
  <si>
    <t>29.12.2023 15:27:27</t>
  </si>
  <si>
    <t>POYRAZDAMLARI TR-11 45-78-M00576_HatBaşıAyırıcı_53138947 M05_53138947</t>
  </si>
  <si>
    <t>29.12.2023 09:13:23</t>
  </si>
  <si>
    <t>29.12.2023 11:41:43</t>
  </si>
  <si>
    <t>K-3403 35-08-K03403_35-08-K03403_2354217</t>
  </si>
  <si>
    <t>29.12.2023 09:15:27</t>
  </si>
  <si>
    <t>29.12.2023 10:37:22</t>
  </si>
  <si>
    <t>29.12.2023 09:15:33</t>
  </si>
  <si>
    <t>29.12.2023 17:35:19</t>
  </si>
  <si>
    <t>29.12.2023 09:16:02</t>
  </si>
  <si>
    <t>29.12.2023 15:50:48</t>
  </si>
  <si>
    <t>DM-2/TR-25 35-26-M01353_956317248_956317248</t>
  </si>
  <si>
    <t>29.12.2023 09:16:06</t>
  </si>
  <si>
    <t>29.12.2023 11:11:12</t>
  </si>
  <si>
    <t>K-4238 35-07-K04238_A_56383217_56383217</t>
  </si>
  <si>
    <t>29.12.2023 09:16:27</t>
  </si>
  <si>
    <t>29.12.2023 16:22:23</t>
  </si>
  <si>
    <t>SARIGÖL TR-54 45-79-M00054_DAĞITIM TRAFOSU TR-54 M04_2076504</t>
  </si>
  <si>
    <t>29.12.2023 09:19:50</t>
  </si>
  <si>
    <t>29.12.2023 15:44:07</t>
  </si>
  <si>
    <t>M-3312(YATIRIM REZERVE) 35-07-M03312_95002438693_95002438693</t>
  </si>
  <si>
    <t>29.12.2023 11:33:17</t>
  </si>
  <si>
    <t>29.12.2023 09:20:33</t>
  </si>
  <si>
    <t>29.12.2023 15:54:58</t>
  </si>
  <si>
    <t>TR-135 35-19-L00135_956664746_956664746</t>
  </si>
  <si>
    <t>29.12.2023 09:22:10</t>
  </si>
  <si>
    <t>29.12.2023 13:09:26</t>
  </si>
  <si>
    <t>29.12.2023 09:22:11</t>
  </si>
  <si>
    <t>29.12.2023 18:17:07</t>
  </si>
  <si>
    <t>POYRACIK TR-4 35-24-L00027_DIREK TIPI TRAFO HUCRESI H01_2042819</t>
  </si>
  <si>
    <t>29.12.2023 09:22:23</t>
  </si>
  <si>
    <t>29.12.2023 09:40:57</t>
  </si>
  <si>
    <t>TR-73 45-77-L00073_B_91270850_91270850</t>
  </si>
  <si>
    <t>29.12.2023 09:23:07</t>
  </si>
  <si>
    <t>29.12.2023 10:04:51</t>
  </si>
  <si>
    <t>YILMAZ TR-6 45-78-L00206__56389098_56389098</t>
  </si>
  <si>
    <t>29.12.2023 09:28:09</t>
  </si>
  <si>
    <t>29.12.2023 10:03:27</t>
  </si>
  <si>
    <t>M-3412(YATIRIM REZERVE) 35-03-M03412_911008270_911008270</t>
  </si>
  <si>
    <t>29.12.2023 09:28:23</t>
  </si>
  <si>
    <t>29.12.2023 12:02:31</t>
  </si>
  <si>
    <t>M-837 35-02-M00837_35-02-M00837_2357182</t>
  </si>
  <si>
    <t>29.12.2023 09:33:08</t>
  </si>
  <si>
    <t>29.12.2023 12:07:02</t>
  </si>
  <si>
    <t>29.12.2023 09:33:52</t>
  </si>
  <si>
    <t>29.12.2023 16:03:17</t>
  </si>
  <si>
    <t>29.12.2023 09:34:30</t>
  </si>
  <si>
    <t>29.12.2023 14:18:46</t>
  </si>
  <si>
    <t>ÇETİN ALTINDAĞ VE ARK.TARIMSAL SULAM GRUBU 45-71-M01617_DIREK TIPI TRAFO HUCRESI H01_2089485</t>
  </si>
  <si>
    <t>29.12.2023 09:35:36</t>
  </si>
  <si>
    <t>29.12.2023 12:57:17</t>
  </si>
  <si>
    <t>TR-2/18 (YAYLAKAPI) 45-83-M00824_45-83-M00824_95350911</t>
  </si>
  <si>
    <t>29.12.2023 09:39:28</t>
  </si>
  <si>
    <t>29.12.2023 14:09:58</t>
  </si>
  <si>
    <t>POYRACIK TR-3 35-24-L00026_TR-4 L01_72093946</t>
  </si>
  <si>
    <t>29.12.2023 10:08:11</t>
  </si>
  <si>
    <t>M-1173 35-04-M01173_98196086_98196086</t>
  </si>
  <si>
    <t>29.12.2023 09:41:42</t>
  </si>
  <si>
    <t>29.12.2023 12:05:09</t>
  </si>
  <si>
    <t>K-2979 35-02-K02979_G_56376149_56376149</t>
  </si>
  <si>
    <t>29.12.2023 09:44:03</t>
  </si>
  <si>
    <t>29.12.2023 11:36:12</t>
  </si>
  <si>
    <t>29.12.2023 09:44:45</t>
  </si>
  <si>
    <t>29.12.2023 09:52:13</t>
  </si>
  <si>
    <t>M-3436(YATIRIM REZERVE) 35-03-M03436_35-03-M03436_88208004</t>
  </si>
  <si>
    <t>29.12.2023 09:45:04</t>
  </si>
  <si>
    <t>29.12.2023 13:38:02</t>
  </si>
  <si>
    <t>29.12.2023 09:46:18</t>
  </si>
  <si>
    <t>29.12.2023 15:00:37</t>
  </si>
  <si>
    <t>DM-1 45-71-M00001_NARLIBAHÇE M04_2050187</t>
  </si>
  <si>
    <t>29.12.2023 09:47:40</t>
  </si>
  <si>
    <t>29.12.2023 15:34:36</t>
  </si>
  <si>
    <t>29.12.2023 09:50:25</t>
  </si>
  <si>
    <t>29.12.2023 16:09:48</t>
  </si>
  <si>
    <t>M-1871 35-01-M01871_912086554_912086554</t>
  </si>
  <si>
    <t>29.12.2023 09:51:12</t>
  </si>
  <si>
    <t>29.12.2023 12:32:56</t>
  </si>
  <si>
    <t>29.12.2023 09:52:59</t>
  </si>
  <si>
    <t>29.12.2023 10:53:28</t>
  </si>
  <si>
    <t>İLYASLAR TR-1 45-76-M00099_45-76-M00099_2352854</t>
  </si>
  <si>
    <t>29.12.2023 09:56:10</t>
  </si>
  <si>
    <t>29.12.2023 14:23:40</t>
  </si>
  <si>
    <t>POYRAZDAMLARI TR-11 45-78-M00576_HatBaşıAyırıcı_53138938 M05_53138938</t>
  </si>
  <si>
    <t>29.12.2023 09:59:18</t>
  </si>
  <si>
    <t>29.12.2023 12:24:38</t>
  </si>
  <si>
    <t>29.12.2023 10:01:17</t>
  </si>
  <si>
    <t>29.12.2023 10:47:00</t>
  </si>
  <si>
    <t>TIRMANLAR DM 35-16-M00171_KIRCALAR DM M02_72041583</t>
  </si>
  <si>
    <t>GÖLCÜK DM 35-15-L01153_SUBATAN L04_67177075</t>
  </si>
  <si>
    <t>29.12.2023 10:02:10</t>
  </si>
  <si>
    <t>29.12.2023 17:44:47</t>
  </si>
  <si>
    <t>ASARLIK TR-14 KÖK 35-28-M00168_ASARLIK TR-16(DM-1/5) M04_66531978</t>
  </si>
  <si>
    <t>29.12.2023 10:03:06</t>
  </si>
  <si>
    <t>29.12.2023 11:28:43</t>
  </si>
  <si>
    <t>29.12.2023 10:04:15</t>
  </si>
  <si>
    <t>29.12.2023 17:16:20</t>
  </si>
  <si>
    <t>29.12.2023 10:05:08</t>
  </si>
  <si>
    <t>29.12.2023 13:58:25</t>
  </si>
  <si>
    <t>KÜNER TR-1 35-22-M00229_A_56390379_56390379</t>
  </si>
  <si>
    <t>29.12.2023 10:05:16</t>
  </si>
  <si>
    <t>29.12.2023 13:08:46</t>
  </si>
  <si>
    <t>DALKARA TR-1 45-75-M00260_A_56390879_56390879</t>
  </si>
  <si>
    <t>29.12.2023 10:06:05</t>
  </si>
  <si>
    <t>29.12.2023 10:46:18</t>
  </si>
  <si>
    <t>FOÇA CEZA İNFAZ KURUMU KÖK 35-23-M00302_BAĞARASI DM GİRİŞ M03_67574173</t>
  </si>
  <si>
    <t>29.12.2023 10:06:37</t>
  </si>
  <si>
    <t>29.12.2023 10:31:55</t>
  </si>
  <si>
    <t>29.12.2023 10:08:13</t>
  </si>
  <si>
    <t>29.12.2023 11:34:13</t>
  </si>
  <si>
    <t>29.12.2023 10:08:53</t>
  </si>
  <si>
    <t>29.12.2023 10:46:20</t>
  </si>
  <si>
    <t>ILIPINAR KÖK 35-23-M00154_FOÇA BES ÇIKIŞI M07_67163348</t>
  </si>
  <si>
    <t>29.12.2023 10:15:24</t>
  </si>
  <si>
    <t>29.12.2023 11:43:30</t>
  </si>
  <si>
    <t>29.12.2023 10:20:26</t>
  </si>
  <si>
    <t>29.12.2023 16:33:08</t>
  </si>
  <si>
    <t>ÇAVUŞKÖY TR-1 35-28-M00346_35-28-M00346_2372789</t>
  </si>
  <si>
    <t>29.12.2023 10:22:08</t>
  </si>
  <si>
    <t>29.12.2023 11:39:51</t>
  </si>
  <si>
    <t>DM-5 45-71-M00947_DM-5/2    TUZCU M06_66502232</t>
  </si>
  <si>
    <t>29.12.2023 10:24:27</t>
  </si>
  <si>
    <t>29.12.2023 15:13:05</t>
  </si>
  <si>
    <t>TR-2/88 45-83-L00088_TR-2/91 L01_2328252</t>
  </si>
  <si>
    <t>29.12.2023 10:27:17</t>
  </si>
  <si>
    <t>29.12.2023 16:58:45</t>
  </si>
  <si>
    <t>K-2728 35-08-K02728_K-3408 K01_42546265</t>
  </si>
  <si>
    <t>29.12.2023 10:28:52</t>
  </si>
  <si>
    <t>29.12.2023 16:05:39</t>
  </si>
  <si>
    <t>29.12.2023 10:35:57</t>
  </si>
  <si>
    <t>29.12.2023 16:36:46</t>
  </si>
  <si>
    <t>K-3077 35-01-K03077_TRAFO K04_2314627</t>
  </si>
  <si>
    <t>29.12.2023 10:36:37</t>
  </si>
  <si>
    <t>29.12.2023 17:25:34</t>
  </si>
  <si>
    <t>TATAR DM 35-19-M00256_İYTE KABİN M07_2318890</t>
  </si>
  <si>
    <t>29.12.2023 10:37:04</t>
  </si>
  <si>
    <t>29.12.2023 18:26:20</t>
  </si>
  <si>
    <t>29.12.2023 10:37:13</t>
  </si>
  <si>
    <t>29.12.2023 10:40:14</t>
  </si>
  <si>
    <t>KARGIN KÖK 45-71-M00095_KARAOĞLANLI BOZKÖY M06_2076268</t>
  </si>
  <si>
    <t>29.12.2023 10:38:02</t>
  </si>
  <si>
    <t>29.12.2023 15:07:58</t>
  </si>
  <si>
    <t>M-1298 35-03-M01298_910790213_910790213</t>
  </si>
  <si>
    <t>29.12.2023 10:47:12</t>
  </si>
  <si>
    <t>29.12.2023 13:26:38</t>
  </si>
  <si>
    <t>29.12.2023 10:47:17</t>
  </si>
  <si>
    <t>29.12.2023 11:12:57</t>
  </si>
  <si>
    <t>SART TR-8 45-78-M00180_49316655_56407965_56407965</t>
  </si>
  <si>
    <t>29.12.2023 10:48:06</t>
  </si>
  <si>
    <t>29.12.2023 11:38:58</t>
  </si>
  <si>
    <t>29.12.2023 10:50:18</t>
  </si>
  <si>
    <t>29.12.2023 12:17:22</t>
  </si>
  <si>
    <t>29.12.2023 10:51:06</t>
  </si>
  <si>
    <t>29.12.2023 17:54:25</t>
  </si>
  <si>
    <t>29.12.2023 10:53:45</t>
  </si>
  <si>
    <t>29.12.2023 11:12:00</t>
  </si>
  <si>
    <t>ÖDEMİŞ İM 35-15-A00001_CUMHURİYET M12_2309865</t>
  </si>
  <si>
    <t>29.12.2023 10:57:57</t>
  </si>
  <si>
    <t>29.12.2023 13:20:38</t>
  </si>
  <si>
    <t>29.12.2023 11:00:14</t>
  </si>
  <si>
    <t>29.12.2023 12:44:43</t>
  </si>
  <si>
    <t>BOZKÖY TR-2 35-26-M00481_956633000_956633000</t>
  </si>
  <si>
    <t>29.12.2023 11:01:24</t>
  </si>
  <si>
    <t>29.12.2023 12:17:29</t>
  </si>
  <si>
    <t>29.12.2023 11:04:26</t>
  </si>
  <si>
    <t>29.12.2023 12:20:54</t>
  </si>
  <si>
    <t>BÖLCEK-4 TR 35-16-M00025_953336967_953336967</t>
  </si>
  <si>
    <t>29.12.2023 11:09:27</t>
  </si>
  <si>
    <t>29.12.2023 15:25:08</t>
  </si>
  <si>
    <t>SARIGÖL TR-25 45-79-M00025_B_56397313_56397313</t>
  </si>
  <si>
    <t>29.12.2023 11:12:17</t>
  </si>
  <si>
    <t>29.12.2023 12:01:44</t>
  </si>
  <si>
    <t>SOMA TR-8 45-82-M00008_945540257_945540257</t>
  </si>
  <si>
    <t>29.12.2023 11:14:37</t>
  </si>
  <si>
    <t>29.12.2023 13:14:06</t>
  </si>
  <si>
    <t>29.12.2023 11:16:13</t>
  </si>
  <si>
    <t>29.12.2023 12:37:14</t>
  </si>
  <si>
    <t>TR-77 ÇEŞMEALTI KÖK 35-19-M00077_SAKLIKOY L03_76784767</t>
  </si>
  <si>
    <t>29.12.2023 11:18:04</t>
  </si>
  <si>
    <t>29.12.2023 16:43:54</t>
  </si>
  <si>
    <t>ZEYTİNLİOVA TR-7 45-72-L00421_C_56370193_56370193</t>
  </si>
  <si>
    <t>29.12.2023 11:21:27</t>
  </si>
  <si>
    <t>29.12.2023 13:39:44</t>
  </si>
  <si>
    <t>SOMA KÖYLER DM-2 45-82-M00125_KÖYLER 34.5 M09_2304026</t>
  </si>
  <si>
    <t>29.12.2023 11:22:23</t>
  </si>
  <si>
    <t>29.12.2023 15:16:01</t>
  </si>
  <si>
    <t>K-2643 35-01-K02643_E_56377978_56377978</t>
  </si>
  <si>
    <t>29.12.2023 11:38:28</t>
  </si>
  <si>
    <t>29.12.2023 13:19:52</t>
  </si>
  <si>
    <t>K-593 35-01-K00593_C_56357521_56357521</t>
  </si>
  <si>
    <t>29.12.2023 11:45:15</t>
  </si>
  <si>
    <t>29.12.2023 12:02:28</t>
  </si>
  <si>
    <t>HACIRAHMANLI TR-22 45-80-M00147_45-80-M00147_2376811</t>
  </si>
  <si>
    <t>29.12.2023 11:49:27</t>
  </si>
  <si>
    <t>29.12.2023 12:25:38</t>
  </si>
  <si>
    <t>ULUKENT DM-3/7 35-28-M00062_35-28-M00062_66553664</t>
  </si>
  <si>
    <t>29.12.2023 11:50:07</t>
  </si>
  <si>
    <t>29.12.2023 12:30:01</t>
  </si>
  <si>
    <t>29.12.2023 11:55:07</t>
  </si>
  <si>
    <t>29.12.2023 13:37:20</t>
  </si>
  <si>
    <t>TR-1/85 45-72-M00085__96244227_96244227</t>
  </si>
  <si>
    <t>29.12.2023 12:10:39</t>
  </si>
  <si>
    <t>29.12.2023 13:55:22</t>
  </si>
  <si>
    <t>29.12.2023 12:12:20</t>
  </si>
  <si>
    <t>29.12.2023 13:54:06</t>
  </si>
  <si>
    <t>29.12.2023 12:18:18</t>
  </si>
  <si>
    <t>29.12.2023 13:02:17</t>
  </si>
  <si>
    <t>29.12.2023 12:35:27</t>
  </si>
  <si>
    <t>29.12.2023 12:51:26</t>
  </si>
  <si>
    <t>29.12.2023 12:36:08</t>
  </si>
  <si>
    <t>29.12.2023 12:42:01</t>
  </si>
  <si>
    <t>PAŞAKÖY TR-2 45-80-M00059_45-80-M00059_72199913</t>
  </si>
  <si>
    <t>29.12.2023 12:43:27</t>
  </si>
  <si>
    <t>29.12.2023 13:08:27</t>
  </si>
  <si>
    <t>KIZILOBA-ERENKÖY TR-1 35-20-L00423_A_56407452_56407452</t>
  </si>
  <si>
    <t>29.12.2023 12:43:28</t>
  </si>
  <si>
    <t>29.12.2023 15:09:09</t>
  </si>
  <si>
    <t>TR-20 45-77-L00020_945504205_945504205</t>
  </si>
  <si>
    <t>29.12.2023 12:44:10</t>
  </si>
  <si>
    <t>29.12.2023 15:17:44</t>
  </si>
  <si>
    <t>29.12.2023 12:46:28</t>
  </si>
  <si>
    <t>29.12.2023 13:31:56</t>
  </si>
  <si>
    <t>DEREBAŞI TR-4 35-29-L00263_35-29-L00263_2365203</t>
  </si>
  <si>
    <t>29.12.2023 12:48:16</t>
  </si>
  <si>
    <t>29.12.2023 13:42:33</t>
  </si>
  <si>
    <t>TR-49 35-15-M00049_950364854_950364854</t>
  </si>
  <si>
    <t>29.12.2023 12:50:47</t>
  </si>
  <si>
    <t>29.12.2023 14:57:04</t>
  </si>
  <si>
    <t>MURADİYE DM-5 45-71-M00618_SAHALAR M09_73447497</t>
  </si>
  <si>
    <t>29.12.2023 12:51:27</t>
  </si>
  <si>
    <t>29.12.2023 14:26:20</t>
  </si>
  <si>
    <t>29.12.2023 13:38:19</t>
  </si>
  <si>
    <t>DURASILLI TR-1 KÖK 45-78-M01114_TR-2 M04_2328783</t>
  </si>
  <si>
    <t>29.12.2023 13:03:47</t>
  </si>
  <si>
    <t>29.12.2023 13:29:00</t>
  </si>
  <si>
    <t>KÜNER TR-1 35-22-M00229_35-22-M00229_2366912</t>
  </si>
  <si>
    <t>29.12.2023 17:56:40</t>
  </si>
  <si>
    <t>BUCA TM 35-03-A00003_Kozağaç M32_2311291</t>
  </si>
  <si>
    <t>29.12.2023 13:20:00</t>
  </si>
  <si>
    <t>29.12.2023 14:08:00</t>
  </si>
  <si>
    <t>M-3443(YATIRIM REZERVE) 35-03-M03443_ M02_88208622</t>
  </si>
  <si>
    <t>29.12.2023 13:20:27</t>
  </si>
  <si>
    <t>29.12.2023 13:49:55</t>
  </si>
  <si>
    <t>29.12.2023 13:20:36</t>
  </si>
  <si>
    <t>29.12.2023 17:36:19</t>
  </si>
  <si>
    <t>BUCA TM 35-03-A00003_Kuru Çeşme M33_2311292</t>
  </si>
  <si>
    <t>29.12.2023 13:20:37</t>
  </si>
  <si>
    <t>29.12.2023 13:33:02</t>
  </si>
  <si>
    <t>ULUKENT DM-3/4 35-28-M00063_DAĞITIM TRAFO ULUKENT DM-3/4 M04_66552364</t>
  </si>
  <si>
    <t>29.12.2023 13:27:40</t>
  </si>
  <si>
    <t>29.12.2023 15:37:07</t>
  </si>
  <si>
    <t>BAYINDIR İM 35-20-A00001_TR-B M10_2058765</t>
  </si>
  <si>
    <t>29.12.2023 13:28:42</t>
  </si>
  <si>
    <t>29.12.2023 13:38:57</t>
  </si>
  <si>
    <t>ÖZPINAR TR-1 45-79-M00547_C_90568453_90568453</t>
  </si>
  <si>
    <t>29.12.2023 13:30:30</t>
  </si>
  <si>
    <t>29.12.2023 14:07:13</t>
  </si>
  <si>
    <t>29.12.2023 13:31:08</t>
  </si>
  <si>
    <t>29.12.2023 13:38:47</t>
  </si>
  <si>
    <t>M-1000 35-03-M01000_M-1642 M01_41972817</t>
  </si>
  <si>
    <t>29.12.2023 13:31:33</t>
  </si>
  <si>
    <t>29.12.2023 14:11:18</t>
  </si>
  <si>
    <t>PANAZTEPE DM 35-28-M00732_MALTEPE M03_2055980</t>
  </si>
  <si>
    <t>29.12.2023 13:31:49</t>
  </si>
  <si>
    <t>29.12.2023 13:41:40</t>
  </si>
  <si>
    <t>29.12.2023 13:32:53</t>
  </si>
  <si>
    <t>29.12.2023 14:48:55</t>
  </si>
  <si>
    <t>29.12.2023 13:32:57</t>
  </si>
  <si>
    <t>29.12.2023 14:02:41</t>
  </si>
  <si>
    <t>29.12.2023 13:36:19</t>
  </si>
  <si>
    <t>29.12.2023 14:44:33</t>
  </si>
  <si>
    <t>ANDAK KÖK 35-23-M00312_HatBaşıAyırıcı_53133063 M02_53133063</t>
  </si>
  <si>
    <t>29.12.2023 13:38:33</t>
  </si>
  <si>
    <t>29.12.2023 15:18:52</t>
  </si>
  <si>
    <t>29.12.2023 13:39:11</t>
  </si>
  <si>
    <t>29.12.2023 16:57:46</t>
  </si>
  <si>
    <t>29.12.2023 17:44:31</t>
  </si>
  <si>
    <t>K-112 35-01-K00112_912283759_912283759</t>
  </si>
  <si>
    <t>29.12.2023 13:46:40</t>
  </si>
  <si>
    <t>29.12.2023 16:14:03</t>
  </si>
  <si>
    <t>29.12.2023 13:53:48</t>
  </si>
  <si>
    <t>29.12.2023 18:49:01</t>
  </si>
  <si>
    <t>29.12.2023 14:09:05</t>
  </si>
  <si>
    <t>DURASILLI TR-12 45-78-M01148__82126562_82126562</t>
  </si>
  <si>
    <t>29.12.2023 14:00:29</t>
  </si>
  <si>
    <t>29.12.2023 14:32:49</t>
  </si>
  <si>
    <t>ILGIN HATBAŞI KÖK 45-73-M01292_KİLLİK M04_83838187</t>
  </si>
  <si>
    <t>29.12.2023 14:03:38</t>
  </si>
  <si>
    <t>29.12.2023 15:33:12</t>
  </si>
  <si>
    <t>L-365 ILDIR ÇAYAĞZI 35-18-L00365_950455008_950455008</t>
  </si>
  <si>
    <t>29.12.2023 14:03:39</t>
  </si>
  <si>
    <t>29.12.2023 18:18:27</t>
  </si>
  <si>
    <t>L-284 İMAMOĞLU TRAFO 35-18-L00284_E_56369490_56369490</t>
  </si>
  <si>
    <t>29.12.2023 14:03:50</t>
  </si>
  <si>
    <t>29.12.2023 19:38:16</t>
  </si>
  <si>
    <t>L-308 35-18-L00308_950456824_950456824</t>
  </si>
  <si>
    <t>29.12.2023 14:06:59</t>
  </si>
  <si>
    <t>29.12.2023 16:05:59</t>
  </si>
  <si>
    <t>M-2923 35-03-M02923_DAĞITIM TRAFOSU M03_73953941</t>
  </si>
  <si>
    <t>29.12.2023 14:07:23</t>
  </si>
  <si>
    <t>29.12.2023 17:24:45</t>
  </si>
  <si>
    <t>M-1017 35-03-M01017_M-3128 M02_41947602</t>
  </si>
  <si>
    <t>29.12.2023 14:59:19</t>
  </si>
  <si>
    <t>TR-14 35-13-L00014_946422845_946422845</t>
  </si>
  <si>
    <t>29.12.2023 14:09:08</t>
  </si>
  <si>
    <t>29.12.2023 17:43:14</t>
  </si>
  <si>
    <t>29.12.2023 14:09:56</t>
  </si>
  <si>
    <t>29.12.2023 15:55:23</t>
  </si>
  <si>
    <t>K-2537 35-09-K02537_913249130_913249130</t>
  </si>
  <si>
    <t>29.12.2023 14:10:26</t>
  </si>
  <si>
    <t>29.12.2023 21:25:34</t>
  </si>
  <si>
    <t>SARIGÖL TR-67 45-79-M00067_945557537_945557537</t>
  </si>
  <si>
    <t>29.12.2023 14:12:55</t>
  </si>
  <si>
    <t>29.12.2023 16:59:34</t>
  </si>
  <si>
    <t>TR-2/104-1 45-83-L00460_45-83-L00460_2374255</t>
  </si>
  <si>
    <t>29.12.2023 14:13:04</t>
  </si>
  <si>
    <t>29.12.2023 18:28:37</t>
  </si>
  <si>
    <t>SÜLEYMANLI TR-1 35-16-L00263_35-16-L00263_2361849</t>
  </si>
  <si>
    <t>29.12.2023 14:18:27</t>
  </si>
  <si>
    <t>29.12.2023 21:02:41</t>
  </si>
  <si>
    <t>29.12.2023 14:28:17</t>
  </si>
  <si>
    <t>29.12.2023 15:37:57</t>
  </si>
  <si>
    <t>29.12.2023 14:35:22</t>
  </si>
  <si>
    <t>29.12.2023 15:18:15</t>
  </si>
  <si>
    <t>ÜÇPINAR DM 45-71-M00183_ESKİ ÜÇPINAR M11_72249517</t>
  </si>
  <si>
    <t>29.12.2023 14:40:41</t>
  </si>
  <si>
    <t>29.12.2023 14:47:49</t>
  </si>
  <si>
    <t>TR-132 35-16-L00132_TR-133 L03_72033787</t>
  </si>
  <si>
    <t>29.12.2023 14:40:51</t>
  </si>
  <si>
    <t>29.12.2023 16:03:59</t>
  </si>
  <si>
    <t>POYRAZDAMLARI TR-11 45-78-M00576_HatBaşıAyırıcı_53139566 M05_53139566</t>
  </si>
  <si>
    <t>29.12.2023 14:40:54</t>
  </si>
  <si>
    <t>29.12.2023 17:37:46</t>
  </si>
  <si>
    <t>FOÇA CEZA İNFAZ KURUMU KÖK 35-23-M00302_ANDAK KÖK M01_67574131</t>
  </si>
  <si>
    <t>29.12.2023 14:45:57</t>
  </si>
  <si>
    <t>29.12.2023 15:17:37</t>
  </si>
  <si>
    <t>KARTAL İM 35-08-A00003_KARTAL-17 K01_80523513</t>
  </si>
  <si>
    <t>29.12.2023 14:46:31</t>
  </si>
  <si>
    <t>29.12.2023 14:48:00</t>
  </si>
  <si>
    <t>K-4785 35-02-K04785_98998233_98998233</t>
  </si>
  <si>
    <t>29.12.2023 14:49:54</t>
  </si>
  <si>
    <t>29.12.2023 18:15:02</t>
  </si>
  <si>
    <t>M-3128(YATIRIM REZERVE) 35-03-M03128_ M02_81835980</t>
  </si>
  <si>
    <t>29.12.2023 15:22:40</t>
  </si>
  <si>
    <t>29.12.2023 15:03:26</t>
  </si>
  <si>
    <t>29.12.2023 20:25:32</t>
  </si>
  <si>
    <t>L-288 MENDERES MAH. 35-18-L00288_950447665_950447665</t>
  </si>
  <si>
    <t>29.12.2023 15:06:02</t>
  </si>
  <si>
    <t>29.12.2023 21:23:49</t>
  </si>
  <si>
    <t>M-36 DOĞALKENT 35-23-M00036_953733941_953733941</t>
  </si>
  <si>
    <t>29.12.2023 15:06:46</t>
  </si>
  <si>
    <t>29.12.2023 16:15:26</t>
  </si>
  <si>
    <t>ULUKENT DM-1/11 35-28-M00569_35-28-M00569_66555263</t>
  </si>
  <si>
    <t>29.12.2023 15:16:07</t>
  </si>
  <si>
    <t>29.12.2023 16:41:00</t>
  </si>
  <si>
    <t>K-526 35-02-K00526_C_56383408_56383408</t>
  </si>
  <si>
    <t>29.12.2023 18:24:17</t>
  </si>
  <si>
    <t>DURASILLI TR-8 45-78-M01119_DAĞITIM TRAFOSU TR-8 - TR-20 M04_66108888</t>
  </si>
  <si>
    <t>29.12.2023 15:19:31</t>
  </si>
  <si>
    <t>29.12.2023 15:30:29</t>
  </si>
  <si>
    <t>M-1727 GEÇİT 35-03-M01727_M-2377 M02_66738338</t>
  </si>
  <si>
    <t>29.12.2023 15:43:27</t>
  </si>
  <si>
    <t>YENİPAZAR TR-4 45-78-M00688_953293503_953293503</t>
  </si>
  <si>
    <t>29.12.2023 15:36:08</t>
  </si>
  <si>
    <t>29.12.2023 18:40:59</t>
  </si>
  <si>
    <t>29.12.2023 15:37:58</t>
  </si>
  <si>
    <t>29.12.2023 16:30:07</t>
  </si>
  <si>
    <t>BUCA TM 35-03-A00003_Adatepe M31_2311290</t>
  </si>
  <si>
    <t>29.12.2023 15:38:38</t>
  </si>
  <si>
    <t>29.12.2023 16:08:47</t>
  </si>
  <si>
    <t>M-2447 35-03-M02447_DAĞITIM TRAFOSU M03_44430489</t>
  </si>
  <si>
    <t>29.12.2023 20:07:45</t>
  </si>
  <si>
    <t>TR-2/6 45-72-L00006__72373495_72373495</t>
  </si>
  <si>
    <t>29.12.2023 15:46:24</t>
  </si>
  <si>
    <t>29.12.2023 16:58:46</t>
  </si>
  <si>
    <t>29.12.2023 16:00:32</t>
  </si>
  <si>
    <t>29.12.2023 19:34:26</t>
  </si>
  <si>
    <t>M-1549 35-03-M01549_M-984 M02_41951937</t>
  </si>
  <si>
    <t>29.12.2023 16:47:07</t>
  </si>
  <si>
    <t>ARMAK KÖK 35-26-M00558_AGROMARİN M03_65935535</t>
  </si>
  <si>
    <t>29.12.2023 16:49:27</t>
  </si>
  <si>
    <t>YEŞİLOVA TR-1 45-78-M01058_953283291_953283291</t>
  </si>
  <si>
    <t>29.12.2023 16:32:47</t>
  </si>
  <si>
    <t>29.12.2023 19:30:04</t>
  </si>
  <si>
    <t>ÜÇPINAR DM 45-71-M00183_ÜÇPINAR M08_72249228</t>
  </si>
  <si>
    <t>29.12.2023 16:35:00</t>
  </si>
  <si>
    <t>29.12.2023 17:15:18</t>
  </si>
  <si>
    <t>29.12.2023 16:35:26</t>
  </si>
  <si>
    <t>29.12.2023 17:36:17</t>
  </si>
  <si>
    <t>M-21 HAMAM ALANI 35-14-M00021__78985463_78985463</t>
  </si>
  <si>
    <t>29.12.2023 16:37:03</t>
  </si>
  <si>
    <t>29.12.2023 17:13:56</t>
  </si>
  <si>
    <t>L-310 35-18-L00310_95001420153_95001420153</t>
  </si>
  <si>
    <t>29.12.2023 16:39:49</t>
  </si>
  <si>
    <t>29.12.2023 21:02:29</t>
  </si>
  <si>
    <t>29.12.2023 16:43:31</t>
  </si>
  <si>
    <t>29.12.2023 17:57:15</t>
  </si>
  <si>
    <t>M-984 35-03-M00984_M-1023 M01_41952310</t>
  </si>
  <si>
    <t>29.12.2023 17:50:43</t>
  </si>
  <si>
    <t>ULUKENT DM-1/5 35-28-M00575_35-28-M00575_66549807</t>
  </si>
  <si>
    <t>29.12.2023 16:49:37</t>
  </si>
  <si>
    <t>29.12.2023 18:01:58</t>
  </si>
  <si>
    <t>29.12.2023 17:01:15</t>
  </si>
  <si>
    <t>29.12.2023 19:57:54</t>
  </si>
  <si>
    <t>29.12.2023 17:05:16</t>
  </si>
  <si>
    <t>29.12.2023 21:02:39</t>
  </si>
  <si>
    <t>29.12.2023 17:09:35</t>
  </si>
  <si>
    <t>29.12.2023 18:06:49</t>
  </si>
  <si>
    <t>29.12.2023 17:21:37</t>
  </si>
  <si>
    <t>29.12.2023 22:02:16</t>
  </si>
  <si>
    <t>29.12.2023 17:30:56</t>
  </si>
  <si>
    <t>29.12.2023 18:22:26</t>
  </si>
  <si>
    <t>29.12.2023 17:31:28</t>
  </si>
  <si>
    <t>29.12.2023 18:05:30</t>
  </si>
  <si>
    <t>DİNDARLI TR-1 45-79-M00416_B_56385419_56385419</t>
  </si>
  <si>
    <t>29.12.2023 17:32:35</t>
  </si>
  <si>
    <t>29.12.2023 18:22:58</t>
  </si>
  <si>
    <t>M-1871 35-01-M01871_35-01-M01871_2365133</t>
  </si>
  <si>
    <t>M-3288 35-03-M03288_DAĞITIM TRAFOSU M02_85894946</t>
  </si>
  <si>
    <t>29.12.2023 17:50:54</t>
  </si>
  <si>
    <t>29.12.2023 22:14:37</t>
  </si>
  <si>
    <t>M-2402 35-01-M02402_912555152_912555152</t>
  </si>
  <si>
    <t>29.12.2023 17:53:11</t>
  </si>
  <si>
    <t>29.12.2023 19:05:30</t>
  </si>
  <si>
    <t>29.12.2023 17:54:57</t>
  </si>
  <si>
    <t>29.12.2023 18:24:53</t>
  </si>
  <si>
    <t>29.12.2023 17:57:25</t>
  </si>
  <si>
    <t>29.12.2023 20:28:04</t>
  </si>
  <si>
    <t>DM-12/TR-12 45-72-L00940__72373011_72373011</t>
  </si>
  <si>
    <t>29.12.2023 18:01:37</t>
  </si>
  <si>
    <t>29.12.2023 18:30:38</t>
  </si>
  <si>
    <t>ŞENKENT TR 35-30-M00274_A_91347504_91347504</t>
  </si>
  <si>
    <t>29.12.2023 18:08:42</t>
  </si>
  <si>
    <t>29.12.2023 21:58:30</t>
  </si>
  <si>
    <t>TR-2/15 45-83-L00015__79007390_79007390</t>
  </si>
  <si>
    <t>29.12.2023 18:10:08</t>
  </si>
  <si>
    <t>29.12.2023 18:42:16</t>
  </si>
  <si>
    <t>29.12.2023 18:10:55</t>
  </si>
  <si>
    <t>29.12.2023 18:46:12</t>
  </si>
  <si>
    <t>DM-5/TR-8 45-72-M00562_956511309_956511309</t>
  </si>
  <si>
    <t>29.12.2023 18:14:25</t>
  </si>
  <si>
    <t>29.12.2023 19:53:15</t>
  </si>
  <si>
    <t>TR-47 45-78-L00047_DAĞITIM TARFOSU TR-47 - TR-53 L01_66121664</t>
  </si>
  <si>
    <t>29.12.2023 18:16:17</t>
  </si>
  <si>
    <t>29.12.2023 20:48:07</t>
  </si>
  <si>
    <t>DİNDARLI TR-1 45-79-M00416_45-79-M00416_2363783</t>
  </si>
  <si>
    <t>29.12.2023 18:27:58</t>
  </si>
  <si>
    <t>K-3331 35-09-K03331_35-09-K03331_42931096</t>
  </si>
  <si>
    <t>29.12.2023 18:31:56</t>
  </si>
  <si>
    <t>29.12.2023 18:52:05</t>
  </si>
  <si>
    <t>BAMBİ MOBİLYA ÖZEL TR 35-26-M00650Ö_ M01_2304480</t>
  </si>
  <si>
    <t>29.12.2023 18:42:18</t>
  </si>
  <si>
    <t>29.12.2023 19:26:17</t>
  </si>
  <si>
    <t>29.12.2023 18:51:57</t>
  </si>
  <si>
    <t>29.12.2023 21:37:55</t>
  </si>
  <si>
    <t>TR-2/12 45-72-L01016_45-72-L01016_79524925</t>
  </si>
  <si>
    <t>29.12.2023 19:02:14</t>
  </si>
  <si>
    <t>29.12.2023 21:50:11</t>
  </si>
  <si>
    <t>M-444 35-03-M00444_910544724_910544724</t>
  </si>
  <si>
    <t>29.12.2023 19:09:44</t>
  </si>
  <si>
    <t>29.12.2023 21:51:43</t>
  </si>
  <si>
    <t>29.12.2023 19:58:09</t>
  </si>
  <si>
    <t>ÇARIKBALLI İKİÇEŞME TR-1 45-77-L00184_45-77-L00184_2374986</t>
  </si>
  <si>
    <t>29.12.2023 19:40:14</t>
  </si>
  <si>
    <t>29.12.2023 20:10:13</t>
  </si>
  <si>
    <t>YENİ BAĞARASI TR-4 35-23-M00210_B_91182147_91182147</t>
  </si>
  <si>
    <t>29.12.2023 19:45:35</t>
  </si>
  <si>
    <t>29.12.2023 20:32:26</t>
  </si>
  <si>
    <t>L-113 OVACIK 35-18-L00113_950439257_950439257</t>
  </si>
  <si>
    <t>29.12.2023 20:04:17</t>
  </si>
  <si>
    <t>29.12.2023 23:27:28</t>
  </si>
  <si>
    <t>BÖLCEK-2 TR 35-16-M00023_953336891_953336891</t>
  </si>
  <si>
    <t>29.12.2023 21:53:59</t>
  </si>
  <si>
    <t>29.12.2023 20:18:07</t>
  </si>
  <si>
    <t>29.12.2023 21:50:49</t>
  </si>
  <si>
    <t>TEKELİ TR-4 35-22-M00234_955253918_955253918</t>
  </si>
  <si>
    <t>29.12.2023 20:30:04</t>
  </si>
  <si>
    <t>29.12.2023 21:34:39</t>
  </si>
  <si>
    <t>DM-25/15 45-71-M00394_953191327_953191327</t>
  </si>
  <si>
    <t>29.12.2023 20:38:00</t>
  </si>
  <si>
    <t>29.12.2023 21:25:27</t>
  </si>
  <si>
    <t>L-110 BEYLER KÖYÜ 35-14-L00110_956661861_956661861</t>
  </si>
  <si>
    <t>29.12.2023 20:38:13</t>
  </si>
  <si>
    <t>29.12.2023 22:10:54</t>
  </si>
  <si>
    <t>KARABURUN TR-4/6 35-21-L00030_953359836_953359836</t>
  </si>
  <si>
    <t>29.12.2023 20:49:59</t>
  </si>
  <si>
    <t>30.12.2023 01:42:22</t>
  </si>
  <si>
    <t>MURADİYE TR-5(BELEDİYE KABİN) 45-71-M00194_A_56394011_56394011</t>
  </si>
  <si>
    <t>29.12.2023 20:50:26</t>
  </si>
  <si>
    <t>29.12.2023 23:25:29</t>
  </si>
  <si>
    <t>SARIGÖL TR-28 45-79-M00028_C_56402303_56402303</t>
  </si>
  <si>
    <t>29.12.2023 20:53:31</t>
  </si>
  <si>
    <t>29.12.2023 21:49:00</t>
  </si>
  <si>
    <t>M-2433 35-03-M02433_M-3288 M01_42585248</t>
  </si>
  <si>
    <t>29.12.2023 20:59:37</t>
  </si>
  <si>
    <t>29.12.2023 21:01:56</t>
  </si>
  <si>
    <t>29.12.2023 21:29:07</t>
  </si>
  <si>
    <t>DURASILLI TR-12 45-78-M01148_45-78-M01148_66103336</t>
  </si>
  <si>
    <t>29.12.2023 21:17:47</t>
  </si>
  <si>
    <t>29.12.2023 21:55:15</t>
  </si>
  <si>
    <t>29.12.2023 21:21:35</t>
  </si>
  <si>
    <t>29.12.2023 22:58:39</t>
  </si>
  <si>
    <t>K-2537 35-09-K02537_35-09-K02537_45407086</t>
  </si>
  <si>
    <t>29.12.2023 22:20:49</t>
  </si>
  <si>
    <t>M-2728 35-04-M02728_913273613_913273613</t>
  </si>
  <si>
    <t>29.12.2023 21:28:09</t>
  </si>
  <si>
    <t>30.12.2023 00:30:49</t>
  </si>
  <si>
    <t>ÜRKMEZ DM-3 (ÜRKMEZ M-6) 35-25-M00145_956639076_956639076</t>
  </si>
  <si>
    <t>29.12.2023 21:28:39</t>
  </si>
  <si>
    <t>29.12.2023 22:07:33</t>
  </si>
  <si>
    <t>YENİFOÇA TR-44 35-23-M00044_950420791_950420791</t>
  </si>
  <si>
    <t>29.12.2023 21:29:59</t>
  </si>
  <si>
    <t>29.12.2023 22:27:48</t>
  </si>
  <si>
    <t>BÖLCEK-2 TR 35-16-M00023_47439551_56399998_56399998</t>
  </si>
  <si>
    <t>29.12.2023 22:24:17</t>
  </si>
  <si>
    <t>29.12.2023 22:13:31</t>
  </si>
  <si>
    <t>30.12.2023 02:49:21</t>
  </si>
  <si>
    <t>VELİLER DM 35-15-L00840_BÜLBÜLLER-KERPİÇLİK L01_66946047</t>
  </si>
  <si>
    <t>29.12.2023 22:18:37</t>
  </si>
  <si>
    <t>29.12.2023 22:55:41</t>
  </si>
  <si>
    <t>KÖSEALİ TR-2 45-78-M00782_45-78-M00782_2373657</t>
  </si>
  <si>
    <t>29.12.2023 22:35:37</t>
  </si>
  <si>
    <t>29.12.2023 22:55:37</t>
  </si>
  <si>
    <t>K-4036 35-02-K04036_910056370_910056370</t>
  </si>
  <si>
    <t>29.12.2023 23:20:15</t>
  </si>
  <si>
    <t>30.12.2023 00:21:32</t>
  </si>
  <si>
    <t>29.12.2023 23:39:48</t>
  </si>
  <si>
    <t>30.12.2023 00:35:07</t>
  </si>
  <si>
    <t>30.12.2023 00:49:42</t>
  </si>
  <si>
    <t>K-692 35-04-K00692_C K692C2B_5816487</t>
  </si>
  <si>
    <t>30.12.2023 00:48:42</t>
  </si>
  <si>
    <t>30.12.2023 01:19:06</t>
  </si>
  <si>
    <t>ÇAMKÖY TR-1 35-16-L00259_35-16-L00259_2362166</t>
  </si>
  <si>
    <t>30.12.2023 01:05:57</t>
  </si>
  <si>
    <t>30.12.2023 01:38:50</t>
  </si>
  <si>
    <t>30.12.2023 01:27:56</t>
  </si>
  <si>
    <t>30.12.2023 02:36:26</t>
  </si>
  <si>
    <t>ÇAVUŞKÖY TR-2 35-28-M00347_D_91256221_91256221</t>
  </si>
  <si>
    <t>30.12.2023 01:32:24</t>
  </si>
  <si>
    <t>30.12.2023 02:08:12</t>
  </si>
  <si>
    <t>L-62 İSTUR 35-14-L00062_956659449_956659449</t>
  </si>
  <si>
    <t>30.12.2023 01:35:45</t>
  </si>
  <si>
    <t>30.12.2023 02:26:37</t>
  </si>
  <si>
    <t>30.12.2023 01:52:47</t>
  </si>
  <si>
    <t>30.12.2023 03:07:47</t>
  </si>
  <si>
    <t>K-1781 35-04-K01781_99548269_99548269</t>
  </si>
  <si>
    <t>30.12.2023 02:27:30</t>
  </si>
  <si>
    <t>30.12.2023 03:25:45</t>
  </si>
  <si>
    <t>K-2414 35-01-K02414_A_56375255_56375255</t>
  </si>
  <si>
    <t>30.12.2023 04:14:15</t>
  </si>
  <si>
    <t>30.12.2023 04:30:15</t>
  </si>
  <si>
    <t>K-2414 35-01-K02414_35-01-K02414_2350130</t>
  </si>
  <si>
    <t>30.12.2023 05:32:45</t>
  </si>
  <si>
    <t>ALAŞEHİR PTT TRAFO 45-73-M00040_C c1_45157354</t>
  </si>
  <si>
    <t>30.12.2023 05:14:21</t>
  </si>
  <si>
    <t>30.12.2023 06:27:28</t>
  </si>
  <si>
    <t>TR-1/14-C 45-72-M00100_D_90946390_90946390</t>
  </si>
  <si>
    <t>30.12.2023 05:30:33</t>
  </si>
  <si>
    <t>30.12.2023 06:23:38</t>
  </si>
  <si>
    <t>30.12.2023 06:35:20</t>
  </si>
  <si>
    <t>30.12.2023 09:23:06</t>
  </si>
  <si>
    <t>DM-05/02 45-71-M00048_45-71-M00048_66503133</t>
  </si>
  <si>
    <t>30.12.2023 07:12:17</t>
  </si>
  <si>
    <t>30.12.2023 10:50:09</t>
  </si>
  <si>
    <t>30.12.2023 07:24:22</t>
  </si>
  <si>
    <t>30.12.2023 09:03:18</t>
  </si>
  <si>
    <t>K-1936 35-09-K01936_H_56380005_56380005</t>
  </si>
  <si>
    <t>30.12.2023 07:25:00</t>
  </si>
  <si>
    <t>30.12.2023 23:59:55</t>
  </si>
  <si>
    <t>ÇEŞME İM 35-18-A00001_ÇEŞME-2 M06_2326726</t>
  </si>
  <si>
    <t>30.12.2023 07:42:00</t>
  </si>
  <si>
    <t>30.12.2023 08:03:00</t>
  </si>
  <si>
    <t>30.12.2023 08:04:26</t>
  </si>
  <si>
    <t>30.12.2023 12:08:02</t>
  </si>
  <si>
    <t>30.12.2023 08:41:17</t>
  </si>
  <si>
    <t>30.12.2023 09:54:28</t>
  </si>
  <si>
    <t>BELEVİ İM 35-13-A00002_BELEVİ ŞEHİR-2 L04_2064129</t>
  </si>
  <si>
    <t>30.12.2023 09:00:56</t>
  </si>
  <si>
    <t>30.12.2023 10:44:00</t>
  </si>
  <si>
    <t>30.12.2023 09:02:10</t>
  </si>
  <si>
    <t>30.12.2023 17:06:07</t>
  </si>
  <si>
    <t>M-3103(YATIRIM REZERVE) 35-03-M03103_912180323_912180323</t>
  </si>
  <si>
    <t>30.12.2023 09:04:53</t>
  </si>
  <si>
    <t>30.12.2023 13:07:15</t>
  </si>
  <si>
    <t>30.12.2023 09:06:34</t>
  </si>
  <si>
    <t>30.12.2023 19:34:50</t>
  </si>
  <si>
    <t>BAĞYURDU SLM GRB TR-9 35-27-M00730_35-27-M00730_2368109</t>
  </si>
  <si>
    <t>30.12.2023 09:09:01</t>
  </si>
  <si>
    <t>30.12.2023 13:38:04</t>
  </si>
  <si>
    <t>M-1872 KÖK 35-09-M01872_ULUCAK TM ÇİĞLİ-1 M04_66904525</t>
  </si>
  <si>
    <t>30.12.2023 09:09:47</t>
  </si>
  <si>
    <t>30.12.2023 10:41:15</t>
  </si>
  <si>
    <t>30.12.2023 09:13:56</t>
  </si>
  <si>
    <t>30.12.2023 16:52:25</t>
  </si>
  <si>
    <t>30.12.2023 09:16:57</t>
  </si>
  <si>
    <t>30.12.2023 10:06:27</t>
  </si>
  <si>
    <t>30.12.2023 15:24:57</t>
  </si>
  <si>
    <t>30.12.2023 09:17:22</t>
  </si>
  <si>
    <t>30.12.2023 18:09:56</t>
  </si>
  <si>
    <t>HALİLBEYLİ TR-1 KÖK 35-27-M01057_BAĞYURDU İSKİMAETİ HALİLBEYLİ TR-2/TR-3 M03_61283863</t>
  </si>
  <si>
    <t>30.12.2023 09:17:37</t>
  </si>
  <si>
    <t>30.12.2023 09:58:37</t>
  </si>
  <si>
    <t>SARIGÖL TR-29 45-79-M00029_TR-30-31-32 M05_2315973</t>
  </si>
  <si>
    <t>30.12.2023 09:17:49</t>
  </si>
  <si>
    <t>30.12.2023 10:52:37</t>
  </si>
  <si>
    <t>TR-1/4 45-72-M00004_DM-7/TR-10 M02_92389283</t>
  </si>
  <si>
    <t>30.12.2023 09:18:27</t>
  </si>
  <si>
    <t>30.12.2023 13:44:32</t>
  </si>
  <si>
    <t>K-4901 35-01-K04901_EŞREFPAŞA İM K02_66125105</t>
  </si>
  <si>
    <t>30.12.2023 09:20:48</t>
  </si>
  <si>
    <t>30.12.2023 09:24:54</t>
  </si>
  <si>
    <t>ALİBEYLİ DM 45-80-M00064_HEYBELİ M03_72190763</t>
  </si>
  <si>
    <t>30.12.2023 09:22:47</t>
  </si>
  <si>
    <t>30.12.2023 10:05:49</t>
  </si>
  <si>
    <t>30.12.2023 09:23:18</t>
  </si>
  <si>
    <t>30.12.2023 15:27:44</t>
  </si>
  <si>
    <t>30.12.2023 09:27:07</t>
  </si>
  <si>
    <t>30.12.2023 10:06:47</t>
  </si>
  <si>
    <t>30.12.2023 09:28:20</t>
  </si>
  <si>
    <t>30.12.2023 15:57:42</t>
  </si>
  <si>
    <t>30.12.2023 09:40:10</t>
  </si>
  <si>
    <t>30.12.2023 09:53:07</t>
  </si>
  <si>
    <t>GÖLMARMARA TR-19 45-85-L00019_TR-17 L03_72105875</t>
  </si>
  <si>
    <t>30.12.2023 09:44:47</t>
  </si>
  <si>
    <t>30.12.2023 10:02:00</t>
  </si>
  <si>
    <t>M-2030 35-01-M02030_910945415_910945415</t>
  </si>
  <si>
    <t>30.12.2023 09:47:39</t>
  </si>
  <si>
    <t>30.12.2023 12:23:16</t>
  </si>
  <si>
    <t>30.12.2023 09:49:42</t>
  </si>
  <si>
    <t>30.12.2023 13:12:14</t>
  </si>
  <si>
    <t>KAYIŞLAR TR-2 45-80-M00142_A_56385812_56385812</t>
  </si>
  <si>
    <t>30.12.2023 09:53:56</t>
  </si>
  <si>
    <t>30.12.2023 11:15:22</t>
  </si>
  <si>
    <t>30.12.2023 10:00:13</t>
  </si>
  <si>
    <t>30.12.2023 17:28:24</t>
  </si>
  <si>
    <t>M-1687 35-02-M01687_910359031_910359031</t>
  </si>
  <si>
    <t>30.12.2023 10:02:34</t>
  </si>
  <si>
    <t>30.12.2023 11:16:52</t>
  </si>
  <si>
    <t>TAYTAN OFİS KÖK 45-78-M00314_TAYTAN TR-1 ÇIKIŞI M012_60669842</t>
  </si>
  <si>
    <t>30.12.2023 16:57:52</t>
  </si>
  <si>
    <t>SARIGÖL DM 45-79-M00069_TR-37 FİDERİ M08_2318422</t>
  </si>
  <si>
    <t>30.12.2023 10:12:28</t>
  </si>
  <si>
    <t>30.12.2023 13:56:51</t>
  </si>
  <si>
    <t>HOROZ GEDİĞİ TR-1 35-17-M00338_D_60983157_60983157</t>
  </si>
  <si>
    <t>30.12.2023 10:19:37</t>
  </si>
  <si>
    <t>30.12.2023 11:34:35</t>
  </si>
  <si>
    <t>TR-87 MENTEŞ KAVŞAĞI 35-19-L00087_6481396_56355669_56355669</t>
  </si>
  <si>
    <t>30.12.2023 10:22:22</t>
  </si>
  <si>
    <t>30.12.2023 13:53:34</t>
  </si>
  <si>
    <t>EŞREFPAŞA İM 35-01-A00002_ÇUKUR ÇEŞME K04_2045901</t>
  </si>
  <si>
    <t>30.12.2023 10:23:27</t>
  </si>
  <si>
    <t>30.12.2023 13:52:38</t>
  </si>
  <si>
    <t>K-4491 LAKA TR-2 35-02-K04491_35-02-K04491_2346790</t>
  </si>
  <si>
    <t>30.12.2023 10:25:21</t>
  </si>
  <si>
    <t>30.12.2023 11:03:24</t>
  </si>
  <si>
    <t>30.12.2023 10:27:37</t>
  </si>
  <si>
    <t>30.12.2023 16:50:54</t>
  </si>
  <si>
    <t>30.12.2023 10:31:26</t>
  </si>
  <si>
    <t>30.12.2023 11:06:00</t>
  </si>
  <si>
    <t>TR-1 45-77-L00001_CBÜ ÖZEL TR L05_72202929</t>
  </si>
  <si>
    <t>30.12.2023 10:32:52</t>
  </si>
  <si>
    <t>30.12.2023 17:09:12</t>
  </si>
  <si>
    <t>30.12.2023 10:34:47</t>
  </si>
  <si>
    <t>30.12.2023 11:05:12</t>
  </si>
  <si>
    <t>DM-12/TR-1 45-73-M00067_HatBaşıAyırıcı_100685537 M01_100685537</t>
  </si>
  <si>
    <t>30.12.2023 10:35:58</t>
  </si>
  <si>
    <t>30.12.2023 11:20:08</t>
  </si>
  <si>
    <t>BELEVİ TR4 35-13-L00063_DIREK TIPI TRAFO HUCRESI H01_2045167</t>
  </si>
  <si>
    <t>30.12.2023 15:35:47</t>
  </si>
  <si>
    <t>M-273 AÇIK DENİZ SİTESİ TR 35-30-M00273_35-30-M00273_72075582</t>
  </si>
  <si>
    <t>30.12.2023 10:49:17</t>
  </si>
  <si>
    <t>30.12.2023 11:22:56</t>
  </si>
  <si>
    <t>K-4237 35-03-K04237_910533977_910533977</t>
  </si>
  <si>
    <t>30.12.2023 10:50:25</t>
  </si>
  <si>
    <t>30.12.2023 11:38:41</t>
  </si>
  <si>
    <t>M-500 (DM-3/2) 35-17-M00500_DM-3/1 M01_58060377</t>
  </si>
  <si>
    <t>30.12.2023 10:51:37</t>
  </si>
  <si>
    <t>30.12.2023 11:03:00</t>
  </si>
  <si>
    <t>SİNANCILAR KÖYÜ TR-1 35-27-L00259_B_56382431_56382431</t>
  </si>
  <si>
    <t>30.12.2023 10:56:29</t>
  </si>
  <si>
    <t>30.12.2023 15:53:53</t>
  </si>
  <si>
    <t>SARIBEY TR-1 45-83-L00326_A_83787109_83787109</t>
  </si>
  <si>
    <t>30.12.2023 10:56:59</t>
  </si>
  <si>
    <t>30.12.2023 11:48:00</t>
  </si>
  <si>
    <t>30.12.2023 10:58:27</t>
  </si>
  <si>
    <t>30.12.2023 11:55:17</t>
  </si>
  <si>
    <t>30.12.2023 11:02:24</t>
  </si>
  <si>
    <t>30.12.2023 12:42:11</t>
  </si>
  <si>
    <t>SELENDİ DM 45-81-M00001_SATILMIŞ M14_2079214</t>
  </si>
  <si>
    <t>30.12.2023 11:09:27</t>
  </si>
  <si>
    <t>30.12.2023 12:03:07</t>
  </si>
  <si>
    <t>DM-11/6 (ŞİRİN SOKAK) 45-71-M01779_DIREK TIPI TRAFO HUCRESI H01_2058895</t>
  </si>
  <si>
    <t>30.12.2023 11:10:27</t>
  </si>
  <si>
    <t>30.12.2023 12:06:00</t>
  </si>
  <si>
    <t>TR-32 35-19-M00032_956675126_956675126</t>
  </si>
  <si>
    <t>30.12.2023 11:13:24</t>
  </si>
  <si>
    <t>30.12.2023 15:02:54</t>
  </si>
  <si>
    <t>SEYREK TR-6 35-28-M00910_GAİA TARIM M02_78031970</t>
  </si>
  <si>
    <t>30.12.2023 11:13:57</t>
  </si>
  <si>
    <t>30.12.2023 11:59:17</t>
  </si>
  <si>
    <t>DİNDARLI KÖK TR-3 KAKLIK 45-79-M00395_ALEMŞAHLI M05_72035420</t>
  </si>
  <si>
    <t>30.12.2023 11:14:05</t>
  </si>
  <si>
    <t>30.12.2023 12:13:17</t>
  </si>
  <si>
    <t>30.12.2023 11:25:41</t>
  </si>
  <si>
    <t>DEMİRKÖPRÜ TM 45-78-A00005_SALİHLİ KÖYLER ( DEMİRKÖPRÜ-2 ) M08_2329515</t>
  </si>
  <si>
    <t>30.12.2023 11:17:57</t>
  </si>
  <si>
    <t>30.12.2023 17:17:35</t>
  </si>
  <si>
    <t>DEMİRKÖPRÜ TM 45-78-A00005_SALİHLİ ŞEHİR ( DEMİRKÖPRÜ-1) M04_2329519</t>
  </si>
  <si>
    <t>30.12.2023 17:19:59</t>
  </si>
  <si>
    <t>ÇINARDİBİ TR-6 35-20-M00073_955200571_955200571</t>
  </si>
  <si>
    <t>30.12.2023 11:24:44</t>
  </si>
  <si>
    <t>30.12.2023 14:59:42</t>
  </si>
  <si>
    <t>30.12.2023 11:25:14</t>
  </si>
  <si>
    <t>30.12.2023 13:38:23</t>
  </si>
  <si>
    <t>M-2669 35-02-M02669_35-02-M02669_67049513</t>
  </si>
  <si>
    <t>30.12.2023 11:26:26</t>
  </si>
  <si>
    <t>30.12.2023 14:49:10</t>
  </si>
  <si>
    <t>HOROZ GEDİĞİ TR-1 35-17-M00338_35-17-M00338_2376307</t>
  </si>
  <si>
    <t>30.12.2023 11:43:09</t>
  </si>
  <si>
    <t>ALAÇATI TM 35-18-A00005_ÇEŞME-2 M10_2311011</t>
  </si>
  <si>
    <t>30.12.2023 11:34:47</t>
  </si>
  <si>
    <t>30.12.2023 11:35:00</t>
  </si>
  <si>
    <t>YİĞİTLER KÖK 35-27-M00707_KARMEZ-2 M06_72159024</t>
  </si>
  <si>
    <t>30.12.2023 11:43:47</t>
  </si>
  <si>
    <t>30.12.2023 11:44:47</t>
  </si>
  <si>
    <t>30.12.2023 11:46:42</t>
  </si>
  <si>
    <t>30.12.2023 12:25:27</t>
  </si>
  <si>
    <t>SARIBEY TR-1 45-83-L00326_45-83-L00326_83787101</t>
  </si>
  <si>
    <t>30.12.2023 12:31:21</t>
  </si>
  <si>
    <t>POLYAK TR-1 35-30-L00132_E_56404145_56404145</t>
  </si>
  <si>
    <t>30.12.2023 11:48:10</t>
  </si>
  <si>
    <t>30.12.2023 12:39:29</t>
  </si>
  <si>
    <t>FAHRETTİN GÖREN SLM GRB TR 35-27-M00712_D_56371654_56371654</t>
  </si>
  <si>
    <t>30.12.2023 11:50:27</t>
  </si>
  <si>
    <t>30.12.2023 15:11:03</t>
  </si>
  <si>
    <t>TR-73 35-16-L00073_TR-76 L02_71993443</t>
  </si>
  <si>
    <t>30.12.2023 11:51:37</t>
  </si>
  <si>
    <t>30.12.2023 13:41:28</t>
  </si>
  <si>
    <t>TR-72 45-78-M00072_953258244_953258244</t>
  </si>
  <si>
    <t>30.12.2023 11:53:30</t>
  </si>
  <si>
    <t>30.12.2023 12:51:51</t>
  </si>
  <si>
    <t>DM-05/02 45-71-M00048_95000574423_95000574423</t>
  </si>
  <si>
    <t>30.12.2023 11:53:56</t>
  </si>
  <si>
    <t>30.12.2023 12:44:57</t>
  </si>
  <si>
    <t>KAPAKLI İM 45-72-A00003_ESKİ MECİDİYE L04_2107704</t>
  </si>
  <si>
    <t>30.12.2023 11:55:46</t>
  </si>
  <si>
    <t>30.12.2023 12:26:47</t>
  </si>
  <si>
    <t>GÖLMARMARA TR-26 45-85-L00026_95001205008_95001205008</t>
  </si>
  <si>
    <t>30.12.2023 11:59:26</t>
  </si>
  <si>
    <t>30.12.2023 14:30:48</t>
  </si>
  <si>
    <t>30.12.2023 12:03:24</t>
  </si>
  <si>
    <t>30.12.2023 13:44:25</t>
  </si>
  <si>
    <t>30.12.2023 12:19:57</t>
  </si>
  <si>
    <t>30.12.2023 12:34:00</t>
  </si>
  <si>
    <t>YAKACIK TR-2 35-20-L00233_B_91387793_91387793</t>
  </si>
  <si>
    <t>30.12.2023 12:20:38</t>
  </si>
  <si>
    <t>30.12.2023 16:32:51</t>
  </si>
  <si>
    <t>L-311 35-18-L00311_950441928_950441928</t>
  </si>
  <si>
    <t>30.12.2023 12:22:20</t>
  </si>
  <si>
    <t>30.12.2023 16:02:26</t>
  </si>
  <si>
    <t>TR-96 35-16-L00096_E e1_47566024</t>
  </si>
  <si>
    <t>30.12.2023 12:27:33</t>
  </si>
  <si>
    <t>30.12.2023 17:52:57</t>
  </si>
  <si>
    <t>K-4499 35-02-K04499_910178973_910178973</t>
  </si>
  <si>
    <t>30.12.2023 12:33:06</t>
  </si>
  <si>
    <t>30.12.2023 16:56:45</t>
  </si>
  <si>
    <t>L-46 HARİTACILAR 35-14-L00046_956634541_956634541</t>
  </si>
  <si>
    <t>30.12.2023 12:33:28</t>
  </si>
  <si>
    <t>30.12.2023 13:25:44</t>
  </si>
  <si>
    <t>DUALAR KÖK 45-82-M00126_HatBaşıAyırıcı_53136124 M02_53136124</t>
  </si>
  <si>
    <t>30.12.2023 12:38:17</t>
  </si>
  <si>
    <t>30.12.2023 13:16:00</t>
  </si>
  <si>
    <t>ULUKENT DM-2/8 35-28-M00577_35-28-M00577_66548674</t>
  </si>
  <si>
    <t>30.12.2023 12:43:23</t>
  </si>
  <si>
    <t>30.12.2023 14:00:27</t>
  </si>
  <si>
    <t>30.12.2023 13:06:18</t>
  </si>
  <si>
    <t>M-1685 35-09-M01685_35-09-M01685_42932314</t>
  </si>
  <si>
    <t>30.12.2023 12:48:08</t>
  </si>
  <si>
    <t>30.12.2023 14:34:36</t>
  </si>
  <si>
    <t>HALİLBEYLİ DM 35-27-M00620_HALİLBEYLİ İÇME SUYU M11_2306340</t>
  </si>
  <si>
    <t>30.12.2023 12:52:37</t>
  </si>
  <si>
    <t>30.12.2023 14:37:37</t>
  </si>
  <si>
    <t>BATI BASMA KÖK 35-26-M00235_ M01_2038647</t>
  </si>
  <si>
    <t>30.12.2023 12:53:27</t>
  </si>
  <si>
    <t>30.12.2023 16:59:59</t>
  </si>
  <si>
    <t>M-1335 KAYADİBİ KÖK 35-02-M01335_BORNOVA 380 GİS TM M06_2118910</t>
  </si>
  <si>
    <t>30.12.2023 12:58:07</t>
  </si>
  <si>
    <t>30.12.2023 14:02:17</t>
  </si>
  <si>
    <t>İMBAT DM 35-17-M00260_İGSAŞ DM M13_2320872</t>
  </si>
  <si>
    <t>30.12.2023 13:02:27</t>
  </si>
  <si>
    <t>30.12.2023 14:46:47</t>
  </si>
  <si>
    <t>M-991 35-03-M00991_910033769_910033769</t>
  </si>
  <si>
    <t>30.12.2023 13:02:57</t>
  </si>
  <si>
    <t>30.12.2023 18:53:05</t>
  </si>
  <si>
    <t>K-567 35-02-K00567_912886032_912886032</t>
  </si>
  <si>
    <t>30.12.2023 13:07:53</t>
  </si>
  <si>
    <t>30.12.2023 14:19:01</t>
  </si>
  <si>
    <t>KEMHALLI KÖK 45-86-M00044_UĞURLU KÖK M03_72224712</t>
  </si>
  <si>
    <t>30.12.2023 13:10:57</t>
  </si>
  <si>
    <t>30.12.2023 13:25:00</t>
  </si>
  <si>
    <t>30.12.2023 13:14:32</t>
  </si>
  <si>
    <t>30.12.2023 16:17:28</t>
  </si>
  <si>
    <t>K-4089 35-03-K04089_TRAFO K03_41912074</t>
  </si>
  <si>
    <t>30.12.2023 13:29:17</t>
  </si>
  <si>
    <t>30.12.2023 16:35:18</t>
  </si>
  <si>
    <t>TR-11/03 (BELEDİYE ŞANTİYE TR) 45-71-M00368_B_56403961_56403961</t>
  </si>
  <si>
    <t>30.12.2023 13:34:59</t>
  </si>
  <si>
    <t>30.12.2023 16:56:09</t>
  </si>
  <si>
    <t>DENİZKÖY TR-1 35-30-M00594_35-30-M00594_2376196</t>
  </si>
  <si>
    <t>30.12.2023 13:39:37</t>
  </si>
  <si>
    <t>30.12.2023 14:41:25</t>
  </si>
  <si>
    <t>M-2461 35-02-M02461_35-02-M02461_66419706</t>
  </si>
  <si>
    <t>30.12.2023 13:46:31</t>
  </si>
  <si>
    <t>30.12.2023 15:15:29</t>
  </si>
  <si>
    <t>BEYLER ÇAYIRI TR-5 35-16-M00166_A_90945993_90945993</t>
  </si>
  <si>
    <t>30.12.2023 13:49:02</t>
  </si>
  <si>
    <t>30.12.2023 15:50:30</t>
  </si>
  <si>
    <t>TR-25 35-27-M00025_99255581_99255581</t>
  </si>
  <si>
    <t>30.12.2023 13:54:36</t>
  </si>
  <si>
    <t>30.12.2023 16:51:45</t>
  </si>
  <si>
    <t>YENİ ŞAKRAN TR-10 35-17-M00210_950314459_950314459</t>
  </si>
  <si>
    <t>30.12.2023 14:00:45</t>
  </si>
  <si>
    <t>30.12.2023 15:54:43</t>
  </si>
  <si>
    <t>30.12.2023 14:55:26</t>
  </si>
  <si>
    <t>SARIGÖL DM 45-79-M00069_TR-54 FİDERİ M07_2318421</t>
  </si>
  <si>
    <t>30.12.2023 14:07:27</t>
  </si>
  <si>
    <t>30.12.2023 16:17:27</t>
  </si>
  <si>
    <t>ULUDERBENT DM 45-73-M00491_HatBaşıAyırıcı_53136014 M03_53136014</t>
  </si>
  <si>
    <t>30.12.2023 14:12:56</t>
  </si>
  <si>
    <t>30.12.2023 14:58:21</t>
  </si>
  <si>
    <t>SOMA TR-17/2 45-82-M00110_915776868_915776868</t>
  </si>
  <si>
    <t>30.12.2023 14:14:19</t>
  </si>
  <si>
    <t>30.12.2023 15:33:17</t>
  </si>
  <si>
    <t>ULUKENT DM-3/18 35-28-M00058_35-28-M00058_66483441</t>
  </si>
  <si>
    <t>30.12.2023 14:16:08</t>
  </si>
  <si>
    <t>30.12.2023 15:04:55</t>
  </si>
  <si>
    <t>KAVACIK TR-1 35-01-L00001_E_56381459_56381459</t>
  </si>
  <si>
    <t>30.12.2023 14:26:53</t>
  </si>
  <si>
    <t>30.12.2023 20:49:02</t>
  </si>
  <si>
    <t>M-3122 35-10-M03122_913580555_913580555</t>
  </si>
  <si>
    <t>30.12.2023 14:32:48</t>
  </si>
  <si>
    <t>30.12.2023 16:10:13</t>
  </si>
  <si>
    <t>M-676 35-02-M00676_ M03_2313254</t>
  </si>
  <si>
    <t>30.12.2023 17:18:21</t>
  </si>
  <si>
    <t>30.12.2023 14:57:17</t>
  </si>
  <si>
    <t>30.12.2023 15:45:17</t>
  </si>
  <si>
    <t>YAKACIK TR-2 35-20-L00233_35-20-L00233_2371414</t>
  </si>
  <si>
    <t>30.12.2023 14:57:20</t>
  </si>
  <si>
    <t>30.12.2023 16:05:27</t>
  </si>
  <si>
    <t>KIZILÇUKUR TR-1 35-30-L00151_B_56352651_56352651</t>
  </si>
  <si>
    <t>30.12.2023 14:58:15</t>
  </si>
  <si>
    <t>30.12.2023 15:33:08</t>
  </si>
  <si>
    <t>YENİŞAKRAN TR-5 35-17-M00205_C_92152537_92152537</t>
  </si>
  <si>
    <t>30.12.2023 14:59:33</t>
  </si>
  <si>
    <t>30.12.2023 16:00:12</t>
  </si>
  <si>
    <t>DM-12/TR-16 45-72-L00939__72373005_72373005</t>
  </si>
  <si>
    <t>30.12.2023 15:01:44</t>
  </si>
  <si>
    <t>30.12.2023 15:50:25</t>
  </si>
  <si>
    <t>ULUKENT DM-3/12 35-28-M00061_DAĞITIM TRAFO ULUKENT DM-3/12 M04_66556662</t>
  </si>
  <si>
    <t>30.12.2023 15:16:57</t>
  </si>
  <si>
    <t>30.12.2023 17:06:35</t>
  </si>
  <si>
    <t>CABBAR DM 45-73-M00100_KEMALİYE-1 ÇIKIŞ M09_2058104</t>
  </si>
  <si>
    <t>30.12.2023 15:18:01</t>
  </si>
  <si>
    <t>30.12.2023 15:35:12</t>
  </si>
  <si>
    <t>M-1253 35-01-M01253_911058554_911058554</t>
  </si>
  <si>
    <t>30.12.2023 15:18:29</t>
  </si>
  <si>
    <t>30.12.2023 17:58:23</t>
  </si>
  <si>
    <t>KEPENEKLİ TR-1 45-80-M00036__93883039_93883039</t>
  </si>
  <si>
    <t>30.12.2023 15:22:58</t>
  </si>
  <si>
    <t>30.12.2023 15:42:54</t>
  </si>
  <si>
    <t>30.12.2023 15:24:43</t>
  </si>
  <si>
    <t>30.12.2023 18:42:16</t>
  </si>
  <si>
    <t>TR-2/29 45-83-L00029__72373861_72373861</t>
  </si>
  <si>
    <t>30.12.2023 15:27:59</t>
  </si>
  <si>
    <t>30.12.2023 17:51:36</t>
  </si>
  <si>
    <t>KIZILÇUKUR TR-1 35-30-L00151_35-30-L00151_2374898</t>
  </si>
  <si>
    <t>30.12.2023 16:19:35</t>
  </si>
  <si>
    <t>VİLLAKENT TR-5 35-28-M00382_F F01_92713621</t>
  </si>
  <si>
    <t>30.12.2023 15:37:35</t>
  </si>
  <si>
    <t>30.12.2023 18:41:22</t>
  </si>
  <si>
    <t>KARGIN KÖK 45-71-M00095_ŞİRVAN M04_2076272</t>
  </si>
  <si>
    <t>30.12.2023 15:48:50</t>
  </si>
  <si>
    <t>30.12.2023 17:29:57</t>
  </si>
  <si>
    <t>KAPAKLI DM 45-72-M00309_ZER SALÇA M05_2099421</t>
  </si>
  <si>
    <t>30.12.2023 15:56:09</t>
  </si>
  <si>
    <t>30.12.2023 16:30:56</t>
  </si>
  <si>
    <t>CABBAR DM 45-73-M00100_KÖYLER ÇIKIŞI M04_2307307</t>
  </si>
  <si>
    <t>30.12.2023 16:03:59</t>
  </si>
  <si>
    <t>30.12.2023 16:24:37</t>
  </si>
  <si>
    <t>30.12.2023 16:09:22</t>
  </si>
  <si>
    <t>30.12.2023 19:58:34</t>
  </si>
  <si>
    <t>M-18 SENEMKENT TR 35-18-M00018_950131490_950131490</t>
  </si>
  <si>
    <t>30.12.2023 16:12:28</t>
  </si>
  <si>
    <t>30.12.2023 20:58:56</t>
  </si>
  <si>
    <t>K-1655 35-02-K01655_99844884_99844884</t>
  </si>
  <si>
    <t>30.12.2023 16:18:00</t>
  </si>
  <si>
    <t>30.12.2023 17:54:25</t>
  </si>
  <si>
    <t>HARMANDALI DM-2 (M-200) 35-09-M00200_M-2166Ö M01_45385755</t>
  </si>
  <si>
    <t>30.12.2023 16:22:42</t>
  </si>
  <si>
    <t>30.12.2023 17:44:12</t>
  </si>
  <si>
    <t>ARPALIK KÖK 45-83-M00137_ÇAMPINAR TARIMSAL SULAMA - TR-6 M06_2096501</t>
  </si>
  <si>
    <t>30.12.2023 16:23:16</t>
  </si>
  <si>
    <t>30.12.2023 17:05:55</t>
  </si>
  <si>
    <t>TEKKEDERE DM 35-16-M00137_ZEYTİNDAĞ İÇME SUYU-DÖNMEZ ÇIRÇIR M04_2118715</t>
  </si>
  <si>
    <t>30.12.2023 16:23:37</t>
  </si>
  <si>
    <t>30.12.2023 16:47:10</t>
  </si>
  <si>
    <t>30.12.2023 16:35:36</t>
  </si>
  <si>
    <t>30.12.2023 18:51:08</t>
  </si>
  <si>
    <t>30.12.2023 16:36:21</t>
  </si>
  <si>
    <t>30.12.2023 22:03:27</t>
  </si>
  <si>
    <t>30.12.2023 16:43:27</t>
  </si>
  <si>
    <t>30.12.2023 17:19:07</t>
  </si>
  <si>
    <t>30.12.2023 16:46:02</t>
  </si>
  <si>
    <t>30.12.2023 17:09:22</t>
  </si>
  <si>
    <t>AKSELENDİ İM 45-72-A00004_ILICAKSU L10_100808541</t>
  </si>
  <si>
    <t>30.12.2023 16:46:33</t>
  </si>
  <si>
    <t>30.12.2023 17:30:29</t>
  </si>
  <si>
    <t>MURADİYE HASTANE TR-1 45-71-M00193_B B03b_95019719</t>
  </si>
  <si>
    <t>30.12.2023 16:50:00</t>
  </si>
  <si>
    <t>30.12.2023 18:58:22</t>
  </si>
  <si>
    <t>TR-25 35-27-M00025_35-27-M00025_2367755</t>
  </si>
  <si>
    <t>30.12.2023 17:29:26</t>
  </si>
  <si>
    <t>PANCAR TM 35-26-A00003_OSB-2 M07_2322983</t>
  </si>
  <si>
    <t>30.12.2023 16:51:57</t>
  </si>
  <si>
    <t>30.12.2023 17:01:37</t>
  </si>
  <si>
    <t>H.K. KÖK 35-26-M00664_DM-4 M01_65911927</t>
  </si>
  <si>
    <t>30.12.2023 16:52:07</t>
  </si>
  <si>
    <t>30.12.2023 17:24:18</t>
  </si>
  <si>
    <t>M-1814 KISIK DM-1 35-22-M00095_KISIK SANAYİ-2 M05_72099849</t>
  </si>
  <si>
    <t>30.12.2023 17:10:33</t>
  </si>
  <si>
    <t>TEPECİK KÖPRÜ DM 35-14-M00332_TAŞKENT DM-2 (DOĞANBEY-2 477 H.H. SAĞ DEVRE) M07_49833970</t>
  </si>
  <si>
    <t>30.12.2023 16:52:08</t>
  </si>
  <si>
    <t>30.12.2023 18:42:14</t>
  </si>
  <si>
    <t>SART TR-12 45-78-M00179_953252439_953252439</t>
  </si>
  <si>
    <t>30.12.2023 16:58:35</t>
  </si>
  <si>
    <t>30.12.2023 17:47:40</t>
  </si>
  <si>
    <t>K-4260 35-07-K04260_F_56381443_56381443</t>
  </si>
  <si>
    <t>30.12.2023 17:05:17</t>
  </si>
  <si>
    <t>30.12.2023 18:50:02</t>
  </si>
  <si>
    <t>30.12.2023 17:09:37</t>
  </si>
  <si>
    <t>30.12.2023 18:37:21</t>
  </si>
  <si>
    <t>DM08/TR01 45-73-M00017_E e1_45157602</t>
  </si>
  <si>
    <t>30.12.2023 17:10:24</t>
  </si>
  <si>
    <t>30.12.2023 18:08:13</t>
  </si>
  <si>
    <t>TR-1/40-B 45-72-M00107__91089033_91089033</t>
  </si>
  <si>
    <t>30.12.2023 17:16:15</t>
  </si>
  <si>
    <t>30.12.2023 18:07:23</t>
  </si>
  <si>
    <t>SARIGÖL TR-5 45-79-M00005_B_90949239_90949239</t>
  </si>
  <si>
    <t>30.12.2023 17:17:57</t>
  </si>
  <si>
    <t>30.12.2023 18:06:52</t>
  </si>
  <si>
    <t>PANCAR OSB DM-1 35-26-M00869_YAZIBAŞI-2 M26_2122350</t>
  </si>
  <si>
    <t>30.12.2023 21:01:48</t>
  </si>
  <si>
    <t>SELAMPEN KÖK 35-26-M00926_ÇETMEN M06_65890768</t>
  </si>
  <si>
    <t>30.12.2023 17:19:37</t>
  </si>
  <si>
    <t>30.12.2023 17:25:00</t>
  </si>
  <si>
    <t>PARLAK TR-1 35-21-L00074_A_76841157_76841157</t>
  </si>
  <si>
    <t>30.12.2023 17:23:55</t>
  </si>
  <si>
    <t>30.12.2023 21:30:52</t>
  </si>
  <si>
    <t>L-308 35-18-L00308_950464424_950464424</t>
  </si>
  <si>
    <t>30.12.2023 17:31:30</t>
  </si>
  <si>
    <t>30.12.2023 23:16:05</t>
  </si>
  <si>
    <t>K-1986 35-01-K01986_A_56383084_56383084</t>
  </si>
  <si>
    <t>30.12.2023 17:34:50</t>
  </si>
  <si>
    <t>30.12.2023 18:50:51</t>
  </si>
  <si>
    <t>ÜÇPINAR DM 45-71-M00183_HatBaşıAyırıcı_53134523 M08_53134523</t>
  </si>
  <si>
    <t>30.12.2023 17:37:44</t>
  </si>
  <si>
    <t>31.12.2023 02:07:29</t>
  </si>
  <si>
    <t>TÜRKELLİ TR-1 35-28-M00462_D_56374020_56374020</t>
  </si>
  <si>
    <t>30.12.2023 17:45:20</t>
  </si>
  <si>
    <t>30.12.2023 20:55:20</t>
  </si>
  <si>
    <t>30.12.2023 17:52:37</t>
  </si>
  <si>
    <t>30.12.2023 18:33:10</t>
  </si>
  <si>
    <t>TR-96 35-16-L00096_35-16-L00096_2346556</t>
  </si>
  <si>
    <t>30.12.2023 20:37:25</t>
  </si>
  <si>
    <t>KULA İM 45-77-A00001_KULA-3(ŞEHİR-3) L04_2308463</t>
  </si>
  <si>
    <t>30.12.2023 17:58:37</t>
  </si>
  <si>
    <t>30.12.2023 18:16:13</t>
  </si>
  <si>
    <t>K-1744 35-01-K01744_35-01-K01744_84744350</t>
  </si>
  <si>
    <t>30.12.2023 18:04:27</t>
  </si>
  <si>
    <t>30.12.2023 21:01:21</t>
  </si>
  <si>
    <t>DELİDEMİRCİ TR-1 45-74-M00237_945591259_945591259</t>
  </si>
  <si>
    <t>30.12.2023 18:10:26</t>
  </si>
  <si>
    <t>30.12.2023 22:03:20</t>
  </si>
  <si>
    <t>ASARLIK TR-4 35-28-M00179_953376851_953376851</t>
  </si>
  <si>
    <t>30.12.2023 18:10:58</t>
  </si>
  <si>
    <t>30.12.2023 21:32:10</t>
  </si>
  <si>
    <t>AVDAN TR-3 45-82-M00228_D_56405038_56405038</t>
  </si>
  <si>
    <t>30.12.2023 18:26:33</t>
  </si>
  <si>
    <t>30.12.2023 21:29:27</t>
  </si>
  <si>
    <t>30.12.2023 19:00:18</t>
  </si>
  <si>
    <t>30.12.2023 20:21:48</t>
  </si>
  <si>
    <t>GERENKÖY TR-7 35-23-M00153_C_91090894_91090894</t>
  </si>
  <si>
    <t>30.12.2023 19:02:26</t>
  </si>
  <si>
    <t>30.12.2023 19:26:55</t>
  </si>
  <si>
    <t>K-3974 35-01-K03974_911987776_911987776</t>
  </si>
  <si>
    <t>30.12.2023 19:02:44</t>
  </si>
  <si>
    <t>30.12.2023 20:33:05</t>
  </si>
  <si>
    <t>ÜRKMEZ M-9 35-25-M00147_35-25-M00147_72076650</t>
  </si>
  <si>
    <t>30.12.2023 19:03:27</t>
  </si>
  <si>
    <t>30.12.2023 19:06:00</t>
  </si>
  <si>
    <t>30.12.2023 19:14:41</t>
  </si>
  <si>
    <t>30.12.2023 20:00:32</t>
  </si>
  <si>
    <t>HALİLBEYLİ DM 35-27-M00620_HALİLBEYLİ İÇME SUYU M11_2051349</t>
  </si>
  <si>
    <t>30.12.2023 19:22:17</t>
  </si>
  <si>
    <t>30.12.2023 19:56:07</t>
  </si>
  <si>
    <t>30.12.2023 19:32:07</t>
  </si>
  <si>
    <t>30.12.2023 21:09:57</t>
  </si>
  <si>
    <t>K-2 35-01-K00002_912208889_912208889</t>
  </si>
  <si>
    <t>30.12.2023 19:32:34</t>
  </si>
  <si>
    <t>30.12.2023 21:13:18</t>
  </si>
  <si>
    <t>ÇIKRIKÇI TR-2 45-83-L00465_955167103_955167103</t>
  </si>
  <si>
    <t>30.12.2023 19:50:36</t>
  </si>
  <si>
    <t>30.12.2023 23:52:16</t>
  </si>
  <si>
    <t>30.12.2023 20:16:23</t>
  </si>
  <si>
    <t>30.12.2023 23:03:45</t>
  </si>
  <si>
    <t>30.12.2023 21:21:02</t>
  </si>
  <si>
    <t>L-426 ESKİ GARAJ 35-18-L00426_A a1_5945316</t>
  </si>
  <si>
    <t>30.12.2023 20:24:46</t>
  </si>
  <si>
    <t>30.12.2023 22:12:36</t>
  </si>
  <si>
    <t>30.12.2023 21:03:07</t>
  </si>
  <si>
    <t>30.12.2023 21:07:47</t>
  </si>
  <si>
    <t>ULUKENT DM-1/10 35-28-M00570_E _5881953</t>
  </si>
  <si>
    <t>30.12.2023 21:08:59</t>
  </si>
  <si>
    <t>30.12.2023 23:17:54</t>
  </si>
  <si>
    <t>30.12.2023 21:54:37</t>
  </si>
  <si>
    <t>30.12.2023 21:59:07</t>
  </si>
  <si>
    <t>30.12.2023 22:02:07</t>
  </si>
  <si>
    <t>30.12.2023 23:39:45</t>
  </si>
  <si>
    <t>BEYDERE KÖK 45-71-M00128_ESKİ KARAAĞAÇLI M07_50217231</t>
  </si>
  <si>
    <t>30.12.2023 22:39:36</t>
  </si>
  <si>
    <t>30.12.2023 22:12:27</t>
  </si>
  <si>
    <t>31.12.2023 01:27:37</t>
  </si>
  <si>
    <t>30.12.2023 22:27:32</t>
  </si>
  <si>
    <t>30.12.2023 23:42:53</t>
  </si>
  <si>
    <t>BUCA TM 35-03-A00003_Buca-17 K24_2311287</t>
  </si>
  <si>
    <t>30.12.2023 22:36:37</t>
  </si>
  <si>
    <t>31.12.2023 00:25:06</t>
  </si>
  <si>
    <t>ARPALIK TARIMSAL SULAMA TR-8 45-83-M00340_45-83-M00340_2371744</t>
  </si>
  <si>
    <t>30.12.2023 22:38:25</t>
  </si>
  <si>
    <t>30.12.2023 23:40:35</t>
  </si>
  <si>
    <t>GENCERLER TR-3 35-20-L00426_A_56360268_56360268</t>
  </si>
  <si>
    <t>30.12.2023 22:50:47</t>
  </si>
  <si>
    <t>31.12.2023 01:38:43</t>
  </si>
  <si>
    <t>KARAYAĞCI TR-1 45-72-L00861_45-72-L00861_2349209</t>
  </si>
  <si>
    <t>30.12.2023 23:06:37</t>
  </si>
  <si>
    <t>30.12.2023 23:51:21</t>
  </si>
  <si>
    <t>TR-144 35-16-L00144_47571848_56352905_56352905</t>
  </si>
  <si>
    <t>30.12.2023 23:15:43</t>
  </si>
  <si>
    <t>31.12.2023 01:48:37</t>
  </si>
  <si>
    <t>M-2954 35-01-M02954_911341659_911341659</t>
  </si>
  <si>
    <t>30.12.2023 23:35:06</t>
  </si>
  <si>
    <t>31.12.2023 04:20:20</t>
  </si>
  <si>
    <t>SOMA TR-17/2 45-82-M00110_945524828_945524828</t>
  </si>
  <si>
    <t>31.12.2023 00:31:43</t>
  </si>
  <si>
    <t>31.12.2023 02:29:48</t>
  </si>
  <si>
    <t>TR-1/49 45-72-M00049_B_79614801_79614801</t>
  </si>
  <si>
    <t>31.12.2023 00:59:45</t>
  </si>
  <si>
    <t>31.12.2023 02:09:18</t>
  </si>
  <si>
    <t>ÜÇPINAR DM 45-71-M00183_GÖKBEL M09_72249143</t>
  </si>
  <si>
    <t>31.12.2023 01:01:27</t>
  </si>
  <si>
    <t>31.12.2023 01:52:07</t>
  </si>
  <si>
    <t>BAĞARASI TR-3 35-23-M00172_35-23-M00172_2369866</t>
  </si>
  <si>
    <t>31.12.2023 02:06:55</t>
  </si>
  <si>
    <t>31.12.2023 04:42:29</t>
  </si>
  <si>
    <t>31.12.2023 02:17:16</t>
  </si>
  <si>
    <t>31.12.2023 04:08:25</t>
  </si>
  <si>
    <t>31.12.2023 03:04:21</t>
  </si>
  <si>
    <t>31.12.2023 04:23:15</t>
  </si>
  <si>
    <t>FOÇA TR-47 35-23-L00047_42134417_56397887_56397887</t>
  </si>
  <si>
    <t>31.12.2023 04:51:00</t>
  </si>
  <si>
    <t>31.12.2023 07:31:33</t>
  </si>
  <si>
    <t>31.12.2023 05:01:40</t>
  </si>
  <si>
    <t>31.12.2023 05:54:14</t>
  </si>
  <si>
    <t>31.12.2023 05:56:18</t>
  </si>
  <si>
    <t>31.12.2023 06:28:00</t>
  </si>
  <si>
    <t>K-1996 35-01-K01996_E E1_5923094</t>
  </si>
  <si>
    <t>31.12.2023 06:15:10</t>
  </si>
  <si>
    <t>31.12.2023 09:13:20</t>
  </si>
  <si>
    <t>31.12.2023 08:17:03</t>
  </si>
  <si>
    <t>31.12.2023 10:18:17</t>
  </si>
  <si>
    <t>TR-96 35-16-L00096_A_90947249_90947249</t>
  </si>
  <si>
    <t>31.12.2023 08:40:18</t>
  </si>
  <si>
    <t>31.12.2023 09:26:24</t>
  </si>
  <si>
    <t>31.12.2023 08:43:32</t>
  </si>
  <si>
    <t>31.12.2023 12:00:55</t>
  </si>
  <si>
    <t>TR-2/117 45-83-M00712_955143498_955143498</t>
  </si>
  <si>
    <t>31.12.2023 08:51:49</t>
  </si>
  <si>
    <t>31.12.2023 10:12:55</t>
  </si>
  <si>
    <t>K-2451 35-03-K02451_B_56354194_56354194</t>
  </si>
  <si>
    <t>31.12.2023 08:53:44</t>
  </si>
  <si>
    <t>31.12.2023 11:17:15</t>
  </si>
  <si>
    <t>M-3476(YATIRIM REZERVE) 35-02-M03476_99034565_99034565</t>
  </si>
  <si>
    <t>31.12.2023 08:53:56</t>
  </si>
  <si>
    <t>31.12.2023 10:51:05</t>
  </si>
  <si>
    <t>MURADİYE DM-7/1 45-71-M01854_DM-5/7 KÖK M01_2328818</t>
  </si>
  <si>
    <t>31.12.2023 08:56:50</t>
  </si>
  <si>
    <t>31.12.2023 18:47:00</t>
  </si>
  <si>
    <t>ÇİĞİLLER YASSIALAN TR-9 45-75-M00404_ H_83995394</t>
  </si>
  <si>
    <t>31.12.2023 09:00:33</t>
  </si>
  <si>
    <t>31.12.2023 11:02:59</t>
  </si>
  <si>
    <t>TR-1/77 45-72-M00077_TR-1/80 M02_83461222</t>
  </si>
  <si>
    <t>31.12.2023 09:03:03</t>
  </si>
  <si>
    <t>31.12.2023 13:41:17</t>
  </si>
  <si>
    <t>31.12.2023 09:06:16</t>
  </si>
  <si>
    <t>31.12.2023 09:18:00</t>
  </si>
  <si>
    <t>SOMA B SANTRALİ TM 45-82-A00004_1H03 SOMA KÖYLER DM-2 FİDER-1 M011_66326702</t>
  </si>
  <si>
    <t>31.12.2023 09:07:27</t>
  </si>
  <si>
    <t>31.12.2023 09:25:00</t>
  </si>
  <si>
    <t>ALAAĞAÇ TR-1 45-74-M00277_A_56352153_56352153</t>
  </si>
  <si>
    <t>31.12.2023 09:12:39</t>
  </si>
  <si>
    <t>31.12.2023 11:03:03</t>
  </si>
  <si>
    <t>BELEVİ TR-5 35-13-L00064_A_56380283_56380283</t>
  </si>
  <si>
    <t>31.12.2023 09:15:51</t>
  </si>
  <si>
    <t>31.12.2023 12:57:41</t>
  </si>
  <si>
    <t>31.12.2023 09:19:53</t>
  </si>
  <si>
    <t>31.12.2023 09:29:00</t>
  </si>
  <si>
    <t>TR-1 45-77-L00001_CBÜ ÖZEL TR L05_72202879</t>
  </si>
  <si>
    <t>31.12.2023 09:22:03</t>
  </si>
  <si>
    <t>31.12.2023 12:34:58</t>
  </si>
  <si>
    <t>DM-14/3A 45-71-M02249_A A01B_73719691</t>
  </si>
  <si>
    <t>31.12.2023 09:30:19</t>
  </si>
  <si>
    <t>31.12.2023 10:15:13</t>
  </si>
  <si>
    <t>TR-1-2/2 35-20-L00008_A A03_83865991</t>
  </si>
  <si>
    <t>31.12.2023 09:36:55</t>
  </si>
  <si>
    <t>31.12.2023 11:02:31</t>
  </si>
  <si>
    <t>GERENKÖY TR-5 35-23-M00151_GERENKÖY TR-4 M01_72154550</t>
  </si>
  <si>
    <t>31.12.2023 09:42:01</t>
  </si>
  <si>
    <t>31.12.2023 11:04:58</t>
  </si>
  <si>
    <t>DERİCİ KÖK 45-84-M00003_MANDALLI M02_2313988</t>
  </si>
  <si>
    <t>31.12.2023 09:43:28</t>
  </si>
  <si>
    <t>31.12.2023 09:43:58</t>
  </si>
  <si>
    <t>31.12.2023 09:47:34</t>
  </si>
  <si>
    <t>31.12.2023 10:57:46</t>
  </si>
  <si>
    <t>31.12.2023 09:55:28</t>
  </si>
  <si>
    <t>31.12.2023 09:56:07</t>
  </si>
  <si>
    <t>SALİHLİ İM 45-78-A00001_ŞEHİR-7 L10_48929105</t>
  </si>
  <si>
    <t>31.12.2023 10:00:57</t>
  </si>
  <si>
    <t>31.12.2023 16:13:10</t>
  </si>
  <si>
    <t>SALİHLİ İM 45-78-A00001_ŞEHİR-5 L09_48928854</t>
  </si>
  <si>
    <t>31.12.2023 10:02:04</t>
  </si>
  <si>
    <t>31.12.2023 15:59:08</t>
  </si>
  <si>
    <t>SALİHLİ İM 45-78-A00001_ŞEHİR-6 L03_100651574</t>
  </si>
  <si>
    <t>31.12.2023 10:03:48</t>
  </si>
  <si>
    <t>31.12.2023 16:12:26</t>
  </si>
  <si>
    <t>BAĞLICA KÖK 45-79-M00248_BAĞLICA M02_72036936</t>
  </si>
  <si>
    <t>31.12.2023 10:07:48</t>
  </si>
  <si>
    <t>31.12.2023 12:07:55</t>
  </si>
  <si>
    <t>SÜLEYMANLI KÖK 45-72-L00299_KÖYLER ÇIKIŞI L03_2105415</t>
  </si>
  <si>
    <t>31.12.2023 10:20:07</t>
  </si>
  <si>
    <t>31.12.2023 10:20:37</t>
  </si>
  <si>
    <t>HARMANDALI DM-2 (M-200) 35-09-M00200_HatBaşıAyırıcı_53137904 M01_53137904</t>
  </si>
  <si>
    <t>31.12.2023 10:20:29</t>
  </si>
  <si>
    <t>31.12.2023 13:53:05</t>
  </si>
  <si>
    <t>KAREL DM 35-17-M00247_BAZTAŞ DM M05_66441215</t>
  </si>
  <si>
    <t>31.12.2023 10:23:09</t>
  </si>
  <si>
    <t>31.12.2023 10:36:27</t>
  </si>
  <si>
    <t>ÜRKMEZ M-9 35-25-M00147_DAĞITIM TRAFO ÜRKMEZ M-9 M03_72076626</t>
  </si>
  <si>
    <t>31.12.2023 10:27:04</t>
  </si>
  <si>
    <t>31.12.2023 12:11:16</t>
  </si>
  <si>
    <t>K-4451 35-02-K04451_C C1B_5814267</t>
  </si>
  <si>
    <t>31.12.2023 10:31:01</t>
  </si>
  <si>
    <t>31.12.2023 11:51:24</t>
  </si>
  <si>
    <t>İSMETİYE TR-6 TARIMSAL SULAMA 45-73-M00983_45-73-M00983_2354017</t>
  </si>
  <si>
    <t>31.12.2023 10:33:42</t>
  </si>
  <si>
    <t>31.12.2023 11:55:59</t>
  </si>
  <si>
    <t>31.12.2023 10:38:27</t>
  </si>
  <si>
    <t>31.12.2023 15:07:15</t>
  </si>
  <si>
    <t>TR-22/14 ÇUKUROVA KİMYA EML 45-71-M01186_953242670_953242670</t>
  </si>
  <si>
    <t>31.12.2023 10:39:24</t>
  </si>
  <si>
    <t>31.12.2023 11:14:05</t>
  </si>
  <si>
    <t>ÇATALOLUK DM 45-74-M00227_AYVAALAN M03_2115039</t>
  </si>
  <si>
    <t>31.12.2023 10:47:04</t>
  </si>
  <si>
    <t>31.12.2023 10:52:07</t>
  </si>
  <si>
    <t>31.12.2023 10:50:00</t>
  </si>
  <si>
    <t>31.12.2023 17:08:16</t>
  </si>
  <si>
    <t>ALMAK TM 35-17-A00003_HatBaşıAyırıcı_76051623 M28_76051623</t>
  </si>
  <si>
    <t>31.12.2023 10:51:19</t>
  </si>
  <si>
    <t>31.12.2023 12:08:40</t>
  </si>
  <si>
    <t>TAYTAN OFİS KÖK 45-78-M00314_SALİHLİ DM-1 GİRİŞİ (DEMİRKÖPRÜ-1) M011_60669726</t>
  </si>
  <si>
    <t>31.12.2023 10:53:47</t>
  </si>
  <si>
    <t>31.12.2023 11:16:38</t>
  </si>
  <si>
    <t>K-1936 35-09-K01936_35-09-K01936_45352867</t>
  </si>
  <si>
    <t>31.12.2023 10:56:00</t>
  </si>
  <si>
    <t>31.12.2023 15:08:05</t>
  </si>
  <si>
    <t>L-404 35-18-L00404_950448276_950448276</t>
  </si>
  <si>
    <t>31.12.2023 10:59:40</t>
  </si>
  <si>
    <t>31.12.2023 12:33:36</t>
  </si>
  <si>
    <t>31.12.2023 11:02:02</t>
  </si>
  <si>
    <t>31.12.2023 12:38:21</t>
  </si>
  <si>
    <t>YAKAKÖY KÖK 45-75-M00067_BOYALI M03_2324688</t>
  </si>
  <si>
    <t>31.12.2023 11:04:47</t>
  </si>
  <si>
    <t>31.12.2023 11:08:57</t>
  </si>
  <si>
    <t>TR-145 35-15-M00145_A_91360557_91360557</t>
  </si>
  <si>
    <t>31.12.2023 11:10:56</t>
  </si>
  <si>
    <t>31.12.2023 14:12:27</t>
  </si>
  <si>
    <t>31.12.2023 11:12:28</t>
  </si>
  <si>
    <t>31.12.2023 11:52:05</t>
  </si>
  <si>
    <t>K-4507 35-01-K04507_912014815_912014815</t>
  </si>
  <si>
    <t>31.12.2023 11:16:35</t>
  </si>
  <si>
    <t>31.12.2023 12:50:35</t>
  </si>
  <si>
    <t>31.12.2023 11:22:27</t>
  </si>
  <si>
    <t>31.12.2023 11:22:57</t>
  </si>
  <si>
    <t>TR-32 35-26-M00032__56358822_56358822</t>
  </si>
  <si>
    <t>31.12.2023 11:32:55</t>
  </si>
  <si>
    <t>31.12.2023 12:22:50</t>
  </si>
  <si>
    <t>31.12.2023 11:35:16</t>
  </si>
  <si>
    <t>31.12.2023 11:59:06</t>
  </si>
  <si>
    <t>TR-1/49 45-72-M00049_A_79614802_79614802</t>
  </si>
  <si>
    <t>31.12.2023 11:40:18</t>
  </si>
  <si>
    <t>31.12.2023 13:19:17</t>
  </si>
  <si>
    <t>31.12.2023 11:42:27</t>
  </si>
  <si>
    <t>31.12.2023 12:00:30</t>
  </si>
  <si>
    <t>KAYACIK KÖK 45-75-M00065_HatBaşıAyırıcı_53135658 M04_53135658</t>
  </si>
  <si>
    <t>31.12.2023 11:45:16</t>
  </si>
  <si>
    <t>31.12.2023 13:47:13</t>
  </si>
  <si>
    <t>SEFERİHİSAR İM 35-14-A00002_KARAKAYALAR-2 M03_72378538</t>
  </si>
  <si>
    <t>31.12.2023 11:49:03</t>
  </si>
  <si>
    <t>31.12.2023 11:53:27</t>
  </si>
  <si>
    <t>BAĞARASI TR-7 35-23-M00176_95002468485_95002468485</t>
  </si>
  <si>
    <t>31.12.2023 11:52:03</t>
  </si>
  <si>
    <t>31.12.2023 15:29:53</t>
  </si>
  <si>
    <t>YENİFOÇA TR-34 35-23-M00034_YENİFOÇA TR-37 M03_2334873</t>
  </si>
  <si>
    <t>31.12.2023 13:25:36</t>
  </si>
  <si>
    <t>31.12.2023 11:54:07</t>
  </si>
  <si>
    <t>31.12.2023 12:52:00</t>
  </si>
  <si>
    <t>ALAŞEHİR TM 45-73-A00001_KULA-2 M22_2312687</t>
  </si>
  <si>
    <t>31.12.2023 11:54:47</t>
  </si>
  <si>
    <t>31.12.2023 12:05:40</t>
  </si>
  <si>
    <t>TR-2/47 45-72-L00047_956500054_956500054</t>
  </si>
  <si>
    <t>31.12.2023 12:02:10</t>
  </si>
  <si>
    <t>31.12.2023 12:20:22</t>
  </si>
  <si>
    <t>KEMALİYE DM (TR-1) 45-73-M00150_HatBaşıAyırıcı_53134856 M01_53134856</t>
  </si>
  <si>
    <t>31.12.2023 12:03:09</t>
  </si>
  <si>
    <t>31.12.2023 13:25:25</t>
  </si>
  <si>
    <t>31.12.2023 12:05:17</t>
  </si>
  <si>
    <t>31.12.2023 13:09:00</t>
  </si>
  <si>
    <t>M-1253 35-01-M01253_97957455_97957455</t>
  </si>
  <si>
    <t>31.12.2023 12:11:00</t>
  </si>
  <si>
    <t>31.12.2023 15:09:16</t>
  </si>
  <si>
    <t>ÇIKRIKÇI TR-1 45-83-L00417_955158933_955158933</t>
  </si>
  <si>
    <t>31.12.2023 12:12:12</t>
  </si>
  <si>
    <t>31.12.2023 14:22:53</t>
  </si>
  <si>
    <t>ÇANAKÇI KÖK 45-79-M00194_HatBaşıAyırıcı_53134319 M01_53134319</t>
  </si>
  <si>
    <t>31.12.2023 12:14:37</t>
  </si>
  <si>
    <t>31.12.2023 13:30:40</t>
  </si>
  <si>
    <t>DM-2/TR-13 MENDERES 35-22-M00822_DAĞITIM TRAFOSU M04_53089796</t>
  </si>
  <si>
    <t>31.12.2023 12:17:06</t>
  </si>
  <si>
    <t>31.12.2023 13:10:14</t>
  </si>
  <si>
    <t>TEPECİK KÖYÜ TR-1 45-71-M01289_A_91401422_91401422</t>
  </si>
  <si>
    <t>31.12.2023 12:27:00</t>
  </si>
  <si>
    <t>31.12.2023 13:19:49</t>
  </si>
  <si>
    <t>DOĞANBEY KÖK 35-14-M00100_DOĞANBEY KÖY M01_80639824</t>
  </si>
  <si>
    <t>31.12.2023 12:27:47</t>
  </si>
  <si>
    <t>31.12.2023 13:25:30</t>
  </si>
  <si>
    <t>TR-182 45-78-L00182__72373748_72373748</t>
  </si>
  <si>
    <t>31.12.2023 12:28:37</t>
  </si>
  <si>
    <t>31.12.2023 13:53:00</t>
  </si>
  <si>
    <t>TEPECİK KÖPRÜ DM 35-14-M00332_TEPECİK ÇIKIŞI (M-78) M04_49833964</t>
  </si>
  <si>
    <t>31.12.2023 12:30:41</t>
  </si>
  <si>
    <t>31.12.2023 13:13:00</t>
  </si>
  <si>
    <t>31.12.2023 12:31:07</t>
  </si>
  <si>
    <t>31.12.2023 15:05:30</t>
  </si>
  <si>
    <t>31.12.2023 12:41:10</t>
  </si>
  <si>
    <t>31.12.2023 14:08:58</t>
  </si>
  <si>
    <t>SANCAKLI BOZKÖY KÖK 45-71-M00087_İĞDECİK M01_61320839</t>
  </si>
  <si>
    <t>31.12.2023 12:42:47</t>
  </si>
  <si>
    <t>31.12.2023 13:24:00</t>
  </si>
  <si>
    <t>31.12.2023 12:43:55</t>
  </si>
  <si>
    <t>31.12.2023 12:51:37</t>
  </si>
  <si>
    <t>M-1269 35-02-M01269_M-1 M04_2097996</t>
  </si>
  <si>
    <t>31.12.2023 12:43:57</t>
  </si>
  <si>
    <t>31.12.2023 12:53:02</t>
  </si>
  <si>
    <t>K-4624 35-03-K04624_35-03-K04624_41921148</t>
  </si>
  <si>
    <t>31.12.2023 12:44:04</t>
  </si>
  <si>
    <t>31.12.2023 13:37:40</t>
  </si>
  <si>
    <t>ÇAPAKLI KÖK 45-78-M01161_HatBaşıAyırıcı_53138942 M07_53138942</t>
  </si>
  <si>
    <t>31.12.2023 12:46:02</t>
  </si>
  <si>
    <t>31.12.2023 13:35:08</t>
  </si>
  <si>
    <t>31.12.2023 12:47:02</t>
  </si>
  <si>
    <t>31.12.2023 12:56:47</t>
  </si>
  <si>
    <t>FOÇAKÖY TR-2 35-23-M00223_A_56357425_56357425</t>
  </si>
  <si>
    <t>31.12.2023 12:47:09</t>
  </si>
  <si>
    <t>31.12.2023 16:48:00</t>
  </si>
  <si>
    <t>MURADİYE TR-5 (ESKİ MEZARLIK YANI) 45-71-M00204_FABRİKALAR M05_2312805</t>
  </si>
  <si>
    <t>31.12.2023 12:47:27</t>
  </si>
  <si>
    <t>31.12.2023 14:16:57</t>
  </si>
  <si>
    <t>K-4123 35-09-K04123_915134577_915134577</t>
  </si>
  <si>
    <t>31.12.2023 13:03:05</t>
  </si>
  <si>
    <t>31.12.2023 14:37:37</t>
  </si>
  <si>
    <t>DM-3/TR-14 35-22-M00820_ M05_53078995</t>
  </si>
  <si>
    <t>31.12.2023 13:14:08</t>
  </si>
  <si>
    <t>31.12.2023 13:40:09</t>
  </si>
  <si>
    <t>31.12.2023 13:18:27</t>
  </si>
  <si>
    <t>31.12.2023 13:45:10</t>
  </si>
  <si>
    <t>M-2018 35-01-M02018_910413394_910413394</t>
  </si>
  <si>
    <t>31.12.2023 13:18:36</t>
  </si>
  <si>
    <t>31.12.2023 13:42:00</t>
  </si>
  <si>
    <t>TR-47 35-27-M00047_98790687_98790687</t>
  </si>
  <si>
    <t>31.12.2023 13:21:49</t>
  </si>
  <si>
    <t>31.12.2023 14:20:30</t>
  </si>
  <si>
    <t>K-1031 35-01-K01031_G_56366443_56366443</t>
  </si>
  <si>
    <t>31.12.2023 13:23:21</t>
  </si>
  <si>
    <t>31.12.2023 14:46:13</t>
  </si>
  <si>
    <t>M-2166Ö İBB BELEDİYE ÇÖPLÜK 35-09-M02166Ö_DIREK TIPI TRAFO HUCRESI H01_2070210</t>
  </si>
  <si>
    <t>31.12.2023 13:25:47</t>
  </si>
  <si>
    <t>31.12.2023 13:28:40</t>
  </si>
  <si>
    <t>31.12.2023 13:34:12</t>
  </si>
  <si>
    <t>31.12.2023 15:18:18</t>
  </si>
  <si>
    <t>KARAPINAR İM 45-78-A00002_GERİ DÖNÜŞ FİDERİ M05_66243668</t>
  </si>
  <si>
    <t>31.12.2023 13:39:37</t>
  </si>
  <si>
    <t>31.12.2023 13:40:00</t>
  </si>
  <si>
    <t>KARAHIDIRLI KÖK 35-16-M00718_HatBaşıAyırıcı_52991895 M4_52991895</t>
  </si>
  <si>
    <t>31.12.2023 13:48:03</t>
  </si>
  <si>
    <t>31.12.2023 18:11:55</t>
  </si>
  <si>
    <t>TR-182 45-78-L00182_DAĞITIM TRAFOSU TR-182 L02_65913193</t>
  </si>
  <si>
    <t>31.12.2023 15:46:27</t>
  </si>
  <si>
    <t>KARASAVCI TR-1 45-78-M00553_45-78-M00553_2366166</t>
  </si>
  <si>
    <t>31.12.2023 13:59:47</t>
  </si>
  <si>
    <t>31.12.2023 14:49:53</t>
  </si>
  <si>
    <t>31.12.2023 14:00:11</t>
  </si>
  <si>
    <t>31.12.2023 15:05:37</t>
  </si>
  <si>
    <t>K-2 35-01-K00002_910816598_910816598</t>
  </si>
  <si>
    <t>31.12.2023 14:00:19</t>
  </si>
  <si>
    <t>31.12.2023 16:45:33</t>
  </si>
  <si>
    <t>K-1996 35-01-K01996_C 1C_5914060</t>
  </si>
  <si>
    <t>31.12.2023 14:01:24</t>
  </si>
  <si>
    <t>31.12.2023 15:16:47</t>
  </si>
  <si>
    <t>TR-117 HAYVAN PAZARI 35-26-M00117_956607291_956607291</t>
  </si>
  <si>
    <t>31.12.2023 14:09:49</t>
  </si>
  <si>
    <t>31.12.2023 15:18:37</t>
  </si>
  <si>
    <t>TR-1/56 45-72-M00640_95001202227_95001202227</t>
  </si>
  <si>
    <t>31.12.2023 14:18:20</t>
  </si>
  <si>
    <t>31.12.2023 15:25:51</t>
  </si>
  <si>
    <t>31.12.2023 14:21:08</t>
  </si>
  <si>
    <t>31.12.2023 15:31:18</t>
  </si>
  <si>
    <t>GÖLBAŞI TR-1 45-77-M00087_945513470_945513470</t>
  </si>
  <si>
    <t>31.12.2023 14:42:15</t>
  </si>
  <si>
    <t>31.12.2023 15:37:47</t>
  </si>
  <si>
    <t>31.12.2023 14:46:38</t>
  </si>
  <si>
    <t>31.12.2023 14:56:01</t>
  </si>
  <si>
    <t>31.12.2023 14:55:56</t>
  </si>
  <si>
    <t>31.12.2023 16:58:05</t>
  </si>
  <si>
    <t>K-2337 35-03-K02337_910682938_910682938</t>
  </si>
  <si>
    <t>31.12.2023 15:07:59</t>
  </si>
  <si>
    <t>31.12.2023 16:45:54</t>
  </si>
  <si>
    <t>31.12.2023 15:15:09</t>
  </si>
  <si>
    <t>31.12.2023 17:44:05</t>
  </si>
  <si>
    <t>31.12.2023 15:33:01</t>
  </si>
  <si>
    <t>31.12.2023 15:45:22</t>
  </si>
  <si>
    <t>31.12.2023 15:33:20</t>
  </si>
  <si>
    <t>31.12.2023 17:40:29</t>
  </si>
  <si>
    <t>SİYEKLİ KÖK 45-71-M00185_DAĞYENİCE M07_72256931</t>
  </si>
  <si>
    <t>31.12.2023 15:37:07</t>
  </si>
  <si>
    <t>31.12.2023 15:47:29</t>
  </si>
  <si>
    <t>31.12.2023 15:41:10</t>
  </si>
  <si>
    <t>31.12.2023 20:18:03</t>
  </si>
  <si>
    <t>SOMA TR-17/2 45-82-M00110_945524832_945524832</t>
  </si>
  <si>
    <t>31.12.2023 15:41:43</t>
  </si>
  <si>
    <t>31.12.2023 18:01:28</t>
  </si>
  <si>
    <t>TR-22/14 ÇUKUROVA KİMYA EML 45-71-M01186_A A01_5975608</t>
  </si>
  <si>
    <t>31.12.2023 15:44:31</t>
  </si>
  <si>
    <t>31.12.2023 21:58:19</t>
  </si>
  <si>
    <t>TR-182 45-78-L00182__65513063_65513063</t>
  </si>
  <si>
    <t>31.12.2023 15:49:19</t>
  </si>
  <si>
    <t>31.12.2023 18:07:15</t>
  </si>
  <si>
    <t>31.12.2023 15:57:47</t>
  </si>
  <si>
    <t>31.12.2023 16:39:37</t>
  </si>
  <si>
    <t>TAŞTEPE TR-1 35-24-M00091_A_56378466_56378466</t>
  </si>
  <si>
    <t>31.12.2023 16:01:47</t>
  </si>
  <si>
    <t>31.12.2023 16:44:38</t>
  </si>
  <si>
    <t>L-36 35-14-L00036_95001239012_95001239012</t>
  </si>
  <si>
    <t>31.12.2023 16:03:37</t>
  </si>
  <si>
    <t>31.12.2023 17:48:51</t>
  </si>
  <si>
    <t>M-3070(YATIRIM REZERVE) 35-01-M03070_911706194_911706194</t>
  </si>
  <si>
    <t>31.12.2023 16:14:57</t>
  </si>
  <si>
    <t>31.12.2023 18:11:58</t>
  </si>
  <si>
    <t>POYRACIK TR-4 35-24-L00027_5702841_56371414_56371414</t>
  </si>
  <si>
    <t>31.12.2023 16:30:44</t>
  </si>
  <si>
    <t>31.12.2023 17:44:35</t>
  </si>
  <si>
    <t>31.12.2023 16:30:59</t>
  </si>
  <si>
    <t>31.12.2023 16:31:37</t>
  </si>
  <si>
    <t>GÜMÜLDÜR M-33 35-25-M00033_956294541_956294541</t>
  </si>
  <si>
    <t>31.12.2023 16:32:40</t>
  </si>
  <si>
    <t>31.12.2023 20:19:56</t>
  </si>
  <si>
    <t>SOMA TR-3 45-82-M00003_945541577_945541577</t>
  </si>
  <si>
    <t>31.12.2023 16:37:51</t>
  </si>
  <si>
    <t>31.12.2023 22:10:15</t>
  </si>
  <si>
    <t>L-119 OVACIK 35-18-L00119_11299907_56357415_56357415</t>
  </si>
  <si>
    <t>31.12.2023 16:46:48</t>
  </si>
  <si>
    <t>31.12.2023 19:16:15</t>
  </si>
  <si>
    <t>31.12.2023 16:50:04</t>
  </si>
  <si>
    <t>31.12.2023 17:15:31</t>
  </si>
  <si>
    <t>31.12.2023 16:57:01</t>
  </si>
  <si>
    <t>31.12.2023 21:14:40</t>
  </si>
  <si>
    <t>31.12.2023 17:08:27</t>
  </si>
  <si>
    <t>31.12.2023 17:54:17</t>
  </si>
  <si>
    <t>K-633 35-02-K00633_K-959 K02_2034330</t>
  </si>
  <si>
    <t>31.12.2023 17:23:27</t>
  </si>
  <si>
    <t>31.12.2023 18:02:50</t>
  </si>
  <si>
    <t>L-169 35-18-L00169_95000020900_95000020900</t>
  </si>
  <si>
    <t>31.12.2023 17:29:30</t>
  </si>
  <si>
    <t>31.12.2023 19:46:52</t>
  </si>
  <si>
    <t>DELEMENLER GÜZLE TR-1 45-73-M00683_45-73-M00683_2354055</t>
  </si>
  <si>
    <t>31.12.2023 17:35:40</t>
  </si>
  <si>
    <t>31.12.2023 18:58:11</t>
  </si>
  <si>
    <t>TR-1/80 45-72-M00080_A_56392121_56392121</t>
  </si>
  <si>
    <t>31.12.2023 17:40:51</t>
  </si>
  <si>
    <t>31.12.2023 18:59:46</t>
  </si>
  <si>
    <t>PINARKÖY TR-1 35-16-L00265_A_56398096_56398096</t>
  </si>
  <si>
    <t>31.12.2023 18:00:52</t>
  </si>
  <si>
    <t>31.12.2023 19:45:54</t>
  </si>
  <si>
    <t>31.12.2023 18:01:52</t>
  </si>
  <si>
    <t>31.12.2023 19:09:26</t>
  </si>
  <si>
    <t>L-158 ONTUR 35-18-L00158_950444107_950444107</t>
  </si>
  <si>
    <t>31.12.2023 18:02:02</t>
  </si>
  <si>
    <t>31.12.2023 20:47:11</t>
  </si>
  <si>
    <t>DEREKÖY TR-2 35-20-L00254_955209432_955209432</t>
  </si>
  <si>
    <t>31.12.2023 18:16:43</t>
  </si>
  <si>
    <t>31.12.2023 20:28:34</t>
  </si>
  <si>
    <t>L-639 REİSDERE 35-18-L00639_ H_80972654</t>
  </si>
  <si>
    <t>31.12.2023 18:22:56</t>
  </si>
  <si>
    <t>31.12.2023 20:18:54</t>
  </si>
  <si>
    <t>31.12.2023 18:49:08</t>
  </si>
  <si>
    <t>31.12.2023 19:10:06</t>
  </si>
  <si>
    <t>K-1880 35-09-K01880_C_56359602_56359602</t>
  </si>
  <si>
    <t>31.12.2023 19:00:36</t>
  </si>
  <si>
    <t>31.12.2023 19:33:07</t>
  </si>
  <si>
    <t>31.12.2023 19:31:43</t>
  </si>
  <si>
    <t>31.12.2023 19:58:14</t>
  </si>
  <si>
    <t>K-1880 35-09-K01880_35-09-K01880_45405872</t>
  </si>
  <si>
    <t>31.12.2023 20:23:35</t>
  </si>
  <si>
    <t>REMZİ İŞÇİ SLM TR 35-26-L00357_DIREK TIPI TRAFO HUCRESI H01_2039788</t>
  </si>
  <si>
    <t>31.12.2023 19:37:57</t>
  </si>
  <si>
    <t>31.12.2023 20:57:34</t>
  </si>
  <si>
    <t>TR-2/85 45-83-L00085_48122374_56385646_56385646</t>
  </si>
  <si>
    <t>31.12.2023 19:42:09</t>
  </si>
  <si>
    <t>31.12.2023 20:42:15</t>
  </si>
  <si>
    <t>BAĞCILAR KÖK 35-28-M00603_ALANİÇİ TR-1 (ÇALTI) M02_66566210</t>
  </si>
  <si>
    <t>31.12.2023 20:11:27</t>
  </si>
  <si>
    <t>31.12.2023 20:58:27</t>
  </si>
  <si>
    <t>EMLAKDERE KÖK 45-71-M02311_AKGEDİK KÖK M01_72744311</t>
  </si>
  <si>
    <t>31.12.2023 20:59:43</t>
  </si>
  <si>
    <t>31.12.2023 20:43:17</t>
  </si>
  <si>
    <t>YENİDOĞAN TR-3 45-72-M00638_956529455_956529455</t>
  </si>
  <si>
    <t>31.12.2023 20:41:23</t>
  </si>
  <si>
    <t>31.12.2023 22:17:00</t>
  </si>
  <si>
    <t>31.12.2023 20:56:54</t>
  </si>
  <si>
    <t>31.12.2023 23:42:24</t>
  </si>
  <si>
    <t>31.12.2023 21:53:42</t>
  </si>
  <si>
    <t>MENEMEN TR-13 35-28-L00013_953379970_953379970</t>
  </si>
  <si>
    <t>31.12.2023 20:58:08</t>
  </si>
  <si>
    <t>31.12.2023 23:36:14</t>
  </si>
  <si>
    <t>31.12.2023 21:01:18</t>
  </si>
  <si>
    <t>31.12.2023 21:26:16</t>
  </si>
  <si>
    <t>M-2705 35-01-M02705_A A5_49073418</t>
  </si>
  <si>
    <t>31.12.2023 21:23:40</t>
  </si>
  <si>
    <t>01.01.2024 02:48:41</t>
  </si>
  <si>
    <t>31.12.2023 22:21:30</t>
  </si>
  <si>
    <t>31.12.2023 23:48:54</t>
  </si>
  <si>
    <t>L-288 MENDERES MAH. 35-18-L00288_6786089_56371862_56371862</t>
  </si>
  <si>
    <t>31.12.2023 22:41:05</t>
  </si>
  <si>
    <t>31.12.2023 23:50:18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</si>
</sst>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8102"/>
  <sheetViews>
    <sheetView workbookViewId="0">
      <pane ySplit="1" topLeftCell="A2" activePane="bottomLeft" state="frozen"/>
      <selection activeCell="C57" sqref="C57"/>
      <selection pane="bottomLeft" activeCell="D13" sqref="D13:D14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2736461</v>
      </c>
      <c r="B2">
        <v>1</v>
      </c>
      <c r="C2" t="s">
        <v>77</v>
      </c>
      <c r="D2" t="s">
        <v>111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1.0075000000000001</v>
      </c>
      <c r="O2">
        <v>0</v>
      </c>
      <c r="P2">
        <v>0</v>
      </c>
      <c r="Q2">
        <v>0</v>
      </c>
      <c r="R2">
        <v>6</v>
      </c>
      <c r="S2">
        <v>0</v>
      </c>
      <c r="T2">
        <v>0</v>
      </c>
      <c r="U2">
        <v>0</v>
      </c>
      <c r="V2">
        <v>0</v>
      </c>
      <c r="W2">
        <v>0</v>
      </c>
      <c r="X2">
        <v>6.0449999999999999</v>
      </c>
      <c r="Y2">
        <v>0</v>
      </c>
      <c r="Z2">
        <v>0</v>
      </c>
    </row>
    <row r="3" spans="1:26" x14ac:dyDescent="0.3">
      <c r="A3">
        <v>2736467</v>
      </c>
      <c r="B3">
        <v>1</v>
      </c>
      <c r="C3" t="s">
        <v>76</v>
      </c>
      <c r="D3" t="s">
        <v>99</v>
      </c>
      <c r="E3" t="s">
        <v>126</v>
      </c>
      <c r="F3" t="s">
        <v>134</v>
      </c>
      <c r="G3" t="s">
        <v>135</v>
      </c>
      <c r="H3" t="s">
        <v>46</v>
      </c>
      <c r="I3" t="s">
        <v>129</v>
      </c>
      <c r="J3" t="s">
        <v>130</v>
      </c>
      <c r="K3" t="s">
        <v>131</v>
      </c>
      <c r="L3" t="s">
        <v>136</v>
      </c>
      <c r="M3" t="s">
        <v>137</v>
      </c>
      <c r="N3">
        <v>0.88861111100000001</v>
      </c>
      <c r="O3">
        <v>0</v>
      </c>
      <c r="P3">
        <v>1</v>
      </c>
      <c r="Q3">
        <v>0</v>
      </c>
      <c r="R3">
        <v>0</v>
      </c>
      <c r="S3">
        <v>0</v>
      </c>
      <c r="T3">
        <v>0</v>
      </c>
      <c r="U3">
        <v>0</v>
      </c>
      <c r="V3">
        <v>0.88861100000000004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2736468</v>
      </c>
      <c r="B4">
        <v>1</v>
      </c>
      <c r="C4" t="s">
        <v>76</v>
      </c>
      <c r="D4" t="s">
        <v>92</v>
      </c>
      <c r="E4" t="s">
        <v>138</v>
      </c>
      <c r="F4" t="s">
        <v>139</v>
      </c>
      <c r="G4" t="s">
        <v>140</v>
      </c>
      <c r="H4" t="s">
        <v>141</v>
      </c>
      <c r="I4" t="s">
        <v>129</v>
      </c>
      <c r="J4" t="s">
        <v>130</v>
      </c>
      <c r="K4" t="s">
        <v>142</v>
      </c>
      <c r="L4" t="s">
        <v>143</v>
      </c>
      <c r="M4" t="s">
        <v>144</v>
      </c>
      <c r="N4">
        <v>2.1294444440000002</v>
      </c>
      <c r="O4">
        <v>0</v>
      </c>
      <c r="P4">
        <v>0</v>
      </c>
      <c r="Q4">
        <v>88</v>
      </c>
      <c r="R4">
        <v>17308</v>
      </c>
      <c r="S4">
        <v>25</v>
      </c>
      <c r="T4">
        <v>8175</v>
      </c>
      <c r="U4">
        <v>0</v>
      </c>
      <c r="V4">
        <v>0</v>
      </c>
      <c r="W4">
        <v>187.391111</v>
      </c>
      <c r="X4">
        <v>36856.424437000001</v>
      </c>
      <c r="Y4">
        <v>53.236111000000001</v>
      </c>
      <c r="Z4">
        <v>17408.208330000001</v>
      </c>
    </row>
    <row r="5" spans="1:26" x14ac:dyDescent="0.3">
      <c r="A5">
        <v>2736471</v>
      </c>
      <c r="B5">
        <v>1</v>
      </c>
      <c r="C5" t="s">
        <v>76</v>
      </c>
      <c r="D5" t="s">
        <v>81</v>
      </c>
      <c r="E5" t="s">
        <v>145</v>
      </c>
      <c r="F5" t="s">
        <v>146</v>
      </c>
      <c r="G5" t="s">
        <v>128</v>
      </c>
      <c r="H5" t="s">
        <v>46</v>
      </c>
      <c r="I5" t="s">
        <v>129</v>
      </c>
      <c r="J5" t="s">
        <v>130</v>
      </c>
      <c r="K5" t="s">
        <v>131</v>
      </c>
      <c r="L5" t="s">
        <v>147</v>
      </c>
      <c r="M5" t="s">
        <v>148</v>
      </c>
      <c r="N5">
        <v>1.3430555550000001</v>
      </c>
      <c r="O5">
        <v>0</v>
      </c>
      <c r="P5">
        <v>86</v>
      </c>
      <c r="Q5">
        <v>0</v>
      </c>
      <c r="R5">
        <v>0</v>
      </c>
      <c r="S5">
        <v>0</v>
      </c>
      <c r="T5">
        <v>0</v>
      </c>
      <c r="U5">
        <v>0</v>
      </c>
      <c r="V5">
        <v>115.50277800000001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2736475</v>
      </c>
      <c r="B6">
        <v>1</v>
      </c>
      <c r="C6" t="s">
        <v>76</v>
      </c>
      <c r="D6" t="s">
        <v>78</v>
      </c>
      <c r="E6" t="s">
        <v>145</v>
      </c>
      <c r="F6" t="s">
        <v>149</v>
      </c>
      <c r="G6" t="s">
        <v>150</v>
      </c>
      <c r="H6" t="s">
        <v>46</v>
      </c>
      <c r="I6" t="s">
        <v>129</v>
      </c>
      <c r="J6" t="s">
        <v>130</v>
      </c>
      <c r="K6" t="s">
        <v>131</v>
      </c>
      <c r="L6" t="s">
        <v>151</v>
      </c>
      <c r="M6" t="s">
        <v>152</v>
      </c>
      <c r="N6">
        <v>0.84777777700000001</v>
      </c>
      <c r="O6">
        <v>0</v>
      </c>
      <c r="P6">
        <v>33</v>
      </c>
      <c r="Q6">
        <v>0</v>
      </c>
      <c r="R6">
        <v>0</v>
      </c>
      <c r="S6">
        <v>0</v>
      </c>
      <c r="T6">
        <v>0</v>
      </c>
      <c r="U6">
        <v>0</v>
      </c>
      <c r="V6">
        <v>27.976666999999999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2736477</v>
      </c>
      <c r="B7">
        <v>1</v>
      </c>
      <c r="C7" t="s">
        <v>76</v>
      </c>
      <c r="D7" t="s">
        <v>100</v>
      </c>
      <c r="E7" t="s">
        <v>153</v>
      </c>
      <c r="F7" t="s">
        <v>154</v>
      </c>
      <c r="G7" t="s">
        <v>155</v>
      </c>
      <c r="H7" t="s">
        <v>46</v>
      </c>
      <c r="I7" t="s">
        <v>129</v>
      </c>
      <c r="J7" t="s">
        <v>130</v>
      </c>
      <c r="K7" t="s">
        <v>131</v>
      </c>
      <c r="L7" t="s">
        <v>156</v>
      </c>
      <c r="M7" t="s">
        <v>157</v>
      </c>
      <c r="N7">
        <v>5.4074999999999998</v>
      </c>
      <c r="O7">
        <v>0</v>
      </c>
      <c r="P7">
        <v>2</v>
      </c>
      <c r="Q7">
        <v>0</v>
      </c>
      <c r="R7">
        <v>0</v>
      </c>
      <c r="S7">
        <v>0</v>
      </c>
      <c r="T7">
        <v>0</v>
      </c>
      <c r="U7">
        <v>0</v>
      </c>
      <c r="V7">
        <v>10.815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2805960</v>
      </c>
      <c r="B8">
        <v>1</v>
      </c>
      <c r="C8" t="s">
        <v>77</v>
      </c>
      <c r="D8" t="s">
        <v>123</v>
      </c>
      <c r="E8" t="s">
        <v>158</v>
      </c>
      <c r="F8" t="s">
        <v>159</v>
      </c>
      <c r="G8" t="s">
        <v>160</v>
      </c>
      <c r="H8" t="s">
        <v>47</v>
      </c>
      <c r="I8" t="s">
        <v>129</v>
      </c>
      <c r="J8" t="s">
        <v>130</v>
      </c>
      <c r="K8" t="s">
        <v>131</v>
      </c>
      <c r="L8" t="s">
        <v>161</v>
      </c>
      <c r="M8" t="s">
        <v>162</v>
      </c>
      <c r="N8">
        <v>1.31</v>
      </c>
      <c r="O8">
        <v>213</v>
      </c>
      <c r="P8">
        <v>141</v>
      </c>
      <c r="Q8">
        <v>0</v>
      </c>
      <c r="R8">
        <v>0</v>
      </c>
      <c r="S8">
        <v>0</v>
      </c>
      <c r="T8">
        <v>0</v>
      </c>
      <c r="U8">
        <v>279.02999999999997</v>
      </c>
      <c r="V8">
        <v>184.71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2736487</v>
      </c>
      <c r="B9">
        <v>1</v>
      </c>
      <c r="C9" t="s">
        <v>76</v>
      </c>
      <c r="D9" t="s">
        <v>80</v>
      </c>
      <c r="E9" t="s">
        <v>163</v>
      </c>
      <c r="F9" t="s">
        <v>164</v>
      </c>
      <c r="G9" t="s">
        <v>160</v>
      </c>
      <c r="H9" t="s">
        <v>47</v>
      </c>
      <c r="I9" t="s">
        <v>129</v>
      </c>
      <c r="J9" t="s">
        <v>130</v>
      </c>
      <c r="K9" t="s">
        <v>131</v>
      </c>
      <c r="L9" t="s">
        <v>165</v>
      </c>
      <c r="M9" t="s">
        <v>166</v>
      </c>
      <c r="N9">
        <v>0.13777777699999999</v>
      </c>
      <c r="O9">
        <v>2</v>
      </c>
      <c r="P9">
        <v>2794</v>
      </c>
      <c r="Q9">
        <v>0</v>
      </c>
      <c r="R9">
        <v>0</v>
      </c>
      <c r="S9">
        <v>0</v>
      </c>
      <c r="T9">
        <v>0</v>
      </c>
      <c r="U9">
        <v>0.27555600000000002</v>
      </c>
      <c r="V9">
        <v>384.95110899999997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2736467</v>
      </c>
      <c r="B10">
        <v>2</v>
      </c>
      <c r="C10" t="s">
        <v>76</v>
      </c>
      <c r="D10" t="s">
        <v>99</v>
      </c>
      <c r="E10" t="s">
        <v>167</v>
      </c>
      <c r="F10" t="s">
        <v>168</v>
      </c>
      <c r="G10" t="s">
        <v>135</v>
      </c>
      <c r="H10" t="s">
        <v>46</v>
      </c>
      <c r="I10" t="s">
        <v>129</v>
      </c>
      <c r="J10" t="s">
        <v>130</v>
      </c>
      <c r="K10" t="s">
        <v>131</v>
      </c>
      <c r="L10" t="s">
        <v>137</v>
      </c>
      <c r="M10" t="s">
        <v>169</v>
      </c>
      <c r="N10">
        <v>5.4019444439999997</v>
      </c>
      <c r="O10">
        <v>0</v>
      </c>
      <c r="P10">
        <v>110</v>
      </c>
      <c r="Q10">
        <v>0</v>
      </c>
      <c r="R10">
        <v>0</v>
      </c>
      <c r="S10">
        <v>0</v>
      </c>
      <c r="T10">
        <v>0</v>
      </c>
      <c r="U10">
        <v>0</v>
      </c>
      <c r="V10">
        <v>594.21388899999999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2805972</v>
      </c>
      <c r="B11">
        <v>1</v>
      </c>
      <c r="C11" t="s">
        <v>76</v>
      </c>
      <c r="D11" t="s">
        <v>79</v>
      </c>
      <c r="E11" t="s">
        <v>167</v>
      </c>
      <c r="F11" t="s">
        <v>170</v>
      </c>
      <c r="G11" t="s">
        <v>160</v>
      </c>
      <c r="H11" t="s">
        <v>46</v>
      </c>
      <c r="I11" t="s">
        <v>129</v>
      </c>
      <c r="J11" t="s">
        <v>130</v>
      </c>
      <c r="K11" t="s">
        <v>131</v>
      </c>
      <c r="L11" t="s">
        <v>171</v>
      </c>
      <c r="M11" t="s">
        <v>172</v>
      </c>
      <c r="N11">
        <v>4.1322222220000002</v>
      </c>
      <c r="O11">
        <v>0</v>
      </c>
      <c r="P11">
        <v>330</v>
      </c>
      <c r="Q11">
        <v>0</v>
      </c>
      <c r="R11">
        <v>0</v>
      </c>
      <c r="S11">
        <v>0</v>
      </c>
      <c r="T11">
        <v>0</v>
      </c>
      <c r="U11">
        <v>0</v>
      </c>
      <c r="V11">
        <v>1363.633333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2736491</v>
      </c>
      <c r="B12">
        <v>1</v>
      </c>
      <c r="C12" t="s">
        <v>76</v>
      </c>
      <c r="D12" t="s">
        <v>90</v>
      </c>
      <c r="E12" t="s">
        <v>153</v>
      </c>
      <c r="F12" t="s">
        <v>173</v>
      </c>
      <c r="G12" t="s">
        <v>155</v>
      </c>
      <c r="H12" t="s">
        <v>46</v>
      </c>
      <c r="I12" t="s">
        <v>129</v>
      </c>
      <c r="J12" t="s">
        <v>130</v>
      </c>
      <c r="K12" t="s">
        <v>131</v>
      </c>
      <c r="L12" t="s">
        <v>174</v>
      </c>
      <c r="M12" t="s">
        <v>175</v>
      </c>
      <c r="N12">
        <v>1.3983333330000001</v>
      </c>
      <c r="O12">
        <v>0</v>
      </c>
      <c r="P12">
        <v>9</v>
      </c>
      <c r="Q12">
        <v>0</v>
      </c>
      <c r="R12">
        <v>0</v>
      </c>
      <c r="S12">
        <v>0</v>
      </c>
      <c r="T12">
        <v>0</v>
      </c>
      <c r="U12">
        <v>0</v>
      </c>
      <c r="V12">
        <v>12.585000000000001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2736492</v>
      </c>
      <c r="B13">
        <v>1</v>
      </c>
      <c r="C13" t="s">
        <v>76</v>
      </c>
      <c r="D13" t="s">
        <v>90</v>
      </c>
      <c r="E13" t="s">
        <v>126</v>
      </c>
      <c r="F13" t="s">
        <v>176</v>
      </c>
      <c r="G13" t="s">
        <v>177</v>
      </c>
      <c r="H13" t="s">
        <v>46</v>
      </c>
      <c r="I13" t="s">
        <v>129</v>
      </c>
      <c r="J13" t="s">
        <v>130</v>
      </c>
      <c r="K13" t="s">
        <v>131</v>
      </c>
      <c r="L13" t="s">
        <v>178</v>
      </c>
      <c r="M13" t="s">
        <v>179</v>
      </c>
      <c r="N13">
        <v>1.891388888</v>
      </c>
      <c r="O13">
        <v>0</v>
      </c>
      <c r="P13">
        <v>61</v>
      </c>
      <c r="Q13">
        <v>0</v>
      </c>
      <c r="R13">
        <v>0</v>
      </c>
      <c r="S13">
        <v>0</v>
      </c>
      <c r="T13">
        <v>0</v>
      </c>
      <c r="U13">
        <v>0</v>
      </c>
      <c r="V13">
        <v>115.37472200000001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2736494</v>
      </c>
      <c r="B14">
        <v>1</v>
      </c>
      <c r="C14" t="s">
        <v>76</v>
      </c>
      <c r="D14" t="s">
        <v>78</v>
      </c>
      <c r="E14" t="s">
        <v>167</v>
      </c>
      <c r="F14" t="s">
        <v>180</v>
      </c>
      <c r="G14" t="s">
        <v>160</v>
      </c>
      <c r="H14" t="s">
        <v>46</v>
      </c>
      <c r="I14" t="s">
        <v>129</v>
      </c>
      <c r="J14" t="s">
        <v>130</v>
      </c>
      <c r="K14" t="s">
        <v>131</v>
      </c>
      <c r="L14" t="s">
        <v>181</v>
      </c>
      <c r="M14" t="s">
        <v>182</v>
      </c>
      <c r="N14">
        <v>0.15666666600000001</v>
      </c>
      <c r="O14">
        <v>0</v>
      </c>
      <c r="P14">
        <v>600</v>
      </c>
      <c r="Q14">
        <v>0</v>
      </c>
      <c r="R14">
        <v>0</v>
      </c>
      <c r="S14">
        <v>0</v>
      </c>
      <c r="T14">
        <v>0</v>
      </c>
      <c r="U14">
        <v>0</v>
      </c>
      <c r="V14">
        <v>94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2736496</v>
      </c>
      <c r="B15">
        <v>1</v>
      </c>
      <c r="C15" t="s">
        <v>76</v>
      </c>
      <c r="D15" t="s">
        <v>101</v>
      </c>
      <c r="E15" t="s">
        <v>153</v>
      </c>
      <c r="F15" t="s">
        <v>183</v>
      </c>
      <c r="G15" t="s">
        <v>155</v>
      </c>
      <c r="H15" t="s">
        <v>46</v>
      </c>
      <c r="I15" t="s">
        <v>129</v>
      </c>
      <c r="J15" t="s">
        <v>130</v>
      </c>
      <c r="K15" t="s">
        <v>131</v>
      </c>
      <c r="L15" t="s">
        <v>184</v>
      </c>
      <c r="M15" t="s">
        <v>185</v>
      </c>
      <c r="N15">
        <v>1.1569444440000001</v>
      </c>
      <c r="O15">
        <v>0</v>
      </c>
      <c r="P15">
        <v>39</v>
      </c>
      <c r="Q15">
        <v>0</v>
      </c>
      <c r="R15">
        <v>0</v>
      </c>
      <c r="S15">
        <v>0</v>
      </c>
      <c r="T15">
        <v>0</v>
      </c>
      <c r="U15">
        <v>0</v>
      </c>
      <c r="V15">
        <v>45.120832999999998</v>
      </c>
      <c r="W15">
        <v>0</v>
      </c>
      <c r="X15">
        <v>0</v>
      </c>
      <c r="Y15">
        <v>0</v>
      </c>
      <c r="Z15">
        <v>0</v>
      </c>
    </row>
    <row r="16" spans="1:26" x14ac:dyDescent="0.3">
      <c r="A16">
        <v>2736497</v>
      </c>
      <c r="B16">
        <v>1</v>
      </c>
      <c r="C16" t="s">
        <v>76</v>
      </c>
      <c r="D16" t="s">
        <v>89</v>
      </c>
      <c r="E16" t="s">
        <v>163</v>
      </c>
      <c r="F16" t="s">
        <v>186</v>
      </c>
      <c r="G16" t="s">
        <v>187</v>
      </c>
      <c r="H16" t="s">
        <v>47</v>
      </c>
      <c r="I16" t="s">
        <v>129</v>
      </c>
      <c r="J16" t="s">
        <v>130</v>
      </c>
      <c r="K16" t="s">
        <v>131</v>
      </c>
      <c r="L16" t="s">
        <v>188</v>
      </c>
      <c r="M16" t="s">
        <v>189</v>
      </c>
      <c r="N16">
        <v>0.51361111100000001</v>
      </c>
      <c r="O16">
        <v>0</v>
      </c>
      <c r="P16">
        <v>573</v>
      </c>
      <c r="Q16">
        <v>0</v>
      </c>
      <c r="R16">
        <v>0</v>
      </c>
      <c r="S16">
        <v>0</v>
      </c>
      <c r="T16">
        <v>0</v>
      </c>
      <c r="U16">
        <v>0</v>
      </c>
      <c r="V16">
        <v>294.29916700000001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2736498</v>
      </c>
      <c r="B17">
        <v>1</v>
      </c>
      <c r="C17" t="s">
        <v>76</v>
      </c>
      <c r="D17" t="s">
        <v>89</v>
      </c>
      <c r="E17" t="s">
        <v>167</v>
      </c>
      <c r="F17" t="s">
        <v>190</v>
      </c>
      <c r="G17" t="s">
        <v>191</v>
      </c>
      <c r="H17" t="s">
        <v>46</v>
      </c>
      <c r="I17" t="s">
        <v>129</v>
      </c>
      <c r="J17" t="s">
        <v>130</v>
      </c>
      <c r="K17" t="s">
        <v>131</v>
      </c>
      <c r="L17" t="s">
        <v>192</v>
      </c>
      <c r="M17" t="s">
        <v>193</v>
      </c>
      <c r="N17">
        <v>2.523055555</v>
      </c>
      <c r="O17">
        <v>0</v>
      </c>
      <c r="P17">
        <v>243</v>
      </c>
      <c r="Q17">
        <v>0</v>
      </c>
      <c r="R17">
        <v>0</v>
      </c>
      <c r="S17">
        <v>0</v>
      </c>
      <c r="T17">
        <v>0</v>
      </c>
      <c r="U17">
        <v>0</v>
      </c>
      <c r="V17">
        <v>613.10249999999996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2736503</v>
      </c>
      <c r="B18">
        <v>1</v>
      </c>
      <c r="C18" t="s">
        <v>77</v>
      </c>
      <c r="D18" t="s">
        <v>123</v>
      </c>
      <c r="E18" t="s">
        <v>167</v>
      </c>
      <c r="F18" t="s">
        <v>194</v>
      </c>
      <c r="G18" t="s">
        <v>195</v>
      </c>
      <c r="H18" t="s">
        <v>46</v>
      </c>
      <c r="I18" t="s">
        <v>129</v>
      </c>
      <c r="J18" t="s">
        <v>130</v>
      </c>
      <c r="K18" t="s">
        <v>131</v>
      </c>
      <c r="L18" t="s">
        <v>196</v>
      </c>
      <c r="M18" t="s">
        <v>197</v>
      </c>
      <c r="N18">
        <v>0.78916666599999996</v>
      </c>
      <c r="O18">
        <v>0</v>
      </c>
      <c r="P18">
        <v>335</v>
      </c>
      <c r="Q18">
        <v>0</v>
      </c>
      <c r="R18">
        <v>0</v>
      </c>
      <c r="S18">
        <v>0</v>
      </c>
      <c r="T18">
        <v>0</v>
      </c>
      <c r="U18">
        <v>0</v>
      </c>
      <c r="V18">
        <v>264.370833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2736505</v>
      </c>
      <c r="B19">
        <v>1</v>
      </c>
      <c r="C19" t="s">
        <v>77</v>
      </c>
      <c r="D19" t="s">
        <v>123</v>
      </c>
      <c r="E19" t="s">
        <v>158</v>
      </c>
      <c r="F19" t="s">
        <v>198</v>
      </c>
      <c r="G19" t="s">
        <v>199</v>
      </c>
      <c r="H19" t="s">
        <v>47</v>
      </c>
      <c r="I19" t="s">
        <v>129</v>
      </c>
      <c r="J19" t="s">
        <v>130</v>
      </c>
      <c r="K19" t="s">
        <v>131</v>
      </c>
      <c r="L19" t="s">
        <v>200</v>
      </c>
      <c r="M19" t="s">
        <v>201</v>
      </c>
      <c r="N19">
        <v>1.507777777</v>
      </c>
      <c r="O19">
        <v>374</v>
      </c>
      <c r="P19">
        <v>3030</v>
      </c>
      <c r="Q19">
        <v>0</v>
      </c>
      <c r="R19">
        <v>0</v>
      </c>
      <c r="S19">
        <v>0</v>
      </c>
      <c r="T19">
        <v>0</v>
      </c>
      <c r="U19">
        <v>563.90888900000004</v>
      </c>
      <c r="V19">
        <v>4568.5666639999999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2736509</v>
      </c>
      <c r="B20">
        <v>1</v>
      </c>
      <c r="C20" t="s">
        <v>76</v>
      </c>
      <c r="D20" t="s">
        <v>82</v>
      </c>
      <c r="E20" t="s">
        <v>153</v>
      </c>
      <c r="F20" t="s">
        <v>202</v>
      </c>
      <c r="G20" t="s">
        <v>155</v>
      </c>
      <c r="H20" t="s">
        <v>46</v>
      </c>
      <c r="I20" t="s">
        <v>129</v>
      </c>
      <c r="J20" t="s">
        <v>130</v>
      </c>
      <c r="K20" t="s">
        <v>131</v>
      </c>
      <c r="L20" t="s">
        <v>203</v>
      </c>
      <c r="M20" t="s">
        <v>204</v>
      </c>
      <c r="N20">
        <v>0.70861111099999996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0.70861099999999999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2736508</v>
      </c>
      <c r="B21">
        <v>1</v>
      </c>
      <c r="C21" t="s">
        <v>76</v>
      </c>
      <c r="D21" t="s">
        <v>79</v>
      </c>
      <c r="E21" t="s">
        <v>153</v>
      </c>
      <c r="F21" t="s">
        <v>205</v>
      </c>
      <c r="G21" t="s">
        <v>206</v>
      </c>
      <c r="H21" t="s">
        <v>46</v>
      </c>
      <c r="I21" t="s">
        <v>129</v>
      </c>
      <c r="J21" t="s">
        <v>130</v>
      </c>
      <c r="K21" t="s">
        <v>131</v>
      </c>
      <c r="L21" t="s">
        <v>207</v>
      </c>
      <c r="M21" t="s">
        <v>208</v>
      </c>
      <c r="N21">
        <v>1.7536111109999999</v>
      </c>
      <c r="O21">
        <v>0</v>
      </c>
      <c r="P21">
        <v>21</v>
      </c>
      <c r="Q21">
        <v>0</v>
      </c>
      <c r="R21">
        <v>0</v>
      </c>
      <c r="S21">
        <v>0</v>
      </c>
      <c r="T21">
        <v>0</v>
      </c>
      <c r="U21">
        <v>0</v>
      </c>
      <c r="V21">
        <v>36.825833000000003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2736515</v>
      </c>
      <c r="B22">
        <v>1</v>
      </c>
      <c r="C22" t="s">
        <v>76</v>
      </c>
      <c r="D22" t="s">
        <v>81</v>
      </c>
      <c r="E22" t="s">
        <v>145</v>
      </c>
      <c r="F22" t="s">
        <v>146</v>
      </c>
      <c r="G22" t="s">
        <v>135</v>
      </c>
      <c r="H22" t="s">
        <v>46</v>
      </c>
      <c r="I22" t="s">
        <v>129</v>
      </c>
      <c r="J22" t="s">
        <v>130</v>
      </c>
      <c r="K22" t="s">
        <v>131</v>
      </c>
      <c r="L22" t="s">
        <v>209</v>
      </c>
      <c r="M22" t="s">
        <v>210</v>
      </c>
      <c r="N22">
        <v>2.664722222</v>
      </c>
      <c r="O22">
        <v>0</v>
      </c>
      <c r="P22">
        <v>86</v>
      </c>
      <c r="Q22">
        <v>0</v>
      </c>
      <c r="R22">
        <v>0</v>
      </c>
      <c r="S22">
        <v>0</v>
      </c>
      <c r="T22">
        <v>0</v>
      </c>
      <c r="U22">
        <v>0</v>
      </c>
      <c r="V22">
        <v>229.166111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2736518</v>
      </c>
      <c r="B23">
        <v>1</v>
      </c>
      <c r="C23" t="s">
        <v>76</v>
      </c>
      <c r="D23" t="s">
        <v>78</v>
      </c>
      <c r="E23" t="s">
        <v>145</v>
      </c>
      <c r="F23" t="s">
        <v>211</v>
      </c>
      <c r="G23" t="s">
        <v>135</v>
      </c>
      <c r="H23" t="s">
        <v>46</v>
      </c>
      <c r="I23" t="s">
        <v>129</v>
      </c>
      <c r="J23" t="s">
        <v>130</v>
      </c>
      <c r="K23" t="s">
        <v>131</v>
      </c>
      <c r="L23" t="s">
        <v>212</v>
      </c>
      <c r="M23" t="s">
        <v>213</v>
      </c>
      <c r="N23">
        <v>1.8658333330000001</v>
      </c>
      <c r="O23">
        <v>0</v>
      </c>
      <c r="P23">
        <v>98</v>
      </c>
      <c r="Q23">
        <v>0</v>
      </c>
      <c r="R23">
        <v>0</v>
      </c>
      <c r="S23">
        <v>0</v>
      </c>
      <c r="T23">
        <v>0</v>
      </c>
      <c r="U23">
        <v>0</v>
      </c>
      <c r="V23">
        <v>182.85166699999999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2736521</v>
      </c>
      <c r="B24">
        <v>1</v>
      </c>
      <c r="C24" t="s">
        <v>76</v>
      </c>
      <c r="D24" t="s">
        <v>79</v>
      </c>
      <c r="E24" t="s">
        <v>153</v>
      </c>
      <c r="F24" t="s">
        <v>205</v>
      </c>
      <c r="G24" t="s">
        <v>155</v>
      </c>
      <c r="H24" t="s">
        <v>46</v>
      </c>
      <c r="I24" t="s">
        <v>129</v>
      </c>
      <c r="J24" t="s">
        <v>130</v>
      </c>
      <c r="K24" t="s">
        <v>131</v>
      </c>
      <c r="L24" t="s">
        <v>214</v>
      </c>
      <c r="M24" t="s">
        <v>215</v>
      </c>
      <c r="N24">
        <v>3.9880555549999999</v>
      </c>
      <c r="O24">
        <v>0</v>
      </c>
      <c r="P24">
        <v>21</v>
      </c>
      <c r="Q24">
        <v>0</v>
      </c>
      <c r="R24">
        <v>0</v>
      </c>
      <c r="S24">
        <v>0</v>
      </c>
      <c r="T24">
        <v>0</v>
      </c>
      <c r="U24">
        <v>0</v>
      </c>
      <c r="V24">
        <v>83.749167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2736523</v>
      </c>
      <c r="B25">
        <v>1</v>
      </c>
      <c r="C25" t="s">
        <v>76</v>
      </c>
      <c r="D25" t="s">
        <v>81</v>
      </c>
      <c r="E25" t="s">
        <v>145</v>
      </c>
      <c r="F25" t="s">
        <v>216</v>
      </c>
      <c r="G25" t="s">
        <v>128</v>
      </c>
      <c r="H25" t="s">
        <v>46</v>
      </c>
      <c r="I25" t="s">
        <v>129</v>
      </c>
      <c r="J25" t="s">
        <v>130</v>
      </c>
      <c r="K25" t="s">
        <v>131</v>
      </c>
      <c r="L25" t="s">
        <v>217</v>
      </c>
      <c r="M25" t="s">
        <v>218</v>
      </c>
      <c r="N25">
        <v>3.4083333329999999</v>
      </c>
      <c r="O25">
        <v>0</v>
      </c>
      <c r="P25">
        <v>111</v>
      </c>
      <c r="Q25">
        <v>0</v>
      </c>
      <c r="R25">
        <v>0</v>
      </c>
      <c r="S25">
        <v>0</v>
      </c>
      <c r="T25">
        <v>0</v>
      </c>
      <c r="U25">
        <v>0</v>
      </c>
      <c r="V25">
        <v>378.32499999999999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2736524</v>
      </c>
      <c r="B26">
        <v>1</v>
      </c>
      <c r="C26" t="s">
        <v>76</v>
      </c>
      <c r="D26" t="s">
        <v>78</v>
      </c>
      <c r="E26" t="s">
        <v>153</v>
      </c>
      <c r="F26" t="s">
        <v>219</v>
      </c>
      <c r="G26" t="s">
        <v>206</v>
      </c>
      <c r="H26" t="s">
        <v>46</v>
      </c>
      <c r="I26" t="s">
        <v>129</v>
      </c>
      <c r="J26" t="s">
        <v>130</v>
      </c>
      <c r="K26" t="s">
        <v>131</v>
      </c>
      <c r="L26" t="s">
        <v>220</v>
      </c>
      <c r="M26" t="s">
        <v>221</v>
      </c>
      <c r="N26">
        <v>6.437777777</v>
      </c>
      <c r="O26">
        <v>0</v>
      </c>
      <c r="P26">
        <v>13</v>
      </c>
      <c r="Q26">
        <v>0</v>
      </c>
      <c r="R26">
        <v>0</v>
      </c>
      <c r="S26">
        <v>0</v>
      </c>
      <c r="T26">
        <v>0</v>
      </c>
      <c r="U26">
        <v>0</v>
      </c>
      <c r="V26">
        <v>83.691111000000006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2736525</v>
      </c>
      <c r="B27">
        <v>1</v>
      </c>
      <c r="C27" t="s">
        <v>76</v>
      </c>
      <c r="D27" t="s">
        <v>100</v>
      </c>
      <c r="E27" t="s">
        <v>222</v>
      </c>
      <c r="F27" t="s">
        <v>223</v>
      </c>
      <c r="G27" t="s">
        <v>199</v>
      </c>
      <c r="H27" t="s">
        <v>47</v>
      </c>
      <c r="I27" t="s">
        <v>129</v>
      </c>
      <c r="J27" t="s">
        <v>130</v>
      </c>
      <c r="K27" t="s">
        <v>131</v>
      </c>
      <c r="L27" t="s">
        <v>224</v>
      </c>
      <c r="M27" t="s">
        <v>225</v>
      </c>
      <c r="N27">
        <v>0.78027777700000001</v>
      </c>
      <c r="O27">
        <v>3</v>
      </c>
      <c r="P27">
        <v>987</v>
      </c>
      <c r="Q27">
        <v>0</v>
      </c>
      <c r="R27">
        <v>0</v>
      </c>
      <c r="S27">
        <v>0</v>
      </c>
      <c r="T27">
        <v>0</v>
      </c>
      <c r="U27">
        <v>2.3408329999999999</v>
      </c>
      <c r="V27">
        <v>770.13416600000005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2736527</v>
      </c>
      <c r="B28">
        <v>1</v>
      </c>
      <c r="C28" t="s">
        <v>76</v>
      </c>
      <c r="D28" t="s">
        <v>82</v>
      </c>
      <c r="E28" t="s">
        <v>145</v>
      </c>
      <c r="F28" t="s">
        <v>226</v>
      </c>
      <c r="G28" t="s">
        <v>227</v>
      </c>
      <c r="H28" t="s">
        <v>46</v>
      </c>
      <c r="I28" t="s">
        <v>129</v>
      </c>
      <c r="J28" t="s">
        <v>130</v>
      </c>
      <c r="K28" t="s">
        <v>131</v>
      </c>
      <c r="L28" t="s">
        <v>228</v>
      </c>
      <c r="M28" t="s">
        <v>229</v>
      </c>
      <c r="N28">
        <v>2.883888888</v>
      </c>
      <c r="O28">
        <v>0</v>
      </c>
      <c r="P28">
        <v>72</v>
      </c>
      <c r="Q28">
        <v>0</v>
      </c>
      <c r="R28">
        <v>0</v>
      </c>
      <c r="S28">
        <v>0</v>
      </c>
      <c r="T28">
        <v>0</v>
      </c>
      <c r="U28">
        <v>0</v>
      </c>
      <c r="V28">
        <v>207.64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2736528</v>
      </c>
      <c r="B29">
        <v>1</v>
      </c>
      <c r="C29" t="s">
        <v>76</v>
      </c>
      <c r="D29" t="s">
        <v>78</v>
      </c>
      <c r="E29" t="s">
        <v>153</v>
      </c>
      <c r="F29" t="s">
        <v>230</v>
      </c>
      <c r="G29" t="s">
        <v>155</v>
      </c>
      <c r="H29" t="s">
        <v>46</v>
      </c>
      <c r="I29" t="s">
        <v>129</v>
      </c>
      <c r="J29" t="s">
        <v>130</v>
      </c>
      <c r="K29" t="s">
        <v>131</v>
      </c>
      <c r="L29" t="s">
        <v>231</v>
      </c>
      <c r="M29" t="s">
        <v>232</v>
      </c>
      <c r="N29">
        <v>12.164722222</v>
      </c>
      <c r="O29">
        <v>0</v>
      </c>
      <c r="P29">
        <v>59</v>
      </c>
      <c r="Q29">
        <v>0</v>
      </c>
      <c r="R29">
        <v>0</v>
      </c>
      <c r="S29">
        <v>0</v>
      </c>
      <c r="T29">
        <v>0</v>
      </c>
      <c r="U29">
        <v>0</v>
      </c>
      <c r="V29">
        <v>717.71861100000001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2736530</v>
      </c>
      <c r="B30">
        <v>1</v>
      </c>
      <c r="C30" t="s">
        <v>76</v>
      </c>
      <c r="D30" t="s">
        <v>78</v>
      </c>
      <c r="E30" t="s">
        <v>153</v>
      </c>
      <c r="F30" t="s">
        <v>233</v>
      </c>
      <c r="G30" t="s">
        <v>206</v>
      </c>
      <c r="H30" t="s">
        <v>46</v>
      </c>
      <c r="I30" t="s">
        <v>129</v>
      </c>
      <c r="J30" t="s">
        <v>130</v>
      </c>
      <c r="K30" t="s">
        <v>131</v>
      </c>
      <c r="L30" t="s">
        <v>234</v>
      </c>
      <c r="M30" t="s">
        <v>235</v>
      </c>
      <c r="N30">
        <v>7.096944444</v>
      </c>
      <c r="O30">
        <v>0</v>
      </c>
      <c r="P30">
        <v>1</v>
      </c>
      <c r="Q30">
        <v>0</v>
      </c>
      <c r="R30">
        <v>0</v>
      </c>
      <c r="S30">
        <v>0</v>
      </c>
      <c r="T30">
        <v>0</v>
      </c>
      <c r="U30">
        <v>0</v>
      </c>
      <c r="V30">
        <v>7.0969439999999997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2736535</v>
      </c>
      <c r="B31">
        <v>1</v>
      </c>
      <c r="C31" t="s">
        <v>76</v>
      </c>
      <c r="D31" t="s">
        <v>78</v>
      </c>
      <c r="E31" t="s">
        <v>145</v>
      </c>
      <c r="F31" t="s">
        <v>236</v>
      </c>
      <c r="G31" t="s">
        <v>150</v>
      </c>
      <c r="H31" t="s">
        <v>46</v>
      </c>
      <c r="I31" t="s">
        <v>129</v>
      </c>
      <c r="J31" t="s">
        <v>130</v>
      </c>
      <c r="K31" t="s">
        <v>131</v>
      </c>
      <c r="L31" t="s">
        <v>237</v>
      </c>
      <c r="M31" t="s">
        <v>238</v>
      </c>
      <c r="N31">
        <v>6.5274999999999999</v>
      </c>
      <c r="O31">
        <v>0</v>
      </c>
      <c r="P31">
        <v>24</v>
      </c>
      <c r="Q31">
        <v>0</v>
      </c>
      <c r="R31">
        <v>0</v>
      </c>
      <c r="S31">
        <v>0</v>
      </c>
      <c r="T31">
        <v>0</v>
      </c>
      <c r="U31">
        <v>0</v>
      </c>
      <c r="V31">
        <v>156.66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2736533</v>
      </c>
      <c r="B32">
        <v>1</v>
      </c>
      <c r="C32" t="s">
        <v>76</v>
      </c>
      <c r="D32" t="s">
        <v>79</v>
      </c>
      <c r="E32" t="s">
        <v>153</v>
      </c>
      <c r="F32" t="s">
        <v>239</v>
      </c>
      <c r="G32" t="s">
        <v>206</v>
      </c>
      <c r="H32" t="s">
        <v>46</v>
      </c>
      <c r="I32" t="s">
        <v>129</v>
      </c>
      <c r="J32" t="s">
        <v>130</v>
      </c>
      <c r="K32" t="s">
        <v>131</v>
      </c>
      <c r="L32" t="s">
        <v>240</v>
      </c>
      <c r="M32" t="s">
        <v>241</v>
      </c>
      <c r="N32">
        <v>2.9674999999999998</v>
      </c>
      <c r="O32">
        <v>0</v>
      </c>
      <c r="P32">
        <v>7</v>
      </c>
      <c r="Q32">
        <v>0</v>
      </c>
      <c r="R32">
        <v>0</v>
      </c>
      <c r="S32">
        <v>0</v>
      </c>
      <c r="T32">
        <v>0</v>
      </c>
      <c r="U32">
        <v>0</v>
      </c>
      <c r="V32">
        <v>20.772500000000001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2736531</v>
      </c>
      <c r="B33">
        <v>1</v>
      </c>
      <c r="C33" t="s">
        <v>76</v>
      </c>
      <c r="D33" t="s">
        <v>78</v>
      </c>
      <c r="E33" t="s">
        <v>145</v>
      </c>
      <c r="F33" t="s">
        <v>242</v>
      </c>
      <c r="G33" t="s">
        <v>135</v>
      </c>
      <c r="H33" t="s">
        <v>46</v>
      </c>
      <c r="I33" t="s">
        <v>129</v>
      </c>
      <c r="J33" t="s">
        <v>130</v>
      </c>
      <c r="K33" t="s">
        <v>131</v>
      </c>
      <c r="L33" t="s">
        <v>243</v>
      </c>
      <c r="M33" t="s">
        <v>244</v>
      </c>
      <c r="N33">
        <v>9.2661111110000007</v>
      </c>
      <c r="O33">
        <v>0</v>
      </c>
      <c r="P33">
        <v>18</v>
      </c>
      <c r="Q33">
        <v>0</v>
      </c>
      <c r="R33">
        <v>0</v>
      </c>
      <c r="S33">
        <v>0</v>
      </c>
      <c r="T33">
        <v>0</v>
      </c>
      <c r="U33">
        <v>0</v>
      </c>
      <c r="V33">
        <v>166.79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2736735</v>
      </c>
      <c r="B34">
        <v>1</v>
      </c>
      <c r="C34" t="s">
        <v>76</v>
      </c>
      <c r="D34" t="s">
        <v>79</v>
      </c>
      <c r="E34" t="s">
        <v>145</v>
      </c>
      <c r="F34" t="s">
        <v>245</v>
      </c>
      <c r="G34" t="s">
        <v>128</v>
      </c>
      <c r="H34" t="s">
        <v>46</v>
      </c>
      <c r="I34" t="s">
        <v>129</v>
      </c>
      <c r="J34" t="s">
        <v>130</v>
      </c>
      <c r="K34" t="s">
        <v>131</v>
      </c>
      <c r="L34" t="s">
        <v>246</v>
      </c>
      <c r="M34" t="s">
        <v>247</v>
      </c>
      <c r="N34">
        <v>3.6741666660000001</v>
      </c>
      <c r="O34">
        <v>0</v>
      </c>
      <c r="P34">
        <v>111</v>
      </c>
      <c r="Q34">
        <v>0</v>
      </c>
      <c r="R34">
        <v>0</v>
      </c>
      <c r="S34">
        <v>0</v>
      </c>
      <c r="T34">
        <v>0</v>
      </c>
      <c r="U34">
        <v>0</v>
      </c>
      <c r="V34">
        <v>407.83249999999998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2736534</v>
      </c>
      <c r="B35">
        <v>1</v>
      </c>
      <c r="C35" t="s">
        <v>76</v>
      </c>
      <c r="D35" t="s">
        <v>78</v>
      </c>
      <c r="E35" t="s">
        <v>153</v>
      </c>
      <c r="F35" t="s">
        <v>248</v>
      </c>
      <c r="G35" t="s">
        <v>249</v>
      </c>
      <c r="H35" t="s">
        <v>46</v>
      </c>
      <c r="I35" t="s">
        <v>129</v>
      </c>
      <c r="J35" t="s">
        <v>130</v>
      </c>
      <c r="K35" t="s">
        <v>131</v>
      </c>
      <c r="L35" t="s">
        <v>250</v>
      </c>
      <c r="M35" t="s">
        <v>251</v>
      </c>
      <c r="N35">
        <v>9.6002777770000005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9.6002779999999994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2736532</v>
      </c>
      <c r="B36">
        <v>1</v>
      </c>
      <c r="C36" t="s">
        <v>76</v>
      </c>
      <c r="D36" t="s">
        <v>78</v>
      </c>
      <c r="E36" t="s">
        <v>145</v>
      </c>
      <c r="F36" t="s">
        <v>252</v>
      </c>
      <c r="G36" t="s">
        <v>135</v>
      </c>
      <c r="H36" t="s">
        <v>46</v>
      </c>
      <c r="I36" t="s">
        <v>129</v>
      </c>
      <c r="J36" t="s">
        <v>130</v>
      </c>
      <c r="K36" t="s">
        <v>131</v>
      </c>
      <c r="L36" t="s">
        <v>253</v>
      </c>
      <c r="M36" t="s">
        <v>254</v>
      </c>
      <c r="N36">
        <v>9.2430555549999998</v>
      </c>
      <c r="O36">
        <v>0</v>
      </c>
      <c r="P36">
        <v>42</v>
      </c>
      <c r="Q36">
        <v>0</v>
      </c>
      <c r="R36">
        <v>0</v>
      </c>
      <c r="S36">
        <v>0</v>
      </c>
      <c r="T36">
        <v>0</v>
      </c>
      <c r="U36">
        <v>0</v>
      </c>
      <c r="V36">
        <v>388.20833299999998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2736536</v>
      </c>
      <c r="B37">
        <v>1</v>
      </c>
      <c r="C37" t="s">
        <v>77</v>
      </c>
      <c r="D37" t="s">
        <v>108</v>
      </c>
      <c r="E37" t="s">
        <v>126</v>
      </c>
      <c r="F37" t="s">
        <v>255</v>
      </c>
      <c r="G37" t="s">
        <v>128</v>
      </c>
      <c r="H37" t="s">
        <v>46</v>
      </c>
      <c r="I37" t="s">
        <v>129</v>
      </c>
      <c r="J37" t="s">
        <v>130</v>
      </c>
      <c r="K37" t="s">
        <v>131</v>
      </c>
      <c r="L37" t="s">
        <v>256</v>
      </c>
      <c r="M37" t="s">
        <v>257</v>
      </c>
      <c r="N37">
        <v>1.929444444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1.9294439999999999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2736537</v>
      </c>
      <c r="B38">
        <v>1</v>
      </c>
      <c r="C38" t="s">
        <v>76</v>
      </c>
      <c r="D38" t="s">
        <v>86</v>
      </c>
      <c r="E38" t="s">
        <v>153</v>
      </c>
      <c r="F38" t="s">
        <v>258</v>
      </c>
      <c r="G38" t="s">
        <v>155</v>
      </c>
      <c r="H38" t="s">
        <v>46</v>
      </c>
      <c r="I38" t="s">
        <v>129</v>
      </c>
      <c r="J38" t="s">
        <v>130</v>
      </c>
      <c r="K38" t="s">
        <v>131</v>
      </c>
      <c r="L38" t="s">
        <v>259</v>
      </c>
      <c r="M38" t="s">
        <v>260</v>
      </c>
      <c r="N38">
        <v>4.568888888</v>
      </c>
      <c r="O38">
        <v>0</v>
      </c>
      <c r="P38">
        <v>5</v>
      </c>
      <c r="Q38">
        <v>0</v>
      </c>
      <c r="R38">
        <v>0</v>
      </c>
      <c r="S38">
        <v>0</v>
      </c>
      <c r="T38">
        <v>0</v>
      </c>
      <c r="U38">
        <v>0</v>
      </c>
      <c r="V38">
        <v>22.844443999999999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2736542</v>
      </c>
      <c r="B39">
        <v>1</v>
      </c>
      <c r="C39" t="s">
        <v>76</v>
      </c>
      <c r="D39" t="s">
        <v>79</v>
      </c>
      <c r="E39" t="s">
        <v>167</v>
      </c>
      <c r="F39" t="s">
        <v>170</v>
      </c>
      <c r="G39" t="s">
        <v>135</v>
      </c>
      <c r="H39" t="s">
        <v>46</v>
      </c>
      <c r="I39" t="s">
        <v>129</v>
      </c>
      <c r="J39" t="s">
        <v>130</v>
      </c>
      <c r="K39" t="s">
        <v>131</v>
      </c>
      <c r="L39" t="s">
        <v>261</v>
      </c>
      <c r="M39" t="s">
        <v>262</v>
      </c>
      <c r="N39">
        <v>7.5430555549999996</v>
      </c>
      <c r="O39">
        <v>0</v>
      </c>
      <c r="P39">
        <v>330</v>
      </c>
      <c r="Q39">
        <v>0</v>
      </c>
      <c r="R39">
        <v>0</v>
      </c>
      <c r="S39">
        <v>0</v>
      </c>
      <c r="T39">
        <v>0</v>
      </c>
      <c r="U39">
        <v>0</v>
      </c>
      <c r="V39">
        <v>2489.208333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2736538</v>
      </c>
      <c r="B40">
        <v>1</v>
      </c>
      <c r="C40" t="s">
        <v>77</v>
      </c>
      <c r="D40" t="s">
        <v>108</v>
      </c>
      <c r="E40" t="s">
        <v>163</v>
      </c>
      <c r="F40" t="s">
        <v>263</v>
      </c>
      <c r="G40" t="s">
        <v>264</v>
      </c>
      <c r="H40" t="s">
        <v>47</v>
      </c>
      <c r="I40" t="s">
        <v>129</v>
      </c>
      <c r="J40" t="s">
        <v>130</v>
      </c>
      <c r="K40" t="s">
        <v>131</v>
      </c>
      <c r="L40" t="s">
        <v>265</v>
      </c>
      <c r="M40" t="s">
        <v>266</v>
      </c>
      <c r="N40">
        <v>8.7819444440000005</v>
      </c>
      <c r="O40">
        <v>1</v>
      </c>
      <c r="P40">
        <v>75</v>
      </c>
      <c r="Q40">
        <v>0</v>
      </c>
      <c r="R40">
        <v>0</v>
      </c>
      <c r="S40">
        <v>0</v>
      </c>
      <c r="T40">
        <v>0</v>
      </c>
      <c r="U40">
        <v>8.7819439999999993</v>
      </c>
      <c r="V40">
        <v>658.64583300000004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2736540</v>
      </c>
      <c r="B41">
        <v>1</v>
      </c>
      <c r="C41" t="s">
        <v>76</v>
      </c>
      <c r="D41" t="s">
        <v>78</v>
      </c>
      <c r="E41" t="s">
        <v>153</v>
      </c>
      <c r="F41" t="s">
        <v>267</v>
      </c>
      <c r="G41" t="s">
        <v>249</v>
      </c>
      <c r="H41" t="s">
        <v>46</v>
      </c>
      <c r="I41" t="s">
        <v>129</v>
      </c>
      <c r="J41" t="s">
        <v>130</v>
      </c>
      <c r="K41" t="s">
        <v>131</v>
      </c>
      <c r="L41" t="s">
        <v>268</v>
      </c>
      <c r="M41" t="s">
        <v>269</v>
      </c>
      <c r="N41">
        <v>13.043055555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39.129167000000002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2736544</v>
      </c>
      <c r="B42">
        <v>1</v>
      </c>
      <c r="C42" t="s">
        <v>76</v>
      </c>
      <c r="D42" t="s">
        <v>84</v>
      </c>
      <c r="E42" t="s">
        <v>153</v>
      </c>
      <c r="F42" t="s">
        <v>270</v>
      </c>
      <c r="G42" t="s">
        <v>206</v>
      </c>
      <c r="H42" t="s">
        <v>46</v>
      </c>
      <c r="I42" t="s">
        <v>129</v>
      </c>
      <c r="J42" t="s">
        <v>130</v>
      </c>
      <c r="K42" t="s">
        <v>131</v>
      </c>
      <c r="L42" t="s">
        <v>271</v>
      </c>
      <c r="M42" t="s">
        <v>272</v>
      </c>
      <c r="N42">
        <v>1.2030555549999999</v>
      </c>
      <c r="O42">
        <v>0</v>
      </c>
      <c r="P42">
        <v>8</v>
      </c>
      <c r="Q42">
        <v>0</v>
      </c>
      <c r="R42">
        <v>0</v>
      </c>
      <c r="S42">
        <v>0</v>
      </c>
      <c r="T42">
        <v>0</v>
      </c>
      <c r="U42">
        <v>0</v>
      </c>
      <c r="V42">
        <v>9.6244440000000004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2736541</v>
      </c>
      <c r="B43">
        <v>1</v>
      </c>
      <c r="C43" t="s">
        <v>76</v>
      </c>
      <c r="D43" t="s">
        <v>79</v>
      </c>
      <c r="E43" t="s">
        <v>153</v>
      </c>
      <c r="F43" t="s">
        <v>273</v>
      </c>
      <c r="G43" t="s">
        <v>249</v>
      </c>
      <c r="H43" t="s">
        <v>46</v>
      </c>
      <c r="I43" t="s">
        <v>129</v>
      </c>
      <c r="J43" t="s">
        <v>130</v>
      </c>
      <c r="K43" t="s">
        <v>131</v>
      </c>
      <c r="L43" t="s">
        <v>274</v>
      </c>
      <c r="M43" t="s">
        <v>275</v>
      </c>
      <c r="N43">
        <v>8.5205555549999996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8.5205559999999991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2736546</v>
      </c>
      <c r="B44">
        <v>1</v>
      </c>
      <c r="C44" t="s">
        <v>76</v>
      </c>
      <c r="D44" t="s">
        <v>100</v>
      </c>
      <c r="E44" t="s">
        <v>126</v>
      </c>
      <c r="F44" t="s">
        <v>276</v>
      </c>
      <c r="G44" t="s">
        <v>277</v>
      </c>
      <c r="H44" t="s">
        <v>46</v>
      </c>
      <c r="I44" t="s">
        <v>129</v>
      </c>
      <c r="J44" t="s">
        <v>130</v>
      </c>
      <c r="K44" t="s">
        <v>131</v>
      </c>
      <c r="L44" t="s">
        <v>278</v>
      </c>
      <c r="M44" t="s">
        <v>279</v>
      </c>
      <c r="N44">
        <v>4.0049999999999999</v>
      </c>
      <c r="O44">
        <v>0</v>
      </c>
      <c r="P44">
        <v>84</v>
      </c>
      <c r="Q44">
        <v>0</v>
      </c>
      <c r="R44">
        <v>0</v>
      </c>
      <c r="S44">
        <v>0</v>
      </c>
      <c r="T44">
        <v>0</v>
      </c>
      <c r="U44">
        <v>0</v>
      </c>
      <c r="V44">
        <v>336.42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2736547</v>
      </c>
      <c r="B45">
        <v>1</v>
      </c>
      <c r="C45" t="s">
        <v>76</v>
      </c>
      <c r="D45" t="s">
        <v>79</v>
      </c>
      <c r="E45" t="s">
        <v>153</v>
      </c>
      <c r="F45" t="s">
        <v>280</v>
      </c>
      <c r="G45" t="s">
        <v>249</v>
      </c>
      <c r="H45" t="s">
        <v>46</v>
      </c>
      <c r="I45" t="s">
        <v>129</v>
      </c>
      <c r="J45" t="s">
        <v>130</v>
      </c>
      <c r="K45" t="s">
        <v>131</v>
      </c>
      <c r="L45" t="s">
        <v>281</v>
      </c>
      <c r="M45" t="s">
        <v>282</v>
      </c>
      <c r="N45">
        <v>6.7994444439999997</v>
      </c>
      <c r="O45">
        <v>0</v>
      </c>
      <c r="P45">
        <v>4</v>
      </c>
      <c r="Q45">
        <v>0</v>
      </c>
      <c r="R45">
        <v>0</v>
      </c>
      <c r="S45">
        <v>0</v>
      </c>
      <c r="T45">
        <v>0</v>
      </c>
      <c r="U45">
        <v>0</v>
      </c>
      <c r="V45">
        <v>27.197778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2736548</v>
      </c>
      <c r="B46">
        <v>1</v>
      </c>
      <c r="C46" t="s">
        <v>76</v>
      </c>
      <c r="D46" t="s">
        <v>78</v>
      </c>
      <c r="E46" t="s">
        <v>153</v>
      </c>
      <c r="F46" t="s">
        <v>283</v>
      </c>
      <c r="G46" t="s">
        <v>249</v>
      </c>
      <c r="H46" t="s">
        <v>46</v>
      </c>
      <c r="I46" t="s">
        <v>129</v>
      </c>
      <c r="J46" t="s">
        <v>130</v>
      </c>
      <c r="K46" t="s">
        <v>131</v>
      </c>
      <c r="L46" t="s">
        <v>284</v>
      </c>
      <c r="M46" t="s">
        <v>285</v>
      </c>
      <c r="N46">
        <v>9.3402777770000007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28.020833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2736552</v>
      </c>
      <c r="B47">
        <v>1</v>
      </c>
      <c r="C47" t="s">
        <v>76</v>
      </c>
      <c r="D47" t="s">
        <v>78</v>
      </c>
      <c r="E47" t="s">
        <v>153</v>
      </c>
      <c r="F47" t="s">
        <v>286</v>
      </c>
      <c r="G47" t="s">
        <v>249</v>
      </c>
      <c r="H47" t="s">
        <v>46</v>
      </c>
      <c r="I47" t="s">
        <v>129</v>
      </c>
      <c r="J47" t="s">
        <v>130</v>
      </c>
      <c r="K47" t="s">
        <v>131</v>
      </c>
      <c r="L47" t="s">
        <v>287</v>
      </c>
      <c r="M47" t="s">
        <v>288</v>
      </c>
      <c r="N47">
        <v>1.8502777770000001</v>
      </c>
      <c r="O47">
        <v>0</v>
      </c>
      <c r="P47">
        <v>2</v>
      </c>
      <c r="Q47">
        <v>0</v>
      </c>
      <c r="R47">
        <v>0</v>
      </c>
      <c r="S47">
        <v>0</v>
      </c>
      <c r="T47">
        <v>0</v>
      </c>
      <c r="U47">
        <v>0</v>
      </c>
      <c r="V47">
        <v>3.7005560000000002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2736554</v>
      </c>
      <c r="B48">
        <v>1</v>
      </c>
      <c r="C48" t="s">
        <v>76</v>
      </c>
      <c r="D48" t="s">
        <v>82</v>
      </c>
      <c r="E48" t="s">
        <v>153</v>
      </c>
      <c r="F48" t="s">
        <v>289</v>
      </c>
      <c r="G48" t="s">
        <v>155</v>
      </c>
      <c r="H48" t="s">
        <v>46</v>
      </c>
      <c r="I48" t="s">
        <v>129</v>
      </c>
      <c r="J48" t="s">
        <v>130</v>
      </c>
      <c r="K48" t="s">
        <v>131</v>
      </c>
      <c r="L48" t="s">
        <v>290</v>
      </c>
      <c r="M48" t="s">
        <v>291</v>
      </c>
      <c r="N48">
        <v>4.0586111110000003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4.058611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2736555</v>
      </c>
      <c r="B49">
        <v>1</v>
      </c>
      <c r="C49" t="s">
        <v>76</v>
      </c>
      <c r="D49" t="s">
        <v>78</v>
      </c>
      <c r="E49" t="s">
        <v>145</v>
      </c>
      <c r="F49" t="s">
        <v>292</v>
      </c>
      <c r="G49" t="s">
        <v>150</v>
      </c>
      <c r="H49" t="s">
        <v>46</v>
      </c>
      <c r="I49" t="s">
        <v>129</v>
      </c>
      <c r="J49" t="s">
        <v>130</v>
      </c>
      <c r="K49" t="s">
        <v>131</v>
      </c>
      <c r="L49" t="s">
        <v>293</v>
      </c>
      <c r="M49" t="s">
        <v>294</v>
      </c>
      <c r="N49">
        <v>4.8347222219999999</v>
      </c>
      <c r="O49">
        <v>0</v>
      </c>
      <c r="P49">
        <v>144</v>
      </c>
      <c r="Q49">
        <v>0</v>
      </c>
      <c r="R49">
        <v>0</v>
      </c>
      <c r="S49">
        <v>0</v>
      </c>
      <c r="T49">
        <v>0</v>
      </c>
      <c r="U49">
        <v>0</v>
      </c>
      <c r="V49">
        <v>696.2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2736558</v>
      </c>
      <c r="B50">
        <v>1</v>
      </c>
      <c r="C50" t="s">
        <v>76</v>
      </c>
      <c r="D50" t="s">
        <v>100</v>
      </c>
      <c r="E50" t="s">
        <v>153</v>
      </c>
      <c r="F50" t="s">
        <v>295</v>
      </c>
      <c r="G50" t="s">
        <v>249</v>
      </c>
      <c r="H50" t="s">
        <v>46</v>
      </c>
      <c r="I50" t="s">
        <v>129</v>
      </c>
      <c r="J50" t="s">
        <v>130</v>
      </c>
      <c r="K50" t="s">
        <v>131</v>
      </c>
      <c r="L50" t="s">
        <v>296</v>
      </c>
      <c r="M50" t="s">
        <v>297</v>
      </c>
      <c r="N50">
        <v>2.838055555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2.8380559999999999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2736556</v>
      </c>
      <c r="B51">
        <v>1</v>
      </c>
      <c r="C51" t="s">
        <v>77</v>
      </c>
      <c r="D51" t="s">
        <v>113</v>
      </c>
      <c r="E51" t="s">
        <v>126</v>
      </c>
      <c r="F51" t="s">
        <v>298</v>
      </c>
      <c r="G51" t="s">
        <v>128</v>
      </c>
      <c r="H51" t="s">
        <v>46</v>
      </c>
      <c r="I51" t="s">
        <v>129</v>
      </c>
      <c r="J51" t="s">
        <v>130</v>
      </c>
      <c r="K51" t="s">
        <v>131</v>
      </c>
      <c r="L51" t="s">
        <v>299</v>
      </c>
      <c r="M51" t="s">
        <v>300</v>
      </c>
      <c r="N51">
        <v>0.48972222199999998</v>
      </c>
      <c r="O51">
        <v>0</v>
      </c>
      <c r="P51">
        <v>0</v>
      </c>
      <c r="Q51">
        <v>0</v>
      </c>
      <c r="R51">
        <v>10</v>
      </c>
      <c r="S51">
        <v>0</v>
      </c>
      <c r="T51">
        <v>0</v>
      </c>
      <c r="U51">
        <v>0</v>
      </c>
      <c r="V51">
        <v>0</v>
      </c>
      <c r="W51">
        <v>0</v>
      </c>
      <c r="X51">
        <v>4.8972220000000002</v>
      </c>
      <c r="Y51">
        <v>0</v>
      </c>
      <c r="Z51">
        <v>0</v>
      </c>
    </row>
    <row r="52" spans="1:26" x14ac:dyDescent="0.3">
      <c r="A52">
        <v>2736564</v>
      </c>
      <c r="B52">
        <v>1</v>
      </c>
      <c r="C52" t="s">
        <v>77</v>
      </c>
      <c r="D52" t="s">
        <v>109</v>
      </c>
      <c r="E52" t="s">
        <v>158</v>
      </c>
      <c r="F52" t="s">
        <v>301</v>
      </c>
      <c r="G52" t="s">
        <v>199</v>
      </c>
      <c r="H52" t="s">
        <v>47</v>
      </c>
      <c r="I52" t="s">
        <v>129</v>
      </c>
      <c r="J52" t="s">
        <v>130</v>
      </c>
      <c r="K52" t="s">
        <v>131</v>
      </c>
      <c r="L52" t="s">
        <v>302</v>
      </c>
      <c r="M52" t="s">
        <v>303</v>
      </c>
      <c r="N52">
        <v>0.58027777700000005</v>
      </c>
      <c r="O52">
        <v>0</v>
      </c>
      <c r="P52">
        <v>19</v>
      </c>
      <c r="Q52">
        <v>3</v>
      </c>
      <c r="R52">
        <v>2128</v>
      </c>
      <c r="S52">
        <v>27</v>
      </c>
      <c r="T52">
        <v>544</v>
      </c>
      <c r="U52">
        <v>0</v>
      </c>
      <c r="V52">
        <v>11.025278</v>
      </c>
      <c r="W52">
        <v>1.7408330000000001</v>
      </c>
      <c r="X52">
        <v>1234.831109</v>
      </c>
      <c r="Y52">
        <v>15.6675</v>
      </c>
      <c r="Z52">
        <v>315.671111</v>
      </c>
    </row>
    <row r="53" spans="1:26" x14ac:dyDescent="0.3">
      <c r="A53">
        <v>2736563</v>
      </c>
      <c r="B53">
        <v>1</v>
      </c>
      <c r="C53" t="s">
        <v>76</v>
      </c>
      <c r="D53" t="s">
        <v>78</v>
      </c>
      <c r="E53" t="s">
        <v>153</v>
      </c>
      <c r="F53" t="s">
        <v>304</v>
      </c>
      <c r="G53" t="s">
        <v>206</v>
      </c>
      <c r="H53" t="s">
        <v>46</v>
      </c>
      <c r="I53" t="s">
        <v>129</v>
      </c>
      <c r="J53" t="s">
        <v>130</v>
      </c>
      <c r="K53" t="s">
        <v>131</v>
      </c>
      <c r="L53" t="s">
        <v>305</v>
      </c>
      <c r="M53" t="s">
        <v>306</v>
      </c>
      <c r="N53">
        <v>10.441388888000001</v>
      </c>
      <c r="O53">
        <v>0</v>
      </c>
      <c r="P53">
        <v>11</v>
      </c>
      <c r="Q53">
        <v>0</v>
      </c>
      <c r="R53">
        <v>0</v>
      </c>
      <c r="S53">
        <v>0</v>
      </c>
      <c r="T53">
        <v>0</v>
      </c>
      <c r="U53">
        <v>0</v>
      </c>
      <c r="V53">
        <v>114.855278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2736566</v>
      </c>
      <c r="B54">
        <v>1</v>
      </c>
      <c r="C54" t="s">
        <v>76</v>
      </c>
      <c r="D54" t="s">
        <v>96</v>
      </c>
      <c r="E54" t="s">
        <v>158</v>
      </c>
      <c r="F54" t="s">
        <v>307</v>
      </c>
      <c r="G54" t="s">
        <v>199</v>
      </c>
      <c r="H54" t="s">
        <v>47</v>
      </c>
      <c r="I54" t="s">
        <v>129</v>
      </c>
      <c r="J54" t="s">
        <v>130</v>
      </c>
      <c r="K54" t="s">
        <v>131</v>
      </c>
      <c r="L54" t="s">
        <v>308</v>
      </c>
      <c r="M54" t="s">
        <v>309</v>
      </c>
      <c r="N54">
        <v>0.759444444</v>
      </c>
      <c r="O54">
        <v>33</v>
      </c>
      <c r="P54">
        <v>363</v>
      </c>
      <c r="Q54">
        <v>0</v>
      </c>
      <c r="R54">
        <v>0</v>
      </c>
      <c r="S54">
        <v>0</v>
      </c>
      <c r="T54">
        <v>0</v>
      </c>
      <c r="U54">
        <v>25.061667</v>
      </c>
      <c r="V54">
        <v>275.67833300000001</v>
      </c>
      <c r="W54">
        <v>0</v>
      </c>
      <c r="X54">
        <v>0</v>
      </c>
      <c r="Y54">
        <v>0</v>
      </c>
      <c r="Z54">
        <v>0</v>
      </c>
    </row>
    <row r="55" spans="1:26" x14ac:dyDescent="0.3">
      <c r="A55">
        <v>2736567</v>
      </c>
      <c r="B55">
        <v>1</v>
      </c>
      <c r="C55" t="s">
        <v>76</v>
      </c>
      <c r="D55" t="s">
        <v>99</v>
      </c>
      <c r="E55" t="s">
        <v>158</v>
      </c>
      <c r="F55" t="s">
        <v>310</v>
      </c>
      <c r="G55" t="s">
        <v>199</v>
      </c>
      <c r="H55" t="s">
        <v>47</v>
      </c>
      <c r="I55" t="s">
        <v>129</v>
      </c>
      <c r="J55" t="s">
        <v>130</v>
      </c>
      <c r="K55" t="s">
        <v>131</v>
      </c>
      <c r="L55" t="s">
        <v>308</v>
      </c>
      <c r="M55" t="s">
        <v>311</v>
      </c>
      <c r="N55">
        <v>0.82638888799999999</v>
      </c>
      <c r="O55">
        <v>20</v>
      </c>
      <c r="P55">
        <v>0</v>
      </c>
      <c r="Q55">
        <v>0</v>
      </c>
      <c r="R55">
        <v>0</v>
      </c>
      <c r="S55">
        <v>0</v>
      </c>
      <c r="T55">
        <v>0</v>
      </c>
      <c r="U55">
        <v>16.527778000000001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2736568</v>
      </c>
      <c r="B56">
        <v>1</v>
      </c>
      <c r="C56" t="s">
        <v>76</v>
      </c>
      <c r="D56" t="s">
        <v>90</v>
      </c>
      <c r="E56" t="s">
        <v>222</v>
      </c>
      <c r="F56" t="s">
        <v>312</v>
      </c>
      <c r="G56" t="s">
        <v>199</v>
      </c>
      <c r="H56" t="s">
        <v>47</v>
      </c>
      <c r="I56" t="s">
        <v>129</v>
      </c>
      <c r="J56" t="s">
        <v>130</v>
      </c>
      <c r="K56" t="s">
        <v>131</v>
      </c>
      <c r="L56" t="s">
        <v>313</v>
      </c>
      <c r="M56" t="s">
        <v>314</v>
      </c>
      <c r="N56">
        <v>0.324722222</v>
      </c>
      <c r="O56">
        <v>0</v>
      </c>
      <c r="P56">
        <v>0</v>
      </c>
      <c r="Q56">
        <v>0</v>
      </c>
      <c r="R56">
        <v>36</v>
      </c>
      <c r="S56">
        <v>1</v>
      </c>
      <c r="T56">
        <v>108</v>
      </c>
      <c r="U56">
        <v>0</v>
      </c>
      <c r="V56">
        <v>0</v>
      </c>
      <c r="W56">
        <v>0</v>
      </c>
      <c r="X56">
        <v>11.69</v>
      </c>
      <c r="Y56">
        <v>0.32472200000000001</v>
      </c>
      <c r="Z56">
        <v>35.07</v>
      </c>
    </row>
    <row r="57" spans="1:26" x14ac:dyDescent="0.3">
      <c r="A57">
        <v>2736570</v>
      </c>
      <c r="B57">
        <v>1</v>
      </c>
      <c r="C57" t="s">
        <v>76</v>
      </c>
      <c r="D57" t="s">
        <v>78</v>
      </c>
      <c r="E57" t="s">
        <v>153</v>
      </c>
      <c r="F57" t="s">
        <v>315</v>
      </c>
      <c r="G57" t="s">
        <v>155</v>
      </c>
      <c r="H57" t="s">
        <v>46</v>
      </c>
      <c r="I57" t="s">
        <v>129</v>
      </c>
      <c r="J57" t="s">
        <v>130</v>
      </c>
      <c r="K57" t="s">
        <v>131</v>
      </c>
      <c r="L57" t="s">
        <v>313</v>
      </c>
      <c r="M57" t="s">
        <v>316</v>
      </c>
      <c r="N57">
        <v>9.0972222219999992</v>
      </c>
      <c r="O57">
        <v>0</v>
      </c>
      <c r="P57">
        <v>27</v>
      </c>
      <c r="Q57">
        <v>0</v>
      </c>
      <c r="R57">
        <v>0</v>
      </c>
      <c r="S57">
        <v>0</v>
      </c>
      <c r="T57">
        <v>0</v>
      </c>
      <c r="U57">
        <v>0</v>
      </c>
      <c r="V57">
        <v>245.625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2736572</v>
      </c>
      <c r="B58">
        <v>1</v>
      </c>
      <c r="C58" t="s">
        <v>76</v>
      </c>
      <c r="D58" t="s">
        <v>93</v>
      </c>
      <c r="E58" t="s">
        <v>138</v>
      </c>
      <c r="F58" t="s">
        <v>317</v>
      </c>
      <c r="G58" t="s">
        <v>318</v>
      </c>
      <c r="H58" t="s">
        <v>141</v>
      </c>
      <c r="I58" t="s">
        <v>129</v>
      </c>
      <c r="J58" t="s">
        <v>130</v>
      </c>
      <c r="K58" t="s">
        <v>142</v>
      </c>
      <c r="L58" t="s">
        <v>319</v>
      </c>
      <c r="M58" t="s">
        <v>320</v>
      </c>
      <c r="N58">
        <v>3.5919444440000001</v>
      </c>
      <c r="O58">
        <v>31</v>
      </c>
      <c r="P58">
        <v>4166</v>
      </c>
      <c r="Q58">
        <v>0</v>
      </c>
      <c r="R58">
        <v>0</v>
      </c>
      <c r="S58">
        <v>0</v>
      </c>
      <c r="T58">
        <v>0</v>
      </c>
      <c r="U58">
        <v>111.350278</v>
      </c>
      <c r="V58">
        <v>14964.040553999999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2736575</v>
      </c>
      <c r="B59">
        <v>1</v>
      </c>
      <c r="C59" t="s">
        <v>77</v>
      </c>
      <c r="D59" t="s">
        <v>115</v>
      </c>
      <c r="E59" t="s">
        <v>153</v>
      </c>
      <c r="F59" t="s">
        <v>321</v>
      </c>
      <c r="G59" t="s">
        <v>249</v>
      </c>
      <c r="H59" t="s">
        <v>46</v>
      </c>
      <c r="I59" t="s">
        <v>129</v>
      </c>
      <c r="J59" t="s">
        <v>130</v>
      </c>
      <c r="K59" t="s">
        <v>131</v>
      </c>
      <c r="L59" t="s">
        <v>322</v>
      </c>
      <c r="M59" t="s">
        <v>323</v>
      </c>
      <c r="N59">
        <v>1.266388888</v>
      </c>
      <c r="O59">
        <v>0</v>
      </c>
      <c r="P59">
        <v>0</v>
      </c>
      <c r="Q59">
        <v>0</v>
      </c>
      <c r="R59">
        <v>1</v>
      </c>
      <c r="S59">
        <v>0</v>
      </c>
      <c r="T59">
        <v>0</v>
      </c>
      <c r="U59">
        <v>0</v>
      </c>
      <c r="V59">
        <v>0</v>
      </c>
      <c r="W59">
        <v>0</v>
      </c>
      <c r="X59">
        <v>1.266389</v>
      </c>
      <c r="Y59">
        <v>0</v>
      </c>
      <c r="Z59">
        <v>0</v>
      </c>
    </row>
    <row r="60" spans="1:26" x14ac:dyDescent="0.3">
      <c r="A60">
        <v>2736556</v>
      </c>
      <c r="B60">
        <v>2</v>
      </c>
      <c r="C60" t="s">
        <v>77</v>
      </c>
      <c r="D60" t="s">
        <v>113</v>
      </c>
      <c r="E60" t="s">
        <v>167</v>
      </c>
      <c r="F60" t="s">
        <v>324</v>
      </c>
      <c r="G60" t="s">
        <v>128</v>
      </c>
      <c r="H60" t="s">
        <v>46</v>
      </c>
      <c r="I60" t="s">
        <v>129</v>
      </c>
      <c r="J60" t="s">
        <v>130</v>
      </c>
      <c r="K60" t="s">
        <v>131</v>
      </c>
      <c r="L60" t="s">
        <v>300</v>
      </c>
      <c r="M60" t="s">
        <v>325</v>
      </c>
      <c r="N60">
        <v>0.74222222199999999</v>
      </c>
      <c r="O60">
        <v>0</v>
      </c>
      <c r="P60">
        <v>0</v>
      </c>
      <c r="Q60">
        <v>0</v>
      </c>
      <c r="R60">
        <v>221</v>
      </c>
      <c r="S60">
        <v>0</v>
      </c>
      <c r="T60">
        <v>0</v>
      </c>
      <c r="U60">
        <v>0</v>
      </c>
      <c r="V60">
        <v>0</v>
      </c>
      <c r="W60">
        <v>0</v>
      </c>
      <c r="X60">
        <v>164.03111100000001</v>
      </c>
      <c r="Y60">
        <v>0</v>
      </c>
      <c r="Z60">
        <v>0</v>
      </c>
    </row>
    <row r="61" spans="1:26" x14ac:dyDescent="0.3">
      <c r="A61">
        <v>2736579</v>
      </c>
      <c r="B61">
        <v>1</v>
      </c>
      <c r="C61" t="s">
        <v>76</v>
      </c>
      <c r="D61" t="s">
        <v>80</v>
      </c>
      <c r="E61" t="s">
        <v>153</v>
      </c>
      <c r="F61" t="s">
        <v>326</v>
      </c>
      <c r="G61" t="s">
        <v>249</v>
      </c>
      <c r="H61" t="s">
        <v>46</v>
      </c>
      <c r="I61" t="s">
        <v>129</v>
      </c>
      <c r="J61" t="s">
        <v>130</v>
      </c>
      <c r="K61" t="s">
        <v>131</v>
      </c>
      <c r="L61" t="s">
        <v>327</v>
      </c>
      <c r="M61" t="s">
        <v>328</v>
      </c>
      <c r="N61">
        <v>5.8933333330000002</v>
      </c>
      <c r="O61">
        <v>0</v>
      </c>
      <c r="P61">
        <v>5</v>
      </c>
      <c r="Q61">
        <v>0</v>
      </c>
      <c r="R61">
        <v>0</v>
      </c>
      <c r="S61">
        <v>0</v>
      </c>
      <c r="T61">
        <v>0</v>
      </c>
      <c r="U61">
        <v>0</v>
      </c>
      <c r="V61">
        <v>29.466667000000001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2736586</v>
      </c>
      <c r="B62">
        <v>1</v>
      </c>
      <c r="C62" t="s">
        <v>77</v>
      </c>
      <c r="D62" t="s">
        <v>120</v>
      </c>
      <c r="E62" t="s">
        <v>126</v>
      </c>
      <c r="F62" t="s">
        <v>329</v>
      </c>
      <c r="G62" t="s">
        <v>128</v>
      </c>
      <c r="H62" t="s">
        <v>46</v>
      </c>
      <c r="I62" t="s">
        <v>129</v>
      </c>
      <c r="J62" t="s">
        <v>130</v>
      </c>
      <c r="K62" t="s">
        <v>131</v>
      </c>
      <c r="L62" t="s">
        <v>330</v>
      </c>
      <c r="M62" t="s">
        <v>331</v>
      </c>
      <c r="N62">
        <v>2.5758333329999998</v>
      </c>
      <c r="O62">
        <v>0</v>
      </c>
      <c r="P62">
        <v>0</v>
      </c>
      <c r="Q62">
        <v>0</v>
      </c>
      <c r="R62">
        <v>0</v>
      </c>
      <c r="S62">
        <v>0</v>
      </c>
      <c r="T62">
        <v>73</v>
      </c>
      <c r="U62">
        <v>0</v>
      </c>
      <c r="V62">
        <v>0</v>
      </c>
      <c r="W62">
        <v>0</v>
      </c>
      <c r="X62">
        <v>0</v>
      </c>
      <c r="Y62">
        <v>0</v>
      </c>
      <c r="Z62">
        <v>188.035833</v>
      </c>
    </row>
    <row r="63" spans="1:26" x14ac:dyDescent="0.3">
      <c r="A63">
        <v>2736589</v>
      </c>
      <c r="B63">
        <v>1</v>
      </c>
      <c r="C63" t="s">
        <v>77</v>
      </c>
      <c r="D63" t="s">
        <v>120</v>
      </c>
      <c r="E63" t="s">
        <v>167</v>
      </c>
      <c r="F63" t="s">
        <v>332</v>
      </c>
      <c r="G63" t="s">
        <v>195</v>
      </c>
      <c r="H63" t="s">
        <v>46</v>
      </c>
      <c r="I63" t="s">
        <v>129</v>
      </c>
      <c r="J63" t="s">
        <v>130</v>
      </c>
      <c r="K63" t="s">
        <v>131</v>
      </c>
      <c r="L63" t="s">
        <v>333</v>
      </c>
      <c r="M63" t="s">
        <v>334</v>
      </c>
      <c r="N63">
        <v>1.7952777769999999</v>
      </c>
      <c r="O63">
        <v>0</v>
      </c>
      <c r="P63">
        <v>0</v>
      </c>
      <c r="Q63">
        <v>0</v>
      </c>
      <c r="R63">
        <v>0</v>
      </c>
      <c r="S63">
        <v>0</v>
      </c>
      <c r="T63">
        <v>121</v>
      </c>
      <c r="U63">
        <v>0</v>
      </c>
      <c r="V63">
        <v>0</v>
      </c>
      <c r="W63">
        <v>0</v>
      </c>
      <c r="X63">
        <v>0</v>
      </c>
      <c r="Y63">
        <v>0</v>
      </c>
      <c r="Z63">
        <v>217.228611</v>
      </c>
    </row>
    <row r="64" spans="1:26" x14ac:dyDescent="0.3">
      <c r="A64">
        <v>2736581</v>
      </c>
      <c r="B64">
        <v>1</v>
      </c>
      <c r="C64" t="s">
        <v>76</v>
      </c>
      <c r="D64" t="s">
        <v>91</v>
      </c>
      <c r="E64" t="s">
        <v>222</v>
      </c>
      <c r="F64" t="s">
        <v>335</v>
      </c>
      <c r="G64" t="s">
        <v>199</v>
      </c>
      <c r="H64" t="s">
        <v>47</v>
      </c>
      <c r="I64" t="s">
        <v>129</v>
      </c>
      <c r="J64" t="s">
        <v>130</v>
      </c>
      <c r="K64" t="s">
        <v>131</v>
      </c>
      <c r="L64" t="s">
        <v>336</v>
      </c>
      <c r="M64" t="s">
        <v>337</v>
      </c>
      <c r="N64">
        <v>1.2352777770000001</v>
      </c>
      <c r="O64">
        <v>1</v>
      </c>
      <c r="P64">
        <v>2319</v>
      </c>
      <c r="Q64">
        <v>0</v>
      </c>
      <c r="R64">
        <v>0</v>
      </c>
      <c r="S64">
        <v>0</v>
      </c>
      <c r="T64">
        <v>0</v>
      </c>
      <c r="U64">
        <v>1.2352780000000001</v>
      </c>
      <c r="V64">
        <v>2864.6091649999998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2736592</v>
      </c>
      <c r="B65">
        <v>1</v>
      </c>
      <c r="C65" t="s">
        <v>77</v>
      </c>
      <c r="D65" t="s">
        <v>114</v>
      </c>
      <c r="E65" t="s">
        <v>163</v>
      </c>
      <c r="F65" t="s">
        <v>338</v>
      </c>
      <c r="G65" t="s">
        <v>199</v>
      </c>
      <c r="H65" t="s">
        <v>47</v>
      </c>
      <c r="I65" t="s">
        <v>339</v>
      </c>
      <c r="J65" t="s">
        <v>130</v>
      </c>
      <c r="K65" t="s">
        <v>131</v>
      </c>
      <c r="L65" t="s">
        <v>340</v>
      </c>
      <c r="M65" t="s">
        <v>314</v>
      </c>
      <c r="N65">
        <v>8.0555550000000007E-3</v>
      </c>
      <c r="O65">
        <v>16</v>
      </c>
      <c r="P65">
        <v>15</v>
      </c>
      <c r="Q65">
        <v>0</v>
      </c>
      <c r="R65">
        <v>0</v>
      </c>
      <c r="S65">
        <v>1</v>
      </c>
      <c r="T65">
        <v>62</v>
      </c>
      <c r="U65">
        <v>0.128889</v>
      </c>
      <c r="V65">
        <v>0.120833</v>
      </c>
      <c r="W65">
        <v>0</v>
      </c>
      <c r="X65">
        <v>0</v>
      </c>
      <c r="Y65">
        <v>8.0560000000000007E-3</v>
      </c>
      <c r="Z65">
        <v>0.499444</v>
      </c>
    </row>
    <row r="66" spans="1:26" x14ac:dyDescent="0.3">
      <c r="A66">
        <v>2736593</v>
      </c>
      <c r="B66">
        <v>1</v>
      </c>
      <c r="C66" t="s">
        <v>76</v>
      </c>
      <c r="D66" t="s">
        <v>104</v>
      </c>
      <c r="E66" t="s">
        <v>158</v>
      </c>
      <c r="F66" t="s">
        <v>341</v>
      </c>
      <c r="G66" t="s">
        <v>199</v>
      </c>
      <c r="H66" t="s">
        <v>47</v>
      </c>
      <c r="I66" t="s">
        <v>129</v>
      </c>
      <c r="J66" t="s">
        <v>130</v>
      </c>
      <c r="K66" t="s">
        <v>131</v>
      </c>
      <c r="L66" t="s">
        <v>340</v>
      </c>
      <c r="M66" t="s">
        <v>342</v>
      </c>
      <c r="N66">
        <v>1.0405555550000001</v>
      </c>
      <c r="O66">
        <v>0</v>
      </c>
      <c r="P66">
        <v>0</v>
      </c>
      <c r="Q66">
        <v>0</v>
      </c>
      <c r="R66">
        <v>0</v>
      </c>
      <c r="S66">
        <v>0</v>
      </c>
      <c r="T66">
        <v>284</v>
      </c>
      <c r="U66">
        <v>0</v>
      </c>
      <c r="V66">
        <v>0</v>
      </c>
      <c r="W66">
        <v>0</v>
      </c>
      <c r="X66">
        <v>0</v>
      </c>
      <c r="Y66">
        <v>0</v>
      </c>
      <c r="Z66">
        <v>295.51777800000002</v>
      </c>
    </row>
    <row r="67" spans="1:26" x14ac:dyDescent="0.3">
      <c r="A67">
        <v>2736597</v>
      </c>
      <c r="B67">
        <v>1</v>
      </c>
      <c r="C67" t="s">
        <v>77</v>
      </c>
      <c r="D67" t="s">
        <v>115</v>
      </c>
      <c r="E67" t="s">
        <v>167</v>
      </c>
      <c r="F67" t="s">
        <v>343</v>
      </c>
      <c r="G67" t="s">
        <v>344</v>
      </c>
      <c r="H67" t="s">
        <v>46</v>
      </c>
      <c r="I67" t="s">
        <v>129</v>
      </c>
      <c r="J67" t="s">
        <v>130</v>
      </c>
      <c r="K67" t="s">
        <v>142</v>
      </c>
      <c r="L67" t="s">
        <v>345</v>
      </c>
      <c r="M67" t="s">
        <v>346</v>
      </c>
      <c r="N67">
        <v>4.2630555550000002</v>
      </c>
      <c r="O67">
        <v>0</v>
      </c>
      <c r="P67">
        <v>0</v>
      </c>
      <c r="Q67">
        <v>0</v>
      </c>
      <c r="R67">
        <v>125</v>
      </c>
      <c r="S67">
        <v>0</v>
      </c>
      <c r="T67">
        <v>0</v>
      </c>
      <c r="U67">
        <v>0</v>
      </c>
      <c r="V67">
        <v>0</v>
      </c>
      <c r="W67">
        <v>0</v>
      </c>
      <c r="X67">
        <v>532.88194399999998</v>
      </c>
      <c r="Y67">
        <v>0</v>
      </c>
      <c r="Z67">
        <v>0</v>
      </c>
    </row>
    <row r="68" spans="1:26" x14ac:dyDescent="0.3">
      <c r="A68">
        <v>2736600</v>
      </c>
      <c r="B68">
        <v>1</v>
      </c>
      <c r="C68" t="s">
        <v>76</v>
      </c>
      <c r="D68" t="s">
        <v>104</v>
      </c>
      <c r="E68" t="s">
        <v>158</v>
      </c>
      <c r="F68" t="s">
        <v>347</v>
      </c>
      <c r="G68" t="s">
        <v>348</v>
      </c>
      <c r="H68" t="s">
        <v>47</v>
      </c>
      <c r="I68" t="s">
        <v>129</v>
      </c>
      <c r="J68" t="s">
        <v>130</v>
      </c>
      <c r="K68" t="s">
        <v>142</v>
      </c>
      <c r="L68" t="s">
        <v>349</v>
      </c>
      <c r="M68" t="s">
        <v>350</v>
      </c>
      <c r="N68">
        <v>7.3436111110000004</v>
      </c>
      <c r="O68">
        <v>0</v>
      </c>
      <c r="P68">
        <v>0</v>
      </c>
      <c r="Q68">
        <v>9</v>
      </c>
      <c r="R68">
        <v>1495</v>
      </c>
      <c r="S68">
        <v>3</v>
      </c>
      <c r="T68">
        <v>395</v>
      </c>
      <c r="U68">
        <v>0</v>
      </c>
      <c r="V68">
        <v>0</v>
      </c>
      <c r="W68">
        <v>66.092500000000001</v>
      </c>
      <c r="X68">
        <v>10978.698611</v>
      </c>
      <c r="Y68">
        <v>22.030833000000001</v>
      </c>
      <c r="Z68">
        <v>2900.7263889999999</v>
      </c>
    </row>
    <row r="69" spans="1:26" x14ac:dyDescent="0.3">
      <c r="A69">
        <v>2736601</v>
      </c>
      <c r="B69">
        <v>1</v>
      </c>
      <c r="C69" t="s">
        <v>76</v>
      </c>
      <c r="D69" t="s">
        <v>95</v>
      </c>
      <c r="E69" t="s">
        <v>167</v>
      </c>
      <c r="F69" t="s">
        <v>351</v>
      </c>
      <c r="G69" t="s">
        <v>348</v>
      </c>
      <c r="H69" t="s">
        <v>46</v>
      </c>
      <c r="I69" t="s">
        <v>129</v>
      </c>
      <c r="J69" t="s">
        <v>130</v>
      </c>
      <c r="K69" t="s">
        <v>142</v>
      </c>
      <c r="L69" t="s">
        <v>352</v>
      </c>
      <c r="M69" t="s">
        <v>353</v>
      </c>
      <c r="N69">
        <v>7.9111111110000003</v>
      </c>
      <c r="O69">
        <v>0</v>
      </c>
      <c r="P69">
        <v>0</v>
      </c>
      <c r="Q69">
        <v>0</v>
      </c>
      <c r="R69">
        <v>1</v>
      </c>
      <c r="S69">
        <v>0</v>
      </c>
      <c r="T69">
        <v>115</v>
      </c>
      <c r="U69">
        <v>0</v>
      </c>
      <c r="V69">
        <v>0</v>
      </c>
      <c r="W69">
        <v>0</v>
      </c>
      <c r="X69">
        <v>7.911111</v>
      </c>
      <c r="Y69">
        <v>0</v>
      </c>
      <c r="Z69">
        <v>909.77777800000001</v>
      </c>
    </row>
    <row r="70" spans="1:26" x14ac:dyDescent="0.3">
      <c r="A70">
        <v>2736610</v>
      </c>
      <c r="B70">
        <v>1</v>
      </c>
      <c r="C70" t="s">
        <v>76</v>
      </c>
      <c r="D70" t="s">
        <v>84</v>
      </c>
      <c r="E70" t="s">
        <v>153</v>
      </c>
      <c r="F70" t="s">
        <v>354</v>
      </c>
      <c r="G70" t="s">
        <v>206</v>
      </c>
      <c r="H70" t="s">
        <v>46</v>
      </c>
      <c r="I70" t="s">
        <v>129</v>
      </c>
      <c r="J70" t="s">
        <v>130</v>
      </c>
      <c r="K70" t="s">
        <v>131</v>
      </c>
      <c r="L70" t="s">
        <v>355</v>
      </c>
      <c r="M70" t="s">
        <v>356</v>
      </c>
      <c r="N70">
        <v>1.7227777769999999</v>
      </c>
      <c r="O70">
        <v>0</v>
      </c>
      <c r="P70">
        <v>27</v>
      </c>
      <c r="Q70">
        <v>0</v>
      </c>
      <c r="R70">
        <v>0</v>
      </c>
      <c r="S70">
        <v>0</v>
      </c>
      <c r="T70">
        <v>0</v>
      </c>
      <c r="U70">
        <v>0</v>
      </c>
      <c r="V70">
        <v>46.515000000000001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2736603</v>
      </c>
      <c r="B71">
        <v>1</v>
      </c>
      <c r="C71" t="s">
        <v>77</v>
      </c>
      <c r="D71" t="s">
        <v>113</v>
      </c>
      <c r="E71" t="s">
        <v>222</v>
      </c>
      <c r="F71" t="s">
        <v>357</v>
      </c>
      <c r="G71" t="s">
        <v>199</v>
      </c>
      <c r="H71" t="s">
        <v>47</v>
      </c>
      <c r="I71" t="s">
        <v>129</v>
      </c>
      <c r="J71" t="s">
        <v>130</v>
      </c>
      <c r="K71" t="s">
        <v>131</v>
      </c>
      <c r="L71" t="s">
        <v>358</v>
      </c>
      <c r="M71" t="s">
        <v>359</v>
      </c>
      <c r="N71">
        <v>0.57027777700000004</v>
      </c>
      <c r="O71">
        <v>0</v>
      </c>
      <c r="P71">
        <v>12</v>
      </c>
      <c r="Q71">
        <v>5</v>
      </c>
      <c r="R71">
        <v>231</v>
      </c>
      <c r="S71">
        <v>22</v>
      </c>
      <c r="T71">
        <v>431</v>
      </c>
      <c r="U71">
        <v>0</v>
      </c>
      <c r="V71">
        <v>6.8433330000000003</v>
      </c>
      <c r="W71">
        <v>2.8513890000000002</v>
      </c>
      <c r="X71">
        <v>131.73416599999999</v>
      </c>
      <c r="Y71">
        <v>12.546111</v>
      </c>
      <c r="Z71">
        <v>245.78972200000001</v>
      </c>
    </row>
    <row r="72" spans="1:26" x14ac:dyDescent="0.3">
      <c r="A72">
        <v>2736605</v>
      </c>
      <c r="B72">
        <v>1</v>
      </c>
      <c r="C72" t="s">
        <v>77</v>
      </c>
      <c r="D72" t="s">
        <v>114</v>
      </c>
      <c r="E72" t="s">
        <v>167</v>
      </c>
      <c r="F72" t="s">
        <v>360</v>
      </c>
      <c r="G72" t="s">
        <v>348</v>
      </c>
      <c r="H72" t="s">
        <v>46</v>
      </c>
      <c r="I72" t="s">
        <v>129</v>
      </c>
      <c r="J72" t="s">
        <v>130</v>
      </c>
      <c r="K72" t="s">
        <v>142</v>
      </c>
      <c r="L72" t="s">
        <v>361</v>
      </c>
      <c r="M72" t="s">
        <v>362</v>
      </c>
      <c r="N72">
        <v>7.6702777769999999</v>
      </c>
      <c r="O72">
        <v>0</v>
      </c>
      <c r="P72">
        <v>127</v>
      </c>
      <c r="Q72">
        <v>0</v>
      </c>
      <c r="R72">
        <v>0</v>
      </c>
      <c r="S72">
        <v>0</v>
      </c>
      <c r="T72">
        <v>0</v>
      </c>
      <c r="U72">
        <v>0</v>
      </c>
      <c r="V72">
        <v>974.12527799999998</v>
      </c>
      <c r="W72">
        <v>0</v>
      </c>
      <c r="X72">
        <v>0</v>
      </c>
      <c r="Y72">
        <v>0</v>
      </c>
      <c r="Z72">
        <v>0</v>
      </c>
    </row>
    <row r="73" spans="1:26" x14ac:dyDescent="0.3">
      <c r="A73">
        <v>2736609</v>
      </c>
      <c r="B73">
        <v>1</v>
      </c>
      <c r="C73" t="s">
        <v>76</v>
      </c>
      <c r="D73" t="s">
        <v>100</v>
      </c>
      <c r="E73" t="s">
        <v>163</v>
      </c>
      <c r="F73" t="s">
        <v>363</v>
      </c>
      <c r="G73" t="s">
        <v>364</v>
      </c>
      <c r="H73" t="s">
        <v>47</v>
      </c>
      <c r="I73" t="s">
        <v>129</v>
      </c>
      <c r="J73" t="s">
        <v>130</v>
      </c>
      <c r="K73" t="s">
        <v>131</v>
      </c>
      <c r="L73" t="s">
        <v>365</v>
      </c>
      <c r="M73" t="s">
        <v>366</v>
      </c>
      <c r="N73">
        <v>2.611111111</v>
      </c>
      <c r="O73">
        <v>0</v>
      </c>
      <c r="P73">
        <v>133</v>
      </c>
      <c r="Q73">
        <v>0</v>
      </c>
      <c r="R73">
        <v>0</v>
      </c>
      <c r="S73">
        <v>0</v>
      </c>
      <c r="T73">
        <v>0</v>
      </c>
      <c r="U73">
        <v>0</v>
      </c>
      <c r="V73">
        <v>347.27777800000001</v>
      </c>
      <c r="W73">
        <v>0</v>
      </c>
      <c r="X73">
        <v>0</v>
      </c>
      <c r="Y73">
        <v>0</v>
      </c>
      <c r="Z73">
        <v>0</v>
      </c>
    </row>
    <row r="74" spans="1:26" x14ac:dyDescent="0.3">
      <c r="A74">
        <v>2736607</v>
      </c>
      <c r="B74">
        <v>1</v>
      </c>
      <c r="C74" t="s">
        <v>77</v>
      </c>
      <c r="D74" t="s">
        <v>114</v>
      </c>
      <c r="E74" t="s">
        <v>167</v>
      </c>
      <c r="F74" t="s">
        <v>367</v>
      </c>
      <c r="G74" t="s">
        <v>348</v>
      </c>
      <c r="H74" t="s">
        <v>46</v>
      </c>
      <c r="I74" t="s">
        <v>129</v>
      </c>
      <c r="J74" t="s">
        <v>130</v>
      </c>
      <c r="K74" t="s">
        <v>142</v>
      </c>
      <c r="L74" t="s">
        <v>368</v>
      </c>
      <c r="M74" t="s">
        <v>369</v>
      </c>
      <c r="N74">
        <v>7.7644444439999996</v>
      </c>
      <c r="O74">
        <v>0</v>
      </c>
      <c r="P74">
        <v>0</v>
      </c>
      <c r="Q74">
        <v>0</v>
      </c>
      <c r="R74">
        <v>0</v>
      </c>
      <c r="S74">
        <v>0</v>
      </c>
      <c r="T74">
        <v>192</v>
      </c>
      <c r="U74">
        <v>0</v>
      </c>
      <c r="V74">
        <v>0</v>
      </c>
      <c r="W74">
        <v>0</v>
      </c>
      <c r="X74">
        <v>0</v>
      </c>
      <c r="Y74">
        <v>0</v>
      </c>
      <c r="Z74">
        <v>1490.7733330000001</v>
      </c>
    </row>
    <row r="75" spans="1:26" x14ac:dyDescent="0.3">
      <c r="A75">
        <v>2736628</v>
      </c>
      <c r="B75">
        <v>1</v>
      </c>
      <c r="C75" t="s">
        <v>77</v>
      </c>
      <c r="D75" t="s">
        <v>114</v>
      </c>
      <c r="E75" t="s">
        <v>126</v>
      </c>
      <c r="F75" t="s">
        <v>370</v>
      </c>
      <c r="G75" t="s">
        <v>371</v>
      </c>
      <c r="H75" t="s">
        <v>46</v>
      </c>
      <c r="I75" t="s">
        <v>129</v>
      </c>
      <c r="J75" t="s">
        <v>130</v>
      </c>
      <c r="K75" t="s">
        <v>131</v>
      </c>
      <c r="L75" t="s">
        <v>372</v>
      </c>
      <c r="M75" t="s">
        <v>373</v>
      </c>
      <c r="N75">
        <v>1.4055555550000001</v>
      </c>
      <c r="O75">
        <v>0</v>
      </c>
      <c r="P75">
        <v>14</v>
      </c>
      <c r="Q75">
        <v>0</v>
      </c>
      <c r="R75">
        <v>0</v>
      </c>
      <c r="S75">
        <v>0</v>
      </c>
      <c r="T75">
        <v>0</v>
      </c>
      <c r="U75">
        <v>0</v>
      </c>
      <c r="V75">
        <v>19.677778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2736618</v>
      </c>
      <c r="B76">
        <v>1</v>
      </c>
      <c r="C76" t="s">
        <v>77</v>
      </c>
      <c r="D76" t="s">
        <v>116</v>
      </c>
      <c r="E76" t="s">
        <v>163</v>
      </c>
      <c r="F76" t="s">
        <v>374</v>
      </c>
      <c r="G76" t="s">
        <v>364</v>
      </c>
      <c r="H76" t="s">
        <v>47</v>
      </c>
      <c r="I76" t="s">
        <v>129</v>
      </c>
      <c r="J76" t="s">
        <v>130</v>
      </c>
      <c r="K76" t="s">
        <v>131</v>
      </c>
      <c r="L76" t="s">
        <v>375</v>
      </c>
      <c r="M76" t="s">
        <v>376</v>
      </c>
      <c r="N76">
        <v>3.5583333330000002</v>
      </c>
      <c r="O76">
        <v>0</v>
      </c>
      <c r="P76">
        <v>0</v>
      </c>
      <c r="Q76">
        <v>0</v>
      </c>
      <c r="R76">
        <v>0</v>
      </c>
      <c r="S76">
        <v>0</v>
      </c>
      <c r="T76">
        <v>240</v>
      </c>
      <c r="U76">
        <v>0</v>
      </c>
      <c r="V76">
        <v>0</v>
      </c>
      <c r="W76">
        <v>0</v>
      </c>
      <c r="X76">
        <v>0</v>
      </c>
      <c r="Y76">
        <v>0</v>
      </c>
      <c r="Z76">
        <v>854</v>
      </c>
    </row>
    <row r="77" spans="1:26" x14ac:dyDescent="0.3">
      <c r="A77">
        <v>2736615</v>
      </c>
      <c r="B77">
        <v>1</v>
      </c>
      <c r="C77" t="s">
        <v>76</v>
      </c>
      <c r="D77" t="s">
        <v>104</v>
      </c>
      <c r="E77" t="s">
        <v>163</v>
      </c>
      <c r="F77" t="s">
        <v>377</v>
      </c>
      <c r="G77" t="s">
        <v>348</v>
      </c>
      <c r="H77" t="s">
        <v>47</v>
      </c>
      <c r="I77" t="s">
        <v>129</v>
      </c>
      <c r="J77" t="s">
        <v>130</v>
      </c>
      <c r="K77" t="s">
        <v>142</v>
      </c>
      <c r="L77" t="s">
        <v>378</v>
      </c>
      <c r="M77" t="s">
        <v>379</v>
      </c>
      <c r="N77">
        <v>9.2386111110000009</v>
      </c>
      <c r="O77">
        <v>0</v>
      </c>
      <c r="P77">
        <v>0</v>
      </c>
      <c r="Q77">
        <v>0</v>
      </c>
      <c r="R77">
        <v>59</v>
      </c>
      <c r="S77">
        <v>0</v>
      </c>
      <c r="T77">
        <v>156</v>
      </c>
      <c r="U77">
        <v>0</v>
      </c>
      <c r="V77">
        <v>0</v>
      </c>
      <c r="W77">
        <v>0</v>
      </c>
      <c r="X77">
        <v>545.07805599999995</v>
      </c>
      <c r="Y77">
        <v>0</v>
      </c>
      <c r="Z77">
        <v>1441.2233329999999</v>
      </c>
    </row>
    <row r="78" spans="1:26" x14ac:dyDescent="0.3">
      <c r="A78">
        <v>2736626</v>
      </c>
      <c r="B78">
        <v>1</v>
      </c>
      <c r="C78" t="s">
        <v>76</v>
      </c>
      <c r="D78" t="s">
        <v>91</v>
      </c>
      <c r="E78" t="s">
        <v>138</v>
      </c>
      <c r="F78" t="s">
        <v>380</v>
      </c>
      <c r="G78" t="s">
        <v>199</v>
      </c>
      <c r="H78" t="s">
        <v>47</v>
      </c>
      <c r="I78" t="s">
        <v>129</v>
      </c>
      <c r="J78" t="s">
        <v>130</v>
      </c>
      <c r="K78" t="s">
        <v>131</v>
      </c>
      <c r="L78" t="s">
        <v>381</v>
      </c>
      <c r="M78" t="s">
        <v>382</v>
      </c>
      <c r="N78">
        <v>0.37833333299999999</v>
      </c>
      <c r="O78">
        <v>4</v>
      </c>
      <c r="P78">
        <v>9445</v>
      </c>
      <c r="Q78">
        <v>0</v>
      </c>
      <c r="R78">
        <v>0</v>
      </c>
      <c r="S78">
        <v>0</v>
      </c>
      <c r="T78">
        <v>0</v>
      </c>
      <c r="U78">
        <v>1.513333</v>
      </c>
      <c r="V78">
        <v>3573.35833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2736629</v>
      </c>
      <c r="B79">
        <v>1</v>
      </c>
      <c r="C79" t="s">
        <v>77</v>
      </c>
      <c r="D79" t="s">
        <v>123</v>
      </c>
      <c r="E79" t="s">
        <v>163</v>
      </c>
      <c r="F79" t="s">
        <v>383</v>
      </c>
      <c r="G79" t="s">
        <v>264</v>
      </c>
      <c r="H79" t="s">
        <v>47</v>
      </c>
      <c r="I79" t="s">
        <v>129</v>
      </c>
      <c r="J79" t="s">
        <v>130</v>
      </c>
      <c r="K79" t="s">
        <v>131</v>
      </c>
      <c r="L79" t="s">
        <v>384</v>
      </c>
      <c r="M79" t="s">
        <v>385</v>
      </c>
      <c r="N79">
        <v>4.2536111109999997</v>
      </c>
      <c r="O79">
        <v>15</v>
      </c>
      <c r="P79">
        <v>0</v>
      </c>
      <c r="Q79">
        <v>0</v>
      </c>
      <c r="R79">
        <v>0</v>
      </c>
      <c r="S79">
        <v>0</v>
      </c>
      <c r="T79">
        <v>0</v>
      </c>
      <c r="U79">
        <v>63.804167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2736631</v>
      </c>
      <c r="B80">
        <v>1</v>
      </c>
      <c r="C80" t="s">
        <v>77</v>
      </c>
      <c r="D80" t="s">
        <v>119</v>
      </c>
      <c r="E80" t="s">
        <v>163</v>
      </c>
      <c r="F80" t="s">
        <v>386</v>
      </c>
      <c r="G80" t="s">
        <v>199</v>
      </c>
      <c r="H80" t="s">
        <v>47</v>
      </c>
      <c r="I80" t="s">
        <v>129</v>
      </c>
      <c r="J80" t="s">
        <v>130</v>
      </c>
      <c r="K80" t="s">
        <v>131</v>
      </c>
      <c r="L80" t="s">
        <v>387</v>
      </c>
      <c r="M80" t="s">
        <v>388</v>
      </c>
      <c r="N80">
        <v>0.48888888800000002</v>
      </c>
      <c r="O80">
        <v>125</v>
      </c>
      <c r="P80">
        <v>181</v>
      </c>
      <c r="Q80">
        <v>0</v>
      </c>
      <c r="R80">
        <v>0</v>
      </c>
      <c r="S80">
        <v>0</v>
      </c>
      <c r="T80">
        <v>0</v>
      </c>
      <c r="U80">
        <v>61.111111000000001</v>
      </c>
      <c r="V80">
        <v>88.488889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2736636</v>
      </c>
      <c r="B81">
        <v>1</v>
      </c>
      <c r="C81" t="s">
        <v>77</v>
      </c>
      <c r="D81" t="s">
        <v>114</v>
      </c>
      <c r="E81" t="s">
        <v>158</v>
      </c>
      <c r="F81" t="s">
        <v>389</v>
      </c>
      <c r="G81" t="s">
        <v>348</v>
      </c>
      <c r="H81" t="s">
        <v>47</v>
      </c>
      <c r="I81" t="s">
        <v>129</v>
      </c>
      <c r="J81" t="s">
        <v>130</v>
      </c>
      <c r="K81" t="s">
        <v>142</v>
      </c>
      <c r="L81" t="s">
        <v>390</v>
      </c>
      <c r="M81" t="s">
        <v>391</v>
      </c>
      <c r="N81">
        <v>0.748611111</v>
      </c>
      <c r="O81">
        <v>0</v>
      </c>
      <c r="P81">
        <v>0</v>
      </c>
      <c r="Q81">
        <v>0</v>
      </c>
      <c r="R81">
        <v>0</v>
      </c>
      <c r="S81">
        <v>32</v>
      </c>
      <c r="T81">
        <v>659</v>
      </c>
      <c r="U81">
        <v>0</v>
      </c>
      <c r="V81">
        <v>0</v>
      </c>
      <c r="W81">
        <v>0</v>
      </c>
      <c r="X81">
        <v>0</v>
      </c>
      <c r="Y81">
        <v>23.955556000000001</v>
      </c>
      <c r="Z81">
        <v>493.334722</v>
      </c>
    </row>
    <row r="82" spans="1:26" x14ac:dyDescent="0.3">
      <c r="A82">
        <v>2736658</v>
      </c>
      <c r="B82">
        <v>1</v>
      </c>
      <c r="C82" t="s">
        <v>76</v>
      </c>
      <c r="D82" t="s">
        <v>89</v>
      </c>
      <c r="E82" t="s">
        <v>126</v>
      </c>
      <c r="F82" t="s">
        <v>392</v>
      </c>
      <c r="G82" t="s">
        <v>371</v>
      </c>
      <c r="H82" t="s">
        <v>46</v>
      </c>
      <c r="I82" t="s">
        <v>129</v>
      </c>
      <c r="J82" t="s">
        <v>130</v>
      </c>
      <c r="K82" t="s">
        <v>131</v>
      </c>
      <c r="L82" t="s">
        <v>393</v>
      </c>
      <c r="M82" t="s">
        <v>394</v>
      </c>
      <c r="N82">
        <v>1.2169444439999999</v>
      </c>
      <c r="O82">
        <v>0</v>
      </c>
      <c r="P82">
        <v>0</v>
      </c>
      <c r="Q82">
        <v>0</v>
      </c>
      <c r="R82">
        <v>5</v>
      </c>
      <c r="S82">
        <v>0</v>
      </c>
      <c r="T82">
        <v>0</v>
      </c>
      <c r="U82">
        <v>0</v>
      </c>
      <c r="V82">
        <v>0</v>
      </c>
      <c r="W82">
        <v>0</v>
      </c>
      <c r="X82">
        <v>6.0847220000000002</v>
      </c>
      <c r="Y82">
        <v>0</v>
      </c>
      <c r="Z82">
        <v>0</v>
      </c>
    </row>
    <row r="83" spans="1:26" x14ac:dyDescent="0.3">
      <c r="A83">
        <v>2736640</v>
      </c>
      <c r="B83">
        <v>1</v>
      </c>
      <c r="C83" t="s">
        <v>76</v>
      </c>
      <c r="D83" t="s">
        <v>101</v>
      </c>
      <c r="E83" t="s">
        <v>222</v>
      </c>
      <c r="F83" t="s">
        <v>395</v>
      </c>
      <c r="G83" t="s">
        <v>199</v>
      </c>
      <c r="H83" t="s">
        <v>47</v>
      </c>
      <c r="I83" t="s">
        <v>129</v>
      </c>
      <c r="J83" t="s">
        <v>130</v>
      </c>
      <c r="K83" t="s">
        <v>131</v>
      </c>
      <c r="L83" t="s">
        <v>396</v>
      </c>
      <c r="M83" t="s">
        <v>397</v>
      </c>
      <c r="N83">
        <v>0.28694444400000002</v>
      </c>
      <c r="O83">
        <v>73</v>
      </c>
      <c r="P83">
        <v>698</v>
      </c>
      <c r="Q83">
        <v>0</v>
      </c>
      <c r="R83">
        <v>0</v>
      </c>
      <c r="S83">
        <v>0</v>
      </c>
      <c r="T83">
        <v>0</v>
      </c>
      <c r="U83">
        <v>20.946943999999998</v>
      </c>
      <c r="V83">
        <v>200.28722200000001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2736657</v>
      </c>
      <c r="B84">
        <v>1</v>
      </c>
      <c r="C84" t="s">
        <v>77</v>
      </c>
      <c r="D84" t="s">
        <v>108</v>
      </c>
      <c r="E84" t="s">
        <v>153</v>
      </c>
      <c r="F84" t="s">
        <v>398</v>
      </c>
      <c r="G84" t="s">
        <v>155</v>
      </c>
      <c r="H84" t="s">
        <v>46</v>
      </c>
      <c r="I84" t="s">
        <v>129</v>
      </c>
      <c r="J84" t="s">
        <v>130</v>
      </c>
      <c r="K84" t="s">
        <v>131</v>
      </c>
      <c r="L84" t="s">
        <v>399</v>
      </c>
      <c r="M84" t="s">
        <v>400</v>
      </c>
      <c r="N84">
        <v>2.1349999999999998</v>
      </c>
      <c r="O84">
        <v>0</v>
      </c>
      <c r="P84">
        <v>2</v>
      </c>
      <c r="Q84">
        <v>0</v>
      </c>
      <c r="R84">
        <v>0</v>
      </c>
      <c r="S84">
        <v>0</v>
      </c>
      <c r="T84">
        <v>0</v>
      </c>
      <c r="U84">
        <v>0</v>
      </c>
      <c r="V84">
        <v>4.2699999999999996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2736653</v>
      </c>
      <c r="B85">
        <v>1</v>
      </c>
      <c r="C85" t="s">
        <v>76</v>
      </c>
      <c r="D85" t="s">
        <v>81</v>
      </c>
      <c r="E85" t="s">
        <v>153</v>
      </c>
      <c r="F85" t="s">
        <v>401</v>
      </c>
      <c r="G85" t="s">
        <v>155</v>
      </c>
      <c r="H85" t="s">
        <v>46</v>
      </c>
      <c r="I85" t="s">
        <v>129</v>
      </c>
      <c r="J85" t="s">
        <v>130</v>
      </c>
      <c r="K85" t="s">
        <v>131</v>
      </c>
      <c r="L85" t="s">
        <v>402</v>
      </c>
      <c r="M85" t="s">
        <v>403</v>
      </c>
      <c r="N85">
        <v>0.78944444400000002</v>
      </c>
      <c r="O85">
        <v>0</v>
      </c>
      <c r="P85">
        <v>9</v>
      </c>
      <c r="Q85">
        <v>0</v>
      </c>
      <c r="R85">
        <v>0</v>
      </c>
      <c r="S85">
        <v>0</v>
      </c>
      <c r="T85">
        <v>0</v>
      </c>
      <c r="U85">
        <v>0</v>
      </c>
      <c r="V85">
        <v>7.1050000000000004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2736650</v>
      </c>
      <c r="B86">
        <v>1</v>
      </c>
      <c r="C86" t="s">
        <v>77</v>
      </c>
      <c r="D86" t="s">
        <v>122</v>
      </c>
      <c r="E86" t="s">
        <v>163</v>
      </c>
      <c r="F86" t="s">
        <v>404</v>
      </c>
      <c r="G86" t="s">
        <v>199</v>
      </c>
      <c r="H86" t="s">
        <v>47</v>
      </c>
      <c r="I86" t="s">
        <v>129</v>
      </c>
      <c r="J86" t="s">
        <v>130</v>
      </c>
      <c r="K86" t="s">
        <v>131</v>
      </c>
      <c r="L86" t="s">
        <v>405</v>
      </c>
      <c r="M86" t="s">
        <v>406</v>
      </c>
      <c r="N86">
        <v>0.121388888</v>
      </c>
      <c r="O86">
        <v>0</v>
      </c>
      <c r="P86">
        <v>0</v>
      </c>
      <c r="Q86">
        <v>18</v>
      </c>
      <c r="R86">
        <v>791</v>
      </c>
      <c r="S86">
        <v>0</v>
      </c>
      <c r="T86">
        <v>0</v>
      </c>
      <c r="U86">
        <v>0</v>
      </c>
      <c r="V86">
        <v>0</v>
      </c>
      <c r="W86">
        <v>2.1850000000000001</v>
      </c>
      <c r="X86">
        <v>96.018609999999995</v>
      </c>
      <c r="Y86">
        <v>0</v>
      </c>
      <c r="Z86">
        <v>0</v>
      </c>
    </row>
    <row r="87" spans="1:26" x14ac:dyDescent="0.3">
      <c r="A87">
        <v>2736654</v>
      </c>
      <c r="B87">
        <v>1</v>
      </c>
      <c r="C87" t="s">
        <v>76</v>
      </c>
      <c r="D87" t="s">
        <v>78</v>
      </c>
      <c r="E87" t="s">
        <v>153</v>
      </c>
      <c r="F87" t="s">
        <v>407</v>
      </c>
      <c r="G87" t="s">
        <v>206</v>
      </c>
      <c r="H87" t="s">
        <v>46</v>
      </c>
      <c r="I87" t="s">
        <v>129</v>
      </c>
      <c r="J87" t="s">
        <v>130</v>
      </c>
      <c r="K87" t="s">
        <v>131</v>
      </c>
      <c r="L87" t="s">
        <v>408</v>
      </c>
      <c r="M87" t="s">
        <v>409</v>
      </c>
      <c r="N87">
        <v>4.3316666660000003</v>
      </c>
      <c r="O87">
        <v>0</v>
      </c>
      <c r="P87">
        <v>10</v>
      </c>
      <c r="Q87">
        <v>0</v>
      </c>
      <c r="R87">
        <v>0</v>
      </c>
      <c r="S87">
        <v>0</v>
      </c>
      <c r="T87">
        <v>0</v>
      </c>
      <c r="U87">
        <v>0</v>
      </c>
      <c r="V87">
        <v>43.316667000000002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2736655</v>
      </c>
      <c r="B88">
        <v>1</v>
      </c>
      <c r="C88" t="s">
        <v>76</v>
      </c>
      <c r="D88" t="s">
        <v>103</v>
      </c>
      <c r="E88" t="s">
        <v>167</v>
      </c>
      <c r="F88" t="s">
        <v>410</v>
      </c>
      <c r="G88" t="s">
        <v>348</v>
      </c>
      <c r="H88" t="s">
        <v>46</v>
      </c>
      <c r="I88" t="s">
        <v>129</v>
      </c>
      <c r="J88" t="s">
        <v>130</v>
      </c>
      <c r="K88" t="s">
        <v>142</v>
      </c>
      <c r="L88" t="s">
        <v>411</v>
      </c>
      <c r="M88" t="s">
        <v>412</v>
      </c>
      <c r="N88">
        <v>5.7930555549999996</v>
      </c>
      <c r="O88">
        <v>0</v>
      </c>
      <c r="P88">
        <v>0</v>
      </c>
      <c r="Q88">
        <v>0</v>
      </c>
      <c r="R88">
        <v>0</v>
      </c>
      <c r="S88">
        <v>0</v>
      </c>
      <c r="T88">
        <v>71</v>
      </c>
      <c r="U88">
        <v>0</v>
      </c>
      <c r="V88">
        <v>0</v>
      </c>
      <c r="W88">
        <v>0</v>
      </c>
      <c r="X88">
        <v>0</v>
      </c>
      <c r="Y88">
        <v>0</v>
      </c>
      <c r="Z88">
        <v>411.30694399999999</v>
      </c>
    </row>
    <row r="89" spans="1:26" x14ac:dyDescent="0.3">
      <c r="A89">
        <v>2736664</v>
      </c>
      <c r="B89">
        <v>1</v>
      </c>
      <c r="C89" t="s">
        <v>77</v>
      </c>
      <c r="D89" t="s">
        <v>116</v>
      </c>
      <c r="E89" t="s">
        <v>126</v>
      </c>
      <c r="F89" t="s">
        <v>413</v>
      </c>
      <c r="G89" t="s">
        <v>128</v>
      </c>
      <c r="H89" t="s">
        <v>46</v>
      </c>
      <c r="I89" t="s">
        <v>129</v>
      </c>
      <c r="J89" t="s">
        <v>130</v>
      </c>
      <c r="K89" t="s">
        <v>131</v>
      </c>
      <c r="L89" t="s">
        <v>414</v>
      </c>
      <c r="M89" t="s">
        <v>415</v>
      </c>
      <c r="N89">
        <v>1.358333333</v>
      </c>
      <c r="O89">
        <v>0</v>
      </c>
      <c r="P89">
        <v>82</v>
      </c>
      <c r="Q89">
        <v>0</v>
      </c>
      <c r="R89">
        <v>0</v>
      </c>
      <c r="S89">
        <v>0</v>
      </c>
      <c r="T89">
        <v>0</v>
      </c>
      <c r="U89">
        <v>0</v>
      </c>
      <c r="V89">
        <v>111.38333299999999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2736660</v>
      </c>
      <c r="B90">
        <v>1</v>
      </c>
      <c r="C90" t="s">
        <v>76</v>
      </c>
      <c r="D90" t="s">
        <v>92</v>
      </c>
      <c r="E90" t="s">
        <v>222</v>
      </c>
      <c r="F90" t="s">
        <v>416</v>
      </c>
      <c r="G90" t="s">
        <v>417</v>
      </c>
      <c r="H90" t="s">
        <v>47</v>
      </c>
      <c r="I90" t="s">
        <v>129</v>
      </c>
      <c r="J90" t="s">
        <v>130</v>
      </c>
      <c r="K90" t="s">
        <v>142</v>
      </c>
      <c r="L90" t="s">
        <v>418</v>
      </c>
      <c r="M90" t="s">
        <v>419</v>
      </c>
      <c r="N90">
        <v>4.1208333330000002</v>
      </c>
      <c r="O90">
        <v>0</v>
      </c>
      <c r="P90">
        <v>0</v>
      </c>
      <c r="Q90">
        <v>8</v>
      </c>
      <c r="R90">
        <v>9</v>
      </c>
      <c r="S90">
        <v>4</v>
      </c>
      <c r="T90">
        <v>96</v>
      </c>
      <c r="U90">
        <v>0</v>
      </c>
      <c r="V90">
        <v>0</v>
      </c>
      <c r="W90">
        <v>32.966667000000001</v>
      </c>
      <c r="X90">
        <v>37.087499999999999</v>
      </c>
      <c r="Y90">
        <v>16.483332999999998</v>
      </c>
      <c r="Z90">
        <v>395.6</v>
      </c>
    </row>
    <row r="91" spans="1:26" x14ac:dyDescent="0.3">
      <c r="A91">
        <v>2736667</v>
      </c>
      <c r="B91">
        <v>1</v>
      </c>
      <c r="C91" t="s">
        <v>76</v>
      </c>
      <c r="D91" t="s">
        <v>84</v>
      </c>
      <c r="E91" t="s">
        <v>163</v>
      </c>
      <c r="F91" t="s">
        <v>420</v>
      </c>
      <c r="G91" t="s">
        <v>199</v>
      </c>
      <c r="H91" t="s">
        <v>47</v>
      </c>
      <c r="I91" t="s">
        <v>129</v>
      </c>
      <c r="J91" t="s">
        <v>130</v>
      </c>
      <c r="K91" t="s">
        <v>131</v>
      </c>
      <c r="L91" t="s">
        <v>421</v>
      </c>
      <c r="M91" t="s">
        <v>422</v>
      </c>
      <c r="N91">
        <v>0.34861111099999997</v>
      </c>
      <c r="O91">
        <v>2</v>
      </c>
      <c r="P91">
        <v>0</v>
      </c>
      <c r="Q91">
        <v>0</v>
      </c>
      <c r="R91">
        <v>0</v>
      </c>
      <c r="S91">
        <v>0</v>
      </c>
      <c r="T91">
        <v>0</v>
      </c>
      <c r="U91">
        <v>0.69722200000000001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2736696</v>
      </c>
      <c r="B92">
        <v>1</v>
      </c>
      <c r="C92" t="s">
        <v>77</v>
      </c>
      <c r="D92" t="s">
        <v>121</v>
      </c>
      <c r="E92" t="s">
        <v>167</v>
      </c>
      <c r="F92" t="s">
        <v>423</v>
      </c>
      <c r="G92" t="s">
        <v>160</v>
      </c>
      <c r="H92" t="s">
        <v>46</v>
      </c>
      <c r="I92" t="s">
        <v>129</v>
      </c>
      <c r="J92" t="s">
        <v>130</v>
      </c>
      <c r="K92" t="s">
        <v>131</v>
      </c>
      <c r="L92" t="s">
        <v>424</v>
      </c>
      <c r="M92" t="s">
        <v>425</v>
      </c>
      <c r="N92">
        <v>0.62250000000000005</v>
      </c>
      <c r="O92">
        <v>0</v>
      </c>
      <c r="P92">
        <v>0</v>
      </c>
      <c r="Q92">
        <v>0</v>
      </c>
      <c r="R92">
        <v>0</v>
      </c>
      <c r="S92">
        <v>0</v>
      </c>
      <c r="T92">
        <v>107</v>
      </c>
      <c r="U92">
        <v>0</v>
      </c>
      <c r="V92">
        <v>0</v>
      </c>
      <c r="W92">
        <v>0</v>
      </c>
      <c r="X92">
        <v>0</v>
      </c>
      <c r="Y92">
        <v>0</v>
      </c>
      <c r="Z92">
        <v>66.607500000000002</v>
      </c>
    </row>
    <row r="93" spans="1:26" x14ac:dyDescent="0.3">
      <c r="A93">
        <v>2736670</v>
      </c>
      <c r="B93">
        <v>1</v>
      </c>
      <c r="C93" t="s">
        <v>76</v>
      </c>
      <c r="D93" t="s">
        <v>79</v>
      </c>
      <c r="E93" t="s">
        <v>153</v>
      </c>
      <c r="F93" t="s">
        <v>426</v>
      </c>
      <c r="G93" t="s">
        <v>249</v>
      </c>
      <c r="H93" t="s">
        <v>46</v>
      </c>
      <c r="I93" t="s">
        <v>129</v>
      </c>
      <c r="J93" t="s">
        <v>130</v>
      </c>
      <c r="K93" t="s">
        <v>131</v>
      </c>
      <c r="L93" t="s">
        <v>427</v>
      </c>
      <c r="M93" t="s">
        <v>428</v>
      </c>
      <c r="N93">
        <v>1.8702777770000001</v>
      </c>
      <c r="O93">
        <v>0</v>
      </c>
      <c r="P93">
        <v>2</v>
      </c>
      <c r="Q93">
        <v>0</v>
      </c>
      <c r="R93">
        <v>0</v>
      </c>
      <c r="S93">
        <v>0</v>
      </c>
      <c r="T93">
        <v>0</v>
      </c>
      <c r="U93">
        <v>0</v>
      </c>
      <c r="V93">
        <v>3.7405560000000002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2736663</v>
      </c>
      <c r="B94">
        <v>1</v>
      </c>
      <c r="C94" t="s">
        <v>76</v>
      </c>
      <c r="D94" t="s">
        <v>100</v>
      </c>
      <c r="E94" t="s">
        <v>222</v>
      </c>
      <c r="F94" t="s">
        <v>429</v>
      </c>
      <c r="G94" t="s">
        <v>199</v>
      </c>
      <c r="H94" t="s">
        <v>47</v>
      </c>
      <c r="I94" t="s">
        <v>129</v>
      </c>
      <c r="J94" t="s">
        <v>130</v>
      </c>
      <c r="K94" t="s">
        <v>131</v>
      </c>
      <c r="L94" t="s">
        <v>430</v>
      </c>
      <c r="M94" t="s">
        <v>431</v>
      </c>
      <c r="N94">
        <v>2.5319444440000001</v>
      </c>
      <c r="O94">
        <v>4</v>
      </c>
      <c r="P94">
        <v>516</v>
      </c>
      <c r="Q94">
        <v>0</v>
      </c>
      <c r="R94">
        <v>0</v>
      </c>
      <c r="S94">
        <v>0</v>
      </c>
      <c r="T94">
        <v>0</v>
      </c>
      <c r="U94">
        <v>10.127777999999999</v>
      </c>
      <c r="V94">
        <v>1306.4833329999999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2736665</v>
      </c>
      <c r="B95">
        <v>1</v>
      </c>
      <c r="C95" t="s">
        <v>76</v>
      </c>
      <c r="D95" t="s">
        <v>88</v>
      </c>
      <c r="E95" t="s">
        <v>222</v>
      </c>
      <c r="F95" t="s">
        <v>432</v>
      </c>
      <c r="G95" t="s">
        <v>348</v>
      </c>
      <c r="H95" t="s">
        <v>47</v>
      </c>
      <c r="I95" t="s">
        <v>129</v>
      </c>
      <c r="J95" t="s">
        <v>130</v>
      </c>
      <c r="K95" t="s">
        <v>142</v>
      </c>
      <c r="L95" t="s">
        <v>433</v>
      </c>
      <c r="M95" t="s">
        <v>434</v>
      </c>
      <c r="N95">
        <v>7.2594444439999997</v>
      </c>
      <c r="O95">
        <v>7</v>
      </c>
      <c r="P95">
        <v>1363</v>
      </c>
      <c r="Q95">
        <v>0</v>
      </c>
      <c r="R95">
        <v>0</v>
      </c>
      <c r="S95">
        <v>0</v>
      </c>
      <c r="T95">
        <v>0</v>
      </c>
      <c r="U95">
        <v>50.816110999999999</v>
      </c>
      <c r="V95">
        <v>9894.6227770000005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2736669</v>
      </c>
      <c r="B96">
        <v>1</v>
      </c>
      <c r="C96" t="s">
        <v>77</v>
      </c>
      <c r="D96" t="s">
        <v>114</v>
      </c>
      <c r="E96" t="s">
        <v>163</v>
      </c>
      <c r="F96" t="s">
        <v>435</v>
      </c>
      <c r="G96" t="s">
        <v>348</v>
      </c>
      <c r="H96" t="s">
        <v>47</v>
      </c>
      <c r="I96" t="s">
        <v>129</v>
      </c>
      <c r="J96" t="s">
        <v>130</v>
      </c>
      <c r="K96" t="s">
        <v>142</v>
      </c>
      <c r="L96" t="s">
        <v>436</v>
      </c>
      <c r="M96" t="s">
        <v>437</v>
      </c>
      <c r="N96">
        <v>7.7941666659999997</v>
      </c>
      <c r="O96">
        <v>0</v>
      </c>
      <c r="P96">
        <v>0</v>
      </c>
      <c r="Q96">
        <v>0</v>
      </c>
      <c r="R96">
        <v>0</v>
      </c>
      <c r="S96">
        <v>0</v>
      </c>
      <c r="T96">
        <v>425</v>
      </c>
      <c r="U96">
        <v>0</v>
      </c>
      <c r="V96">
        <v>0</v>
      </c>
      <c r="W96">
        <v>0</v>
      </c>
      <c r="X96">
        <v>0</v>
      </c>
      <c r="Y96">
        <v>0</v>
      </c>
      <c r="Z96">
        <v>3312.520833</v>
      </c>
    </row>
    <row r="97" spans="1:26" x14ac:dyDescent="0.3">
      <c r="A97">
        <v>2736676</v>
      </c>
      <c r="B97">
        <v>1</v>
      </c>
      <c r="C97" t="s">
        <v>77</v>
      </c>
      <c r="D97" t="s">
        <v>109</v>
      </c>
      <c r="E97" t="s">
        <v>222</v>
      </c>
      <c r="F97" t="s">
        <v>438</v>
      </c>
      <c r="G97" t="s">
        <v>199</v>
      </c>
      <c r="H97" t="s">
        <v>47</v>
      </c>
      <c r="I97" t="s">
        <v>129</v>
      </c>
      <c r="J97" t="s">
        <v>130</v>
      </c>
      <c r="K97" t="s">
        <v>131</v>
      </c>
      <c r="L97" t="s">
        <v>439</v>
      </c>
      <c r="M97" t="s">
        <v>440</v>
      </c>
      <c r="N97">
        <v>2.5122222220000001</v>
      </c>
      <c r="O97">
        <v>0</v>
      </c>
      <c r="P97">
        <v>0</v>
      </c>
      <c r="Q97">
        <v>0</v>
      </c>
      <c r="R97">
        <v>0</v>
      </c>
      <c r="S97">
        <v>14</v>
      </c>
      <c r="T97">
        <v>189</v>
      </c>
      <c r="U97">
        <v>0</v>
      </c>
      <c r="V97">
        <v>0</v>
      </c>
      <c r="W97">
        <v>0</v>
      </c>
      <c r="X97">
        <v>0</v>
      </c>
      <c r="Y97">
        <v>35.171111000000003</v>
      </c>
      <c r="Z97">
        <v>474.81</v>
      </c>
    </row>
    <row r="98" spans="1:26" x14ac:dyDescent="0.3">
      <c r="A98">
        <v>2736677</v>
      </c>
      <c r="B98">
        <v>1</v>
      </c>
      <c r="C98" t="s">
        <v>76</v>
      </c>
      <c r="D98" t="s">
        <v>104</v>
      </c>
      <c r="E98" t="s">
        <v>158</v>
      </c>
      <c r="F98" t="s">
        <v>441</v>
      </c>
      <c r="G98" t="s">
        <v>348</v>
      </c>
      <c r="H98" t="s">
        <v>47</v>
      </c>
      <c r="I98" t="s">
        <v>129</v>
      </c>
      <c r="J98" t="s">
        <v>130</v>
      </c>
      <c r="K98" t="s">
        <v>142</v>
      </c>
      <c r="L98" t="s">
        <v>442</v>
      </c>
      <c r="M98" t="s">
        <v>443</v>
      </c>
      <c r="N98">
        <v>7.7949999999999999</v>
      </c>
      <c r="O98">
        <v>0</v>
      </c>
      <c r="P98">
        <v>0</v>
      </c>
      <c r="Q98">
        <v>8</v>
      </c>
      <c r="R98">
        <v>1140</v>
      </c>
      <c r="S98">
        <v>0</v>
      </c>
      <c r="T98">
        <v>0</v>
      </c>
      <c r="U98">
        <v>0</v>
      </c>
      <c r="V98">
        <v>0</v>
      </c>
      <c r="W98">
        <v>62.36</v>
      </c>
      <c r="X98">
        <v>8886.2999999999993</v>
      </c>
      <c r="Y98">
        <v>0</v>
      </c>
      <c r="Z98">
        <v>0</v>
      </c>
    </row>
    <row r="99" spans="1:26" x14ac:dyDescent="0.3">
      <c r="A99">
        <v>2736680</v>
      </c>
      <c r="B99">
        <v>1</v>
      </c>
      <c r="C99" t="s">
        <v>76</v>
      </c>
      <c r="D99" t="s">
        <v>96</v>
      </c>
      <c r="E99" t="s">
        <v>158</v>
      </c>
      <c r="F99" t="s">
        <v>444</v>
      </c>
      <c r="G99" t="s">
        <v>344</v>
      </c>
      <c r="H99" t="s">
        <v>47</v>
      </c>
      <c r="I99" t="s">
        <v>129</v>
      </c>
      <c r="J99" t="s">
        <v>130</v>
      </c>
      <c r="K99" t="s">
        <v>142</v>
      </c>
      <c r="L99" t="s">
        <v>445</v>
      </c>
      <c r="M99" t="s">
        <v>446</v>
      </c>
      <c r="N99">
        <v>7.15</v>
      </c>
      <c r="O99">
        <v>17</v>
      </c>
      <c r="P99">
        <v>699</v>
      </c>
      <c r="Q99">
        <v>0</v>
      </c>
      <c r="R99">
        <v>0</v>
      </c>
      <c r="S99">
        <v>0</v>
      </c>
      <c r="T99">
        <v>0</v>
      </c>
      <c r="U99">
        <v>121.55</v>
      </c>
      <c r="V99">
        <v>4997.8500000000004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2736683</v>
      </c>
      <c r="B100">
        <v>1</v>
      </c>
      <c r="C100" t="s">
        <v>76</v>
      </c>
      <c r="D100" t="s">
        <v>99</v>
      </c>
      <c r="E100" t="s">
        <v>126</v>
      </c>
      <c r="F100" t="s">
        <v>447</v>
      </c>
      <c r="G100" t="s">
        <v>160</v>
      </c>
      <c r="H100" t="s">
        <v>46</v>
      </c>
      <c r="I100" t="s">
        <v>129</v>
      </c>
      <c r="J100" t="s">
        <v>130</v>
      </c>
      <c r="K100" t="s">
        <v>131</v>
      </c>
      <c r="L100" t="s">
        <v>448</v>
      </c>
      <c r="M100" t="s">
        <v>449</v>
      </c>
      <c r="N100">
        <v>0.35555555500000002</v>
      </c>
      <c r="O100">
        <v>0</v>
      </c>
      <c r="P100">
        <v>115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40.888888999999999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2736701</v>
      </c>
      <c r="B101">
        <v>1</v>
      </c>
      <c r="C101" t="s">
        <v>76</v>
      </c>
      <c r="D101" t="s">
        <v>78</v>
      </c>
      <c r="E101" t="s">
        <v>153</v>
      </c>
      <c r="F101" t="s">
        <v>450</v>
      </c>
      <c r="G101" t="s">
        <v>206</v>
      </c>
      <c r="H101" t="s">
        <v>46</v>
      </c>
      <c r="I101" t="s">
        <v>129</v>
      </c>
      <c r="J101" t="s">
        <v>130</v>
      </c>
      <c r="K101" t="s">
        <v>131</v>
      </c>
      <c r="L101" t="s">
        <v>451</v>
      </c>
      <c r="M101" t="s">
        <v>452</v>
      </c>
      <c r="N101">
        <v>4.0955555549999998</v>
      </c>
      <c r="O101">
        <v>0</v>
      </c>
      <c r="P101">
        <v>6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24.573333000000002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2736685</v>
      </c>
      <c r="B102">
        <v>1</v>
      </c>
      <c r="C102" t="s">
        <v>76</v>
      </c>
      <c r="D102" t="s">
        <v>102</v>
      </c>
      <c r="E102" t="s">
        <v>222</v>
      </c>
      <c r="F102" t="s">
        <v>453</v>
      </c>
      <c r="G102" t="s">
        <v>344</v>
      </c>
      <c r="H102" t="s">
        <v>47</v>
      </c>
      <c r="I102" t="s">
        <v>129</v>
      </c>
      <c r="J102" t="s">
        <v>130</v>
      </c>
      <c r="K102" t="s">
        <v>142</v>
      </c>
      <c r="L102" t="s">
        <v>454</v>
      </c>
      <c r="M102" t="s">
        <v>455</v>
      </c>
      <c r="N102">
        <v>4.6566666659999996</v>
      </c>
      <c r="O102">
        <v>398</v>
      </c>
      <c r="P102">
        <v>7952</v>
      </c>
      <c r="Q102">
        <v>13</v>
      </c>
      <c r="R102">
        <v>6</v>
      </c>
      <c r="S102">
        <v>259</v>
      </c>
      <c r="T102">
        <v>4374</v>
      </c>
      <c r="U102">
        <v>1853.353333</v>
      </c>
      <c r="V102">
        <v>37029.813327999997</v>
      </c>
      <c r="W102">
        <v>60.536667000000001</v>
      </c>
      <c r="X102">
        <v>27.94</v>
      </c>
      <c r="Y102">
        <v>1206.0766659999999</v>
      </c>
      <c r="Z102">
        <v>20368.259997000001</v>
      </c>
    </row>
    <row r="103" spans="1:26" x14ac:dyDescent="0.3">
      <c r="A103">
        <v>2736698</v>
      </c>
      <c r="B103">
        <v>1</v>
      </c>
      <c r="C103" t="s">
        <v>77</v>
      </c>
      <c r="D103" t="s">
        <v>114</v>
      </c>
      <c r="E103" t="s">
        <v>163</v>
      </c>
      <c r="F103" t="s">
        <v>456</v>
      </c>
      <c r="G103" t="s">
        <v>264</v>
      </c>
      <c r="H103" t="s">
        <v>47</v>
      </c>
      <c r="I103" t="s">
        <v>129</v>
      </c>
      <c r="J103" t="s">
        <v>130</v>
      </c>
      <c r="K103" t="s">
        <v>131</v>
      </c>
      <c r="L103" t="s">
        <v>457</v>
      </c>
      <c r="M103" t="s">
        <v>458</v>
      </c>
      <c r="N103">
        <v>1.582777777</v>
      </c>
      <c r="O103">
        <v>0</v>
      </c>
      <c r="P103">
        <v>530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838.87222199999997</v>
      </c>
      <c r="W103">
        <v>0</v>
      </c>
      <c r="X103">
        <v>0</v>
      </c>
      <c r="Y103">
        <v>0</v>
      </c>
      <c r="Z103">
        <v>0</v>
      </c>
    </row>
    <row r="104" spans="1:26" x14ac:dyDescent="0.3">
      <c r="A104">
        <v>2736686</v>
      </c>
      <c r="B104">
        <v>1</v>
      </c>
      <c r="C104" t="s">
        <v>76</v>
      </c>
      <c r="D104" t="s">
        <v>102</v>
      </c>
      <c r="E104" t="s">
        <v>222</v>
      </c>
      <c r="F104" t="s">
        <v>459</v>
      </c>
      <c r="G104" t="s">
        <v>344</v>
      </c>
      <c r="H104" t="s">
        <v>47</v>
      </c>
      <c r="I104" t="s">
        <v>129</v>
      </c>
      <c r="J104" t="s">
        <v>130</v>
      </c>
      <c r="K104" t="s">
        <v>142</v>
      </c>
      <c r="L104" t="s">
        <v>460</v>
      </c>
      <c r="M104" t="s">
        <v>461</v>
      </c>
      <c r="N104">
        <v>4.4786111110000002</v>
      </c>
      <c r="O104">
        <v>264</v>
      </c>
      <c r="P104">
        <v>20063</v>
      </c>
      <c r="Q104">
        <v>0</v>
      </c>
      <c r="R104">
        <v>0</v>
      </c>
      <c r="S104">
        <v>20</v>
      </c>
      <c r="T104">
        <v>639</v>
      </c>
      <c r="U104">
        <v>1182.353333</v>
      </c>
      <c r="V104">
        <v>89854.374720000007</v>
      </c>
      <c r="W104">
        <v>0</v>
      </c>
      <c r="X104">
        <v>0</v>
      </c>
      <c r="Y104">
        <v>89.572221999999996</v>
      </c>
      <c r="Z104">
        <v>2861.8325</v>
      </c>
    </row>
    <row r="105" spans="1:26" x14ac:dyDescent="0.3">
      <c r="A105">
        <v>2736691</v>
      </c>
      <c r="B105">
        <v>1</v>
      </c>
      <c r="C105" t="s">
        <v>76</v>
      </c>
      <c r="D105" t="s">
        <v>100</v>
      </c>
      <c r="E105" t="s">
        <v>153</v>
      </c>
      <c r="F105" t="s">
        <v>462</v>
      </c>
      <c r="G105" t="s">
        <v>155</v>
      </c>
      <c r="H105" t="s">
        <v>46</v>
      </c>
      <c r="I105" t="s">
        <v>129</v>
      </c>
      <c r="J105" t="s">
        <v>130</v>
      </c>
      <c r="K105" t="s">
        <v>131</v>
      </c>
      <c r="L105" t="s">
        <v>463</v>
      </c>
      <c r="M105" t="s">
        <v>464</v>
      </c>
      <c r="N105">
        <v>3.4847222219999998</v>
      </c>
      <c r="O105">
        <v>0</v>
      </c>
      <c r="P105">
        <v>6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20.908332999999999</v>
      </c>
      <c r="W105">
        <v>0</v>
      </c>
      <c r="X105">
        <v>0</v>
      </c>
      <c r="Y105">
        <v>0</v>
      </c>
      <c r="Z105">
        <v>0</v>
      </c>
    </row>
    <row r="106" spans="1:26" x14ac:dyDescent="0.3">
      <c r="A106">
        <v>2736707</v>
      </c>
      <c r="B106">
        <v>1</v>
      </c>
      <c r="C106" t="s">
        <v>76</v>
      </c>
      <c r="D106" t="s">
        <v>78</v>
      </c>
      <c r="E106" t="s">
        <v>153</v>
      </c>
      <c r="F106" t="s">
        <v>465</v>
      </c>
      <c r="G106" t="s">
        <v>155</v>
      </c>
      <c r="H106" t="s">
        <v>46</v>
      </c>
      <c r="I106" t="s">
        <v>129</v>
      </c>
      <c r="J106" t="s">
        <v>130</v>
      </c>
      <c r="K106" t="s">
        <v>131</v>
      </c>
      <c r="L106" t="s">
        <v>466</v>
      </c>
      <c r="M106" t="s">
        <v>467</v>
      </c>
      <c r="N106">
        <v>3.3516666659999999</v>
      </c>
      <c r="O106">
        <v>0</v>
      </c>
      <c r="P106">
        <v>10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33.516666999999998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2736699</v>
      </c>
      <c r="B107">
        <v>1</v>
      </c>
      <c r="C107" t="s">
        <v>76</v>
      </c>
      <c r="D107" t="s">
        <v>102</v>
      </c>
      <c r="E107" t="s">
        <v>153</v>
      </c>
      <c r="F107" t="s">
        <v>468</v>
      </c>
      <c r="G107" t="s">
        <v>206</v>
      </c>
      <c r="H107" t="s">
        <v>46</v>
      </c>
      <c r="I107" t="s">
        <v>129</v>
      </c>
      <c r="J107" t="s">
        <v>130</v>
      </c>
      <c r="K107" t="s">
        <v>131</v>
      </c>
      <c r="L107" t="s">
        <v>469</v>
      </c>
      <c r="M107" t="s">
        <v>470</v>
      </c>
      <c r="N107">
        <v>0.79944444400000003</v>
      </c>
      <c r="O107">
        <v>0</v>
      </c>
      <c r="P107">
        <v>2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1.598889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2736702</v>
      </c>
      <c r="B108">
        <v>1</v>
      </c>
      <c r="C108" t="s">
        <v>76</v>
      </c>
      <c r="D108" t="s">
        <v>95</v>
      </c>
      <c r="E108" t="s">
        <v>126</v>
      </c>
      <c r="F108" t="s">
        <v>471</v>
      </c>
      <c r="G108" t="s">
        <v>177</v>
      </c>
      <c r="H108" t="s">
        <v>46</v>
      </c>
      <c r="I108" t="s">
        <v>129</v>
      </c>
      <c r="J108" t="s">
        <v>130</v>
      </c>
      <c r="K108" t="s">
        <v>131</v>
      </c>
      <c r="L108" t="s">
        <v>472</v>
      </c>
      <c r="M108" t="s">
        <v>473</v>
      </c>
      <c r="N108">
        <v>1.5219444440000001</v>
      </c>
      <c r="O108">
        <v>0</v>
      </c>
      <c r="P108">
        <v>0</v>
      </c>
      <c r="Q108">
        <v>0</v>
      </c>
      <c r="R108">
        <v>44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66.965556000000007</v>
      </c>
      <c r="Y108">
        <v>0</v>
      </c>
      <c r="Z108">
        <v>0</v>
      </c>
    </row>
    <row r="109" spans="1:26" x14ac:dyDescent="0.3">
      <c r="A109">
        <v>2736704</v>
      </c>
      <c r="B109">
        <v>1</v>
      </c>
      <c r="C109" t="s">
        <v>76</v>
      </c>
      <c r="D109" t="s">
        <v>89</v>
      </c>
      <c r="E109" t="s">
        <v>158</v>
      </c>
      <c r="F109" t="s">
        <v>474</v>
      </c>
      <c r="G109" t="s">
        <v>199</v>
      </c>
      <c r="H109" t="s">
        <v>47</v>
      </c>
      <c r="I109" t="s">
        <v>129</v>
      </c>
      <c r="J109" t="s">
        <v>130</v>
      </c>
      <c r="K109" t="s">
        <v>131</v>
      </c>
      <c r="L109" t="s">
        <v>475</v>
      </c>
      <c r="M109" t="s">
        <v>476</v>
      </c>
      <c r="N109">
        <v>1.015833333</v>
      </c>
      <c r="O109">
        <v>0</v>
      </c>
      <c r="P109">
        <v>0</v>
      </c>
      <c r="Q109">
        <v>0</v>
      </c>
      <c r="R109">
        <v>0</v>
      </c>
      <c r="S109">
        <v>16</v>
      </c>
      <c r="T109">
        <v>335</v>
      </c>
      <c r="U109">
        <v>0</v>
      </c>
      <c r="V109">
        <v>0</v>
      </c>
      <c r="W109">
        <v>0</v>
      </c>
      <c r="X109">
        <v>0</v>
      </c>
      <c r="Y109">
        <v>16.253333000000001</v>
      </c>
      <c r="Z109">
        <v>340.30416700000001</v>
      </c>
    </row>
    <row r="110" spans="1:26" x14ac:dyDescent="0.3">
      <c r="A110">
        <v>2736705</v>
      </c>
      <c r="B110">
        <v>1</v>
      </c>
      <c r="C110" t="s">
        <v>76</v>
      </c>
      <c r="D110" t="s">
        <v>89</v>
      </c>
      <c r="E110" t="s">
        <v>167</v>
      </c>
      <c r="F110" t="s">
        <v>477</v>
      </c>
      <c r="G110" t="s">
        <v>344</v>
      </c>
      <c r="H110" t="s">
        <v>46</v>
      </c>
      <c r="I110" t="s">
        <v>129</v>
      </c>
      <c r="J110" t="s">
        <v>130</v>
      </c>
      <c r="K110" t="s">
        <v>142</v>
      </c>
      <c r="L110" t="s">
        <v>478</v>
      </c>
      <c r="M110" t="s">
        <v>479</v>
      </c>
      <c r="N110">
        <v>4.4391666660000002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188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834.56333299999994</v>
      </c>
    </row>
    <row r="111" spans="1:26" x14ac:dyDescent="0.3">
      <c r="A111">
        <v>2736714</v>
      </c>
      <c r="B111">
        <v>1</v>
      </c>
      <c r="C111" t="s">
        <v>76</v>
      </c>
      <c r="D111" t="s">
        <v>100</v>
      </c>
      <c r="E111" t="s">
        <v>153</v>
      </c>
      <c r="F111" t="s">
        <v>480</v>
      </c>
      <c r="G111" t="s">
        <v>155</v>
      </c>
      <c r="H111" t="s">
        <v>46</v>
      </c>
      <c r="I111" t="s">
        <v>129</v>
      </c>
      <c r="J111" t="s">
        <v>130</v>
      </c>
      <c r="K111" t="s">
        <v>131</v>
      </c>
      <c r="L111" t="s">
        <v>481</v>
      </c>
      <c r="M111" t="s">
        <v>482</v>
      </c>
      <c r="N111">
        <v>4.8244444440000001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4.8244439999999997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2736710</v>
      </c>
      <c r="B112">
        <v>1</v>
      </c>
      <c r="C112" t="s">
        <v>76</v>
      </c>
      <c r="D112" t="s">
        <v>102</v>
      </c>
      <c r="E112" t="s">
        <v>167</v>
      </c>
      <c r="F112" t="s">
        <v>483</v>
      </c>
      <c r="G112" t="s">
        <v>348</v>
      </c>
      <c r="H112" t="s">
        <v>46</v>
      </c>
      <c r="I112" t="s">
        <v>129</v>
      </c>
      <c r="J112" t="s">
        <v>130</v>
      </c>
      <c r="K112" t="s">
        <v>142</v>
      </c>
      <c r="L112" t="s">
        <v>484</v>
      </c>
      <c r="M112" t="s">
        <v>485</v>
      </c>
      <c r="N112">
        <v>5.7713888879999997</v>
      </c>
      <c r="O112">
        <v>0</v>
      </c>
      <c r="P112">
        <v>85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490.56805500000002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2736711</v>
      </c>
      <c r="B113">
        <v>1</v>
      </c>
      <c r="C113" t="s">
        <v>76</v>
      </c>
      <c r="D113" t="s">
        <v>90</v>
      </c>
      <c r="E113" t="s">
        <v>222</v>
      </c>
      <c r="F113" t="s">
        <v>486</v>
      </c>
      <c r="G113" t="s">
        <v>199</v>
      </c>
      <c r="H113" t="s">
        <v>47</v>
      </c>
      <c r="I113" t="s">
        <v>129</v>
      </c>
      <c r="J113" t="s">
        <v>130</v>
      </c>
      <c r="K113" t="s">
        <v>131</v>
      </c>
      <c r="L113" t="s">
        <v>487</v>
      </c>
      <c r="M113" t="s">
        <v>488</v>
      </c>
      <c r="N113">
        <v>1.3347222219999999</v>
      </c>
      <c r="O113">
        <v>0</v>
      </c>
      <c r="P113">
        <v>0</v>
      </c>
      <c r="Q113">
        <v>0</v>
      </c>
      <c r="R113">
        <v>0</v>
      </c>
      <c r="S113">
        <v>7</v>
      </c>
      <c r="T113">
        <v>1050</v>
      </c>
      <c r="U113">
        <v>0</v>
      </c>
      <c r="V113">
        <v>0</v>
      </c>
      <c r="W113">
        <v>0</v>
      </c>
      <c r="X113">
        <v>0</v>
      </c>
      <c r="Y113">
        <v>9.3430560000000007</v>
      </c>
      <c r="Z113">
        <v>1401.458333</v>
      </c>
    </row>
    <row r="114" spans="1:26" x14ac:dyDescent="0.3">
      <c r="A114">
        <v>2736718</v>
      </c>
      <c r="B114">
        <v>1</v>
      </c>
      <c r="C114" t="s">
        <v>76</v>
      </c>
      <c r="D114" t="s">
        <v>78</v>
      </c>
      <c r="E114" t="s">
        <v>153</v>
      </c>
      <c r="F114" t="s">
        <v>489</v>
      </c>
      <c r="G114" t="s">
        <v>206</v>
      </c>
      <c r="H114" t="s">
        <v>46</v>
      </c>
      <c r="I114" t="s">
        <v>129</v>
      </c>
      <c r="J114" t="s">
        <v>130</v>
      </c>
      <c r="K114" t="s">
        <v>131</v>
      </c>
      <c r="L114" t="s">
        <v>490</v>
      </c>
      <c r="M114" t="s">
        <v>491</v>
      </c>
      <c r="N114">
        <v>3.8125</v>
      </c>
      <c r="O114">
        <v>0</v>
      </c>
      <c r="P114">
        <v>11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41.9375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2805968</v>
      </c>
      <c r="B115">
        <v>1</v>
      </c>
      <c r="C115" t="s">
        <v>77</v>
      </c>
      <c r="D115" t="s">
        <v>124</v>
      </c>
      <c r="E115" t="s">
        <v>158</v>
      </c>
      <c r="F115" t="s">
        <v>492</v>
      </c>
      <c r="G115" t="s">
        <v>160</v>
      </c>
      <c r="H115" t="s">
        <v>47</v>
      </c>
      <c r="I115" t="s">
        <v>129</v>
      </c>
      <c r="J115" t="s">
        <v>130</v>
      </c>
      <c r="K115" t="s">
        <v>131</v>
      </c>
      <c r="L115" t="s">
        <v>493</v>
      </c>
      <c r="M115" t="s">
        <v>494</v>
      </c>
      <c r="N115">
        <v>1.2636111109999999</v>
      </c>
      <c r="O115">
        <v>112</v>
      </c>
      <c r="P115">
        <v>751</v>
      </c>
      <c r="Q115">
        <v>0</v>
      </c>
      <c r="R115">
        <v>0</v>
      </c>
      <c r="S115">
        <v>0</v>
      </c>
      <c r="T115">
        <v>0</v>
      </c>
      <c r="U115">
        <v>141.52444399999999</v>
      </c>
      <c r="V115">
        <v>948.97194400000001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2736720</v>
      </c>
      <c r="B116">
        <v>1</v>
      </c>
      <c r="C116" t="s">
        <v>76</v>
      </c>
      <c r="D116" t="s">
        <v>104</v>
      </c>
      <c r="E116" t="s">
        <v>158</v>
      </c>
      <c r="F116" t="s">
        <v>495</v>
      </c>
      <c r="G116" t="s">
        <v>199</v>
      </c>
      <c r="H116" t="s">
        <v>47</v>
      </c>
      <c r="I116" t="s">
        <v>129</v>
      </c>
      <c r="J116" t="s">
        <v>130</v>
      </c>
      <c r="K116" t="s">
        <v>131</v>
      </c>
      <c r="L116" t="s">
        <v>496</v>
      </c>
      <c r="M116" t="s">
        <v>497</v>
      </c>
      <c r="N116">
        <v>1.244722222</v>
      </c>
      <c r="O116">
        <v>0</v>
      </c>
      <c r="P116">
        <v>0</v>
      </c>
      <c r="Q116">
        <v>2</v>
      </c>
      <c r="R116">
        <v>409</v>
      </c>
      <c r="S116">
        <v>0</v>
      </c>
      <c r="T116">
        <v>0</v>
      </c>
      <c r="U116">
        <v>0</v>
      </c>
      <c r="V116">
        <v>0</v>
      </c>
      <c r="W116">
        <v>2.4894440000000002</v>
      </c>
      <c r="X116">
        <v>509.09138899999999</v>
      </c>
      <c r="Y116">
        <v>0</v>
      </c>
      <c r="Z116">
        <v>0</v>
      </c>
    </row>
    <row r="117" spans="1:26" x14ac:dyDescent="0.3">
      <c r="A117">
        <v>2736745</v>
      </c>
      <c r="B117">
        <v>1</v>
      </c>
      <c r="C117" t="s">
        <v>76</v>
      </c>
      <c r="D117" t="s">
        <v>102</v>
      </c>
      <c r="E117" t="s">
        <v>138</v>
      </c>
      <c r="F117" t="s">
        <v>498</v>
      </c>
      <c r="G117" t="s">
        <v>344</v>
      </c>
      <c r="H117" t="s">
        <v>47</v>
      </c>
      <c r="I117" t="s">
        <v>129</v>
      </c>
      <c r="J117" t="s">
        <v>130</v>
      </c>
      <c r="K117" t="s">
        <v>142</v>
      </c>
      <c r="L117" t="s">
        <v>499</v>
      </c>
      <c r="M117" t="s">
        <v>500</v>
      </c>
      <c r="N117">
        <v>4.4155555550000001</v>
      </c>
      <c r="O117">
        <v>55</v>
      </c>
      <c r="P117">
        <v>3202</v>
      </c>
      <c r="Q117">
        <v>9</v>
      </c>
      <c r="R117">
        <v>57</v>
      </c>
      <c r="S117">
        <v>1</v>
      </c>
      <c r="T117">
        <v>189</v>
      </c>
      <c r="U117">
        <v>242.85555600000001</v>
      </c>
      <c r="V117">
        <v>14138.608887</v>
      </c>
      <c r="W117">
        <v>39.74</v>
      </c>
      <c r="X117">
        <v>251.686667</v>
      </c>
      <c r="Y117">
        <v>4.4155559999999996</v>
      </c>
      <c r="Z117">
        <v>834.54</v>
      </c>
    </row>
    <row r="118" spans="1:26" x14ac:dyDescent="0.3">
      <c r="A118">
        <v>2736728</v>
      </c>
      <c r="B118">
        <v>1</v>
      </c>
      <c r="C118" t="s">
        <v>76</v>
      </c>
      <c r="D118" t="s">
        <v>83</v>
      </c>
      <c r="E118" t="s">
        <v>163</v>
      </c>
      <c r="F118" t="s">
        <v>501</v>
      </c>
      <c r="G118" t="s">
        <v>348</v>
      </c>
      <c r="H118" t="s">
        <v>47</v>
      </c>
      <c r="I118" t="s">
        <v>129</v>
      </c>
      <c r="J118" t="s">
        <v>130</v>
      </c>
      <c r="K118" t="s">
        <v>142</v>
      </c>
      <c r="L118" t="s">
        <v>502</v>
      </c>
      <c r="M118" t="s">
        <v>503</v>
      </c>
      <c r="N118">
        <v>1.2422222220000001</v>
      </c>
      <c r="O118">
        <v>0</v>
      </c>
      <c r="P118">
        <v>544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675.76888899999994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2736743</v>
      </c>
      <c r="B119">
        <v>1</v>
      </c>
      <c r="C119" t="s">
        <v>76</v>
      </c>
      <c r="D119" t="s">
        <v>78</v>
      </c>
      <c r="E119" t="s">
        <v>167</v>
      </c>
      <c r="F119" t="s">
        <v>504</v>
      </c>
      <c r="G119" t="s">
        <v>344</v>
      </c>
      <c r="H119" t="s">
        <v>46</v>
      </c>
      <c r="I119" t="s">
        <v>129</v>
      </c>
      <c r="J119" t="s">
        <v>130</v>
      </c>
      <c r="K119" t="s">
        <v>142</v>
      </c>
      <c r="L119" t="s">
        <v>505</v>
      </c>
      <c r="M119" t="s">
        <v>506</v>
      </c>
      <c r="N119">
        <v>0.468888888</v>
      </c>
      <c r="O119">
        <v>0</v>
      </c>
      <c r="P119">
        <v>385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180.522222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2736747</v>
      </c>
      <c r="B120">
        <v>1</v>
      </c>
      <c r="C120" t="s">
        <v>77</v>
      </c>
      <c r="D120" t="s">
        <v>120</v>
      </c>
      <c r="E120" t="s">
        <v>158</v>
      </c>
      <c r="F120" t="s">
        <v>507</v>
      </c>
      <c r="G120" t="s">
        <v>344</v>
      </c>
      <c r="H120" t="s">
        <v>47</v>
      </c>
      <c r="I120" t="s">
        <v>129</v>
      </c>
      <c r="J120" t="s">
        <v>130</v>
      </c>
      <c r="K120" t="s">
        <v>142</v>
      </c>
      <c r="L120" t="s">
        <v>508</v>
      </c>
      <c r="M120" t="s">
        <v>509</v>
      </c>
      <c r="N120">
        <v>6.0266666659999997</v>
      </c>
      <c r="O120">
        <v>159</v>
      </c>
      <c r="P120">
        <v>673</v>
      </c>
      <c r="Q120">
        <v>0</v>
      </c>
      <c r="R120">
        <v>0</v>
      </c>
      <c r="S120">
        <v>3</v>
      </c>
      <c r="T120">
        <v>0</v>
      </c>
      <c r="U120">
        <v>958.24</v>
      </c>
      <c r="V120">
        <v>4055.9466659999998</v>
      </c>
      <c r="W120">
        <v>0</v>
      </c>
      <c r="X120">
        <v>0</v>
      </c>
      <c r="Y120">
        <v>18.079999999999998</v>
      </c>
      <c r="Z120">
        <v>0</v>
      </c>
    </row>
    <row r="121" spans="1:26" x14ac:dyDescent="0.3">
      <c r="A121">
        <v>2736753</v>
      </c>
      <c r="B121">
        <v>1</v>
      </c>
      <c r="C121" t="s">
        <v>76</v>
      </c>
      <c r="D121" t="s">
        <v>94</v>
      </c>
      <c r="E121" t="s">
        <v>153</v>
      </c>
      <c r="F121" t="s">
        <v>510</v>
      </c>
      <c r="G121" t="s">
        <v>155</v>
      </c>
      <c r="H121" t="s">
        <v>46</v>
      </c>
      <c r="I121" t="s">
        <v>129</v>
      </c>
      <c r="J121" t="s">
        <v>130</v>
      </c>
      <c r="K121" t="s">
        <v>131</v>
      </c>
      <c r="L121" t="s">
        <v>511</v>
      </c>
      <c r="M121" t="s">
        <v>512</v>
      </c>
      <c r="N121">
        <v>3.309722222</v>
      </c>
      <c r="O121">
        <v>0</v>
      </c>
      <c r="P121">
        <v>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16.548611000000001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2736758</v>
      </c>
      <c r="B122">
        <v>1</v>
      </c>
      <c r="C122" t="s">
        <v>77</v>
      </c>
      <c r="D122" t="s">
        <v>123</v>
      </c>
      <c r="E122" t="s">
        <v>126</v>
      </c>
      <c r="F122" t="s">
        <v>513</v>
      </c>
      <c r="G122" t="s">
        <v>128</v>
      </c>
      <c r="H122" t="s">
        <v>46</v>
      </c>
      <c r="I122" t="s">
        <v>129</v>
      </c>
      <c r="J122" t="s">
        <v>130</v>
      </c>
      <c r="K122" t="s">
        <v>131</v>
      </c>
      <c r="L122" t="s">
        <v>514</v>
      </c>
      <c r="M122" t="s">
        <v>515</v>
      </c>
      <c r="N122">
        <v>8.3141666660000002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8.3141669999999994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2736755</v>
      </c>
      <c r="B123">
        <v>1</v>
      </c>
      <c r="C123" t="s">
        <v>76</v>
      </c>
      <c r="D123" t="s">
        <v>78</v>
      </c>
      <c r="E123" t="s">
        <v>145</v>
      </c>
      <c r="F123" t="s">
        <v>516</v>
      </c>
      <c r="G123" t="s">
        <v>135</v>
      </c>
      <c r="H123" t="s">
        <v>46</v>
      </c>
      <c r="I123" t="s">
        <v>129</v>
      </c>
      <c r="J123" t="s">
        <v>130</v>
      </c>
      <c r="K123" t="s">
        <v>131</v>
      </c>
      <c r="L123" t="s">
        <v>517</v>
      </c>
      <c r="M123" t="s">
        <v>518</v>
      </c>
      <c r="N123">
        <v>2.167777777</v>
      </c>
      <c r="O123">
        <v>0</v>
      </c>
      <c r="P123">
        <v>20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43.355556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2736756</v>
      </c>
      <c r="B124">
        <v>1</v>
      </c>
      <c r="C124" t="s">
        <v>76</v>
      </c>
      <c r="D124" t="s">
        <v>106</v>
      </c>
      <c r="E124" t="s">
        <v>153</v>
      </c>
      <c r="F124" t="s">
        <v>519</v>
      </c>
      <c r="G124" t="s">
        <v>249</v>
      </c>
      <c r="H124" t="s">
        <v>46</v>
      </c>
      <c r="I124" t="s">
        <v>129</v>
      </c>
      <c r="J124" t="s">
        <v>130</v>
      </c>
      <c r="K124" t="s">
        <v>131</v>
      </c>
      <c r="L124" t="s">
        <v>520</v>
      </c>
      <c r="M124" t="s">
        <v>521</v>
      </c>
      <c r="N124">
        <v>4.8674999999999997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4.8674999999999997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2736765</v>
      </c>
      <c r="B125">
        <v>1</v>
      </c>
      <c r="C125" t="s">
        <v>76</v>
      </c>
      <c r="D125" t="s">
        <v>104</v>
      </c>
      <c r="E125" t="s">
        <v>126</v>
      </c>
      <c r="F125" t="s">
        <v>522</v>
      </c>
      <c r="G125" t="s">
        <v>177</v>
      </c>
      <c r="H125" t="s">
        <v>46</v>
      </c>
      <c r="I125" t="s">
        <v>129</v>
      </c>
      <c r="J125" t="s">
        <v>130</v>
      </c>
      <c r="K125" t="s">
        <v>131</v>
      </c>
      <c r="L125" t="s">
        <v>523</v>
      </c>
      <c r="M125" t="s">
        <v>524</v>
      </c>
      <c r="N125">
        <v>5.0472222220000003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10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50.472222000000002</v>
      </c>
    </row>
    <row r="126" spans="1:26" x14ac:dyDescent="0.3">
      <c r="A126">
        <v>2736763</v>
      </c>
      <c r="B126">
        <v>1</v>
      </c>
      <c r="C126" t="s">
        <v>77</v>
      </c>
      <c r="D126" t="s">
        <v>109</v>
      </c>
      <c r="E126" t="s">
        <v>222</v>
      </c>
      <c r="F126" t="s">
        <v>525</v>
      </c>
      <c r="G126" t="s">
        <v>344</v>
      </c>
      <c r="H126" t="s">
        <v>47</v>
      </c>
      <c r="I126" t="s">
        <v>129</v>
      </c>
      <c r="J126" t="s">
        <v>130</v>
      </c>
      <c r="K126" t="s">
        <v>142</v>
      </c>
      <c r="L126" t="s">
        <v>526</v>
      </c>
      <c r="M126" t="s">
        <v>527</v>
      </c>
      <c r="N126">
        <v>0.84499999999999997</v>
      </c>
      <c r="O126">
        <v>13</v>
      </c>
      <c r="P126">
        <v>1928</v>
      </c>
      <c r="Q126">
        <v>0</v>
      </c>
      <c r="R126">
        <v>0</v>
      </c>
      <c r="S126">
        <v>0</v>
      </c>
      <c r="T126">
        <v>0</v>
      </c>
      <c r="U126">
        <v>10.984999999999999</v>
      </c>
      <c r="V126">
        <v>1629.16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2736767</v>
      </c>
      <c r="B127">
        <v>1</v>
      </c>
      <c r="C127" t="s">
        <v>76</v>
      </c>
      <c r="D127" t="s">
        <v>99</v>
      </c>
      <c r="E127" t="s">
        <v>222</v>
      </c>
      <c r="F127" t="s">
        <v>528</v>
      </c>
      <c r="G127" t="s">
        <v>199</v>
      </c>
      <c r="H127" t="s">
        <v>47</v>
      </c>
      <c r="I127" t="s">
        <v>129</v>
      </c>
      <c r="J127" t="s">
        <v>130</v>
      </c>
      <c r="K127" t="s">
        <v>131</v>
      </c>
      <c r="L127" t="s">
        <v>529</v>
      </c>
      <c r="M127" t="s">
        <v>530</v>
      </c>
      <c r="N127">
        <v>1.787222222</v>
      </c>
      <c r="O127">
        <v>23</v>
      </c>
      <c r="P127">
        <v>112</v>
      </c>
      <c r="Q127">
        <v>0</v>
      </c>
      <c r="R127">
        <v>0</v>
      </c>
      <c r="S127">
        <v>0</v>
      </c>
      <c r="T127">
        <v>0</v>
      </c>
      <c r="U127">
        <v>41.106110999999999</v>
      </c>
      <c r="V127">
        <v>200.16888900000001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2736770</v>
      </c>
      <c r="B128">
        <v>1</v>
      </c>
      <c r="C128" t="s">
        <v>77</v>
      </c>
      <c r="D128" t="s">
        <v>118</v>
      </c>
      <c r="E128" t="s">
        <v>222</v>
      </c>
      <c r="F128" t="s">
        <v>531</v>
      </c>
      <c r="G128" t="s">
        <v>344</v>
      </c>
      <c r="H128" t="s">
        <v>47</v>
      </c>
      <c r="I128" t="s">
        <v>129</v>
      </c>
      <c r="J128" t="s">
        <v>130</v>
      </c>
      <c r="K128" t="s">
        <v>142</v>
      </c>
      <c r="L128" t="s">
        <v>532</v>
      </c>
      <c r="M128" t="s">
        <v>533</v>
      </c>
      <c r="N128">
        <v>6.8341666659999998</v>
      </c>
      <c r="O128">
        <v>12</v>
      </c>
      <c r="P128">
        <v>122</v>
      </c>
      <c r="Q128">
        <v>1</v>
      </c>
      <c r="R128">
        <v>80</v>
      </c>
      <c r="S128">
        <v>0</v>
      </c>
      <c r="T128">
        <v>0</v>
      </c>
      <c r="U128">
        <v>82.01</v>
      </c>
      <c r="V128">
        <v>833.76833299999998</v>
      </c>
      <c r="W128">
        <v>6.8341669999999999</v>
      </c>
      <c r="X128">
        <v>546.73333300000002</v>
      </c>
      <c r="Y128">
        <v>0</v>
      </c>
      <c r="Z128">
        <v>0</v>
      </c>
    </row>
    <row r="129" spans="1:26" x14ac:dyDescent="0.3">
      <c r="A129">
        <v>2736778</v>
      </c>
      <c r="B129">
        <v>1</v>
      </c>
      <c r="C129" t="s">
        <v>76</v>
      </c>
      <c r="D129" t="s">
        <v>86</v>
      </c>
      <c r="E129" t="s">
        <v>126</v>
      </c>
      <c r="F129" t="s">
        <v>534</v>
      </c>
      <c r="G129" t="s">
        <v>177</v>
      </c>
      <c r="H129" t="s">
        <v>46</v>
      </c>
      <c r="I129" t="s">
        <v>129</v>
      </c>
      <c r="J129" t="s">
        <v>130</v>
      </c>
      <c r="K129" t="s">
        <v>131</v>
      </c>
      <c r="L129" t="s">
        <v>535</v>
      </c>
      <c r="M129" t="s">
        <v>536</v>
      </c>
      <c r="N129">
        <v>2.0958333329999999</v>
      </c>
      <c r="O129">
        <v>0</v>
      </c>
      <c r="P129">
        <v>57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119.46250000000001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2736777</v>
      </c>
      <c r="B130">
        <v>1</v>
      </c>
      <c r="C130" t="s">
        <v>76</v>
      </c>
      <c r="D130" t="s">
        <v>92</v>
      </c>
      <c r="E130" t="s">
        <v>126</v>
      </c>
      <c r="F130" t="s">
        <v>537</v>
      </c>
      <c r="G130" t="s">
        <v>160</v>
      </c>
      <c r="H130" t="s">
        <v>46</v>
      </c>
      <c r="I130" t="s">
        <v>129</v>
      </c>
      <c r="J130" t="s">
        <v>130</v>
      </c>
      <c r="K130" t="s">
        <v>131</v>
      </c>
      <c r="L130" t="s">
        <v>538</v>
      </c>
      <c r="M130" t="s">
        <v>539</v>
      </c>
      <c r="N130">
        <v>1.554444444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37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57.514443999999997</v>
      </c>
    </row>
    <row r="131" spans="1:26" x14ac:dyDescent="0.3">
      <c r="A131">
        <v>2736775</v>
      </c>
      <c r="B131">
        <v>1</v>
      </c>
      <c r="C131" t="s">
        <v>77</v>
      </c>
      <c r="D131" t="s">
        <v>114</v>
      </c>
      <c r="E131" t="s">
        <v>158</v>
      </c>
      <c r="F131" t="s">
        <v>540</v>
      </c>
      <c r="G131" t="s">
        <v>199</v>
      </c>
      <c r="H131" t="s">
        <v>47</v>
      </c>
      <c r="I131" t="s">
        <v>129</v>
      </c>
      <c r="J131" t="s">
        <v>130</v>
      </c>
      <c r="K131" t="s">
        <v>131</v>
      </c>
      <c r="L131" t="s">
        <v>541</v>
      </c>
      <c r="M131" t="s">
        <v>542</v>
      </c>
      <c r="N131">
        <v>0.49194444399999998</v>
      </c>
      <c r="O131">
        <v>100</v>
      </c>
      <c r="P131">
        <v>486</v>
      </c>
      <c r="Q131">
        <v>0</v>
      </c>
      <c r="R131">
        <v>0</v>
      </c>
      <c r="S131">
        <v>37</v>
      </c>
      <c r="T131">
        <v>555</v>
      </c>
      <c r="U131">
        <v>49.194443999999997</v>
      </c>
      <c r="V131">
        <v>239.08500000000001</v>
      </c>
      <c r="W131">
        <v>0</v>
      </c>
      <c r="X131">
        <v>0</v>
      </c>
      <c r="Y131">
        <v>18.201944000000001</v>
      </c>
      <c r="Z131">
        <v>273.02916599999998</v>
      </c>
    </row>
    <row r="132" spans="1:26" x14ac:dyDescent="0.3">
      <c r="A132">
        <v>2736779</v>
      </c>
      <c r="B132">
        <v>1</v>
      </c>
      <c r="C132" t="s">
        <v>76</v>
      </c>
      <c r="D132" t="s">
        <v>84</v>
      </c>
      <c r="E132" t="s">
        <v>153</v>
      </c>
      <c r="F132" t="s">
        <v>270</v>
      </c>
      <c r="G132" t="s">
        <v>155</v>
      </c>
      <c r="H132" t="s">
        <v>46</v>
      </c>
      <c r="I132" t="s">
        <v>129</v>
      </c>
      <c r="J132" t="s">
        <v>130</v>
      </c>
      <c r="K132" t="s">
        <v>131</v>
      </c>
      <c r="L132" t="s">
        <v>543</v>
      </c>
      <c r="M132" t="s">
        <v>544</v>
      </c>
      <c r="N132">
        <v>1.8674999999999999</v>
      </c>
      <c r="O132">
        <v>0</v>
      </c>
      <c r="P132">
        <v>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14.94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2736781</v>
      </c>
      <c r="B133">
        <v>1</v>
      </c>
      <c r="C133" t="s">
        <v>77</v>
      </c>
      <c r="D133" t="s">
        <v>111</v>
      </c>
      <c r="E133" t="s">
        <v>222</v>
      </c>
      <c r="F133" t="s">
        <v>545</v>
      </c>
      <c r="G133" t="s">
        <v>199</v>
      </c>
      <c r="H133" t="s">
        <v>47</v>
      </c>
      <c r="I133" t="s">
        <v>129</v>
      </c>
      <c r="J133" t="s">
        <v>130</v>
      </c>
      <c r="K133" t="s">
        <v>131</v>
      </c>
      <c r="L133" t="s">
        <v>546</v>
      </c>
      <c r="M133" t="s">
        <v>547</v>
      </c>
      <c r="N133">
        <v>0.35388888800000001</v>
      </c>
      <c r="O133">
        <v>0</v>
      </c>
      <c r="P133">
        <v>0</v>
      </c>
      <c r="Q133">
        <v>7</v>
      </c>
      <c r="R133">
        <v>1112</v>
      </c>
      <c r="S133">
        <v>16</v>
      </c>
      <c r="T133">
        <v>4196</v>
      </c>
      <c r="U133">
        <v>0</v>
      </c>
      <c r="V133">
        <v>0</v>
      </c>
      <c r="W133">
        <v>2.4772219999999998</v>
      </c>
      <c r="X133">
        <v>393.52444300000002</v>
      </c>
      <c r="Y133">
        <v>5.6622219999999999</v>
      </c>
      <c r="Z133">
        <v>1484.917774</v>
      </c>
    </row>
    <row r="134" spans="1:26" x14ac:dyDescent="0.3">
      <c r="A134">
        <v>2736782</v>
      </c>
      <c r="B134">
        <v>1</v>
      </c>
      <c r="C134" t="s">
        <v>77</v>
      </c>
      <c r="D134" t="s">
        <v>108</v>
      </c>
      <c r="E134" t="s">
        <v>163</v>
      </c>
      <c r="F134" t="s">
        <v>548</v>
      </c>
      <c r="G134" t="s">
        <v>417</v>
      </c>
      <c r="H134" t="s">
        <v>47</v>
      </c>
      <c r="I134" t="s">
        <v>129</v>
      </c>
      <c r="J134" t="s">
        <v>130</v>
      </c>
      <c r="K134" t="s">
        <v>142</v>
      </c>
      <c r="L134" t="s">
        <v>549</v>
      </c>
      <c r="M134" t="s">
        <v>550</v>
      </c>
      <c r="N134">
        <v>2.4283333329999999</v>
      </c>
      <c r="O134">
        <v>0</v>
      </c>
      <c r="P134">
        <v>0</v>
      </c>
      <c r="Q134">
        <v>0</v>
      </c>
      <c r="R134">
        <v>4</v>
      </c>
      <c r="S134">
        <v>10</v>
      </c>
      <c r="T134">
        <v>804</v>
      </c>
      <c r="U134">
        <v>0</v>
      </c>
      <c r="V134">
        <v>0</v>
      </c>
      <c r="W134">
        <v>0</v>
      </c>
      <c r="X134">
        <v>9.7133330000000004</v>
      </c>
      <c r="Y134">
        <v>24.283332999999999</v>
      </c>
      <c r="Z134">
        <v>1952.38</v>
      </c>
    </row>
    <row r="135" spans="1:26" x14ac:dyDescent="0.3">
      <c r="A135">
        <v>2736788</v>
      </c>
      <c r="B135">
        <v>1</v>
      </c>
      <c r="C135" t="s">
        <v>77</v>
      </c>
      <c r="D135" t="s">
        <v>123</v>
      </c>
      <c r="E135" t="s">
        <v>158</v>
      </c>
      <c r="F135" t="s">
        <v>551</v>
      </c>
      <c r="G135" t="s">
        <v>199</v>
      </c>
      <c r="H135" t="s">
        <v>47</v>
      </c>
      <c r="I135" t="s">
        <v>129</v>
      </c>
      <c r="J135" t="s">
        <v>130</v>
      </c>
      <c r="K135" t="s">
        <v>131</v>
      </c>
      <c r="L135" t="s">
        <v>552</v>
      </c>
      <c r="M135" t="s">
        <v>553</v>
      </c>
      <c r="N135">
        <v>2.435277777</v>
      </c>
      <c r="O135">
        <v>67</v>
      </c>
      <c r="P135">
        <v>40</v>
      </c>
      <c r="Q135">
        <v>0</v>
      </c>
      <c r="R135">
        <v>0</v>
      </c>
      <c r="S135">
        <v>0</v>
      </c>
      <c r="T135">
        <v>0</v>
      </c>
      <c r="U135">
        <v>163.163611</v>
      </c>
      <c r="V135">
        <v>97.411111000000005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2736833</v>
      </c>
      <c r="B136">
        <v>1</v>
      </c>
      <c r="C136" t="s">
        <v>76</v>
      </c>
      <c r="D136" t="s">
        <v>82</v>
      </c>
      <c r="E136" t="s">
        <v>153</v>
      </c>
      <c r="F136" t="s">
        <v>202</v>
      </c>
      <c r="G136" t="s">
        <v>155</v>
      </c>
      <c r="H136" t="s">
        <v>46</v>
      </c>
      <c r="I136" t="s">
        <v>129</v>
      </c>
      <c r="J136" t="s">
        <v>130</v>
      </c>
      <c r="K136" t="s">
        <v>131</v>
      </c>
      <c r="L136" t="s">
        <v>554</v>
      </c>
      <c r="M136" t="s">
        <v>555</v>
      </c>
      <c r="N136">
        <v>2.840833333</v>
      </c>
      <c r="O136">
        <v>0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2.8408329999999999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2736790</v>
      </c>
      <c r="B137">
        <v>1</v>
      </c>
      <c r="C137" t="s">
        <v>77</v>
      </c>
      <c r="D137" t="s">
        <v>108</v>
      </c>
      <c r="E137" t="s">
        <v>222</v>
      </c>
      <c r="F137" t="s">
        <v>556</v>
      </c>
      <c r="G137" t="s">
        <v>160</v>
      </c>
      <c r="H137" t="s">
        <v>47</v>
      </c>
      <c r="I137" t="s">
        <v>129</v>
      </c>
      <c r="J137" t="s">
        <v>130</v>
      </c>
      <c r="K137" t="s">
        <v>131</v>
      </c>
      <c r="L137" t="s">
        <v>557</v>
      </c>
      <c r="M137" t="s">
        <v>558</v>
      </c>
      <c r="N137">
        <v>1.342777777</v>
      </c>
      <c r="O137">
        <v>0</v>
      </c>
      <c r="P137">
        <v>0</v>
      </c>
      <c r="Q137">
        <v>5</v>
      </c>
      <c r="R137">
        <v>186</v>
      </c>
      <c r="S137">
        <v>10</v>
      </c>
      <c r="T137">
        <v>1244</v>
      </c>
      <c r="U137">
        <v>0</v>
      </c>
      <c r="V137">
        <v>0</v>
      </c>
      <c r="W137">
        <v>6.713889</v>
      </c>
      <c r="X137">
        <v>249.75666699999999</v>
      </c>
      <c r="Y137">
        <v>13.427778</v>
      </c>
      <c r="Z137">
        <v>1670.415555</v>
      </c>
    </row>
    <row r="138" spans="1:26" x14ac:dyDescent="0.3">
      <c r="A138">
        <v>2736795</v>
      </c>
      <c r="B138">
        <v>1</v>
      </c>
      <c r="C138" t="s">
        <v>76</v>
      </c>
      <c r="D138" t="s">
        <v>92</v>
      </c>
      <c r="E138" t="s">
        <v>153</v>
      </c>
      <c r="F138" t="s">
        <v>559</v>
      </c>
      <c r="G138" t="s">
        <v>155</v>
      </c>
      <c r="H138" t="s">
        <v>46</v>
      </c>
      <c r="I138" t="s">
        <v>129</v>
      </c>
      <c r="J138" t="s">
        <v>130</v>
      </c>
      <c r="K138" t="s">
        <v>131</v>
      </c>
      <c r="L138" t="s">
        <v>560</v>
      </c>
      <c r="M138" t="s">
        <v>561</v>
      </c>
      <c r="N138">
        <v>4.5425000000000004</v>
      </c>
      <c r="O138">
        <v>0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4.5425000000000004</v>
      </c>
      <c r="Y138">
        <v>0</v>
      </c>
      <c r="Z138">
        <v>0</v>
      </c>
    </row>
    <row r="139" spans="1:26" x14ac:dyDescent="0.3">
      <c r="A139">
        <v>2736818</v>
      </c>
      <c r="B139">
        <v>1</v>
      </c>
      <c r="C139" t="s">
        <v>76</v>
      </c>
      <c r="D139" t="s">
        <v>93</v>
      </c>
      <c r="E139" t="s">
        <v>163</v>
      </c>
      <c r="F139" t="s">
        <v>562</v>
      </c>
      <c r="G139" t="s">
        <v>199</v>
      </c>
      <c r="H139" t="s">
        <v>47</v>
      </c>
      <c r="I139" t="s">
        <v>129</v>
      </c>
      <c r="J139" t="s">
        <v>130</v>
      </c>
      <c r="K139" t="s">
        <v>131</v>
      </c>
      <c r="L139" t="s">
        <v>563</v>
      </c>
      <c r="M139" t="s">
        <v>564</v>
      </c>
      <c r="N139">
        <v>0.84666666599999996</v>
      </c>
      <c r="O139">
        <v>0</v>
      </c>
      <c r="P139">
        <v>472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399.626666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2736813</v>
      </c>
      <c r="B140">
        <v>1</v>
      </c>
      <c r="C140" t="s">
        <v>76</v>
      </c>
      <c r="D140" t="s">
        <v>103</v>
      </c>
      <c r="E140" t="s">
        <v>222</v>
      </c>
      <c r="F140" t="s">
        <v>565</v>
      </c>
      <c r="G140" t="s">
        <v>199</v>
      </c>
      <c r="H140" t="s">
        <v>47</v>
      </c>
      <c r="I140" t="s">
        <v>129</v>
      </c>
      <c r="J140" t="s">
        <v>130</v>
      </c>
      <c r="K140" t="s">
        <v>131</v>
      </c>
      <c r="L140" t="s">
        <v>566</v>
      </c>
      <c r="M140" t="s">
        <v>567</v>
      </c>
      <c r="N140">
        <v>0.36444444399999998</v>
      </c>
      <c r="O140">
        <v>0</v>
      </c>
      <c r="P140">
        <v>0</v>
      </c>
      <c r="Q140">
        <v>29</v>
      </c>
      <c r="R140">
        <v>356</v>
      </c>
      <c r="S140">
        <v>23</v>
      </c>
      <c r="T140">
        <v>691</v>
      </c>
      <c r="U140">
        <v>0</v>
      </c>
      <c r="V140">
        <v>0</v>
      </c>
      <c r="W140">
        <v>10.568889</v>
      </c>
      <c r="X140">
        <v>129.742222</v>
      </c>
      <c r="Y140">
        <v>8.3822220000000005</v>
      </c>
      <c r="Z140">
        <v>251.83111099999999</v>
      </c>
    </row>
    <row r="141" spans="1:26" x14ac:dyDescent="0.3">
      <c r="A141">
        <v>2736828</v>
      </c>
      <c r="B141">
        <v>1</v>
      </c>
      <c r="C141" t="s">
        <v>76</v>
      </c>
      <c r="D141" t="s">
        <v>81</v>
      </c>
      <c r="E141" t="s">
        <v>153</v>
      </c>
      <c r="F141" t="s">
        <v>568</v>
      </c>
      <c r="G141" t="s">
        <v>155</v>
      </c>
      <c r="H141" t="s">
        <v>46</v>
      </c>
      <c r="I141" t="s">
        <v>129</v>
      </c>
      <c r="J141" t="s">
        <v>130</v>
      </c>
      <c r="K141" t="s">
        <v>131</v>
      </c>
      <c r="L141" t="s">
        <v>569</v>
      </c>
      <c r="M141" t="s">
        <v>570</v>
      </c>
      <c r="N141">
        <v>7.1058333329999996</v>
      </c>
      <c r="O141">
        <v>0</v>
      </c>
      <c r="P141">
        <v>16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113.693333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2736827</v>
      </c>
      <c r="B142">
        <v>1</v>
      </c>
      <c r="C142" t="s">
        <v>76</v>
      </c>
      <c r="D142" t="s">
        <v>97</v>
      </c>
      <c r="E142" t="s">
        <v>153</v>
      </c>
      <c r="F142" t="s">
        <v>571</v>
      </c>
      <c r="G142" t="s">
        <v>206</v>
      </c>
      <c r="H142" t="s">
        <v>46</v>
      </c>
      <c r="I142" t="s">
        <v>129</v>
      </c>
      <c r="J142" t="s">
        <v>130</v>
      </c>
      <c r="K142" t="s">
        <v>131</v>
      </c>
      <c r="L142" t="s">
        <v>572</v>
      </c>
      <c r="M142" t="s">
        <v>573</v>
      </c>
      <c r="N142">
        <v>2.1544444440000001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2.1544439999999998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2736819</v>
      </c>
      <c r="B143">
        <v>1</v>
      </c>
      <c r="C143" t="s">
        <v>76</v>
      </c>
      <c r="D143" t="s">
        <v>101</v>
      </c>
      <c r="E143" t="s">
        <v>163</v>
      </c>
      <c r="F143" t="s">
        <v>574</v>
      </c>
      <c r="G143" t="s">
        <v>344</v>
      </c>
      <c r="H143" t="s">
        <v>47</v>
      </c>
      <c r="I143" t="s">
        <v>129</v>
      </c>
      <c r="J143" t="s">
        <v>130</v>
      </c>
      <c r="K143" t="s">
        <v>142</v>
      </c>
      <c r="L143" t="s">
        <v>575</v>
      </c>
      <c r="M143" t="s">
        <v>576</v>
      </c>
      <c r="N143">
        <v>6.4427777769999999</v>
      </c>
      <c r="O143">
        <v>0</v>
      </c>
      <c r="P143">
        <v>20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128.85555600000001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2736836</v>
      </c>
      <c r="B144">
        <v>1</v>
      </c>
      <c r="C144" t="s">
        <v>77</v>
      </c>
      <c r="D144" t="s">
        <v>109</v>
      </c>
      <c r="E144" t="s">
        <v>153</v>
      </c>
      <c r="F144" t="s">
        <v>577</v>
      </c>
      <c r="G144" t="s">
        <v>578</v>
      </c>
      <c r="H144" t="s">
        <v>46</v>
      </c>
      <c r="I144" t="s">
        <v>129</v>
      </c>
      <c r="J144" t="s">
        <v>15</v>
      </c>
      <c r="K144" t="s">
        <v>131</v>
      </c>
      <c r="L144" t="s">
        <v>579</v>
      </c>
      <c r="M144" t="s">
        <v>580</v>
      </c>
      <c r="N144">
        <v>3.8933333330000002</v>
      </c>
      <c r="O144">
        <v>0</v>
      </c>
      <c r="P144">
        <v>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7.7866669999999996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2736832</v>
      </c>
      <c r="B145">
        <v>1</v>
      </c>
      <c r="C145" t="s">
        <v>76</v>
      </c>
      <c r="D145" t="s">
        <v>105</v>
      </c>
      <c r="E145" t="s">
        <v>126</v>
      </c>
      <c r="F145" t="s">
        <v>581</v>
      </c>
      <c r="G145" t="s">
        <v>582</v>
      </c>
      <c r="H145" t="s">
        <v>46</v>
      </c>
      <c r="I145" t="s">
        <v>129</v>
      </c>
      <c r="J145" t="s">
        <v>130</v>
      </c>
      <c r="K145" t="s">
        <v>131</v>
      </c>
      <c r="L145" t="s">
        <v>583</v>
      </c>
      <c r="M145" t="s">
        <v>584</v>
      </c>
      <c r="N145">
        <v>6.2394444440000001</v>
      </c>
      <c r="O145">
        <v>0</v>
      </c>
      <c r="P145">
        <v>0</v>
      </c>
      <c r="Q145">
        <v>0</v>
      </c>
      <c r="R145">
        <v>20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124.788889</v>
      </c>
      <c r="Y145">
        <v>0</v>
      </c>
      <c r="Z145">
        <v>0</v>
      </c>
    </row>
    <row r="146" spans="1:26" x14ac:dyDescent="0.3">
      <c r="A146">
        <v>2736829</v>
      </c>
      <c r="B146">
        <v>1</v>
      </c>
      <c r="C146" t="s">
        <v>76</v>
      </c>
      <c r="D146" t="s">
        <v>90</v>
      </c>
      <c r="E146" t="s">
        <v>222</v>
      </c>
      <c r="F146" t="s">
        <v>585</v>
      </c>
      <c r="G146" t="s">
        <v>160</v>
      </c>
      <c r="H146" t="s">
        <v>47</v>
      </c>
      <c r="I146" t="s">
        <v>129</v>
      </c>
      <c r="J146" t="s">
        <v>130</v>
      </c>
      <c r="K146" t="s">
        <v>131</v>
      </c>
      <c r="L146" t="s">
        <v>586</v>
      </c>
      <c r="M146" t="s">
        <v>587</v>
      </c>
      <c r="N146">
        <v>0.331666666</v>
      </c>
      <c r="O146">
        <v>0</v>
      </c>
      <c r="P146">
        <v>0</v>
      </c>
      <c r="Q146">
        <v>0</v>
      </c>
      <c r="R146">
        <v>0</v>
      </c>
      <c r="S146">
        <v>5</v>
      </c>
      <c r="T146">
        <v>317</v>
      </c>
      <c r="U146">
        <v>0</v>
      </c>
      <c r="V146">
        <v>0</v>
      </c>
      <c r="W146">
        <v>0</v>
      </c>
      <c r="X146">
        <v>0</v>
      </c>
      <c r="Y146">
        <v>1.6583330000000001</v>
      </c>
      <c r="Z146">
        <v>105.138333</v>
      </c>
    </row>
    <row r="147" spans="1:26" x14ac:dyDescent="0.3">
      <c r="A147">
        <v>2737097</v>
      </c>
      <c r="B147">
        <v>1</v>
      </c>
      <c r="C147" t="s">
        <v>77</v>
      </c>
      <c r="D147" t="s">
        <v>117</v>
      </c>
      <c r="E147" t="s">
        <v>167</v>
      </c>
      <c r="F147" t="s">
        <v>588</v>
      </c>
      <c r="G147" t="s">
        <v>195</v>
      </c>
      <c r="H147" t="s">
        <v>46</v>
      </c>
      <c r="I147" t="s">
        <v>129</v>
      </c>
      <c r="J147" t="s">
        <v>130</v>
      </c>
      <c r="K147" t="s">
        <v>131</v>
      </c>
      <c r="L147" t="s">
        <v>589</v>
      </c>
      <c r="M147" t="s">
        <v>590</v>
      </c>
      <c r="N147">
        <v>4.8855555549999998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56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273.59111100000001</v>
      </c>
    </row>
    <row r="148" spans="1:26" x14ac:dyDescent="0.3">
      <c r="A148">
        <v>2736845</v>
      </c>
      <c r="B148">
        <v>1</v>
      </c>
      <c r="C148" t="s">
        <v>76</v>
      </c>
      <c r="D148" t="s">
        <v>78</v>
      </c>
      <c r="E148" t="s">
        <v>153</v>
      </c>
      <c r="F148" t="s">
        <v>591</v>
      </c>
      <c r="G148" t="s">
        <v>155</v>
      </c>
      <c r="H148" t="s">
        <v>46</v>
      </c>
      <c r="I148" t="s">
        <v>129</v>
      </c>
      <c r="J148" t="s">
        <v>130</v>
      </c>
      <c r="K148" t="s">
        <v>131</v>
      </c>
      <c r="L148" t="s">
        <v>592</v>
      </c>
      <c r="M148" t="s">
        <v>593</v>
      </c>
      <c r="N148">
        <v>2.8438888879999999</v>
      </c>
      <c r="O148">
        <v>0</v>
      </c>
      <c r="P148">
        <v>3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8.5316670000000006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2736839</v>
      </c>
      <c r="B149">
        <v>1</v>
      </c>
      <c r="C149" t="s">
        <v>77</v>
      </c>
      <c r="D149" t="s">
        <v>121</v>
      </c>
      <c r="E149" t="s">
        <v>163</v>
      </c>
      <c r="F149" t="s">
        <v>594</v>
      </c>
      <c r="G149" t="s">
        <v>199</v>
      </c>
      <c r="H149" t="s">
        <v>47</v>
      </c>
      <c r="I149" t="s">
        <v>339</v>
      </c>
      <c r="J149" t="s">
        <v>130</v>
      </c>
      <c r="K149" t="s">
        <v>131</v>
      </c>
      <c r="L149" t="s">
        <v>595</v>
      </c>
      <c r="M149" t="s">
        <v>596</v>
      </c>
      <c r="N149">
        <v>2.5833333E-2</v>
      </c>
      <c r="O149">
        <v>0</v>
      </c>
      <c r="P149">
        <v>0</v>
      </c>
      <c r="Q149">
        <v>3</v>
      </c>
      <c r="R149">
        <v>0</v>
      </c>
      <c r="S149">
        <v>2</v>
      </c>
      <c r="T149">
        <v>165</v>
      </c>
      <c r="U149">
        <v>0</v>
      </c>
      <c r="V149">
        <v>0</v>
      </c>
      <c r="W149">
        <v>7.7499999999999999E-2</v>
      </c>
      <c r="X149">
        <v>0</v>
      </c>
      <c r="Y149">
        <v>5.1666999999999998E-2</v>
      </c>
      <c r="Z149">
        <v>4.2625000000000002</v>
      </c>
    </row>
    <row r="150" spans="1:26" x14ac:dyDescent="0.3">
      <c r="A150">
        <v>2736852</v>
      </c>
      <c r="B150">
        <v>1</v>
      </c>
      <c r="C150" t="s">
        <v>76</v>
      </c>
      <c r="D150" t="s">
        <v>81</v>
      </c>
      <c r="E150" t="s">
        <v>145</v>
      </c>
      <c r="F150" t="s">
        <v>597</v>
      </c>
      <c r="G150" t="s">
        <v>150</v>
      </c>
      <c r="H150" t="s">
        <v>46</v>
      </c>
      <c r="I150" t="s">
        <v>129</v>
      </c>
      <c r="J150" t="s">
        <v>130</v>
      </c>
      <c r="K150" t="s">
        <v>131</v>
      </c>
      <c r="L150" t="s">
        <v>598</v>
      </c>
      <c r="M150" t="s">
        <v>599</v>
      </c>
      <c r="N150">
        <v>1.974444444</v>
      </c>
      <c r="O150">
        <v>0</v>
      </c>
      <c r="P150">
        <v>82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161.90444400000001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2736841</v>
      </c>
      <c r="B151">
        <v>1</v>
      </c>
      <c r="C151" t="s">
        <v>77</v>
      </c>
      <c r="D151" t="s">
        <v>115</v>
      </c>
      <c r="E151" t="s">
        <v>163</v>
      </c>
      <c r="F151" t="s">
        <v>600</v>
      </c>
      <c r="G151" t="s">
        <v>264</v>
      </c>
      <c r="H151" t="s">
        <v>47</v>
      </c>
      <c r="I151" t="s">
        <v>129</v>
      </c>
      <c r="J151" t="s">
        <v>130</v>
      </c>
      <c r="K151" t="s">
        <v>131</v>
      </c>
      <c r="L151" t="s">
        <v>601</v>
      </c>
      <c r="M151" t="s">
        <v>602</v>
      </c>
      <c r="N151">
        <v>4.4388888880000001</v>
      </c>
      <c r="O151">
        <v>0</v>
      </c>
      <c r="P151">
        <v>0</v>
      </c>
      <c r="Q151">
        <v>10</v>
      </c>
      <c r="R151">
        <v>12</v>
      </c>
      <c r="S151">
        <v>0</v>
      </c>
      <c r="T151">
        <v>0</v>
      </c>
      <c r="U151">
        <v>0</v>
      </c>
      <c r="V151">
        <v>0</v>
      </c>
      <c r="W151">
        <v>44.388888999999999</v>
      </c>
      <c r="X151">
        <v>53.266666999999998</v>
      </c>
      <c r="Y151">
        <v>0</v>
      </c>
      <c r="Z151">
        <v>0</v>
      </c>
    </row>
    <row r="152" spans="1:26" x14ac:dyDescent="0.3">
      <c r="A152">
        <v>2736844</v>
      </c>
      <c r="B152">
        <v>1</v>
      </c>
      <c r="C152" t="s">
        <v>77</v>
      </c>
      <c r="D152" t="s">
        <v>108</v>
      </c>
      <c r="E152" t="s">
        <v>167</v>
      </c>
      <c r="F152" t="s">
        <v>603</v>
      </c>
      <c r="G152" t="s">
        <v>195</v>
      </c>
      <c r="H152" t="s">
        <v>46</v>
      </c>
      <c r="I152" t="s">
        <v>129</v>
      </c>
      <c r="J152" t="s">
        <v>130</v>
      </c>
      <c r="K152" t="s">
        <v>131</v>
      </c>
      <c r="L152" t="s">
        <v>604</v>
      </c>
      <c r="M152" t="s">
        <v>605</v>
      </c>
      <c r="N152">
        <v>9.7486111110000007</v>
      </c>
      <c r="O152">
        <v>0</v>
      </c>
      <c r="P152">
        <v>12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116.983333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2736848</v>
      </c>
      <c r="B153">
        <v>1</v>
      </c>
      <c r="C153" t="s">
        <v>76</v>
      </c>
      <c r="D153" t="s">
        <v>100</v>
      </c>
      <c r="E153" t="s">
        <v>138</v>
      </c>
      <c r="F153" t="s">
        <v>606</v>
      </c>
      <c r="G153" t="s">
        <v>578</v>
      </c>
      <c r="H153" t="s">
        <v>47</v>
      </c>
      <c r="I153" t="s">
        <v>129</v>
      </c>
      <c r="J153" t="s">
        <v>15</v>
      </c>
      <c r="K153" t="s">
        <v>131</v>
      </c>
      <c r="L153" t="s">
        <v>607</v>
      </c>
      <c r="M153" t="s">
        <v>608</v>
      </c>
      <c r="N153">
        <v>1.3425</v>
      </c>
      <c r="O153">
        <v>81</v>
      </c>
      <c r="P153">
        <v>172</v>
      </c>
      <c r="Q153">
        <v>0</v>
      </c>
      <c r="R153">
        <v>0</v>
      </c>
      <c r="S153">
        <v>0</v>
      </c>
      <c r="T153">
        <v>0</v>
      </c>
      <c r="U153">
        <v>108.74250000000001</v>
      </c>
      <c r="V153">
        <v>230.91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2736862</v>
      </c>
      <c r="B154">
        <v>1</v>
      </c>
      <c r="C154" t="s">
        <v>77</v>
      </c>
      <c r="D154" t="s">
        <v>116</v>
      </c>
      <c r="E154" t="s">
        <v>153</v>
      </c>
      <c r="F154" t="s">
        <v>609</v>
      </c>
      <c r="G154" t="s">
        <v>249</v>
      </c>
      <c r="H154" t="s">
        <v>46</v>
      </c>
      <c r="I154" t="s">
        <v>129</v>
      </c>
      <c r="J154" t="s">
        <v>130</v>
      </c>
      <c r="K154" t="s">
        <v>131</v>
      </c>
      <c r="L154" t="s">
        <v>610</v>
      </c>
      <c r="M154" t="s">
        <v>611</v>
      </c>
      <c r="N154">
        <v>5.4586111109999997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5.4586110000000003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2736853</v>
      </c>
      <c r="B155">
        <v>1</v>
      </c>
      <c r="C155" t="s">
        <v>76</v>
      </c>
      <c r="D155" t="s">
        <v>90</v>
      </c>
      <c r="E155" t="s">
        <v>167</v>
      </c>
      <c r="F155" t="s">
        <v>612</v>
      </c>
      <c r="G155" t="s">
        <v>371</v>
      </c>
      <c r="H155" t="s">
        <v>46</v>
      </c>
      <c r="I155" t="s">
        <v>129</v>
      </c>
      <c r="J155" t="s">
        <v>130</v>
      </c>
      <c r="K155" t="s">
        <v>131</v>
      </c>
      <c r="L155" t="s">
        <v>613</v>
      </c>
      <c r="M155" t="s">
        <v>614</v>
      </c>
      <c r="N155">
        <v>8.8919444439999999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15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133.379167</v>
      </c>
    </row>
    <row r="156" spans="1:26" x14ac:dyDescent="0.3">
      <c r="A156">
        <v>2736858</v>
      </c>
      <c r="B156">
        <v>1</v>
      </c>
      <c r="C156" t="s">
        <v>77</v>
      </c>
      <c r="D156" t="s">
        <v>119</v>
      </c>
      <c r="E156" t="s">
        <v>126</v>
      </c>
      <c r="F156" t="s">
        <v>615</v>
      </c>
      <c r="G156" t="s">
        <v>150</v>
      </c>
      <c r="H156" t="s">
        <v>46</v>
      </c>
      <c r="I156" t="s">
        <v>129</v>
      </c>
      <c r="J156" t="s">
        <v>130</v>
      </c>
      <c r="K156" t="s">
        <v>131</v>
      </c>
      <c r="L156" t="s">
        <v>616</v>
      </c>
      <c r="M156" t="s">
        <v>617</v>
      </c>
      <c r="N156">
        <v>1.5333333330000001</v>
      </c>
      <c r="O156">
        <v>0</v>
      </c>
      <c r="P156">
        <v>94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144.13333299999999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2736849</v>
      </c>
      <c r="B157">
        <v>1</v>
      </c>
      <c r="C157" t="s">
        <v>76</v>
      </c>
      <c r="D157" t="s">
        <v>89</v>
      </c>
      <c r="E157" t="s">
        <v>222</v>
      </c>
      <c r="F157" t="s">
        <v>618</v>
      </c>
      <c r="G157" t="s">
        <v>199</v>
      </c>
      <c r="H157" t="s">
        <v>47</v>
      </c>
      <c r="I157" t="s">
        <v>129</v>
      </c>
      <c r="J157" t="s">
        <v>130</v>
      </c>
      <c r="K157" t="s">
        <v>131</v>
      </c>
      <c r="L157" t="s">
        <v>619</v>
      </c>
      <c r="M157" t="s">
        <v>620</v>
      </c>
      <c r="N157">
        <v>0.80583333300000004</v>
      </c>
      <c r="O157">
        <v>56</v>
      </c>
      <c r="P157">
        <v>261</v>
      </c>
      <c r="Q157">
        <v>0</v>
      </c>
      <c r="R157">
        <v>0</v>
      </c>
      <c r="S157">
        <v>0</v>
      </c>
      <c r="T157">
        <v>0</v>
      </c>
      <c r="U157">
        <v>45.126666999999998</v>
      </c>
      <c r="V157">
        <v>210.32249999999999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2736866</v>
      </c>
      <c r="B158">
        <v>1</v>
      </c>
      <c r="C158" t="s">
        <v>76</v>
      </c>
      <c r="D158" t="s">
        <v>81</v>
      </c>
      <c r="E158" t="s">
        <v>145</v>
      </c>
      <c r="F158" t="s">
        <v>146</v>
      </c>
      <c r="G158" t="s">
        <v>135</v>
      </c>
      <c r="H158" t="s">
        <v>46</v>
      </c>
      <c r="I158" t="s">
        <v>129</v>
      </c>
      <c r="J158" t="s">
        <v>130</v>
      </c>
      <c r="K158" t="s">
        <v>131</v>
      </c>
      <c r="L158" t="s">
        <v>621</v>
      </c>
      <c r="M158" t="s">
        <v>622</v>
      </c>
      <c r="N158">
        <v>1.4966666660000001</v>
      </c>
      <c r="O158">
        <v>0</v>
      </c>
      <c r="P158">
        <v>86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128.71333300000001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2736863</v>
      </c>
      <c r="B159">
        <v>1</v>
      </c>
      <c r="C159" t="s">
        <v>77</v>
      </c>
      <c r="D159" t="s">
        <v>124</v>
      </c>
      <c r="E159" t="s">
        <v>167</v>
      </c>
      <c r="F159" t="s">
        <v>623</v>
      </c>
      <c r="G159" t="s">
        <v>195</v>
      </c>
      <c r="H159" t="s">
        <v>46</v>
      </c>
      <c r="I159" t="s">
        <v>129</v>
      </c>
      <c r="J159" t="s">
        <v>130</v>
      </c>
      <c r="K159" t="s">
        <v>131</v>
      </c>
      <c r="L159" t="s">
        <v>624</v>
      </c>
      <c r="M159" t="s">
        <v>625</v>
      </c>
      <c r="N159">
        <v>8.2663888879999998</v>
      </c>
      <c r="O159">
        <v>0</v>
      </c>
      <c r="P159">
        <v>236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1950.867778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2736875</v>
      </c>
      <c r="B160">
        <v>1</v>
      </c>
      <c r="C160" t="s">
        <v>76</v>
      </c>
      <c r="D160" t="s">
        <v>81</v>
      </c>
      <c r="E160" t="s">
        <v>153</v>
      </c>
      <c r="F160" t="s">
        <v>626</v>
      </c>
      <c r="G160" t="s">
        <v>155</v>
      </c>
      <c r="H160" t="s">
        <v>46</v>
      </c>
      <c r="I160" t="s">
        <v>129</v>
      </c>
      <c r="J160" t="s">
        <v>130</v>
      </c>
      <c r="K160" t="s">
        <v>131</v>
      </c>
      <c r="L160" t="s">
        <v>627</v>
      </c>
      <c r="M160" t="s">
        <v>628</v>
      </c>
      <c r="N160">
        <v>2.085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2.085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2736871</v>
      </c>
      <c r="B161">
        <v>1</v>
      </c>
      <c r="C161" t="s">
        <v>76</v>
      </c>
      <c r="D161" t="s">
        <v>100</v>
      </c>
      <c r="E161" t="s">
        <v>153</v>
      </c>
      <c r="F161" t="s">
        <v>629</v>
      </c>
      <c r="G161" t="s">
        <v>249</v>
      </c>
      <c r="H161" t="s">
        <v>46</v>
      </c>
      <c r="I161" t="s">
        <v>129</v>
      </c>
      <c r="J161" t="s">
        <v>130</v>
      </c>
      <c r="K161" t="s">
        <v>131</v>
      </c>
      <c r="L161" t="s">
        <v>630</v>
      </c>
      <c r="M161" t="s">
        <v>631</v>
      </c>
      <c r="N161">
        <v>1.4125000000000001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1.4125000000000001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2736876</v>
      </c>
      <c r="B162">
        <v>1</v>
      </c>
      <c r="C162" t="s">
        <v>76</v>
      </c>
      <c r="D162" t="s">
        <v>78</v>
      </c>
      <c r="E162" t="s">
        <v>145</v>
      </c>
      <c r="F162" t="s">
        <v>632</v>
      </c>
      <c r="G162" t="s">
        <v>633</v>
      </c>
      <c r="H162" t="s">
        <v>46</v>
      </c>
      <c r="I162" t="s">
        <v>129</v>
      </c>
      <c r="J162" t="s">
        <v>130</v>
      </c>
      <c r="K162" t="s">
        <v>131</v>
      </c>
      <c r="L162" t="s">
        <v>634</v>
      </c>
      <c r="M162" t="s">
        <v>635</v>
      </c>
      <c r="N162">
        <v>12.521666666</v>
      </c>
      <c r="O162">
        <v>0</v>
      </c>
      <c r="P162">
        <v>182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2278.9433330000002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2736874</v>
      </c>
      <c r="B163">
        <v>1</v>
      </c>
      <c r="C163" t="s">
        <v>76</v>
      </c>
      <c r="D163" t="s">
        <v>104</v>
      </c>
      <c r="E163" t="s">
        <v>126</v>
      </c>
      <c r="F163" t="s">
        <v>636</v>
      </c>
      <c r="G163" t="s">
        <v>128</v>
      </c>
      <c r="H163" t="s">
        <v>46</v>
      </c>
      <c r="I163" t="s">
        <v>129</v>
      </c>
      <c r="J163" t="s">
        <v>130</v>
      </c>
      <c r="K163" t="s">
        <v>131</v>
      </c>
      <c r="L163" t="s">
        <v>637</v>
      </c>
      <c r="M163" t="s">
        <v>638</v>
      </c>
      <c r="N163">
        <v>3.091111111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20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61.822221999999996</v>
      </c>
    </row>
    <row r="164" spans="1:26" x14ac:dyDescent="0.3">
      <c r="A164">
        <v>2736877</v>
      </c>
      <c r="B164">
        <v>1</v>
      </c>
      <c r="C164" t="s">
        <v>76</v>
      </c>
      <c r="D164" t="s">
        <v>80</v>
      </c>
      <c r="E164" t="s">
        <v>163</v>
      </c>
      <c r="F164" t="s">
        <v>639</v>
      </c>
      <c r="G164" t="s">
        <v>348</v>
      </c>
      <c r="H164" t="s">
        <v>47</v>
      </c>
      <c r="I164" t="s">
        <v>129</v>
      </c>
      <c r="J164" t="s">
        <v>130</v>
      </c>
      <c r="K164" t="s">
        <v>142</v>
      </c>
      <c r="L164" t="s">
        <v>640</v>
      </c>
      <c r="M164" t="s">
        <v>641</v>
      </c>
      <c r="N164">
        <v>1.2138888880000001</v>
      </c>
      <c r="O164">
        <v>34</v>
      </c>
      <c r="P164">
        <v>1153</v>
      </c>
      <c r="Q164">
        <v>0</v>
      </c>
      <c r="R164">
        <v>0</v>
      </c>
      <c r="S164">
        <v>0</v>
      </c>
      <c r="T164">
        <v>0</v>
      </c>
      <c r="U164">
        <v>41.272221999999999</v>
      </c>
      <c r="V164">
        <v>1399.6138880000001</v>
      </c>
      <c r="W164">
        <v>0</v>
      </c>
      <c r="X164">
        <v>0</v>
      </c>
      <c r="Y164">
        <v>0</v>
      </c>
      <c r="Z164">
        <v>0</v>
      </c>
    </row>
    <row r="165" spans="1:26" x14ac:dyDescent="0.3">
      <c r="A165">
        <v>2736888</v>
      </c>
      <c r="B165">
        <v>1</v>
      </c>
      <c r="C165" t="s">
        <v>77</v>
      </c>
      <c r="D165" t="s">
        <v>123</v>
      </c>
      <c r="E165" t="s">
        <v>163</v>
      </c>
      <c r="F165" t="s">
        <v>642</v>
      </c>
      <c r="G165" t="s">
        <v>264</v>
      </c>
      <c r="H165" t="s">
        <v>47</v>
      </c>
      <c r="I165" t="s">
        <v>129</v>
      </c>
      <c r="J165" t="s">
        <v>130</v>
      </c>
      <c r="K165" t="s">
        <v>131</v>
      </c>
      <c r="L165" t="s">
        <v>643</v>
      </c>
      <c r="M165" t="s">
        <v>644</v>
      </c>
      <c r="N165">
        <v>6.7716666659999998</v>
      </c>
      <c r="O165">
        <v>16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108.346667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2736884</v>
      </c>
      <c r="B166">
        <v>1</v>
      </c>
      <c r="C166" t="s">
        <v>76</v>
      </c>
      <c r="D166" t="s">
        <v>81</v>
      </c>
      <c r="E166" t="s">
        <v>153</v>
      </c>
      <c r="F166" t="s">
        <v>645</v>
      </c>
      <c r="G166" t="s">
        <v>206</v>
      </c>
      <c r="H166" t="s">
        <v>46</v>
      </c>
      <c r="I166" t="s">
        <v>129</v>
      </c>
      <c r="J166" t="s">
        <v>130</v>
      </c>
      <c r="K166" t="s">
        <v>131</v>
      </c>
      <c r="L166" t="s">
        <v>646</v>
      </c>
      <c r="M166" t="s">
        <v>647</v>
      </c>
      <c r="N166">
        <v>2.27</v>
      </c>
      <c r="O166">
        <v>0</v>
      </c>
      <c r="P166">
        <v>13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29.51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2736885</v>
      </c>
      <c r="B167">
        <v>1</v>
      </c>
      <c r="C167" t="s">
        <v>77</v>
      </c>
      <c r="D167" t="s">
        <v>124</v>
      </c>
      <c r="E167" t="s">
        <v>126</v>
      </c>
      <c r="F167" t="s">
        <v>648</v>
      </c>
      <c r="G167" t="s">
        <v>160</v>
      </c>
      <c r="H167" t="s">
        <v>46</v>
      </c>
      <c r="I167" t="s">
        <v>129</v>
      </c>
      <c r="J167" t="s">
        <v>130</v>
      </c>
      <c r="K167" t="s">
        <v>131</v>
      </c>
      <c r="L167" t="s">
        <v>649</v>
      </c>
      <c r="M167" t="s">
        <v>650</v>
      </c>
      <c r="N167">
        <v>4.5466666660000001</v>
      </c>
      <c r="O167">
        <v>0</v>
      </c>
      <c r="P167">
        <v>232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1054.826667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2736609</v>
      </c>
      <c r="B168">
        <v>2</v>
      </c>
      <c r="C168" t="s">
        <v>76</v>
      </c>
      <c r="D168" t="s">
        <v>100</v>
      </c>
      <c r="E168" t="s">
        <v>158</v>
      </c>
      <c r="F168" t="s">
        <v>651</v>
      </c>
      <c r="G168" t="s">
        <v>364</v>
      </c>
      <c r="H168" t="s">
        <v>47</v>
      </c>
      <c r="I168" t="s">
        <v>129</v>
      </c>
      <c r="J168" t="s">
        <v>130</v>
      </c>
      <c r="K168" t="s">
        <v>131</v>
      </c>
      <c r="L168" t="s">
        <v>366</v>
      </c>
      <c r="M168" t="s">
        <v>652</v>
      </c>
      <c r="N168">
        <v>0.50777777700000004</v>
      </c>
      <c r="O168">
        <v>32</v>
      </c>
      <c r="P168">
        <v>1203</v>
      </c>
      <c r="Q168">
        <v>0</v>
      </c>
      <c r="R168">
        <v>0</v>
      </c>
      <c r="S168">
        <v>0</v>
      </c>
      <c r="T168">
        <v>0</v>
      </c>
      <c r="U168">
        <v>16.248888999999998</v>
      </c>
      <c r="V168">
        <v>610.85666600000002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2736892</v>
      </c>
      <c r="B169">
        <v>1</v>
      </c>
      <c r="C169" t="s">
        <v>77</v>
      </c>
      <c r="D169" t="s">
        <v>116</v>
      </c>
      <c r="E169" t="s">
        <v>153</v>
      </c>
      <c r="F169" t="s">
        <v>653</v>
      </c>
      <c r="G169" t="s">
        <v>155</v>
      </c>
      <c r="H169" t="s">
        <v>46</v>
      </c>
      <c r="I169" t="s">
        <v>129</v>
      </c>
      <c r="J169" t="s">
        <v>130</v>
      </c>
      <c r="K169" t="s">
        <v>131</v>
      </c>
      <c r="L169" t="s">
        <v>654</v>
      </c>
      <c r="M169" t="s">
        <v>655</v>
      </c>
      <c r="N169">
        <v>4.2836111109999999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4.2836109999999996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2736893</v>
      </c>
      <c r="B170">
        <v>1</v>
      </c>
      <c r="C170" t="s">
        <v>76</v>
      </c>
      <c r="D170" t="s">
        <v>78</v>
      </c>
      <c r="E170" t="s">
        <v>153</v>
      </c>
      <c r="F170" t="s">
        <v>656</v>
      </c>
      <c r="G170" t="s">
        <v>155</v>
      </c>
      <c r="H170" t="s">
        <v>46</v>
      </c>
      <c r="I170" t="s">
        <v>129</v>
      </c>
      <c r="J170" t="s">
        <v>130</v>
      </c>
      <c r="K170" t="s">
        <v>131</v>
      </c>
      <c r="L170" t="s">
        <v>657</v>
      </c>
      <c r="M170" t="s">
        <v>658</v>
      </c>
      <c r="N170">
        <v>0.75388888799999998</v>
      </c>
      <c r="O170">
        <v>0</v>
      </c>
      <c r="P170">
        <v>16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12.062222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2736901</v>
      </c>
      <c r="B171">
        <v>1</v>
      </c>
      <c r="C171" t="s">
        <v>76</v>
      </c>
      <c r="D171" t="s">
        <v>101</v>
      </c>
      <c r="E171" t="s">
        <v>222</v>
      </c>
      <c r="F171" t="s">
        <v>659</v>
      </c>
      <c r="G171" t="s">
        <v>348</v>
      </c>
      <c r="H171" t="s">
        <v>47</v>
      </c>
      <c r="I171" t="s">
        <v>129</v>
      </c>
      <c r="J171" t="s">
        <v>130</v>
      </c>
      <c r="K171" t="s">
        <v>142</v>
      </c>
      <c r="L171" t="s">
        <v>660</v>
      </c>
      <c r="M171" t="s">
        <v>661</v>
      </c>
      <c r="N171">
        <v>2.3047222220000001</v>
      </c>
      <c r="O171">
        <v>148</v>
      </c>
      <c r="P171">
        <v>200</v>
      </c>
      <c r="Q171">
        <v>0</v>
      </c>
      <c r="R171">
        <v>0</v>
      </c>
      <c r="S171">
        <v>0</v>
      </c>
      <c r="T171">
        <v>0</v>
      </c>
      <c r="U171">
        <v>341.09888899999999</v>
      </c>
      <c r="V171">
        <v>460.94444399999998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2736910</v>
      </c>
      <c r="B172">
        <v>1</v>
      </c>
      <c r="C172" t="s">
        <v>76</v>
      </c>
      <c r="D172" t="s">
        <v>94</v>
      </c>
      <c r="E172" t="s">
        <v>167</v>
      </c>
      <c r="F172" t="s">
        <v>662</v>
      </c>
      <c r="G172" t="s">
        <v>160</v>
      </c>
      <c r="H172" t="s">
        <v>46</v>
      </c>
      <c r="I172" t="s">
        <v>129</v>
      </c>
      <c r="J172" t="s">
        <v>130</v>
      </c>
      <c r="K172" t="s">
        <v>131</v>
      </c>
      <c r="L172" t="s">
        <v>663</v>
      </c>
      <c r="M172" t="s">
        <v>664</v>
      </c>
      <c r="N172">
        <v>0.58805555499999995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100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58.805556000000003</v>
      </c>
    </row>
    <row r="173" spans="1:26" x14ac:dyDescent="0.3">
      <c r="A173">
        <v>2736909</v>
      </c>
      <c r="B173">
        <v>1</v>
      </c>
      <c r="C173" t="s">
        <v>76</v>
      </c>
      <c r="D173" t="s">
        <v>78</v>
      </c>
      <c r="E173" t="s">
        <v>167</v>
      </c>
      <c r="F173" t="s">
        <v>665</v>
      </c>
      <c r="G173" t="s">
        <v>344</v>
      </c>
      <c r="H173" t="s">
        <v>46</v>
      </c>
      <c r="I173" t="s">
        <v>129</v>
      </c>
      <c r="J173" t="s">
        <v>130</v>
      </c>
      <c r="K173" t="s">
        <v>142</v>
      </c>
      <c r="L173" t="s">
        <v>666</v>
      </c>
      <c r="M173" t="s">
        <v>667</v>
      </c>
      <c r="N173">
        <v>1.0041666659999999</v>
      </c>
      <c r="O173">
        <v>0</v>
      </c>
      <c r="P173">
        <v>378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379.57499999999999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2736912</v>
      </c>
      <c r="B174">
        <v>1</v>
      </c>
      <c r="C174" t="s">
        <v>76</v>
      </c>
      <c r="D174" t="s">
        <v>79</v>
      </c>
      <c r="E174" t="s">
        <v>153</v>
      </c>
      <c r="F174" t="s">
        <v>668</v>
      </c>
      <c r="G174" t="s">
        <v>206</v>
      </c>
      <c r="H174" t="s">
        <v>46</v>
      </c>
      <c r="I174" t="s">
        <v>129</v>
      </c>
      <c r="J174" t="s">
        <v>130</v>
      </c>
      <c r="K174" t="s">
        <v>131</v>
      </c>
      <c r="L174" t="s">
        <v>669</v>
      </c>
      <c r="M174" t="s">
        <v>670</v>
      </c>
      <c r="N174">
        <v>4.8058333329999998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4.8058329999999998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2736919</v>
      </c>
      <c r="B175">
        <v>1</v>
      </c>
      <c r="C175" t="s">
        <v>77</v>
      </c>
      <c r="D175" t="s">
        <v>118</v>
      </c>
      <c r="E175" t="s">
        <v>222</v>
      </c>
      <c r="F175" t="s">
        <v>671</v>
      </c>
      <c r="G175" t="s">
        <v>199</v>
      </c>
      <c r="H175" t="s">
        <v>47</v>
      </c>
      <c r="I175" t="s">
        <v>129</v>
      </c>
      <c r="J175" t="s">
        <v>130</v>
      </c>
      <c r="K175" t="s">
        <v>131</v>
      </c>
      <c r="L175" t="s">
        <v>672</v>
      </c>
      <c r="M175" t="s">
        <v>673</v>
      </c>
      <c r="N175">
        <v>1.6263888879999999</v>
      </c>
      <c r="O175">
        <v>2</v>
      </c>
      <c r="P175">
        <v>3603</v>
      </c>
      <c r="Q175">
        <v>0</v>
      </c>
      <c r="R175">
        <v>0</v>
      </c>
      <c r="S175">
        <v>0</v>
      </c>
      <c r="T175">
        <v>0</v>
      </c>
      <c r="U175">
        <v>3.2527780000000002</v>
      </c>
      <c r="V175">
        <v>5859.8791629999996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2736920</v>
      </c>
      <c r="B176">
        <v>1</v>
      </c>
      <c r="C176" t="s">
        <v>77</v>
      </c>
      <c r="D176" t="s">
        <v>118</v>
      </c>
      <c r="E176" t="s">
        <v>222</v>
      </c>
      <c r="F176" t="s">
        <v>674</v>
      </c>
      <c r="G176" t="s">
        <v>199</v>
      </c>
      <c r="H176" t="s">
        <v>47</v>
      </c>
      <c r="I176" t="s">
        <v>129</v>
      </c>
      <c r="J176" t="s">
        <v>130</v>
      </c>
      <c r="K176" t="s">
        <v>131</v>
      </c>
      <c r="L176" t="s">
        <v>672</v>
      </c>
      <c r="M176" t="s">
        <v>675</v>
      </c>
      <c r="N176">
        <v>1.3788888880000001</v>
      </c>
      <c r="O176">
        <v>7</v>
      </c>
      <c r="P176">
        <v>3332</v>
      </c>
      <c r="Q176">
        <v>0</v>
      </c>
      <c r="R176">
        <v>0</v>
      </c>
      <c r="S176">
        <v>0</v>
      </c>
      <c r="T176">
        <v>0</v>
      </c>
      <c r="U176">
        <v>9.6522220000000001</v>
      </c>
      <c r="V176">
        <v>4594.4577749999999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2736923</v>
      </c>
      <c r="B177">
        <v>1</v>
      </c>
      <c r="C177" t="s">
        <v>77</v>
      </c>
      <c r="D177" t="s">
        <v>118</v>
      </c>
      <c r="E177" t="s">
        <v>158</v>
      </c>
      <c r="F177" t="s">
        <v>676</v>
      </c>
      <c r="G177" t="s">
        <v>199</v>
      </c>
      <c r="H177" t="s">
        <v>47</v>
      </c>
      <c r="I177" t="s">
        <v>129</v>
      </c>
      <c r="J177" t="s">
        <v>130</v>
      </c>
      <c r="K177" t="s">
        <v>131</v>
      </c>
      <c r="L177" t="s">
        <v>677</v>
      </c>
      <c r="M177" t="s">
        <v>678</v>
      </c>
      <c r="N177">
        <v>1.8416666660000001</v>
      </c>
      <c r="O177">
        <v>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1.8416669999999999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">
      <c r="A178">
        <v>2736930</v>
      </c>
      <c r="B178">
        <v>1</v>
      </c>
      <c r="C178" t="s">
        <v>76</v>
      </c>
      <c r="D178" t="s">
        <v>78</v>
      </c>
      <c r="E178" t="s">
        <v>153</v>
      </c>
      <c r="F178" t="s">
        <v>679</v>
      </c>
      <c r="G178" t="s">
        <v>206</v>
      </c>
      <c r="H178" t="s">
        <v>46</v>
      </c>
      <c r="I178" t="s">
        <v>129</v>
      </c>
      <c r="J178" t="s">
        <v>130</v>
      </c>
      <c r="K178" t="s">
        <v>131</v>
      </c>
      <c r="L178" t="s">
        <v>680</v>
      </c>
      <c r="M178" t="s">
        <v>681</v>
      </c>
      <c r="N178">
        <v>3.3477777770000001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3.3477779999999999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2736927</v>
      </c>
      <c r="B179">
        <v>1</v>
      </c>
      <c r="C179" t="s">
        <v>76</v>
      </c>
      <c r="D179" t="s">
        <v>80</v>
      </c>
      <c r="E179" t="s">
        <v>126</v>
      </c>
      <c r="F179" t="s">
        <v>682</v>
      </c>
      <c r="G179" t="s">
        <v>128</v>
      </c>
      <c r="H179" t="s">
        <v>46</v>
      </c>
      <c r="I179" t="s">
        <v>129</v>
      </c>
      <c r="J179" t="s">
        <v>130</v>
      </c>
      <c r="K179" t="s">
        <v>131</v>
      </c>
      <c r="L179" t="s">
        <v>683</v>
      </c>
      <c r="M179" t="s">
        <v>684</v>
      </c>
      <c r="N179">
        <v>3.511666666</v>
      </c>
      <c r="O179">
        <v>0</v>
      </c>
      <c r="P179">
        <v>79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277.42166700000001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2736966</v>
      </c>
      <c r="B180">
        <v>1</v>
      </c>
      <c r="C180" t="s">
        <v>77</v>
      </c>
      <c r="D180" t="s">
        <v>109</v>
      </c>
      <c r="E180" t="s">
        <v>126</v>
      </c>
      <c r="F180" t="s">
        <v>685</v>
      </c>
      <c r="G180" t="s">
        <v>128</v>
      </c>
      <c r="H180" t="s">
        <v>46</v>
      </c>
      <c r="I180" t="s">
        <v>129</v>
      </c>
      <c r="J180" t="s">
        <v>130</v>
      </c>
      <c r="K180" t="s">
        <v>131</v>
      </c>
      <c r="L180" t="s">
        <v>686</v>
      </c>
      <c r="M180" t="s">
        <v>687</v>
      </c>
      <c r="N180">
        <v>6.4419444439999998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92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592.65888900000004</v>
      </c>
    </row>
    <row r="181" spans="1:26" x14ac:dyDescent="0.3">
      <c r="A181">
        <v>2736941</v>
      </c>
      <c r="B181">
        <v>1</v>
      </c>
      <c r="C181" t="s">
        <v>77</v>
      </c>
      <c r="D181" t="s">
        <v>124</v>
      </c>
      <c r="E181" t="s">
        <v>126</v>
      </c>
      <c r="F181" t="s">
        <v>688</v>
      </c>
      <c r="G181" t="s">
        <v>128</v>
      </c>
      <c r="H181" t="s">
        <v>46</v>
      </c>
      <c r="I181" t="s">
        <v>129</v>
      </c>
      <c r="J181" t="s">
        <v>130</v>
      </c>
      <c r="K181" t="s">
        <v>131</v>
      </c>
      <c r="L181" t="s">
        <v>689</v>
      </c>
      <c r="M181" t="s">
        <v>690</v>
      </c>
      <c r="N181">
        <v>6.6261111110000002</v>
      </c>
      <c r="O181">
        <v>0</v>
      </c>
      <c r="P181">
        <v>7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46.382778000000002</v>
      </c>
      <c r="W181">
        <v>0</v>
      </c>
      <c r="X181">
        <v>0</v>
      </c>
      <c r="Y181">
        <v>0</v>
      </c>
      <c r="Z181">
        <v>0</v>
      </c>
    </row>
    <row r="182" spans="1:26" x14ac:dyDescent="0.3">
      <c r="A182">
        <v>2736964</v>
      </c>
      <c r="B182">
        <v>1</v>
      </c>
      <c r="C182" t="s">
        <v>77</v>
      </c>
      <c r="D182" t="s">
        <v>109</v>
      </c>
      <c r="E182" t="s">
        <v>126</v>
      </c>
      <c r="F182" t="s">
        <v>691</v>
      </c>
      <c r="G182" t="s">
        <v>128</v>
      </c>
      <c r="H182" t="s">
        <v>46</v>
      </c>
      <c r="I182" t="s">
        <v>129</v>
      </c>
      <c r="J182" t="s">
        <v>130</v>
      </c>
      <c r="K182" t="s">
        <v>131</v>
      </c>
      <c r="L182" t="s">
        <v>692</v>
      </c>
      <c r="M182" t="s">
        <v>693</v>
      </c>
      <c r="N182">
        <v>2.966111111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2.9661110000000002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2736945</v>
      </c>
      <c r="B183">
        <v>1</v>
      </c>
      <c r="C183" t="s">
        <v>76</v>
      </c>
      <c r="D183" t="s">
        <v>93</v>
      </c>
      <c r="E183" t="s">
        <v>153</v>
      </c>
      <c r="F183" t="s">
        <v>694</v>
      </c>
      <c r="G183" t="s">
        <v>155</v>
      </c>
      <c r="H183" t="s">
        <v>46</v>
      </c>
      <c r="I183" t="s">
        <v>129</v>
      </c>
      <c r="J183" t="s">
        <v>130</v>
      </c>
      <c r="K183" t="s">
        <v>131</v>
      </c>
      <c r="L183" t="s">
        <v>695</v>
      </c>
      <c r="M183" t="s">
        <v>696</v>
      </c>
      <c r="N183">
        <v>2.6519444440000002</v>
      </c>
      <c r="O183">
        <v>0</v>
      </c>
      <c r="P183">
        <v>8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21.215555999999999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2736953</v>
      </c>
      <c r="B184">
        <v>1</v>
      </c>
      <c r="C184" t="s">
        <v>76</v>
      </c>
      <c r="D184" t="s">
        <v>99</v>
      </c>
      <c r="E184" t="s">
        <v>222</v>
      </c>
      <c r="F184" t="s">
        <v>697</v>
      </c>
      <c r="G184" t="s">
        <v>199</v>
      </c>
      <c r="H184" t="s">
        <v>47</v>
      </c>
      <c r="I184" t="s">
        <v>129</v>
      </c>
      <c r="J184" t="s">
        <v>130</v>
      </c>
      <c r="K184" t="s">
        <v>131</v>
      </c>
      <c r="L184" t="s">
        <v>698</v>
      </c>
      <c r="M184" t="s">
        <v>699</v>
      </c>
      <c r="N184">
        <v>0.32750000000000001</v>
      </c>
      <c r="O184">
        <v>76</v>
      </c>
      <c r="P184">
        <v>514</v>
      </c>
      <c r="Q184">
        <v>0</v>
      </c>
      <c r="R184">
        <v>0</v>
      </c>
      <c r="S184">
        <v>0</v>
      </c>
      <c r="T184">
        <v>0</v>
      </c>
      <c r="U184">
        <v>24.89</v>
      </c>
      <c r="V184">
        <v>168.33500000000001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2736954</v>
      </c>
      <c r="B185">
        <v>1</v>
      </c>
      <c r="C185" t="s">
        <v>76</v>
      </c>
      <c r="D185" t="s">
        <v>99</v>
      </c>
      <c r="E185" t="s">
        <v>126</v>
      </c>
      <c r="F185" t="s">
        <v>700</v>
      </c>
      <c r="G185" t="s">
        <v>128</v>
      </c>
      <c r="H185" t="s">
        <v>46</v>
      </c>
      <c r="I185" t="s">
        <v>129</v>
      </c>
      <c r="J185" t="s">
        <v>130</v>
      </c>
      <c r="K185" t="s">
        <v>131</v>
      </c>
      <c r="L185" t="s">
        <v>701</v>
      </c>
      <c r="M185" t="s">
        <v>702</v>
      </c>
      <c r="N185">
        <v>2.5697222219999998</v>
      </c>
      <c r="O185">
        <v>0</v>
      </c>
      <c r="P185">
        <v>42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107.92833299999999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2736959</v>
      </c>
      <c r="B186">
        <v>1</v>
      </c>
      <c r="C186" t="s">
        <v>76</v>
      </c>
      <c r="D186" t="s">
        <v>94</v>
      </c>
      <c r="E186" t="s">
        <v>126</v>
      </c>
      <c r="F186" t="s">
        <v>703</v>
      </c>
      <c r="G186" t="s">
        <v>128</v>
      </c>
      <c r="H186" t="s">
        <v>46</v>
      </c>
      <c r="I186" t="s">
        <v>129</v>
      </c>
      <c r="J186" t="s">
        <v>130</v>
      </c>
      <c r="K186" t="s">
        <v>131</v>
      </c>
      <c r="L186" t="s">
        <v>704</v>
      </c>
      <c r="M186" t="s">
        <v>705</v>
      </c>
      <c r="N186">
        <v>1.429444444</v>
      </c>
      <c r="O186">
        <v>0</v>
      </c>
      <c r="P186">
        <v>3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4.2883329999999997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2736958</v>
      </c>
      <c r="B187">
        <v>1</v>
      </c>
      <c r="C187" t="s">
        <v>76</v>
      </c>
      <c r="D187" t="s">
        <v>91</v>
      </c>
      <c r="E187" t="s">
        <v>126</v>
      </c>
      <c r="F187" t="s">
        <v>706</v>
      </c>
      <c r="G187" t="s">
        <v>160</v>
      </c>
      <c r="H187" t="s">
        <v>46</v>
      </c>
      <c r="I187" t="s">
        <v>129</v>
      </c>
      <c r="J187" t="s">
        <v>130</v>
      </c>
      <c r="K187" t="s">
        <v>131</v>
      </c>
      <c r="L187" t="s">
        <v>707</v>
      </c>
      <c r="M187" t="s">
        <v>708</v>
      </c>
      <c r="N187">
        <v>0.42583333299999998</v>
      </c>
      <c r="O187">
        <v>0</v>
      </c>
      <c r="P187">
        <v>325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138.39583300000001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2736965</v>
      </c>
      <c r="B188">
        <v>1</v>
      </c>
      <c r="C188" t="s">
        <v>76</v>
      </c>
      <c r="D188" t="s">
        <v>92</v>
      </c>
      <c r="E188" t="s">
        <v>126</v>
      </c>
      <c r="F188" t="s">
        <v>709</v>
      </c>
      <c r="G188" t="s">
        <v>128</v>
      </c>
      <c r="H188" t="s">
        <v>46</v>
      </c>
      <c r="I188" t="s">
        <v>129</v>
      </c>
      <c r="J188" t="s">
        <v>130</v>
      </c>
      <c r="K188" t="s">
        <v>131</v>
      </c>
      <c r="L188" t="s">
        <v>710</v>
      </c>
      <c r="M188" t="s">
        <v>711</v>
      </c>
      <c r="N188">
        <v>7.3541666660000002</v>
      </c>
      <c r="O188">
        <v>0</v>
      </c>
      <c r="P188">
        <v>0</v>
      </c>
      <c r="Q188">
        <v>0</v>
      </c>
      <c r="R188">
        <v>109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801.60416699999996</v>
      </c>
      <c r="Y188">
        <v>0</v>
      </c>
      <c r="Z188">
        <v>0</v>
      </c>
    </row>
    <row r="189" spans="1:26" x14ac:dyDescent="0.3">
      <c r="A189">
        <v>2736969</v>
      </c>
      <c r="B189">
        <v>1</v>
      </c>
      <c r="C189" t="s">
        <v>77</v>
      </c>
      <c r="D189" t="s">
        <v>108</v>
      </c>
      <c r="E189" t="s">
        <v>153</v>
      </c>
      <c r="F189" t="s">
        <v>712</v>
      </c>
      <c r="G189" t="s">
        <v>155</v>
      </c>
      <c r="H189" t="s">
        <v>46</v>
      </c>
      <c r="I189" t="s">
        <v>129</v>
      </c>
      <c r="J189" t="s">
        <v>130</v>
      </c>
      <c r="K189" t="s">
        <v>131</v>
      </c>
      <c r="L189" t="s">
        <v>713</v>
      </c>
      <c r="M189" t="s">
        <v>714</v>
      </c>
      <c r="N189">
        <v>1.354166666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1.3541669999999999</v>
      </c>
      <c r="W189">
        <v>0</v>
      </c>
      <c r="X189">
        <v>0</v>
      </c>
      <c r="Y189">
        <v>0</v>
      </c>
      <c r="Z189">
        <v>0</v>
      </c>
    </row>
    <row r="190" spans="1:26" x14ac:dyDescent="0.3">
      <c r="A190">
        <v>2736962</v>
      </c>
      <c r="B190">
        <v>1</v>
      </c>
      <c r="C190" t="s">
        <v>77</v>
      </c>
      <c r="D190" t="s">
        <v>109</v>
      </c>
      <c r="E190" t="s">
        <v>126</v>
      </c>
      <c r="F190" t="s">
        <v>715</v>
      </c>
      <c r="G190" t="s">
        <v>371</v>
      </c>
      <c r="H190" t="s">
        <v>46</v>
      </c>
      <c r="I190" t="s">
        <v>129</v>
      </c>
      <c r="J190" t="s">
        <v>130</v>
      </c>
      <c r="K190" t="s">
        <v>131</v>
      </c>
      <c r="L190" t="s">
        <v>716</v>
      </c>
      <c r="M190" t="s">
        <v>717</v>
      </c>
      <c r="N190">
        <v>1.129444444</v>
      </c>
      <c r="O190">
        <v>0</v>
      </c>
      <c r="P190">
        <v>0</v>
      </c>
      <c r="Q190">
        <v>0</v>
      </c>
      <c r="R190">
        <v>40</v>
      </c>
      <c r="S190">
        <v>0</v>
      </c>
      <c r="T190">
        <v>9</v>
      </c>
      <c r="U190">
        <v>0</v>
      </c>
      <c r="V190">
        <v>0</v>
      </c>
      <c r="W190">
        <v>0</v>
      </c>
      <c r="X190">
        <v>45.177778000000004</v>
      </c>
      <c r="Y190">
        <v>0</v>
      </c>
      <c r="Z190">
        <v>10.164999999999999</v>
      </c>
    </row>
    <row r="191" spans="1:26" x14ac:dyDescent="0.3">
      <c r="A191">
        <v>2737173</v>
      </c>
      <c r="B191">
        <v>1</v>
      </c>
      <c r="C191" t="s">
        <v>76</v>
      </c>
      <c r="D191" t="s">
        <v>86</v>
      </c>
      <c r="E191" t="s">
        <v>126</v>
      </c>
      <c r="F191" t="s">
        <v>718</v>
      </c>
      <c r="G191" t="s">
        <v>128</v>
      </c>
      <c r="H191" t="s">
        <v>46</v>
      </c>
      <c r="I191" t="s">
        <v>129</v>
      </c>
      <c r="J191" t="s">
        <v>130</v>
      </c>
      <c r="K191" t="s">
        <v>131</v>
      </c>
      <c r="L191" t="s">
        <v>719</v>
      </c>
      <c r="M191" t="s">
        <v>720</v>
      </c>
      <c r="N191">
        <v>5.0163888879999998</v>
      </c>
      <c r="O191">
        <v>0</v>
      </c>
      <c r="P191">
        <v>242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1213.966111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2736980</v>
      </c>
      <c r="B192">
        <v>1</v>
      </c>
      <c r="C192" t="s">
        <v>76</v>
      </c>
      <c r="D192" t="s">
        <v>103</v>
      </c>
      <c r="E192" t="s">
        <v>153</v>
      </c>
      <c r="F192" t="s">
        <v>721</v>
      </c>
      <c r="G192" t="s">
        <v>155</v>
      </c>
      <c r="H192" t="s">
        <v>46</v>
      </c>
      <c r="I192" t="s">
        <v>129</v>
      </c>
      <c r="J192" t="s">
        <v>130</v>
      </c>
      <c r="K192" t="s">
        <v>131</v>
      </c>
      <c r="L192" t="s">
        <v>722</v>
      </c>
      <c r="M192" t="s">
        <v>723</v>
      </c>
      <c r="N192">
        <v>1.9516666659999999</v>
      </c>
      <c r="O192">
        <v>0</v>
      </c>
      <c r="P192">
        <v>0</v>
      </c>
      <c r="Q192">
        <v>0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3.9033329999999999</v>
      </c>
      <c r="Y192">
        <v>0</v>
      </c>
      <c r="Z192">
        <v>0</v>
      </c>
    </row>
    <row r="193" spans="1:26" x14ac:dyDescent="0.3">
      <c r="A193">
        <v>2736982</v>
      </c>
      <c r="B193">
        <v>1</v>
      </c>
      <c r="C193" t="s">
        <v>76</v>
      </c>
      <c r="D193" t="s">
        <v>96</v>
      </c>
      <c r="E193" t="s">
        <v>153</v>
      </c>
      <c r="F193" t="s">
        <v>724</v>
      </c>
      <c r="G193" t="s">
        <v>155</v>
      </c>
      <c r="H193" t="s">
        <v>46</v>
      </c>
      <c r="I193" t="s">
        <v>129</v>
      </c>
      <c r="J193" t="s">
        <v>130</v>
      </c>
      <c r="K193" t="s">
        <v>131</v>
      </c>
      <c r="L193" t="s">
        <v>725</v>
      </c>
      <c r="M193" t="s">
        <v>726</v>
      </c>
      <c r="N193">
        <v>5.1669444440000003</v>
      </c>
      <c r="O193">
        <v>0</v>
      </c>
      <c r="P193">
        <v>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5.166944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2736983</v>
      </c>
      <c r="B194">
        <v>1</v>
      </c>
      <c r="C194" t="s">
        <v>76</v>
      </c>
      <c r="D194" t="s">
        <v>78</v>
      </c>
      <c r="E194" t="s">
        <v>163</v>
      </c>
      <c r="F194" t="s">
        <v>727</v>
      </c>
      <c r="G194" t="s">
        <v>728</v>
      </c>
      <c r="H194" t="s">
        <v>47</v>
      </c>
      <c r="I194" t="s">
        <v>129</v>
      </c>
      <c r="J194" t="s">
        <v>130</v>
      </c>
      <c r="K194" t="s">
        <v>131</v>
      </c>
      <c r="L194" t="s">
        <v>729</v>
      </c>
      <c r="M194" t="s">
        <v>730</v>
      </c>
      <c r="N194">
        <v>6.6388887999999993E-2</v>
      </c>
      <c r="O194">
        <v>0</v>
      </c>
      <c r="P194">
        <v>279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18.522500000000001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2737083</v>
      </c>
      <c r="B195">
        <v>1</v>
      </c>
      <c r="C195" t="s">
        <v>76</v>
      </c>
      <c r="D195" t="s">
        <v>84</v>
      </c>
      <c r="E195" t="s">
        <v>138</v>
      </c>
      <c r="F195" t="s">
        <v>731</v>
      </c>
      <c r="G195" t="s">
        <v>732</v>
      </c>
      <c r="H195" t="s">
        <v>47</v>
      </c>
      <c r="I195" t="s">
        <v>129</v>
      </c>
      <c r="J195" t="s">
        <v>130</v>
      </c>
      <c r="K195" t="s">
        <v>131</v>
      </c>
      <c r="L195" t="s">
        <v>733</v>
      </c>
      <c r="M195" t="s">
        <v>734</v>
      </c>
      <c r="N195">
        <v>1.764444444</v>
      </c>
      <c r="O195">
        <v>26</v>
      </c>
      <c r="P195">
        <v>377</v>
      </c>
      <c r="Q195">
        <v>0</v>
      </c>
      <c r="R195">
        <v>0</v>
      </c>
      <c r="S195">
        <v>0</v>
      </c>
      <c r="T195">
        <v>0</v>
      </c>
      <c r="U195">
        <v>45.875556000000003</v>
      </c>
      <c r="V195">
        <v>665.19555500000001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2736995</v>
      </c>
      <c r="B196">
        <v>1</v>
      </c>
      <c r="C196" t="s">
        <v>77</v>
      </c>
      <c r="D196" t="s">
        <v>111</v>
      </c>
      <c r="E196" t="s">
        <v>153</v>
      </c>
      <c r="F196" t="s">
        <v>735</v>
      </c>
      <c r="G196" t="s">
        <v>155</v>
      </c>
      <c r="H196" t="s">
        <v>46</v>
      </c>
      <c r="I196" t="s">
        <v>129</v>
      </c>
      <c r="J196" t="s">
        <v>130</v>
      </c>
      <c r="K196" t="s">
        <v>131</v>
      </c>
      <c r="L196" t="s">
        <v>736</v>
      </c>
      <c r="M196" t="s">
        <v>737</v>
      </c>
      <c r="N196">
        <v>1.876944444</v>
      </c>
      <c r="O196">
        <v>0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1.8769439999999999</v>
      </c>
      <c r="Y196">
        <v>0</v>
      </c>
      <c r="Z196">
        <v>0</v>
      </c>
    </row>
    <row r="197" spans="1:26" x14ac:dyDescent="0.3">
      <c r="A197">
        <v>2736994</v>
      </c>
      <c r="B197">
        <v>1</v>
      </c>
      <c r="C197" t="s">
        <v>77</v>
      </c>
      <c r="D197" t="s">
        <v>114</v>
      </c>
      <c r="E197" t="s">
        <v>153</v>
      </c>
      <c r="F197" t="s">
        <v>738</v>
      </c>
      <c r="G197" t="s">
        <v>249</v>
      </c>
      <c r="H197" t="s">
        <v>46</v>
      </c>
      <c r="I197" t="s">
        <v>129</v>
      </c>
      <c r="J197" t="s">
        <v>130</v>
      </c>
      <c r="K197" t="s">
        <v>131</v>
      </c>
      <c r="L197" t="s">
        <v>739</v>
      </c>
      <c r="M197" t="s">
        <v>740</v>
      </c>
      <c r="N197">
        <v>2.2058333330000002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2.2058330000000002</v>
      </c>
    </row>
    <row r="198" spans="1:26" x14ac:dyDescent="0.3">
      <c r="A198">
        <v>2736988</v>
      </c>
      <c r="B198">
        <v>1</v>
      </c>
      <c r="C198" t="s">
        <v>76</v>
      </c>
      <c r="D198" t="s">
        <v>81</v>
      </c>
      <c r="E198" t="s">
        <v>153</v>
      </c>
      <c r="F198" t="s">
        <v>741</v>
      </c>
      <c r="G198" t="s">
        <v>155</v>
      </c>
      <c r="H198" t="s">
        <v>46</v>
      </c>
      <c r="I198" t="s">
        <v>129</v>
      </c>
      <c r="J198" t="s">
        <v>130</v>
      </c>
      <c r="K198" t="s">
        <v>131</v>
      </c>
      <c r="L198" t="s">
        <v>742</v>
      </c>
      <c r="M198" t="s">
        <v>743</v>
      </c>
      <c r="N198">
        <v>3.2619444440000001</v>
      </c>
      <c r="O198">
        <v>0</v>
      </c>
      <c r="P198">
        <v>18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58.715000000000003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2736990</v>
      </c>
      <c r="B199">
        <v>1</v>
      </c>
      <c r="C199" t="s">
        <v>77</v>
      </c>
      <c r="D199" t="s">
        <v>109</v>
      </c>
      <c r="E199" t="s">
        <v>163</v>
      </c>
      <c r="F199" t="s">
        <v>744</v>
      </c>
      <c r="G199" t="s">
        <v>264</v>
      </c>
      <c r="H199" t="s">
        <v>47</v>
      </c>
      <c r="I199" t="s">
        <v>129</v>
      </c>
      <c r="J199" t="s">
        <v>130</v>
      </c>
      <c r="K199" t="s">
        <v>131</v>
      </c>
      <c r="L199" t="s">
        <v>745</v>
      </c>
      <c r="M199" t="s">
        <v>746</v>
      </c>
      <c r="N199">
        <v>0.82166666600000005</v>
      </c>
      <c r="O199">
        <v>1</v>
      </c>
      <c r="P199">
        <v>19</v>
      </c>
      <c r="Q199">
        <v>0</v>
      </c>
      <c r="R199">
        <v>0</v>
      </c>
      <c r="S199">
        <v>0</v>
      </c>
      <c r="T199">
        <v>73</v>
      </c>
      <c r="U199">
        <v>0.82166700000000004</v>
      </c>
      <c r="V199">
        <v>15.611667000000001</v>
      </c>
      <c r="W199">
        <v>0</v>
      </c>
      <c r="X199">
        <v>0</v>
      </c>
      <c r="Y199">
        <v>0</v>
      </c>
      <c r="Z199">
        <v>59.981667000000002</v>
      </c>
    </row>
    <row r="200" spans="1:26" x14ac:dyDescent="0.3">
      <c r="A200">
        <v>2736992</v>
      </c>
      <c r="B200">
        <v>1</v>
      </c>
      <c r="C200" t="s">
        <v>77</v>
      </c>
      <c r="D200" t="s">
        <v>123</v>
      </c>
      <c r="E200" t="s">
        <v>158</v>
      </c>
      <c r="F200" t="s">
        <v>747</v>
      </c>
      <c r="G200" t="s">
        <v>199</v>
      </c>
      <c r="H200" t="s">
        <v>47</v>
      </c>
      <c r="I200" t="s">
        <v>129</v>
      </c>
      <c r="J200" t="s">
        <v>130</v>
      </c>
      <c r="K200" t="s">
        <v>131</v>
      </c>
      <c r="L200" t="s">
        <v>748</v>
      </c>
      <c r="M200" t="s">
        <v>749</v>
      </c>
      <c r="N200">
        <v>5.3338888879999997</v>
      </c>
      <c r="O200">
        <v>67</v>
      </c>
      <c r="P200">
        <v>40</v>
      </c>
      <c r="Q200">
        <v>0</v>
      </c>
      <c r="R200">
        <v>0</v>
      </c>
      <c r="S200">
        <v>0</v>
      </c>
      <c r="T200">
        <v>0</v>
      </c>
      <c r="U200">
        <v>357.37055500000002</v>
      </c>
      <c r="V200">
        <v>213.35555600000001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2736629</v>
      </c>
      <c r="B201">
        <v>2</v>
      </c>
      <c r="C201" t="s">
        <v>77</v>
      </c>
      <c r="D201" t="s">
        <v>123</v>
      </c>
      <c r="E201" t="s">
        <v>158</v>
      </c>
      <c r="F201" t="s">
        <v>750</v>
      </c>
      <c r="G201" t="s">
        <v>264</v>
      </c>
      <c r="H201" t="s">
        <v>47</v>
      </c>
      <c r="I201" t="s">
        <v>129</v>
      </c>
      <c r="J201" t="s">
        <v>130</v>
      </c>
      <c r="K201" t="s">
        <v>131</v>
      </c>
      <c r="L201" t="s">
        <v>385</v>
      </c>
      <c r="M201" t="s">
        <v>751</v>
      </c>
      <c r="N201">
        <v>1.0249999999999999</v>
      </c>
      <c r="O201">
        <v>51</v>
      </c>
      <c r="P201">
        <v>27</v>
      </c>
      <c r="Q201">
        <v>0</v>
      </c>
      <c r="R201">
        <v>0</v>
      </c>
      <c r="S201">
        <v>0</v>
      </c>
      <c r="T201">
        <v>0</v>
      </c>
      <c r="U201">
        <v>52.274999999999999</v>
      </c>
      <c r="V201">
        <v>27.675000000000001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2736999</v>
      </c>
      <c r="B202">
        <v>1</v>
      </c>
      <c r="C202" t="s">
        <v>76</v>
      </c>
      <c r="D202" t="s">
        <v>79</v>
      </c>
      <c r="E202" t="s">
        <v>153</v>
      </c>
      <c r="F202" t="s">
        <v>752</v>
      </c>
      <c r="G202" t="s">
        <v>249</v>
      </c>
      <c r="H202" t="s">
        <v>46</v>
      </c>
      <c r="I202" t="s">
        <v>129</v>
      </c>
      <c r="J202" t="s">
        <v>130</v>
      </c>
      <c r="K202" t="s">
        <v>131</v>
      </c>
      <c r="L202" t="s">
        <v>753</v>
      </c>
      <c r="M202" t="s">
        <v>754</v>
      </c>
      <c r="N202">
        <v>4.2727777769999999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4.2727779999999997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2736997</v>
      </c>
      <c r="B203">
        <v>1</v>
      </c>
      <c r="C203" t="s">
        <v>76</v>
      </c>
      <c r="D203" t="s">
        <v>103</v>
      </c>
      <c r="E203" t="s">
        <v>153</v>
      </c>
      <c r="F203" t="s">
        <v>755</v>
      </c>
      <c r="G203" t="s">
        <v>155</v>
      </c>
      <c r="H203" t="s">
        <v>46</v>
      </c>
      <c r="I203" t="s">
        <v>129</v>
      </c>
      <c r="J203" t="s">
        <v>130</v>
      </c>
      <c r="K203" t="s">
        <v>131</v>
      </c>
      <c r="L203" t="s">
        <v>756</v>
      </c>
      <c r="M203" t="s">
        <v>757</v>
      </c>
      <c r="N203">
        <v>1.464444444</v>
      </c>
      <c r="O203">
        <v>0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1.4644440000000001</v>
      </c>
      <c r="Y203">
        <v>0</v>
      </c>
      <c r="Z203">
        <v>0</v>
      </c>
    </row>
    <row r="204" spans="1:26" x14ac:dyDescent="0.3">
      <c r="A204">
        <v>2737009</v>
      </c>
      <c r="B204">
        <v>1</v>
      </c>
      <c r="C204" t="s">
        <v>77</v>
      </c>
      <c r="D204" t="s">
        <v>113</v>
      </c>
      <c r="E204" t="s">
        <v>153</v>
      </c>
      <c r="F204" t="s">
        <v>758</v>
      </c>
      <c r="G204" t="s">
        <v>249</v>
      </c>
      <c r="H204" t="s">
        <v>46</v>
      </c>
      <c r="I204" t="s">
        <v>129</v>
      </c>
      <c r="J204" t="s">
        <v>130</v>
      </c>
      <c r="K204" t="s">
        <v>131</v>
      </c>
      <c r="L204" t="s">
        <v>759</v>
      </c>
      <c r="M204" t="s">
        <v>760</v>
      </c>
      <c r="N204">
        <v>1.5275000000000001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1.5275000000000001</v>
      </c>
    </row>
    <row r="205" spans="1:26" x14ac:dyDescent="0.3">
      <c r="A205">
        <v>2737008</v>
      </c>
      <c r="B205">
        <v>1</v>
      </c>
      <c r="C205" t="s">
        <v>76</v>
      </c>
      <c r="D205" t="s">
        <v>82</v>
      </c>
      <c r="E205" t="s">
        <v>153</v>
      </c>
      <c r="F205" t="s">
        <v>761</v>
      </c>
      <c r="G205" t="s">
        <v>155</v>
      </c>
      <c r="H205" t="s">
        <v>46</v>
      </c>
      <c r="I205" t="s">
        <v>129</v>
      </c>
      <c r="J205" t="s">
        <v>130</v>
      </c>
      <c r="K205" t="s">
        <v>131</v>
      </c>
      <c r="L205" t="s">
        <v>762</v>
      </c>
      <c r="M205" t="s">
        <v>763</v>
      </c>
      <c r="N205">
        <v>6.7936111109999997</v>
      </c>
      <c r="O205">
        <v>0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6.7936110000000003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2737006</v>
      </c>
      <c r="B206">
        <v>1</v>
      </c>
      <c r="C206" t="s">
        <v>76</v>
      </c>
      <c r="D206" t="s">
        <v>100</v>
      </c>
      <c r="E206" t="s">
        <v>126</v>
      </c>
      <c r="F206" t="s">
        <v>764</v>
      </c>
      <c r="G206" t="s">
        <v>128</v>
      </c>
      <c r="H206" t="s">
        <v>46</v>
      </c>
      <c r="I206" t="s">
        <v>129</v>
      </c>
      <c r="J206" t="s">
        <v>130</v>
      </c>
      <c r="K206" t="s">
        <v>131</v>
      </c>
      <c r="L206" t="s">
        <v>765</v>
      </c>
      <c r="M206" t="s">
        <v>766</v>
      </c>
      <c r="N206">
        <v>3.9711111109999999</v>
      </c>
      <c r="O206">
        <v>0</v>
      </c>
      <c r="P206">
        <v>116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460.648889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2737016</v>
      </c>
      <c r="B207">
        <v>1</v>
      </c>
      <c r="C207" t="s">
        <v>76</v>
      </c>
      <c r="D207" t="s">
        <v>79</v>
      </c>
      <c r="E207" t="s">
        <v>153</v>
      </c>
      <c r="F207" t="s">
        <v>767</v>
      </c>
      <c r="G207" t="s">
        <v>249</v>
      </c>
      <c r="H207" t="s">
        <v>46</v>
      </c>
      <c r="I207" t="s">
        <v>129</v>
      </c>
      <c r="J207" t="s">
        <v>130</v>
      </c>
      <c r="K207" t="s">
        <v>131</v>
      </c>
      <c r="L207" t="s">
        <v>768</v>
      </c>
      <c r="M207" t="s">
        <v>769</v>
      </c>
      <c r="N207">
        <v>4.948611111</v>
      </c>
      <c r="O207">
        <v>0</v>
      </c>
      <c r="P207">
        <v>2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9.8972219999999993</v>
      </c>
      <c r="W207">
        <v>0</v>
      </c>
      <c r="X207">
        <v>0</v>
      </c>
      <c r="Y207">
        <v>0</v>
      </c>
      <c r="Z207">
        <v>0</v>
      </c>
    </row>
    <row r="208" spans="1:26" x14ac:dyDescent="0.3">
      <c r="A208">
        <v>2737011</v>
      </c>
      <c r="B208">
        <v>1</v>
      </c>
      <c r="C208" t="s">
        <v>76</v>
      </c>
      <c r="D208" t="s">
        <v>92</v>
      </c>
      <c r="E208" t="s">
        <v>153</v>
      </c>
      <c r="F208" t="s">
        <v>770</v>
      </c>
      <c r="G208" t="s">
        <v>155</v>
      </c>
      <c r="H208" t="s">
        <v>46</v>
      </c>
      <c r="I208" t="s">
        <v>129</v>
      </c>
      <c r="J208" t="s">
        <v>130</v>
      </c>
      <c r="K208" t="s">
        <v>131</v>
      </c>
      <c r="L208" t="s">
        <v>771</v>
      </c>
      <c r="M208" t="s">
        <v>772</v>
      </c>
      <c r="N208">
        <v>5.3722222220000004</v>
      </c>
      <c r="O208">
        <v>0</v>
      </c>
      <c r="P208">
        <v>0</v>
      </c>
      <c r="Q208">
        <v>0</v>
      </c>
      <c r="R208">
        <v>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42.977778000000001</v>
      </c>
      <c r="Y208">
        <v>0</v>
      </c>
      <c r="Z208">
        <v>0</v>
      </c>
    </row>
    <row r="209" spans="1:26" x14ac:dyDescent="0.3">
      <c r="A209">
        <v>2737012</v>
      </c>
      <c r="B209">
        <v>1</v>
      </c>
      <c r="C209" t="s">
        <v>77</v>
      </c>
      <c r="D209" t="s">
        <v>124</v>
      </c>
      <c r="E209" t="s">
        <v>153</v>
      </c>
      <c r="F209" t="s">
        <v>773</v>
      </c>
      <c r="G209" t="s">
        <v>155</v>
      </c>
      <c r="H209" t="s">
        <v>46</v>
      </c>
      <c r="I209" t="s">
        <v>129</v>
      </c>
      <c r="J209" t="s">
        <v>130</v>
      </c>
      <c r="K209" t="s">
        <v>131</v>
      </c>
      <c r="L209" t="s">
        <v>774</v>
      </c>
      <c r="M209" t="s">
        <v>775</v>
      </c>
      <c r="N209">
        <v>8.8172222219999998</v>
      </c>
      <c r="O209">
        <v>0</v>
      </c>
      <c r="P209">
        <v>90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793.55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2737015</v>
      </c>
      <c r="B210">
        <v>1</v>
      </c>
      <c r="C210" t="s">
        <v>76</v>
      </c>
      <c r="D210" t="s">
        <v>92</v>
      </c>
      <c r="E210" t="s">
        <v>153</v>
      </c>
      <c r="F210" t="s">
        <v>776</v>
      </c>
      <c r="G210" t="s">
        <v>155</v>
      </c>
      <c r="H210" t="s">
        <v>46</v>
      </c>
      <c r="I210" t="s">
        <v>129</v>
      </c>
      <c r="J210" t="s">
        <v>130</v>
      </c>
      <c r="K210" t="s">
        <v>131</v>
      </c>
      <c r="L210" t="s">
        <v>777</v>
      </c>
      <c r="M210" t="s">
        <v>778</v>
      </c>
      <c r="N210">
        <v>7.7805555550000003</v>
      </c>
      <c r="O210">
        <v>0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7.7805559999999998</v>
      </c>
      <c r="Y210">
        <v>0</v>
      </c>
      <c r="Z210">
        <v>0</v>
      </c>
    </row>
    <row r="211" spans="1:26" x14ac:dyDescent="0.3">
      <c r="A211">
        <v>2737023</v>
      </c>
      <c r="B211">
        <v>1</v>
      </c>
      <c r="C211" t="s">
        <v>77</v>
      </c>
      <c r="D211" t="s">
        <v>112</v>
      </c>
      <c r="E211" t="s">
        <v>158</v>
      </c>
      <c r="F211" t="s">
        <v>779</v>
      </c>
      <c r="G211" t="s">
        <v>199</v>
      </c>
      <c r="H211" t="s">
        <v>47</v>
      </c>
      <c r="I211" t="s">
        <v>129</v>
      </c>
      <c r="J211" t="s">
        <v>130</v>
      </c>
      <c r="K211" t="s">
        <v>131</v>
      </c>
      <c r="L211" t="s">
        <v>780</v>
      </c>
      <c r="M211" t="s">
        <v>781</v>
      </c>
      <c r="N211">
        <v>0.45500000000000002</v>
      </c>
      <c r="O211">
        <v>0</v>
      </c>
      <c r="P211">
        <v>0</v>
      </c>
      <c r="Q211">
        <v>0</v>
      </c>
      <c r="R211">
        <v>0</v>
      </c>
      <c r="S211">
        <v>15</v>
      </c>
      <c r="T211">
        <v>983</v>
      </c>
      <c r="U211">
        <v>0</v>
      </c>
      <c r="V211">
        <v>0</v>
      </c>
      <c r="W211">
        <v>0</v>
      </c>
      <c r="X211">
        <v>0</v>
      </c>
      <c r="Y211">
        <v>6.8250000000000002</v>
      </c>
      <c r="Z211">
        <v>447.26499999999999</v>
      </c>
    </row>
    <row r="212" spans="1:26" x14ac:dyDescent="0.3">
      <c r="A212">
        <v>2736962</v>
      </c>
      <c r="B212">
        <v>2</v>
      </c>
      <c r="C212" t="s">
        <v>77</v>
      </c>
      <c r="D212" t="s">
        <v>109</v>
      </c>
      <c r="E212" t="s">
        <v>167</v>
      </c>
      <c r="F212" t="s">
        <v>782</v>
      </c>
      <c r="G212" t="s">
        <v>371</v>
      </c>
      <c r="H212" t="s">
        <v>46</v>
      </c>
      <c r="I212" t="s">
        <v>129</v>
      </c>
      <c r="J212" t="s">
        <v>130</v>
      </c>
      <c r="K212" t="s">
        <v>131</v>
      </c>
      <c r="L212" t="s">
        <v>717</v>
      </c>
      <c r="M212" t="s">
        <v>783</v>
      </c>
      <c r="N212">
        <v>0.696944444</v>
      </c>
      <c r="O212">
        <v>0</v>
      </c>
      <c r="P212">
        <v>0</v>
      </c>
      <c r="Q212">
        <v>0</v>
      </c>
      <c r="R212">
        <v>88</v>
      </c>
      <c r="S212">
        <v>0</v>
      </c>
      <c r="T212">
        <v>9</v>
      </c>
      <c r="U212">
        <v>0</v>
      </c>
      <c r="V212">
        <v>0</v>
      </c>
      <c r="W212">
        <v>0</v>
      </c>
      <c r="X212">
        <v>61.331111</v>
      </c>
      <c r="Y212">
        <v>0</v>
      </c>
      <c r="Z212">
        <v>6.2725</v>
      </c>
    </row>
    <row r="213" spans="1:26" x14ac:dyDescent="0.3">
      <c r="A213">
        <v>2737025</v>
      </c>
      <c r="B213">
        <v>1</v>
      </c>
      <c r="C213" t="s">
        <v>77</v>
      </c>
      <c r="D213" t="s">
        <v>114</v>
      </c>
      <c r="E213" t="s">
        <v>126</v>
      </c>
      <c r="F213" t="s">
        <v>784</v>
      </c>
      <c r="G213" t="s">
        <v>578</v>
      </c>
      <c r="H213" t="s">
        <v>46</v>
      </c>
      <c r="I213" t="s">
        <v>129</v>
      </c>
      <c r="J213" t="s">
        <v>15</v>
      </c>
      <c r="K213" t="s">
        <v>131</v>
      </c>
      <c r="L213" t="s">
        <v>785</v>
      </c>
      <c r="M213" t="s">
        <v>786</v>
      </c>
      <c r="N213">
        <v>1.6883333330000001</v>
      </c>
      <c r="O213">
        <v>0</v>
      </c>
      <c r="P213">
        <v>108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182.34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2737047</v>
      </c>
      <c r="B214">
        <v>1</v>
      </c>
      <c r="C214" t="s">
        <v>76</v>
      </c>
      <c r="D214" t="s">
        <v>100</v>
      </c>
      <c r="E214" t="s">
        <v>153</v>
      </c>
      <c r="F214" t="s">
        <v>787</v>
      </c>
      <c r="G214" t="s">
        <v>155</v>
      </c>
      <c r="H214" t="s">
        <v>46</v>
      </c>
      <c r="I214" t="s">
        <v>129</v>
      </c>
      <c r="J214" t="s">
        <v>130</v>
      </c>
      <c r="K214" t="s">
        <v>131</v>
      </c>
      <c r="L214" t="s">
        <v>788</v>
      </c>
      <c r="M214" t="s">
        <v>789</v>
      </c>
      <c r="N214">
        <v>4.028611111</v>
      </c>
      <c r="O214">
        <v>0</v>
      </c>
      <c r="P214">
        <v>7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28.200278000000001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2737030</v>
      </c>
      <c r="B215">
        <v>1</v>
      </c>
      <c r="C215" t="s">
        <v>76</v>
      </c>
      <c r="D215" t="s">
        <v>89</v>
      </c>
      <c r="E215" t="s">
        <v>222</v>
      </c>
      <c r="F215" t="s">
        <v>790</v>
      </c>
      <c r="G215" t="s">
        <v>199</v>
      </c>
      <c r="H215" t="s">
        <v>47</v>
      </c>
      <c r="I215" t="s">
        <v>129</v>
      </c>
      <c r="J215" t="s">
        <v>130</v>
      </c>
      <c r="K215" t="s">
        <v>131</v>
      </c>
      <c r="L215" t="s">
        <v>791</v>
      </c>
      <c r="M215" t="s">
        <v>792</v>
      </c>
      <c r="N215">
        <v>0.54472222199999998</v>
      </c>
      <c r="O215">
        <v>0</v>
      </c>
      <c r="P215">
        <v>1353</v>
      </c>
      <c r="Q215">
        <v>0</v>
      </c>
      <c r="R215">
        <v>0</v>
      </c>
      <c r="S215">
        <v>2</v>
      </c>
      <c r="T215">
        <v>116</v>
      </c>
      <c r="U215">
        <v>0</v>
      </c>
      <c r="V215">
        <v>737.00916600000005</v>
      </c>
      <c r="W215">
        <v>0</v>
      </c>
      <c r="X215">
        <v>0</v>
      </c>
      <c r="Y215">
        <v>1.0894440000000001</v>
      </c>
      <c r="Z215">
        <v>63.187778000000002</v>
      </c>
    </row>
    <row r="216" spans="1:26" x14ac:dyDescent="0.3">
      <c r="A216">
        <v>2737033</v>
      </c>
      <c r="B216">
        <v>1</v>
      </c>
      <c r="C216" t="s">
        <v>76</v>
      </c>
      <c r="D216" t="s">
        <v>105</v>
      </c>
      <c r="E216" t="s">
        <v>167</v>
      </c>
      <c r="F216" t="s">
        <v>793</v>
      </c>
      <c r="G216" t="s">
        <v>160</v>
      </c>
      <c r="H216" t="s">
        <v>46</v>
      </c>
      <c r="I216" t="s">
        <v>129</v>
      </c>
      <c r="J216" t="s">
        <v>130</v>
      </c>
      <c r="K216" t="s">
        <v>131</v>
      </c>
      <c r="L216" t="s">
        <v>791</v>
      </c>
      <c r="M216" t="s">
        <v>794</v>
      </c>
      <c r="N216">
        <v>2.9925000000000002</v>
      </c>
      <c r="O216">
        <v>0</v>
      </c>
      <c r="P216">
        <v>0</v>
      </c>
      <c r="Q216">
        <v>0</v>
      </c>
      <c r="R216">
        <v>75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224.4375</v>
      </c>
      <c r="Y216">
        <v>0</v>
      </c>
      <c r="Z216">
        <v>0</v>
      </c>
    </row>
    <row r="217" spans="1:26" x14ac:dyDescent="0.3">
      <c r="A217">
        <v>2737035</v>
      </c>
      <c r="B217">
        <v>1</v>
      </c>
      <c r="C217" t="s">
        <v>76</v>
      </c>
      <c r="D217" t="s">
        <v>98</v>
      </c>
      <c r="E217" t="s">
        <v>163</v>
      </c>
      <c r="F217" t="s">
        <v>795</v>
      </c>
      <c r="G217" t="s">
        <v>264</v>
      </c>
      <c r="H217" t="s">
        <v>47</v>
      </c>
      <c r="I217" t="s">
        <v>129</v>
      </c>
      <c r="J217" t="s">
        <v>130</v>
      </c>
      <c r="K217" t="s">
        <v>131</v>
      </c>
      <c r="L217" t="s">
        <v>796</v>
      </c>
      <c r="M217" t="s">
        <v>797</v>
      </c>
      <c r="N217">
        <v>2.431944444</v>
      </c>
      <c r="O217">
        <v>0</v>
      </c>
      <c r="P217">
        <v>0</v>
      </c>
      <c r="Q217">
        <v>0</v>
      </c>
      <c r="R217">
        <v>25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60.798611000000001</v>
      </c>
      <c r="Y217">
        <v>0</v>
      </c>
      <c r="Z217">
        <v>0</v>
      </c>
    </row>
    <row r="218" spans="1:26" x14ac:dyDescent="0.3">
      <c r="A218">
        <v>2737032</v>
      </c>
      <c r="B218">
        <v>1</v>
      </c>
      <c r="C218" t="s">
        <v>76</v>
      </c>
      <c r="D218" t="s">
        <v>84</v>
      </c>
      <c r="E218" t="s">
        <v>138</v>
      </c>
      <c r="F218" t="s">
        <v>798</v>
      </c>
      <c r="G218" t="s">
        <v>199</v>
      </c>
      <c r="H218" t="s">
        <v>47</v>
      </c>
      <c r="I218" t="s">
        <v>129</v>
      </c>
      <c r="J218" t="s">
        <v>130</v>
      </c>
      <c r="K218" t="s">
        <v>131</v>
      </c>
      <c r="L218" t="s">
        <v>799</v>
      </c>
      <c r="M218" t="s">
        <v>800</v>
      </c>
      <c r="N218">
        <v>0.242777777</v>
      </c>
      <c r="O218">
        <v>30</v>
      </c>
      <c r="P218">
        <v>1393</v>
      </c>
      <c r="Q218">
        <v>0</v>
      </c>
      <c r="R218">
        <v>0</v>
      </c>
      <c r="S218">
        <v>0</v>
      </c>
      <c r="T218">
        <v>0</v>
      </c>
      <c r="U218">
        <v>7.2833329999999998</v>
      </c>
      <c r="V218">
        <v>338.18944299999998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2737041</v>
      </c>
      <c r="B219">
        <v>1</v>
      </c>
      <c r="C219" t="s">
        <v>77</v>
      </c>
      <c r="D219" t="s">
        <v>111</v>
      </c>
      <c r="E219" t="s">
        <v>222</v>
      </c>
      <c r="F219" t="s">
        <v>545</v>
      </c>
      <c r="G219" t="s">
        <v>199</v>
      </c>
      <c r="H219" t="s">
        <v>47</v>
      </c>
      <c r="I219" t="s">
        <v>129</v>
      </c>
      <c r="J219" t="s">
        <v>130</v>
      </c>
      <c r="K219" t="s">
        <v>131</v>
      </c>
      <c r="L219" t="s">
        <v>801</v>
      </c>
      <c r="M219" t="s">
        <v>802</v>
      </c>
      <c r="N219">
        <v>0.29638888800000002</v>
      </c>
      <c r="O219">
        <v>0</v>
      </c>
      <c r="P219">
        <v>0</v>
      </c>
      <c r="Q219">
        <v>7</v>
      </c>
      <c r="R219">
        <v>1112</v>
      </c>
      <c r="S219">
        <v>16</v>
      </c>
      <c r="T219">
        <v>4196</v>
      </c>
      <c r="U219">
        <v>0</v>
      </c>
      <c r="V219">
        <v>0</v>
      </c>
      <c r="W219">
        <v>2.074722</v>
      </c>
      <c r="X219">
        <v>329.58444300000002</v>
      </c>
      <c r="Y219">
        <v>4.7422219999999999</v>
      </c>
      <c r="Z219">
        <v>1243.647774</v>
      </c>
    </row>
    <row r="220" spans="1:26" x14ac:dyDescent="0.3">
      <c r="A220">
        <v>2737046</v>
      </c>
      <c r="B220">
        <v>1</v>
      </c>
      <c r="C220" t="s">
        <v>77</v>
      </c>
      <c r="D220" t="s">
        <v>108</v>
      </c>
      <c r="E220" t="s">
        <v>158</v>
      </c>
      <c r="F220" t="s">
        <v>803</v>
      </c>
      <c r="G220" t="s">
        <v>199</v>
      </c>
      <c r="H220" t="s">
        <v>47</v>
      </c>
      <c r="I220" t="s">
        <v>129</v>
      </c>
      <c r="J220" t="s">
        <v>130</v>
      </c>
      <c r="K220" t="s">
        <v>131</v>
      </c>
      <c r="L220" t="s">
        <v>801</v>
      </c>
      <c r="M220" t="s">
        <v>804</v>
      </c>
      <c r="N220">
        <v>1.788333333</v>
      </c>
      <c r="O220">
        <v>71</v>
      </c>
      <c r="P220">
        <v>0</v>
      </c>
      <c r="Q220">
        <v>79</v>
      </c>
      <c r="R220">
        <v>112</v>
      </c>
      <c r="S220">
        <v>55</v>
      </c>
      <c r="T220">
        <v>0</v>
      </c>
      <c r="U220">
        <v>126.971667</v>
      </c>
      <c r="V220">
        <v>0</v>
      </c>
      <c r="W220">
        <v>141.278333</v>
      </c>
      <c r="X220">
        <v>200.29333299999999</v>
      </c>
      <c r="Y220">
        <v>98.358333000000002</v>
      </c>
      <c r="Z220">
        <v>0</v>
      </c>
    </row>
    <row r="221" spans="1:26" x14ac:dyDescent="0.3">
      <c r="A221">
        <v>2737048</v>
      </c>
      <c r="B221">
        <v>1</v>
      </c>
      <c r="C221" t="s">
        <v>76</v>
      </c>
      <c r="D221" t="s">
        <v>85</v>
      </c>
      <c r="E221" t="s">
        <v>153</v>
      </c>
      <c r="F221" t="s">
        <v>805</v>
      </c>
      <c r="G221" t="s">
        <v>249</v>
      </c>
      <c r="H221" t="s">
        <v>46</v>
      </c>
      <c r="I221" t="s">
        <v>129</v>
      </c>
      <c r="J221" t="s">
        <v>130</v>
      </c>
      <c r="K221" t="s">
        <v>131</v>
      </c>
      <c r="L221" t="s">
        <v>806</v>
      </c>
      <c r="M221" t="s">
        <v>807</v>
      </c>
      <c r="N221">
        <v>1.769722222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1.769722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2737050</v>
      </c>
      <c r="B222">
        <v>1</v>
      </c>
      <c r="C222" t="s">
        <v>77</v>
      </c>
      <c r="D222" t="s">
        <v>108</v>
      </c>
      <c r="E222" t="s">
        <v>153</v>
      </c>
      <c r="F222" t="s">
        <v>808</v>
      </c>
      <c r="G222" t="s">
        <v>155</v>
      </c>
      <c r="H222" t="s">
        <v>46</v>
      </c>
      <c r="I222" t="s">
        <v>129</v>
      </c>
      <c r="J222" t="s">
        <v>130</v>
      </c>
      <c r="K222" t="s">
        <v>131</v>
      </c>
      <c r="L222" t="s">
        <v>809</v>
      </c>
      <c r="M222" t="s">
        <v>740</v>
      </c>
      <c r="N222">
        <v>1.1813888880000001</v>
      </c>
      <c r="O222">
        <v>0</v>
      </c>
      <c r="P222">
        <v>7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8.2697219999999998</v>
      </c>
      <c r="W222">
        <v>0</v>
      </c>
      <c r="X222">
        <v>0</v>
      </c>
      <c r="Y222">
        <v>0</v>
      </c>
      <c r="Z222">
        <v>0</v>
      </c>
    </row>
    <row r="223" spans="1:26" x14ac:dyDescent="0.3">
      <c r="A223">
        <v>2737054</v>
      </c>
      <c r="B223">
        <v>1</v>
      </c>
      <c r="C223" t="s">
        <v>77</v>
      </c>
      <c r="D223" t="s">
        <v>109</v>
      </c>
      <c r="E223" t="s">
        <v>153</v>
      </c>
      <c r="F223" t="s">
        <v>810</v>
      </c>
      <c r="G223" t="s">
        <v>249</v>
      </c>
      <c r="H223" t="s">
        <v>46</v>
      </c>
      <c r="I223" t="s">
        <v>129</v>
      </c>
      <c r="J223" t="s">
        <v>130</v>
      </c>
      <c r="K223" t="s">
        <v>131</v>
      </c>
      <c r="L223" t="s">
        <v>811</v>
      </c>
      <c r="M223" t="s">
        <v>812</v>
      </c>
      <c r="N223">
        <v>4.9752777769999996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4.9752780000000003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2737045</v>
      </c>
      <c r="B224">
        <v>1</v>
      </c>
      <c r="C224" t="s">
        <v>76</v>
      </c>
      <c r="D224" t="s">
        <v>103</v>
      </c>
      <c r="E224" t="s">
        <v>153</v>
      </c>
      <c r="F224" t="s">
        <v>813</v>
      </c>
      <c r="G224" t="s">
        <v>155</v>
      </c>
      <c r="H224" t="s">
        <v>46</v>
      </c>
      <c r="I224" t="s">
        <v>129</v>
      </c>
      <c r="J224" t="s">
        <v>130</v>
      </c>
      <c r="K224" t="s">
        <v>131</v>
      </c>
      <c r="L224" t="s">
        <v>814</v>
      </c>
      <c r="M224" t="s">
        <v>815</v>
      </c>
      <c r="N224">
        <v>9.0449999999999999</v>
      </c>
      <c r="O224">
        <v>0</v>
      </c>
      <c r="P224">
        <v>0</v>
      </c>
      <c r="Q224">
        <v>0</v>
      </c>
      <c r="R224">
        <v>6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54.27</v>
      </c>
      <c r="Y224">
        <v>0</v>
      </c>
      <c r="Z224">
        <v>0</v>
      </c>
    </row>
    <row r="225" spans="1:26" x14ac:dyDescent="0.3">
      <c r="A225">
        <v>2737032</v>
      </c>
      <c r="B225">
        <v>2</v>
      </c>
      <c r="C225" t="s">
        <v>76</v>
      </c>
      <c r="D225" t="s">
        <v>84</v>
      </c>
      <c r="E225" t="s">
        <v>163</v>
      </c>
      <c r="F225" t="s">
        <v>816</v>
      </c>
      <c r="G225" t="s">
        <v>732</v>
      </c>
      <c r="H225" t="s">
        <v>47</v>
      </c>
      <c r="I225" t="s">
        <v>129</v>
      </c>
      <c r="J225" t="s">
        <v>130</v>
      </c>
      <c r="K225" t="s">
        <v>131</v>
      </c>
      <c r="L225" t="s">
        <v>800</v>
      </c>
      <c r="M225" t="s">
        <v>817</v>
      </c>
      <c r="N225">
        <v>3.088055555</v>
      </c>
      <c r="O225">
        <v>3</v>
      </c>
      <c r="P225">
        <v>5</v>
      </c>
      <c r="Q225">
        <v>0</v>
      </c>
      <c r="R225">
        <v>0</v>
      </c>
      <c r="S225">
        <v>0</v>
      </c>
      <c r="T225">
        <v>0</v>
      </c>
      <c r="U225">
        <v>9.2641670000000005</v>
      </c>
      <c r="V225">
        <v>15.440277999999999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2737059</v>
      </c>
      <c r="B226">
        <v>1</v>
      </c>
      <c r="C226" t="s">
        <v>77</v>
      </c>
      <c r="D226" t="s">
        <v>112</v>
      </c>
      <c r="E226" t="s">
        <v>158</v>
      </c>
      <c r="F226" t="s">
        <v>779</v>
      </c>
      <c r="G226" t="s">
        <v>199</v>
      </c>
      <c r="H226" t="s">
        <v>47</v>
      </c>
      <c r="I226" t="s">
        <v>129</v>
      </c>
      <c r="J226" t="s">
        <v>130</v>
      </c>
      <c r="K226" t="s">
        <v>131</v>
      </c>
      <c r="L226" t="s">
        <v>818</v>
      </c>
      <c r="M226" t="s">
        <v>819</v>
      </c>
      <c r="N226">
        <v>0.221111111</v>
      </c>
      <c r="O226">
        <v>0</v>
      </c>
      <c r="P226">
        <v>0</v>
      </c>
      <c r="Q226">
        <v>0</v>
      </c>
      <c r="R226">
        <v>0</v>
      </c>
      <c r="S226">
        <v>15</v>
      </c>
      <c r="T226">
        <v>983</v>
      </c>
      <c r="U226">
        <v>0</v>
      </c>
      <c r="V226">
        <v>0</v>
      </c>
      <c r="W226">
        <v>0</v>
      </c>
      <c r="X226">
        <v>0</v>
      </c>
      <c r="Y226">
        <v>3.3166669999999998</v>
      </c>
      <c r="Z226">
        <v>217.35222200000001</v>
      </c>
    </row>
    <row r="227" spans="1:26" x14ac:dyDescent="0.3">
      <c r="A227">
        <v>2737068</v>
      </c>
      <c r="B227">
        <v>1</v>
      </c>
      <c r="C227" t="s">
        <v>76</v>
      </c>
      <c r="D227" t="s">
        <v>86</v>
      </c>
      <c r="E227" t="s">
        <v>153</v>
      </c>
      <c r="F227" t="s">
        <v>820</v>
      </c>
      <c r="G227" t="s">
        <v>249</v>
      </c>
      <c r="H227" t="s">
        <v>46</v>
      </c>
      <c r="I227" t="s">
        <v>129</v>
      </c>
      <c r="J227" t="s">
        <v>130</v>
      </c>
      <c r="K227" t="s">
        <v>131</v>
      </c>
      <c r="L227" t="s">
        <v>821</v>
      </c>
      <c r="M227" t="s">
        <v>822</v>
      </c>
      <c r="N227">
        <v>4.4566666660000003</v>
      </c>
      <c r="O227">
        <v>0</v>
      </c>
      <c r="P227">
        <v>4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17.826667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2737085</v>
      </c>
      <c r="B228">
        <v>1</v>
      </c>
      <c r="C228" t="s">
        <v>76</v>
      </c>
      <c r="D228" t="s">
        <v>101</v>
      </c>
      <c r="E228" t="s">
        <v>158</v>
      </c>
      <c r="F228" t="s">
        <v>823</v>
      </c>
      <c r="G228" t="s">
        <v>417</v>
      </c>
      <c r="H228" t="s">
        <v>47</v>
      </c>
      <c r="I228" t="s">
        <v>129</v>
      </c>
      <c r="J228" t="s">
        <v>130</v>
      </c>
      <c r="K228" t="s">
        <v>142</v>
      </c>
      <c r="L228" t="s">
        <v>824</v>
      </c>
      <c r="M228" t="s">
        <v>825</v>
      </c>
      <c r="N228">
        <v>1.596944444</v>
      </c>
      <c r="O228">
        <v>23</v>
      </c>
      <c r="P228">
        <v>186</v>
      </c>
      <c r="Q228">
        <v>0</v>
      </c>
      <c r="R228">
        <v>0</v>
      </c>
      <c r="S228">
        <v>0</v>
      </c>
      <c r="T228">
        <v>0</v>
      </c>
      <c r="U228">
        <v>36.729722000000002</v>
      </c>
      <c r="V228">
        <v>297.03166700000003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2737062</v>
      </c>
      <c r="B229">
        <v>1</v>
      </c>
      <c r="C229" t="s">
        <v>76</v>
      </c>
      <c r="D229" t="s">
        <v>93</v>
      </c>
      <c r="E229" t="s">
        <v>153</v>
      </c>
      <c r="F229" t="s">
        <v>826</v>
      </c>
      <c r="G229" t="s">
        <v>155</v>
      </c>
      <c r="H229" t="s">
        <v>46</v>
      </c>
      <c r="I229" t="s">
        <v>129</v>
      </c>
      <c r="J229" t="s">
        <v>130</v>
      </c>
      <c r="K229" t="s">
        <v>131</v>
      </c>
      <c r="L229" t="s">
        <v>827</v>
      </c>
      <c r="M229" t="s">
        <v>828</v>
      </c>
      <c r="N229">
        <v>0.72444444399999997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0.72444399999999998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2737071</v>
      </c>
      <c r="B230">
        <v>1</v>
      </c>
      <c r="C230" t="s">
        <v>76</v>
      </c>
      <c r="D230" t="s">
        <v>102</v>
      </c>
      <c r="E230" t="s">
        <v>126</v>
      </c>
      <c r="F230" t="s">
        <v>829</v>
      </c>
      <c r="G230" t="s">
        <v>128</v>
      </c>
      <c r="H230" t="s">
        <v>46</v>
      </c>
      <c r="I230" t="s">
        <v>129</v>
      </c>
      <c r="J230" t="s">
        <v>130</v>
      </c>
      <c r="K230" t="s">
        <v>131</v>
      </c>
      <c r="L230" t="s">
        <v>830</v>
      </c>
      <c r="M230" t="s">
        <v>831</v>
      </c>
      <c r="N230">
        <v>1.115277777</v>
      </c>
      <c r="O230">
        <v>0</v>
      </c>
      <c r="P230">
        <v>13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14.498611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2737067</v>
      </c>
      <c r="B231">
        <v>1</v>
      </c>
      <c r="C231" t="s">
        <v>76</v>
      </c>
      <c r="D231" t="s">
        <v>87</v>
      </c>
      <c r="E231" t="s">
        <v>153</v>
      </c>
      <c r="F231" t="s">
        <v>832</v>
      </c>
      <c r="G231" t="s">
        <v>206</v>
      </c>
      <c r="H231" t="s">
        <v>46</v>
      </c>
      <c r="I231" t="s">
        <v>129</v>
      </c>
      <c r="J231" t="s">
        <v>130</v>
      </c>
      <c r="K231" t="s">
        <v>131</v>
      </c>
      <c r="L231" t="s">
        <v>833</v>
      </c>
      <c r="M231" t="s">
        <v>834</v>
      </c>
      <c r="N231">
        <v>0.57083333300000005</v>
      </c>
      <c r="O231">
        <v>0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0.57083300000000003</v>
      </c>
      <c r="Y231">
        <v>0</v>
      </c>
      <c r="Z231">
        <v>0</v>
      </c>
    </row>
    <row r="232" spans="1:26" x14ac:dyDescent="0.3">
      <c r="A232">
        <v>2737120</v>
      </c>
      <c r="B232">
        <v>1</v>
      </c>
      <c r="C232" t="s">
        <v>76</v>
      </c>
      <c r="D232" t="s">
        <v>96</v>
      </c>
      <c r="E232" t="s">
        <v>153</v>
      </c>
      <c r="F232" t="s">
        <v>835</v>
      </c>
      <c r="G232" t="s">
        <v>249</v>
      </c>
      <c r="H232" t="s">
        <v>46</v>
      </c>
      <c r="I232" t="s">
        <v>129</v>
      </c>
      <c r="J232" t="s">
        <v>130</v>
      </c>
      <c r="K232" t="s">
        <v>131</v>
      </c>
      <c r="L232" t="s">
        <v>836</v>
      </c>
      <c r="M232" t="s">
        <v>837</v>
      </c>
      <c r="N232">
        <v>2.892222222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2.8922219999999998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2737086</v>
      </c>
      <c r="B233">
        <v>1</v>
      </c>
      <c r="C233" t="s">
        <v>76</v>
      </c>
      <c r="D233" t="s">
        <v>90</v>
      </c>
      <c r="E233" t="s">
        <v>158</v>
      </c>
      <c r="F233" t="s">
        <v>838</v>
      </c>
      <c r="G233" t="s">
        <v>199</v>
      </c>
      <c r="H233" t="s">
        <v>47</v>
      </c>
      <c r="I233" t="s">
        <v>129</v>
      </c>
      <c r="J233" t="s">
        <v>130</v>
      </c>
      <c r="K233" t="s">
        <v>131</v>
      </c>
      <c r="L233" t="s">
        <v>839</v>
      </c>
      <c r="M233" t="s">
        <v>840</v>
      </c>
      <c r="N233">
        <v>0.21416666600000001</v>
      </c>
      <c r="O233">
        <v>45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9.6374999999999993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2737089</v>
      </c>
      <c r="B234">
        <v>1</v>
      </c>
      <c r="C234" t="s">
        <v>76</v>
      </c>
      <c r="D234" t="s">
        <v>106</v>
      </c>
      <c r="E234" t="s">
        <v>167</v>
      </c>
      <c r="F234" t="s">
        <v>841</v>
      </c>
      <c r="G234" t="s">
        <v>160</v>
      </c>
      <c r="H234" t="s">
        <v>46</v>
      </c>
      <c r="I234" t="s">
        <v>129</v>
      </c>
      <c r="J234" t="s">
        <v>130</v>
      </c>
      <c r="K234" t="s">
        <v>131</v>
      </c>
      <c r="L234" t="s">
        <v>842</v>
      </c>
      <c r="M234" t="s">
        <v>843</v>
      </c>
      <c r="N234">
        <v>1.3544444440000001</v>
      </c>
      <c r="O234">
        <v>0</v>
      </c>
      <c r="P234">
        <v>155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209.93888899999999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2737103</v>
      </c>
      <c r="B235">
        <v>1</v>
      </c>
      <c r="C235" t="s">
        <v>76</v>
      </c>
      <c r="D235" t="s">
        <v>97</v>
      </c>
      <c r="E235" t="s">
        <v>153</v>
      </c>
      <c r="F235" t="s">
        <v>844</v>
      </c>
      <c r="G235" t="s">
        <v>155</v>
      </c>
      <c r="H235" t="s">
        <v>46</v>
      </c>
      <c r="I235" t="s">
        <v>129</v>
      </c>
      <c r="J235" t="s">
        <v>130</v>
      </c>
      <c r="K235" t="s">
        <v>131</v>
      </c>
      <c r="L235" t="s">
        <v>845</v>
      </c>
      <c r="M235" t="s">
        <v>846</v>
      </c>
      <c r="N235">
        <v>2.3758333330000001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2.3758330000000001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2737123</v>
      </c>
      <c r="B236">
        <v>1</v>
      </c>
      <c r="C236" t="s">
        <v>76</v>
      </c>
      <c r="D236" t="s">
        <v>101</v>
      </c>
      <c r="E236" t="s">
        <v>158</v>
      </c>
      <c r="F236" t="s">
        <v>847</v>
      </c>
      <c r="G236" t="s">
        <v>732</v>
      </c>
      <c r="H236" t="s">
        <v>47</v>
      </c>
      <c r="I236" t="s">
        <v>129</v>
      </c>
      <c r="J236" t="s">
        <v>130</v>
      </c>
      <c r="K236" t="s">
        <v>131</v>
      </c>
      <c r="L236" t="s">
        <v>848</v>
      </c>
      <c r="M236" t="s">
        <v>849</v>
      </c>
      <c r="N236">
        <v>4.4824999999999999</v>
      </c>
      <c r="O236">
        <v>4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17.93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2737114</v>
      </c>
      <c r="B237">
        <v>1</v>
      </c>
      <c r="C237" t="s">
        <v>77</v>
      </c>
      <c r="D237" t="s">
        <v>118</v>
      </c>
      <c r="E237" t="s">
        <v>163</v>
      </c>
      <c r="F237" t="s">
        <v>850</v>
      </c>
      <c r="G237" t="s">
        <v>160</v>
      </c>
      <c r="H237" t="s">
        <v>47</v>
      </c>
      <c r="I237" t="s">
        <v>129</v>
      </c>
      <c r="J237" t="s">
        <v>130</v>
      </c>
      <c r="K237" t="s">
        <v>131</v>
      </c>
      <c r="L237" t="s">
        <v>851</v>
      </c>
      <c r="M237" t="s">
        <v>852</v>
      </c>
      <c r="N237">
        <v>2.8125</v>
      </c>
      <c r="O237">
        <v>13</v>
      </c>
      <c r="P237">
        <v>140</v>
      </c>
      <c r="Q237">
        <v>0</v>
      </c>
      <c r="R237">
        <v>0</v>
      </c>
      <c r="S237">
        <v>0</v>
      </c>
      <c r="T237">
        <v>0</v>
      </c>
      <c r="U237">
        <v>36.5625</v>
      </c>
      <c r="V237">
        <v>393.75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2737098</v>
      </c>
      <c r="B238">
        <v>1</v>
      </c>
      <c r="C238" t="s">
        <v>76</v>
      </c>
      <c r="D238" t="s">
        <v>83</v>
      </c>
      <c r="E238" t="s">
        <v>145</v>
      </c>
      <c r="F238" t="s">
        <v>853</v>
      </c>
      <c r="G238" t="s">
        <v>160</v>
      </c>
      <c r="H238" t="s">
        <v>46</v>
      </c>
      <c r="I238" t="s">
        <v>129</v>
      </c>
      <c r="J238" t="s">
        <v>130</v>
      </c>
      <c r="K238" t="s">
        <v>131</v>
      </c>
      <c r="L238" t="s">
        <v>854</v>
      </c>
      <c r="M238" t="s">
        <v>855</v>
      </c>
      <c r="N238">
        <v>1.3525</v>
      </c>
      <c r="O238">
        <v>0</v>
      </c>
      <c r="P238">
        <v>74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100.08499999999999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2737099</v>
      </c>
      <c r="B239">
        <v>1</v>
      </c>
      <c r="C239" t="s">
        <v>76</v>
      </c>
      <c r="D239" t="s">
        <v>83</v>
      </c>
      <c r="E239" t="s">
        <v>145</v>
      </c>
      <c r="F239" t="s">
        <v>856</v>
      </c>
      <c r="G239" t="s">
        <v>160</v>
      </c>
      <c r="H239" t="s">
        <v>46</v>
      </c>
      <c r="I239" t="s">
        <v>129</v>
      </c>
      <c r="J239" t="s">
        <v>130</v>
      </c>
      <c r="K239" t="s">
        <v>131</v>
      </c>
      <c r="L239" t="s">
        <v>857</v>
      </c>
      <c r="M239" t="s">
        <v>858</v>
      </c>
      <c r="N239">
        <v>1.3902777770000001</v>
      </c>
      <c r="O239">
        <v>0</v>
      </c>
      <c r="P239">
        <v>68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94.538888999999998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2737101</v>
      </c>
      <c r="B240">
        <v>1</v>
      </c>
      <c r="C240" t="s">
        <v>76</v>
      </c>
      <c r="D240" t="s">
        <v>100</v>
      </c>
      <c r="E240" t="s">
        <v>222</v>
      </c>
      <c r="F240" t="s">
        <v>859</v>
      </c>
      <c r="G240" t="s">
        <v>199</v>
      </c>
      <c r="H240" t="s">
        <v>47</v>
      </c>
      <c r="I240" t="s">
        <v>129</v>
      </c>
      <c r="J240" t="s">
        <v>130</v>
      </c>
      <c r="K240" t="s">
        <v>131</v>
      </c>
      <c r="L240" t="s">
        <v>860</v>
      </c>
      <c r="M240" t="s">
        <v>861</v>
      </c>
      <c r="N240">
        <v>2.2772222219999998</v>
      </c>
      <c r="O240">
        <v>9</v>
      </c>
      <c r="P240">
        <v>750</v>
      </c>
      <c r="Q240">
        <v>0</v>
      </c>
      <c r="R240">
        <v>0</v>
      </c>
      <c r="S240">
        <v>0</v>
      </c>
      <c r="T240">
        <v>0</v>
      </c>
      <c r="U240">
        <v>20.495000000000001</v>
      </c>
      <c r="V240">
        <v>1707.916667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2737104</v>
      </c>
      <c r="B241">
        <v>1</v>
      </c>
      <c r="C241" t="s">
        <v>76</v>
      </c>
      <c r="D241" t="s">
        <v>78</v>
      </c>
      <c r="E241" t="s">
        <v>153</v>
      </c>
      <c r="F241" t="s">
        <v>862</v>
      </c>
      <c r="G241" t="s">
        <v>249</v>
      </c>
      <c r="H241" t="s">
        <v>46</v>
      </c>
      <c r="I241" t="s">
        <v>129</v>
      </c>
      <c r="J241" t="s">
        <v>130</v>
      </c>
      <c r="K241" t="s">
        <v>131</v>
      </c>
      <c r="L241" t="s">
        <v>863</v>
      </c>
      <c r="M241" t="s">
        <v>864</v>
      </c>
      <c r="N241">
        <v>5.2041666659999999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5.204167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2737109</v>
      </c>
      <c r="B242">
        <v>1</v>
      </c>
      <c r="C242" t="s">
        <v>77</v>
      </c>
      <c r="D242" t="s">
        <v>109</v>
      </c>
      <c r="E242" t="s">
        <v>126</v>
      </c>
      <c r="F242" t="s">
        <v>865</v>
      </c>
      <c r="G242" t="s">
        <v>578</v>
      </c>
      <c r="H242" t="s">
        <v>46</v>
      </c>
      <c r="I242" t="s">
        <v>129</v>
      </c>
      <c r="J242" t="s">
        <v>15</v>
      </c>
      <c r="K242" t="s">
        <v>131</v>
      </c>
      <c r="L242" t="s">
        <v>866</v>
      </c>
      <c r="M242" t="s">
        <v>867</v>
      </c>
      <c r="N242">
        <v>1.4527777770000001</v>
      </c>
      <c r="O242">
        <v>0</v>
      </c>
      <c r="P242">
        <v>47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68.280556000000004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2736954</v>
      </c>
      <c r="B243">
        <v>2</v>
      </c>
      <c r="C243" t="s">
        <v>76</v>
      </c>
      <c r="D243" t="s">
        <v>99</v>
      </c>
      <c r="E243" t="s">
        <v>167</v>
      </c>
      <c r="F243" t="s">
        <v>868</v>
      </c>
      <c r="G243" t="s">
        <v>128</v>
      </c>
      <c r="H243" t="s">
        <v>46</v>
      </c>
      <c r="I243" t="s">
        <v>129</v>
      </c>
      <c r="J243" t="s">
        <v>130</v>
      </c>
      <c r="K243" t="s">
        <v>131</v>
      </c>
      <c r="L243" t="s">
        <v>702</v>
      </c>
      <c r="M243" t="s">
        <v>869</v>
      </c>
      <c r="N243">
        <v>0.67138888799999996</v>
      </c>
      <c r="O243">
        <v>0</v>
      </c>
      <c r="P243">
        <v>127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85.266389000000004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2737093</v>
      </c>
      <c r="B244">
        <v>1</v>
      </c>
      <c r="C244" t="s">
        <v>76</v>
      </c>
      <c r="D244" t="s">
        <v>80</v>
      </c>
      <c r="E244" t="s">
        <v>138</v>
      </c>
      <c r="F244" t="s">
        <v>870</v>
      </c>
      <c r="G244" t="s">
        <v>364</v>
      </c>
      <c r="H244" t="s">
        <v>141</v>
      </c>
      <c r="I244" t="s">
        <v>129</v>
      </c>
      <c r="J244" t="s">
        <v>130</v>
      </c>
      <c r="K244" t="s">
        <v>131</v>
      </c>
      <c r="L244" t="s">
        <v>871</v>
      </c>
      <c r="M244" t="s">
        <v>872</v>
      </c>
      <c r="N244">
        <v>0.32500000000000001</v>
      </c>
      <c r="O244">
        <v>1</v>
      </c>
      <c r="P244">
        <v>1511</v>
      </c>
      <c r="Q244">
        <v>0</v>
      </c>
      <c r="R244">
        <v>0</v>
      </c>
      <c r="S244">
        <v>0</v>
      </c>
      <c r="T244">
        <v>0</v>
      </c>
      <c r="U244">
        <v>0.32500000000000001</v>
      </c>
      <c r="V244">
        <v>491.07499999999999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2737121</v>
      </c>
      <c r="B245">
        <v>1</v>
      </c>
      <c r="C245" t="s">
        <v>76</v>
      </c>
      <c r="D245" t="s">
        <v>79</v>
      </c>
      <c r="E245" t="s">
        <v>145</v>
      </c>
      <c r="F245" t="s">
        <v>873</v>
      </c>
      <c r="G245" t="s">
        <v>135</v>
      </c>
      <c r="H245" t="s">
        <v>46</v>
      </c>
      <c r="I245" t="s">
        <v>129</v>
      </c>
      <c r="J245" t="s">
        <v>130</v>
      </c>
      <c r="K245" t="s">
        <v>131</v>
      </c>
      <c r="L245" t="s">
        <v>874</v>
      </c>
      <c r="M245" t="s">
        <v>875</v>
      </c>
      <c r="N245">
        <v>3.9424999999999999</v>
      </c>
      <c r="O245">
        <v>0</v>
      </c>
      <c r="P245">
        <v>162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638.68499999999995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2737131</v>
      </c>
      <c r="B246">
        <v>1</v>
      </c>
      <c r="C246" t="s">
        <v>76</v>
      </c>
      <c r="D246" t="s">
        <v>80</v>
      </c>
      <c r="E246" t="s">
        <v>126</v>
      </c>
      <c r="F246" t="s">
        <v>876</v>
      </c>
      <c r="G246" t="s">
        <v>371</v>
      </c>
      <c r="H246" t="s">
        <v>46</v>
      </c>
      <c r="I246" t="s">
        <v>129</v>
      </c>
      <c r="J246" t="s">
        <v>130</v>
      </c>
      <c r="K246" t="s">
        <v>131</v>
      </c>
      <c r="L246" t="s">
        <v>877</v>
      </c>
      <c r="M246" t="s">
        <v>878</v>
      </c>
      <c r="N246">
        <v>1.256388888</v>
      </c>
      <c r="O246">
        <v>0</v>
      </c>
      <c r="P246">
        <v>113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141.97194400000001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2737137</v>
      </c>
      <c r="B247">
        <v>1</v>
      </c>
      <c r="C247" t="s">
        <v>76</v>
      </c>
      <c r="D247" t="s">
        <v>92</v>
      </c>
      <c r="E247" t="s">
        <v>126</v>
      </c>
      <c r="F247" t="s">
        <v>879</v>
      </c>
      <c r="G247" t="s">
        <v>128</v>
      </c>
      <c r="H247" t="s">
        <v>46</v>
      </c>
      <c r="I247" t="s">
        <v>129</v>
      </c>
      <c r="J247" t="s">
        <v>130</v>
      </c>
      <c r="K247" t="s">
        <v>131</v>
      </c>
      <c r="L247" t="s">
        <v>880</v>
      </c>
      <c r="M247" t="s">
        <v>881</v>
      </c>
      <c r="N247">
        <v>5.3363888880000001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68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362.87444399999998</v>
      </c>
    </row>
    <row r="248" spans="1:26" x14ac:dyDescent="0.3">
      <c r="A248">
        <v>2737133</v>
      </c>
      <c r="B248">
        <v>1</v>
      </c>
      <c r="C248" t="s">
        <v>76</v>
      </c>
      <c r="D248" t="s">
        <v>78</v>
      </c>
      <c r="E248" t="s">
        <v>145</v>
      </c>
      <c r="F248" t="s">
        <v>882</v>
      </c>
      <c r="G248" t="s">
        <v>128</v>
      </c>
      <c r="H248" t="s">
        <v>46</v>
      </c>
      <c r="I248" t="s">
        <v>129</v>
      </c>
      <c r="J248" t="s">
        <v>130</v>
      </c>
      <c r="K248" t="s">
        <v>131</v>
      </c>
      <c r="L248" t="s">
        <v>883</v>
      </c>
      <c r="M248" t="s">
        <v>884</v>
      </c>
      <c r="N248">
        <v>5.886666666</v>
      </c>
      <c r="O248">
        <v>0</v>
      </c>
      <c r="P248">
        <v>104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612.21333300000003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2737140</v>
      </c>
      <c r="B249">
        <v>1</v>
      </c>
      <c r="C249" t="s">
        <v>76</v>
      </c>
      <c r="D249" t="s">
        <v>83</v>
      </c>
      <c r="E249" t="s">
        <v>145</v>
      </c>
      <c r="F249" t="s">
        <v>885</v>
      </c>
      <c r="G249" t="s">
        <v>150</v>
      </c>
      <c r="H249" t="s">
        <v>46</v>
      </c>
      <c r="I249" t="s">
        <v>129</v>
      </c>
      <c r="J249" t="s">
        <v>130</v>
      </c>
      <c r="K249" t="s">
        <v>131</v>
      </c>
      <c r="L249" t="s">
        <v>886</v>
      </c>
      <c r="M249" t="s">
        <v>887</v>
      </c>
      <c r="N249">
        <v>2.009166666</v>
      </c>
      <c r="O249">
        <v>0</v>
      </c>
      <c r="P249">
        <v>22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44.201667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2737134</v>
      </c>
      <c r="B250">
        <v>1</v>
      </c>
      <c r="C250" t="s">
        <v>77</v>
      </c>
      <c r="D250" t="s">
        <v>123</v>
      </c>
      <c r="E250" t="s">
        <v>163</v>
      </c>
      <c r="F250" t="s">
        <v>888</v>
      </c>
      <c r="G250" t="s">
        <v>364</v>
      </c>
      <c r="H250" t="s">
        <v>47</v>
      </c>
      <c r="I250" t="s">
        <v>129</v>
      </c>
      <c r="J250" t="s">
        <v>130</v>
      </c>
      <c r="K250" t="s">
        <v>131</v>
      </c>
      <c r="L250" t="s">
        <v>889</v>
      </c>
      <c r="M250" t="s">
        <v>890</v>
      </c>
      <c r="N250">
        <v>10.115277776999999</v>
      </c>
      <c r="O250">
        <v>12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121.38333299999999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2737165</v>
      </c>
      <c r="B251">
        <v>1</v>
      </c>
      <c r="C251" t="s">
        <v>76</v>
      </c>
      <c r="D251" t="s">
        <v>84</v>
      </c>
      <c r="E251" t="s">
        <v>153</v>
      </c>
      <c r="F251" t="s">
        <v>891</v>
      </c>
      <c r="G251" t="s">
        <v>206</v>
      </c>
      <c r="H251" t="s">
        <v>46</v>
      </c>
      <c r="I251" t="s">
        <v>129</v>
      </c>
      <c r="J251" t="s">
        <v>130</v>
      </c>
      <c r="K251" t="s">
        <v>131</v>
      </c>
      <c r="L251" t="s">
        <v>892</v>
      </c>
      <c r="M251" t="s">
        <v>893</v>
      </c>
      <c r="N251">
        <v>1.9794444440000001</v>
      </c>
      <c r="O251">
        <v>0</v>
      </c>
      <c r="P251">
        <v>4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7.9177780000000002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2737146</v>
      </c>
      <c r="B252">
        <v>1</v>
      </c>
      <c r="C252" t="s">
        <v>77</v>
      </c>
      <c r="D252" t="s">
        <v>108</v>
      </c>
      <c r="E252" t="s">
        <v>126</v>
      </c>
      <c r="F252" t="s">
        <v>894</v>
      </c>
      <c r="G252" t="s">
        <v>128</v>
      </c>
      <c r="H252" t="s">
        <v>46</v>
      </c>
      <c r="I252" t="s">
        <v>129</v>
      </c>
      <c r="J252" t="s">
        <v>130</v>
      </c>
      <c r="K252" t="s">
        <v>131</v>
      </c>
      <c r="L252" t="s">
        <v>895</v>
      </c>
      <c r="M252" t="s">
        <v>896</v>
      </c>
      <c r="N252">
        <v>2.355277777</v>
      </c>
      <c r="O252">
        <v>0</v>
      </c>
      <c r="P252">
        <v>0</v>
      </c>
      <c r="Q252">
        <v>0</v>
      </c>
      <c r="R252">
        <v>22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51.816110999999999</v>
      </c>
      <c r="Y252">
        <v>0</v>
      </c>
      <c r="Z252">
        <v>0</v>
      </c>
    </row>
    <row r="253" spans="1:26" x14ac:dyDescent="0.3">
      <c r="A253">
        <v>2737138</v>
      </c>
      <c r="B253">
        <v>1</v>
      </c>
      <c r="C253" t="s">
        <v>76</v>
      </c>
      <c r="D253" t="s">
        <v>96</v>
      </c>
      <c r="E253" t="s">
        <v>163</v>
      </c>
      <c r="F253" t="s">
        <v>897</v>
      </c>
      <c r="G253" t="s">
        <v>264</v>
      </c>
      <c r="H253" t="s">
        <v>47</v>
      </c>
      <c r="I253" t="s">
        <v>129</v>
      </c>
      <c r="J253" t="s">
        <v>130</v>
      </c>
      <c r="K253" t="s">
        <v>131</v>
      </c>
      <c r="L253" t="s">
        <v>898</v>
      </c>
      <c r="M253" t="s">
        <v>899</v>
      </c>
      <c r="N253">
        <v>3.7455555550000001</v>
      </c>
      <c r="O253">
        <v>1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3.7455560000000001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2737143</v>
      </c>
      <c r="B254">
        <v>1</v>
      </c>
      <c r="C254" t="s">
        <v>76</v>
      </c>
      <c r="D254" t="s">
        <v>92</v>
      </c>
      <c r="E254" t="s">
        <v>126</v>
      </c>
      <c r="F254" t="s">
        <v>900</v>
      </c>
      <c r="G254" t="s">
        <v>128</v>
      </c>
      <c r="H254" t="s">
        <v>46</v>
      </c>
      <c r="I254" t="s">
        <v>129</v>
      </c>
      <c r="J254" t="s">
        <v>130</v>
      </c>
      <c r="K254" t="s">
        <v>131</v>
      </c>
      <c r="L254" t="s">
        <v>901</v>
      </c>
      <c r="M254" t="s">
        <v>878</v>
      </c>
      <c r="N254">
        <v>1.071111111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51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54.626666999999998</v>
      </c>
    </row>
    <row r="255" spans="1:26" x14ac:dyDescent="0.3">
      <c r="A255">
        <v>2737142</v>
      </c>
      <c r="B255">
        <v>1</v>
      </c>
      <c r="C255" t="s">
        <v>76</v>
      </c>
      <c r="D255" t="s">
        <v>81</v>
      </c>
      <c r="E255" t="s">
        <v>153</v>
      </c>
      <c r="F255" t="s">
        <v>902</v>
      </c>
      <c r="G255" t="s">
        <v>155</v>
      </c>
      <c r="H255" t="s">
        <v>46</v>
      </c>
      <c r="I255" t="s">
        <v>129</v>
      </c>
      <c r="J255" t="s">
        <v>130</v>
      </c>
      <c r="K255" t="s">
        <v>131</v>
      </c>
      <c r="L255" t="s">
        <v>903</v>
      </c>
      <c r="M255" t="s">
        <v>904</v>
      </c>
      <c r="N255">
        <v>2.7605555549999998</v>
      </c>
      <c r="O255">
        <v>0</v>
      </c>
      <c r="P255">
        <v>9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24.844999999999999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2737149</v>
      </c>
      <c r="B256">
        <v>1</v>
      </c>
      <c r="C256" t="s">
        <v>76</v>
      </c>
      <c r="D256" t="s">
        <v>89</v>
      </c>
      <c r="E256" t="s">
        <v>153</v>
      </c>
      <c r="F256" t="s">
        <v>905</v>
      </c>
      <c r="G256" t="s">
        <v>155</v>
      </c>
      <c r="H256" t="s">
        <v>46</v>
      </c>
      <c r="I256" t="s">
        <v>129</v>
      </c>
      <c r="J256" t="s">
        <v>130</v>
      </c>
      <c r="K256" t="s">
        <v>131</v>
      </c>
      <c r="L256" t="s">
        <v>906</v>
      </c>
      <c r="M256" t="s">
        <v>907</v>
      </c>
      <c r="N256">
        <v>4.4749999999999996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4.4749999999999996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2737071</v>
      </c>
      <c r="B257">
        <v>2</v>
      </c>
      <c r="C257" t="s">
        <v>76</v>
      </c>
      <c r="D257" t="s">
        <v>102</v>
      </c>
      <c r="E257" t="s">
        <v>167</v>
      </c>
      <c r="F257" t="s">
        <v>908</v>
      </c>
      <c r="G257" t="s">
        <v>128</v>
      </c>
      <c r="H257" t="s">
        <v>46</v>
      </c>
      <c r="I257" t="s">
        <v>129</v>
      </c>
      <c r="J257" t="s">
        <v>130</v>
      </c>
      <c r="K257" t="s">
        <v>131</v>
      </c>
      <c r="L257" t="s">
        <v>831</v>
      </c>
      <c r="M257" t="s">
        <v>909</v>
      </c>
      <c r="N257">
        <v>0.171666666</v>
      </c>
      <c r="O257">
        <v>0</v>
      </c>
      <c r="P257">
        <v>32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5.4933329999999998</v>
      </c>
      <c r="W257">
        <v>0</v>
      </c>
      <c r="X257">
        <v>0</v>
      </c>
      <c r="Y257">
        <v>0</v>
      </c>
      <c r="Z257">
        <v>0</v>
      </c>
    </row>
    <row r="258" spans="1:26" x14ac:dyDescent="0.3">
      <c r="A258">
        <v>2737151</v>
      </c>
      <c r="B258">
        <v>1</v>
      </c>
      <c r="C258" t="s">
        <v>76</v>
      </c>
      <c r="D258" t="s">
        <v>103</v>
      </c>
      <c r="E258" t="s">
        <v>153</v>
      </c>
      <c r="F258" t="s">
        <v>910</v>
      </c>
      <c r="G258" t="s">
        <v>206</v>
      </c>
      <c r="H258" t="s">
        <v>46</v>
      </c>
      <c r="I258" t="s">
        <v>129</v>
      </c>
      <c r="J258" t="s">
        <v>130</v>
      </c>
      <c r="K258" t="s">
        <v>131</v>
      </c>
      <c r="L258" t="s">
        <v>911</v>
      </c>
      <c r="M258" t="s">
        <v>912</v>
      </c>
      <c r="N258">
        <v>6.1577777769999997</v>
      </c>
      <c r="O258">
        <v>0</v>
      </c>
      <c r="P258">
        <v>0</v>
      </c>
      <c r="Q258">
        <v>0</v>
      </c>
      <c r="R258">
        <v>24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147.78666699999999</v>
      </c>
      <c r="Y258">
        <v>0</v>
      </c>
      <c r="Z258">
        <v>0</v>
      </c>
    </row>
    <row r="259" spans="1:26" x14ac:dyDescent="0.3">
      <c r="A259">
        <v>2737156</v>
      </c>
      <c r="B259">
        <v>1</v>
      </c>
      <c r="C259" t="s">
        <v>77</v>
      </c>
      <c r="D259" t="s">
        <v>109</v>
      </c>
      <c r="E259" t="s">
        <v>153</v>
      </c>
      <c r="F259" t="s">
        <v>913</v>
      </c>
      <c r="G259" t="s">
        <v>578</v>
      </c>
      <c r="H259" t="s">
        <v>46</v>
      </c>
      <c r="I259" t="s">
        <v>129</v>
      </c>
      <c r="J259" t="s">
        <v>15</v>
      </c>
      <c r="K259" t="s">
        <v>131</v>
      </c>
      <c r="L259" t="s">
        <v>914</v>
      </c>
      <c r="M259" t="s">
        <v>915</v>
      </c>
      <c r="N259">
        <v>1.4850000000000001</v>
      </c>
      <c r="O259">
        <v>0</v>
      </c>
      <c r="P259">
        <v>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4.4550000000000001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2737160</v>
      </c>
      <c r="B260">
        <v>1</v>
      </c>
      <c r="C260" t="s">
        <v>77</v>
      </c>
      <c r="D260" t="s">
        <v>123</v>
      </c>
      <c r="E260" t="s">
        <v>158</v>
      </c>
      <c r="F260" t="s">
        <v>916</v>
      </c>
      <c r="G260" t="s">
        <v>199</v>
      </c>
      <c r="H260" t="s">
        <v>47</v>
      </c>
      <c r="I260" t="s">
        <v>129</v>
      </c>
      <c r="J260" t="s">
        <v>130</v>
      </c>
      <c r="K260" t="s">
        <v>131</v>
      </c>
      <c r="L260" t="s">
        <v>917</v>
      </c>
      <c r="M260" t="s">
        <v>918</v>
      </c>
      <c r="N260">
        <v>6.8619444439999997</v>
      </c>
      <c r="O260">
        <v>5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34.309722000000001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3">
      <c r="A261">
        <v>2737298</v>
      </c>
      <c r="B261">
        <v>1</v>
      </c>
      <c r="C261" t="s">
        <v>76</v>
      </c>
      <c r="D261" t="s">
        <v>78</v>
      </c>
      <c r="E261" t="s">
        <v>145</v>
      </c>
      <c r="F261" t="s">
        <v>919</v>
      </c>
      <c r="G261" t="s">
        <v>135</v>
      </c>
      <c r="H261" t="s">
        <v>46</v>
      </c>
      <c r="I261" t="s">
        <v>129</v>
      </c>
      <c r="J261" t="s">
        <v>130</v>
      </c>
      <c r="K261" t="s">
        <v>131</v>
      </c>
      <c r="L261" t="s">
        <v>920</v>
      </c>
      <c r="M261" t="s">
        <v>921</v>
      </c>
      <c r="N261">
        <v>3.5152777770000001</v>
      </c>
      <c r="O261">
        <v>0</v>
      </c>
      <c r="P261">
        <v>68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239.03888900000001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2737169</v>
      </c>
      <c r="B262">
        <v>1</v>
      </c>
      <c r="C262" t="s">
        <v>76</v>
      </c>
      <c r="D262" t="s">
        <v>84</v>
      </c>
      <c r="E262" t="s">
        <v>138</v>
      </c>
      <c r="F262" t="s">
        <v>922</v>
      </c>
      <c r="G262" t="s">
        <v>923</v>
      </c>
      <c r="H262" t="s">
        <v>47</v>
      </c>
      <c r="I262" t="s">
        <v>129</v>
      </c>
      <c r="J262" t="s">
        <v>130</v>
      </c>
      <c r="K262" t="s">
        <v>131</v>
      </c>
      <c r="L262" t="s">
        <v>924</v>
      </c>
      <c r="M262" t="s">
        <v>925</v>
      </c>
      <c r="N262">
        <v>0.569722222</v>
      </c>
      <c r="O262">
        <v>26</v>
      </c>
      <c r="P262">
        <v>377</v>
      </c>
      <c r="Q262">
        <v>0</v>
      </c>
      <c r="R262">
        <v>0</v>
      </c>
      <c r="S262">
        <v>0</v>
      </c>
      <c r="T262">
        <v>0</v>
      </c>
      <c r="U262">
        <v>14.812778</v>
      </c>
      <c r="V262">
        <v>214.78527800000001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2737176</v>
      </c>
      <c r="B263">
        <v>1</v>
      </c>
      <c r="C263" t="s">
        <v>77</v>
      </c>
      <c r="D263" t="s">
        <v>117</v>
      </c>
      <c r="E263" t="s">
        <v>153</v>
      </c>
      <c r="F263" t="s">
        <v>926</v>
      </c>
      <c r="G263" t="s">
        <v>578</v>
      </c>
      <c r="H263" t="s">
        <v>46</v>
      </c>
      <c r="I263" t="s">
        <v>129</v>
      </c>
      <c r="J263" t="s">
        <v>15</v>
      </c>
      <c r="K263" t="s">
        <v>131</v>
      </c>
      <c r="L263" t="s">
        <v>927</v>
      </c>
      <c r="M263" t="s">
        <v>928</v>
      </c>
      <c r="N263">
        <v>2.1466666659999998</v>
      </c>
      <c r="O263">
        <v>0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2.1466669999999999</v>
      </c>
      <c r="Y263">
        <v>0</v>
      </c>
      <c r="Z263">
        <v>0</v>
      </c>
    </row>
    <row r="264" spans="1:26" x14ac:dyDescent="0.3">
      <c r="A264">
        <v>2737177</v>
      </c>
      <c r="B264">
        <v>1</v>
      </c>
      <c r="C264" t="s">
        <v>77</v>
      </c>
      <c r="D264" t="s">
        <v>114</v>
      </c>
      <c r="E264" t="s">
        <v>153</v>
      </c>
      <c r="F264" t="s">
        <v>929</v>
      </c>
      <c r="G264" t="s">
        <v>206</v>
      </c>
      <c r="H264" t="s">
        <v>46</v>
      </c>
      <c r="I264" t="s">
        <v>129</v>
      </c>
      <c r="J264" t="s">
        <v>130</v>
      </c>
      <c r="K264" t="s">
        <v>131</v>
      </c>
      <c r="L264" t="s">
        <v>930</v>
      </c>
      <c r="M264" t="s">
        <v>931</v>
      </c>
      <c r="N264">
        <v>1.285555555</v>
      </c>
      <c r="O264">
        <v>0</v>
      </c>
      <c r="P264">
        <v>10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12.855556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2737183</v>
      </c>
      <c r="B265">
        <v>1</v>
      </c>
      <c r="C265" t="s">
        <v>76</v>
      </c>
      <c r="D265" t="s">
        <v>90</v>
      </c>
      <c r="E265" t="s">
        <v>153</v>
      </c>
      <c r="F265" t="s">
        <v>932</v>
      </c>
      <c r="G265" t="s">
        <v>155</v>
      </c>
      <c r="H265" t="s">
        <v>46</v>
      </c>
      <c r="I265" t="s">
        <v>129</v>
      </c>
      <c r="J265" t="s">
        <v>130</v>
      </c>
      <c r="K265" t="s">
        <v>131</v>
      </c>
      <c r="L265" t="s">
        <v>933</v>
      </c>
      <c r="M265" t="s">
        <v>934</v>
      </c>
      <c r="N265">
        <v>0.93111111099999999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0.93111100000000002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2737194</v>
      </c>
      <c r="B266">
        <v>1</v>
      </c>
      <c r="C266" t="s">
        <v>76</v>
      </c>
      <c r="D266" t="s">
        <v>93</v>
      </c>
      <c r="E266" t="s">
        <v>153</v>
      </c>
      <c r="F266" t="s">
        <v>935</v>
      </c>
      <c r="G266" t="s">
        <v>155</v>
      </c>
      <c r="H266" t="s">
        <v>46</v>
      </c>
      <c r="I266" t="s">
        <v>129</v>
      </c>
      <c r="J266" t="s">
        <v>130</v>
      </c>
      <c r="K266" t="s">
        <v>131</v>
      </c>
      <c r="L266" t="s">
        <v>936</v>
      </c>
      <c r="M266" t="s">
        <v>937</v>
      </c>
      <c r="N266">
        <v>2.4372222219999999</v>
      </c>
      <c r="O266">
        <v>0</v>
      </c>
      <c r="P266">
        <v>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2.4372220000000002</v>
      </c>
      <c r="W266">
        <v>0</v>
      </c>
      <c r="X266">
        <v>0</v>
      </c>
      <c r="Y266">
        <v>0</v>
      </c>
      <c r="Z266">
        <v>0</v>
      </c>
    </row>
    <row r="267" spans="1:26" x14ac:dyDescent="0.3">
      <c r="A267">
        <v>2737182</v>
      </c>
      <c r="B267">
        <v>1</v>
      </c>
      <c r="C267" t="s">
        <v>77</v>
      </c>
      <c r="D267" t="s">
        <v>116</v>
      </c>
      <c r="E267" t="s">
        <v>167</v>
      </c>
      <c r="F267" t="s">
        <v>938</v>
      </c>
      <c r="G267" t="s">
        <v>160</v>
      </c>
      <c r="H267" t="s">
        <v>46</v>
      </c>
      <c r="I267" t="s">
        <v>129</v>
      </c>
      <c r="J267" t="s">
        <v>130</v>
      </c>
      <c r="K267" t="s">
        <v>131</v>
      </c>
      <c r="L267" t="s">
        <v>939</v>
      </c>
      <c r="M267" t="s">
        <v>940</v>
      </c>
      <c r="N267">
        <v>0.34583333300000002</v>
      </c>
      <c r="O267">
        <v>0</v>
      </c>
      <c r="P267">
        <v>191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66.054167000000007</v>
      </c>
      <c r="W267">
        <v>0</v>
      </c>
      <c r="X267">
        <v>0</v>
      </c>
      <c r="Y267">
        <v>0</v>
      </c>
      <c r="Z267">
        <v>0</v>
      </c>
    </row>
    <row r="268" spans="1:26" x14ac:dyDescent="0.3">
      <c r="A268">
        <v>2737189</v>
      </c>
      <c r="B268">
        <v>1</v>
      </c>
      <c r="C268" t="s">
        <v>77</v>
      </c>
      <c r="D268" t="s">
        <v>108</v>
      </c>
      <c r="E268" t="s">
        <v>167</v>
      </c>
      <c r="F268" t="s">
        <v>941</v>
      </c>
      <c r="G268" t="s">
        <v>195</v>
      </c>
      <c r="H268" t="s">
        <v>46</v>
      </c>
      <c r="I268" t="s">
        <v>129</v>
      </c>
      <c r="J268" t="s">
        <v>130</v>
      </c>
      <c r="K268" t="s">
        <v>131</v>
      </c>
      <c r="L268" t="s">
        <v>942</v>
      </c>
      <c r="M268" t="s">
        <v>943</v>
      </c>
      <c r="N268">
        <v>1.685277777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91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153.36027799999999</v>
      </c>
    </row>
    <row r="269" spans="1:26" x14ac:dyDescent="0.3">
      <c r="A269">
        <v>2737190</v>
      </c>
      <c r="B269">
        <v>1</v>
      </c>
      <c r="C269" t="s">
        <v>77</v>
      </c>
      <c r="D269" t="s">
        <v>109</v>
      </c>
      <c r="E269" t="s">
        <v>163</v>
      </c>
      <c r="F269" t="s">
        <v>944</v>
      </c>
      <c r="G269" t="s">
        <v>264</v>
      </c>
      <c r="H269" t="s">
        <v>47</v>
      </c>
      <c r="I269" t="s">
        <v>129</v>
      </c>
      <c r="J269" t="s">
        <v>130</v>
      </c>
      <c r="K269" t="s">
        <v>131</v>
      </c>
      <c r="L269" t="s">
        <v>945</v>
      </c>
      <c r="M269" t="s">
        <v>946</v>
      </c>
      <c r="N269">
        <v>1.800277777</v>
      </c>
      <c r="O269">
        <v>0</v>
      </c>
      <c r="P269">
        <v>9</v>
      </c>
      <c r="Q269">
        <v>0</v>
      </c>
      <c r="R269">
        <v>0</v>
      </c>
      <c r="S269">
        <v>1</v>
      </c>
      <c r="T269">
        <v>50</v>
      </c>
      <c r="U269">
        <v>0</v>
      </c>
      <c r="V269">
        <v>16.202500000000001</v>
      </c>
      <c r="W269">
        <v>0</v>
      </c>
      <c r="X269">
        <v>0</v>
      </c>
      <c r="Y269">
        <v>1.800278</v>
      </c>
      <c r="Z269">
        <v>90.013889000000006</v>
      </c>
    </row>
    <row r="270" spans="1:26" x14ac:dyDescent="0.3">
      <c r="A270">
        <v>2737185</v>
      </c>
      <c r="B270">
        <v>1</v>
      </c>
      <c r="C270" t="s">
        <v>76</v>
      </c>
      <c r="D270" t="s">
        <v>78</v>
      </c>
      <c r="E270" t="s">
        <v>153</v>
      </c>
      <c r="F270" t="s">
        <v>947</v>
      </c>
      <c r="G270" t="s">
        <v>155</v>
      </c>
      <c r="H270" t="s">
        <v>46</v>
      </c>
      <c r="I270" t="s">
        <v>129</v>
      </c>
      <c r="J270" t="s">
        <v>130</v>
      </c>
      <c r="K270" t="s">
        <v>131</v>
      </c>
      <c r="L270" t="s">
        <v>948</v>
      </c>
      <c r="M270" t="s">
        <v>949</v>
      </c>
      <c r="N270">
        <v>7.6427777770000001</v>
      </c>
      <c r="O270">
        <v>0</v>
      </c>
      <c r="P270">
        <v>63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481.495</v>
      </c>
      <c r="W270">
        <v>0</v>
      </c>
      <c r="X270">
        <v>0</v>
      </c>
      <c r="Y270">
        <v>0</v>
      </c>
      <c r="Z270">
        <v>0</v>
      </c>
    </row>
    <row r="271" spans="1:26" x14ac:dyDescent="0.3">
      <c r="A271">
        <v>2737184</v>
      </c>
      <c r="B271">
        <v>1</v>
      </c>
      <c r="C271" t="s">
        <v>76</v>
      </c>
      <c r="D271" t="s">
        <v>106</v>
      </c>
      <c r="E271" t="s">
        <v>167</v>
      </c>
      <c r="F271" t="s">
        <v>950</v>
      </c>
      <c r="G271" t="s">
        <v>160</v>
      </c>
      <c r="H271" t="s">
        <v>46</v>
      </c>
      <c r="I271" t="s">
        <v>129</v>
      </c>
      <c r="J271" t="s">
        <v>130</v>
      </c>
      <c r="K271" t="s">
        <v>131</v>
      </c>
      <c r="L271" t="s">
        <v>951</v>
      </c>
      <c r="M271" t="s">
        <v>952</v>
      </c>
      <c r="N271">
        <v>0.70750000000000002</v>
      </c>
      <c r="O271">
        <v>0</v>
      </c>
      <c r="P271">
        <v>48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33.96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2737188</v>
      </c>
      <c r="B272">
        <v>1</v>
      </c>
      <c r="C272" t="s">
        <v>76</v>
      </c>
      <c r="D272" t="s">
        <v>107</v>
      </c>
      <c r="E272" t="s">
        <v>145</v>
      </c>
      <c r="F272" t="s">
        <v>953</v>
      </c>
      <c r="G272" t="s">
        <v>135</v>
      </c>
      <c r="H272" t="s">
        <v>46</v>
      </c>
      <c r="I272" t="s">
        <v>129</v>
      </c>
      <c r="J272" t="s">
        <v>130</v>
      </c>
      <c r="K272" t="s">
        <v>131</v>
      </c>
      <c r="L272" t="s">
        <v>954</v>
      </c>
      <c r="M272" t="s">
        <v>955</v>
      </c>
      <c r="N272">
        <v>1.7838888879999999</v>
      </c>
      <c r="O272">
        <v>0</v>
      </c>
      <c r="P272">
        <v>156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278.28666700000002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2737186</v>
      </c>
      <c r="B273">
        <v>1</v>
      </c>
      <c r="C273" t="s">
        <v>77</v>
      </c>
      <c r="D273" t="s">
        <v>122</v>
      </c>
      <c r="E273" t="s">
        <v>158</v>
      </c>
      <c r="F273" t="s">
        <v>956</v>
      </c>
      <c r="G273" t="s">
        <v>199</v>
      </c>
      <c r="H273" t="s">
        <v>47</v>
      </c>
      <c r="I273" t="s">
        <v>129</v>
      </c>
      <c r="J273" t="s">
        <v>130</v>
      </c>
      <c r="K273" t="s">
        <v>131</v>
      </c>
      <c r="L273" t="s">
        <v>957</v>
      </c>
      <c r="M273" t="s">
        <v>958</v>
      </c>
      <c r="N273">
        <v>1.7849999999999999</v>
      </c>
      <c r="O273">
        <v>0</v>
      </c>
      <c r="P273">
        <v>0</v>
      </c>
      <c r="Q273">
        <v>43</v>
      </c>
      <c r="R273">
        <v>364</v>
      </c>
      <c r="S273">
        <v>12</v>
      </c>
      <c r="T273">
        <v>111</v>
      </c>
      <c r="U273">
        <v>0</v>
      </c>
      <c r="V273">
        <v>0</v>
      </c>
      <c r="W273">
        <v>76.754999999999995</v>
      </c>
      <c r="X273">
        <v>649.74</v>
      </c>
      <c r="Y273">
        <v>21.42</v>
      </c>
      <c r="Z273">
        <v>198.13499999999999</v>
      </c>
    </row>
    <row r="274" spans="1:26" x14ac:dyDescent="0.3">
      <c r="A274">
        <v>2737206</v>
      </c>
      <c r="B274">
        <v>1</v>
      </c>
      <c r="C274" t="s">
        <v>77</v>
      </c>
      <c r="D274" t="s">
        <v>115</v>
      </c>
      <c r="E274" t="s">
        <v>126</v>
      </c>
      <c r="F274" t="s">
        <v>959</v>
      </c>
      <c r="G274" t="s">
        <v>128</v>
      </c>
      <c r="H274" t="s">
        <v>46</v>
      </c>
      <c r="I274" t="s">
        <v>129</v>
      </c>
      <c r="J274" t="s">
        <v>130</v>
      </c>
      <c r="K274" t="s">
        <v>131</v>
      </c>
      <c r="L274" t="s">
        <v>960</v>
      </c>
      <c r="M274" t="s">
        <v>961</v>
      </c>
      <c r="N274">
        <v>1.3958333329999999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20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27.916667</v>
      </c>
    </row>
    <row r="275" spans="1:26" x14ac:dyDescent="0.3">
      <c r="A275">
        <v>2737221</v>
      </c>
      <c r="B275">
        <v>1</v>
      </c>
      <c r="C275" t="s">
        <v>77</v>
      </c>
      <c r="D275" t="s">
        <v>113</v>
      </c>
      <c r="E275" t="s">
        <v>153</v>
      </c>
      <c r="F275" t="s">
        <v>962</v>
      </c>
      <c r="G275" t="s">
        <v>249</v>
      </c>
      <c r="H275" t="s">
        <v>46</v>
      </c>
      <c r="I275" t="s">
        <v>129</v>
      </c>
      <c r="J275" t="s">
        <v>130</v>
      </c>
      <c r="K275" t="s">
        <v>131</v>
      </c>
      <c r="L275" t="s">
        <v>963</v>
      </c>
      <c r="M275" t="s">
        <v>964</v>
      </c>
      <c r="N275">
        <v>4.7041666659999999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4.704167</v>
      </c>
    </row>
    <row r="276" spans="1:26" x14ac:dyDescent="0.3">
      <c r="A276">
        <v>2737196</v>
      </c>
      <c r="B276">
        <v>1</v>
      </c>
      <c r="C276" t="s">
        <v>76</v>
      </c>
      <c r="D276" t="s">
        <v>90</v>
      </c>
      <c r="E276" t="s">
        <v>153</v>
      </c>
      <c r="F276" t="s">
        <v>965</v>
      </c>
      <c r="G276" t="s">
        <v>155</v>
      </c>
      <c r="H276" t="s">
        <v>46</v>
      </c>
      <c r="I276" t="s">
        <v>129</v>
      </c>
      <c r="J276" t="s">
        <v>130</v>
      </c>
      <c r="K276" t="s">
        <v>131</v>
      </c>
      <c r="L276" t="s">
        <v>966</v>
      </c>
      <c r="M276" t="s">
        <v>967</v>
      </c>
      <c r="N276">
        <v>2.426111111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2.4261110000000001</v>
      </c>
    </row>
    <row r="277" spans="1:26" x14ac:dyDescent="0.3">
      <c r="A277">
        <v>2737201</v>
      </c>
      <c r="B277">
        <v>1</v>
      </c>
      <c r="C277" t="s">
        <v>76</v>
      </c>
      <c r="D277" t="s">
        <v>78</v>
      </c>
      <c r="E277" t="s">
        <v>153</v>
      </c>
      <c r="F277" t="s">
        <v>968</v>
      </c>
      <c r="G277" t="s">
        <v>249</v>
      </c>
      <c r="H277" t="s">
        <v>46</v>
      </c>
      <c r="I277" t="s">
        <v>129</v>
      </c>
      <c r="J277" t="s">
        <v>130</v>
      </c>
      <c r="K277" t="s">
        <v>131</v>
      </c>
      <c r="L277" t="s">
        <v>969</v>
      </c>
      <c r="M277" t="s">
        <v>970</v>
      </c>
      <c r="N277">
        <v>6.136111111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6.1361109999999996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2737193</v>
      </c>
      <c r="B278">
        <v>1</v>
      </c>
      <c r="C278" t="s">
        <v>77</v>
      </c>
      <c r="D278" t="s">
        <v>114</v>
      </c>
      <c r="E278" t="s">
        <v>158</v>
      </c>
      <c r="F278" t="s">
        <v>971</v>
      </c>
      <c r="G278" t="s">
        <v>348</v>
      </c>
      <c r="H278" t="s">
        <v>47</v>
      </c>
      <c r="I278" t="s">
        <v>129</v>
      </c>
      <c r="J278" t="s">
        <v>130</v>
      </c>
      <c r="K278" t="s">
        <v>142</v>
      </c>
      <c r="L278" t="s">
        <v>972</v>
      </c>
      <c r="M278" t="s">
        <v>973</v>
      </c>
      <c r="N278">
        <v>0.72416666600000001</v>
      </c>
      <c r="O278">
        <v>0</v>
      </c>
      <c r="P278">
        <v>0</v>
      </c>
      <c r="Q278">
        <v>0</v>
      </c>
      <c r="R278">
        <v>0</v>
      </c>
      <c r="S278">
        <v>32</v>
      </c>
      <c r="T278">
        <v>659</v>
      </c>
      <c r="U278">
        <v>0</v>
      </c>
      <c r="V278">
        <v>0</v>
      </c>
      <c r="W278">
        <v>0</v>
      </c>
      <c r="X278">
        <v>0</v>
      </c>
      <c r="Y278">
        <v>23.173333</v>
      </c>
      <c r="Z278">
        <v>477.22583300000002</v>
      </c>
    </row>
    <row r="279" spans="1:26" x14ac:dyDescent="0.3">
      <c r="A279">
        <v>2737204</v>
      </c>
      <c r="B279">
        <v>1</v>
      </c>
      <c r="C279" t="s">
        <v>76</v>
      </c>
      <c r="D279" t="s">
        <v>90</v>
      </c>
      <c r="E279" t="s">
        <v>153</v>
      </c>
      <c r="F279" t="s">
        <v>974</v>
      </c>
      <c r="G279" t="s">
        <v>155</v>
      </c>
      <c r="H279" t="s">
        <v>46</v>
      </c>
      <c r="I279" t="s">
        <v>129</v>
      </c>
      <c r="J279" t="s">
        <v>130</v>
      </c>
      <c r="K279" t="s">
        <v>131</v>
      </c>
      <c r="L279" t="s">
        <v>975</v>
      </c>
      <c r="M279" t="s">
        <v>976</v>
      </c>
      <c r="N279">
        <v>1.521111111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1.5211110000000001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2737349</v>
      </c>
      <c r="B280">
        <v>1</v>
      </c>
      <c r="C280" t="s">
        <v>76</v>
      </c>
      <c r="D280" t="s">
        <v>90</v>
      </c>
      <c r="E280" t="s">
        <v>153</v>
      </c>
      <c r="F280" t="s">
        <v>977</v>
      </c>
      <c r="G280" t="s">
        <v>249</v>
      </c>
      <c r="H280" t="s">
        <v>46</v>
      </c>
      <c r="I280" t="s">
        <v>129</v>
      </c>
      <c r="J280" t="s">
        <v>130</v>
      </c>
      <c r="K280" t="s">
        <v>131</v>
      </c>
      <c r="L280" t="s">
        <v>978</v>
      </c>
      <c r="M280" t="s">
        <v>979</v>
      </c>
      <c r="N280">
        <v>2.7969444440000002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2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5.5938889999999999</v>
      </c>
    </row>
    <row r="281" spans="1:26" x14ac:dyDescent="0.3">
      <c r="A281">
        <v>2737143</v>
      </c>
      <c r="B281">
        <v>2</v>
      </c>
      <c r="C281" t="s">
        <v>76</v>
      </c>
      <c r="D281" t="s">
        <v>92</v>
      </c>
      <c r="E281" t="s">
        <v>167</v>
      </c>
      <c r="F281" t="s">
        <v>980</v>
      </c>
      <c r="G281" t="s">
        <v>128</v>
      </c>
      <c r="H281" t="s">
        <v>46</v>
      </c>
      <c r="I281" t="s">
        <v>129</v>
      </c>
      <c r="J281" t="s">
        <v>130</v>
      </c>
      <c r="K281" t="s">
        <v>131</v>
      </c>
      <c r="L281" t="s">
        <v>878</v>
      </c>
      <c r="M281" t="s">
        <v>981</v>
      </c>
      <c r="N281">
        <v>10.135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242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2452.67</v>
      </c>
    </row>
    <row r="282" spans="1:26" x14ac:dyDescent="0.3">
      <c r="A282">
        <v>2737211</v>
      </c>
      <c r="B282">
        <v>1</v>
      </c>
      <c r="C282" t="s">
        <v>77</v>
      </c>
      <c r="D282" t="s">
        <v>114</v>
      </c>
      <c r="E282" t="s">
        <v>163</v>
      </c>
      <c r="F282" t="s">
        <v>982</v>
      </c>
      <c r="G282" t="s">
        <v>199</v>
      </c>
      <c r="H282" t="s">
        <v>47</v>
      </c>
      <c r="I282" t="s">
        <v>129</v>
      </c>
      <c r="J282" t="s">
        <v>130</v>
      </c>
      <c r="K282" t="s">
        <v>131</v>
      </c>
      <c r="L282" t="s">
        <v>983</v>
      </c>
      <c r="M282" t="s">
        <v>984</v>
      </c>
      <c r="N282">
        <v>0.130833333</v>
      </c>
      <c r="O282">
        <v>23</v>
      </c>
      <c r="P282">
        <v>7</v>
      </c>
      <c r="Q282">
        <v>0</v>
      </c>
      <c r="R282">
        <v>0</v>
      </c>
      <c r="S282">
        <v>79</v>
      </c>
      <c r="T282">
        <v>399</v>
      </c>
      <c r="U282">
        <v>3.0091670000000001</v>
      </c>
      <c r="V282">
        <v>0.91583300000000001</v>
      </c>
      <c r="W282">
        <v>0</v>
      </c>
      <c r="X282">
        <v>0</v>
      </c>
      <c r="Y282">
        <v>10.335832999999999</v>
      </c>
      <c r="Z282">
        <v>52.202500000000001</v>
      </c>
    </row>
    <row r="283" spans="1:26" x14ac:dyDescent="0.3">
      <c r="A283">
        <v>2737400</v>
      </c>
      <c r="B283">
        <v>1</v>
      </c>
      <c r="C283" t="s">
        <v>76</v>
      </c>
      <c r="D283" t="s">
        <v>99</v>
      </c>
      <c r="E283" t="s">
        <v>163</v>
      </c>
      <c r="F283" t="s">
        <v>985</v>
      </c>
      <c r="G283" t="s">
        <v>264</v>
      </c>
      <c r="H283" t="s">
        <v>47</v>
      </c>
      <c r="I283" t="s">
        <v>129</v>
      </c>
      <c r="J283" t="s">
        <v>130</v>
      </c>
      <c r="K283" t="s">
        <v>131</v>
      </c>
      <c r="L283" t="s">
        <v>986</v>
      </c>
      <c r="M283" t="s">
        <v>987</v>
      </c>
      <c r="N283">
        <v>1.9597222219999999</v>
      </c>
      <c r="O283">
        <v>0</v>
      </c>
      <c r="P283">
        <v>127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248.88472200000001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2737225</v>
      </c>
      <c r="B284">
        <v>1</v>
      </c>
      <c r="C284" t="s">
        <v>77</v>
      </c>
      <c r="D284" t="s">
        <v>124</v>
      </c>
      <c r="E284" t="s">
        <v>153</v>
      </c>
      <c r="F284" t="s">
        <v>988</v>
      </c>
      <c r="G284" t="s">
        <v>155</v>
      </c>
      <c r="H284" t="s">
        <v>46</v>
      </c>
      <c r="I284" t="s">
        <v>129</v>
      </c>
      <c r="J284" t="s">
        <v>130</v>
      </c>
      <c r="K284" t="s">
        <v>131</v>
      </c>
      <c r="L284" t="s">
        <v>989</v>
      </c>
      <c r="M284" t="s">
        <v>990</v>
      </c>
      <c r="N284">
        <v>2.6152777770000002</v>
      </c>
      <c r="O284">
        <v>0</v>
      </c>
      <c r="P284">
        <v>6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15.691667000000001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2737233</v>
      </c>
      <c r="B285">
        <v>1</v>
      </c>
      <c r="C285" t="s">
        <v>77</v>
      </c>
      <c r="D285" t="s">
        <v>109</v>
      </c>
      <c r="E285" t="s">
        <v>167</v>
      </c>
      <c r="F285" t="s">
        <v>991</v>
      </c>
      <c r="G285" t="s">
        <v>128</v>
      </c>
      <c r="H285" t="s">
        <v>46</v>
      </c>
      <c r="I285" t="s">
        <v>129</v>
      </c>
      <c r="J285" t="s">
        <v>130</v>
      </c>
      <c r="K285" t="s">
        <v>131</v>
      </c>
      <c r="L285" t="s">
        <v>992</v>
      </c>
      <c r="M285" t="s">
        <v>993</v>
      </c>
      <c r="N285">
        <v>3.818333333</v>
      </c>
      <c r="O285">
        <v>0</v>
      </c>
      <c r="P285">
        <v>79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301.64833299999998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2737247</v>
      </c>
      <c r="B286">
        <v>1</v>
      </c>
      <c r="C286" t="s">
        <v>76</v>
      </c>
      <c r="D286" t="s">
        <v>101</v>
      </c>
      <c r="E286" t="s">
        <v>222</v>
      </c>
      <c r="F286" t="s">
        <v>994</v>
      </c>
      <c r="G286" t="s">
        <v>199</v>
      </c>
      <c r="H286" t="s">
        <v>47</v>
      </c>
      <c r="I286" t="s">
        <v>129</v>
      </c>
      <c r="J286" t="s">
        <v>130</v>
      </c>
      <c r="K286" t="s">
        <v>131</v>
      </c>
      <c r="L286" t="s">
        <v>995</v>
      </c>
      <c r="M286" t="s">
        <v>996</v>
      </c>
      <c r="N286">
        <v>1.4697222219999999</v>
      </c>
      <c r="O286">
        <v>23</v>
      </c>
      <c r="P286">
        <v>405</v>
      </c>
      <c r="Q286">
        <v>0</v>
      </c>
      <c r="R286">
        <v>0</v>
      </c>
      <c r="S286">
        <v>0</v>
      </c>
      <c r="T286">
        <v>0</v>
      </c>
      <c r="U286">
        <v>33.803610999999997</v>
      </c>
      <c r="V286">
        <v>595.23749999999995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2737242</v>
      </c>
      <c r="B287">
        <v>1</v>
      </c>
      <c r="C287" t="s">
        <v>76</v>
      </c>
      <c r="D287" t="s">
        <v>97</v>
      </c>
      <c r="E287" t="s">
        <v>153</v>
      </c>
      <c r="F287" t="s">
        <v>571</v>
      </c>
      <c r="G287" t="s">
        <v>206</v>
      </c>
      <c r="H287" t="s">
        <v>46</v>
      </c>
      <c r="I287" t="s">
        <v>129</v>
      </c>
      <c r="J287" t="s">
        <v>130</v>
      </c>
      <c r="K287" t="s">
        <v>131</v>
      </c>
      <c r="L287" t="s">
        <v>997</v>
      </c>
      <c r="M287" t="s">
        <v>998</v>
      </c>
      <c r="N287">
        <v>3.3263888879999999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3.3263889999999998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2737234</v>
      </c>
      <c r="B288">
        <v>1</v>
      </c>
      <c r="C288" t="s">
        <v>76</v>
      </c>
      <c r="D288" t="s">
        <v>96</v>
      </c>
      <c r="E288" t="s">
        <v>153</v>
      </c>
      <c r="F288" t="s">
        <v>999</v>
      </c>
      <c r="G288" t="s">
        <v>249</v>
      </c>
      <c r="H288" t="s">
        <v>46</v>
      </c>
      <c r="I288" t="s">
        <v>129</v>
      </c>
      <c r="J288" t="s">
        <v>130</v>
      </c>
      <c r="K288" t="s">
        <v>131</v>
      </c>
      <c r="L288" t="s">
        <v>1000</v>
      </c>
      <c r="M288" t="s">
        <v>1001</v>
      </c>
      <c r="N288">
        <v>1.829722222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1.8297220000000001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2737239</v>
      </c>
      <c r="B289">
        <v>1</v>
      </c>
      <c r="C289" t="s">
        <v>76</v>
      </c>
      <c r="D289" t="s">
        <v>79</v>
      </c>
      <c r="E289" t="s">
        <v>153</v>
      </c>
      <c r="F289" t="s">
        <v>1002</v>
      </c>
      <c r="G289" t="s">
        <v>206</v>
      </c>
      <c r="H289" t="s">
        <v>46</v>
      </c>
      <c r="I289" t="s">
        <v>129</v>
      </c>
      <c r="J289" t="s">
        <v>130</v>
      </c>
      <c r="K289" t="s">
        <v>131</v>
      </c>
      <c r="L289" t="s">
        <v>1003</v>
      </c>
      <c r="M289" t="s">
        <v>1004</v>
      </c>
      <c r="N289">
        <v>1.4875</v>
      </c>
      <c r="O289">
        <v>0</v>
      </c>
      <c r="P289">
        <v>9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13.387499999999999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2737235</v>
      </c>
      <c r="B290">
        <v>1</v>
      </c>
      <c r="C290" t="s">
        <v>77</v>
      </c>
      <c r="D290" t="s">
        <v>114</v>
      </c>
      <c r="E290" t="s">
        <v>163</v>
      </c>
      <c r="F290" t="s">
        <v>1005</v>
      </c>
      <c r="G290" t="s">
        <v>264</v>
      </c>
      <c r="H290" t="s">
        <v>47</v>
      </c>
      <c r="I290" t="s">
        <v>129</v>
      </c>
      <c r="J290" t="s">
        <v>130</v>
      </c>
      <c r="K290" t="s">
        <v>131</v>
      </c>
      <c r="L290" t="s">
        <v>1006</v>
      </c>
      <c r="M290" t="s">
        <v>1007</v>
      </c>
      <c r="N290">
        <v>1.0113888879999999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309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312.51916599999998</v>
      </c>
    </row>
    <row r="291" spans="1:26" x14ac:dyDescent="0.3">
      <c r="A291">
        <v>2737391</v>
      </c>
      <c r="B291">
        <v>1</v>
      </c>
      <c r="C291" t="s">
        <v>76</v>
      </c>
      <c r="D291" t="s">
        <v>81</v>
      </c>
      <c r="E291" t="s">
        <v>145</v>
      </c>
      <c r="F291" t="s">
        <v>1008</v>
      </c>
      <c r="G291" t="s">
        <v>128</v>
      </c>
      <c r="H291" t="s">
        <v>46</v>
      </c>
      <c r="I291" t="s">
        <v>129</v>
      </c>
      <c r="J291" t="s">
        <v>130</v>
      </c>
      <c r="K291" t="s">
        <v>131</v>
      </c>
      <c r="L291" t="s">
        <v>1009</v>
      </c>
      <c r="M291" t="s">
        <v>1010</v>
      </c>
      <c r="N291">
        <v>4.9522222219999996</v>
      </c>
      <c r="O291">
        <v>0</v>
      </c>
      <c r="P291">
        <v>66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326.84666700000002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2737257</v>
      </c>
      <c r="B292">
        <v>1</v>
      </c>
      <c r="C292" t="s">
        <v>76</v>
      </c>
      <c r="D292" t="s">
        <v>78</v>
      </c>
      <c r="E292" t="s">
        <v>153</v>
      </c>
      <c r="F292" t="s">
        <v>1011</v>
      </c>
      <c r="G292" t="s">
        <v>249</v>
      </c>
      <c r="H292" t="s">
        <v>46</v>
      </c>
      <c r="I292" t="s">
        <v>129</v>
      </c>
      <c r="J292" t="s">
        <v>130</v>
      </c>
      <c r="K292" t="s">
        <v>131</v>
      </c>
      <c r="L292" t="s">
        <v>1012</v>
      </c>
      <c r="M292" t="s">
        <v>1013</v>
      </c>
      <c r="N292">
        <v>5.1972222219999997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5.197222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2737250</v>
      </c>
      <c r="B293">
        <v>1</v>
      </c>
      <c r="C293" t="s">
        <v>77</v>
      </c>
      <c r="D293" t="s">
        <v>116</v>
      </c>
      <c r="E293" t="s">
        <v>153</v>
      </c>
      <c r="F293" t="s">
        <v>1014</v>
      </c>
      <c r="G293" t="s">
        <v>578</v>
      </c>
      <c r="H293" t="s">
        <v>46</v>
      </c>
      <c r="I293" t="s">
        <v>129</v>
      </c>
      <c r="J293" t="s">
        <v>130</v>
      </c>
      <c r="K293" t="s">
        <v>131</v>
      </c>
      <c r="L293" t="s">
        <v>1015</v>
      </c>
      <c r="M293" t="s">
        <v>1016</v>
      </c>
      <c r="N293">
        <v>6.5555555549999998</v>
      </c>
      <c r="O293">
        <v>0</v>
      </c>
      <c r="P293">
        <v>14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91.777777999999998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2737411</v>
      </c>
      <c r="B294">
        <v>1</v>
      </c>
      <c r="C294" t="s">
        <v>76</v>
      </c>
      <c r="D294" t="s">
        <v>90</v>
      </c>
      <c r="E294" t="s">
        <v>222</v>
      </c>
      <c r="F294" t="s">
        <v>1017</v>
      </c>
      <c r="G294" t="s">
        <v>160</v>
      </c>
      <c r="H294" t="s">
        <v>47</v>
      </c>
      <c r="I294" t="s">
        <v>129</v>
      </c>
      <c r="J294" t="s">
        <v>130</v>
      </c>
      <c r="K294" t="s">
        <v>131</v>
      </c>
      <c r="L294" t="s">
        <v>1018</v>
      </c>
      <c r="M294" t="s">
        <v>1019</v>
      </c>
      <c r="N294">
        <v>2.2761111110000001</v>
      </c>
      <c r="O294">
        <v>0</v>
      </c>
      <c r="P294">
        <v>31</v>
      </c>
      <c r="Q294">
        <v>0</v>
      </c>
      <c r="R294">
        <v>0</v>
      </c>
      <c r="S294">
        <v>11</v>
      </c>
      <c r="T294">
        <v>169</v>
      </c>
      <c r="U294">
        <v>0</v>
      </c>
      <c r="V294">
        <v>70.559443999999999</v>
      </c>
      <c r="W294">
        <v>0</v>
      </c>
      <c r="X294">
        <v>0</v>
      </c>
      <c r="Y294">
        <v>25.037222</v>
      </c>
      <c r="Z294">
        <v>384.662778</v>
      </c>
    </row>
    <row r="295" spans="1:26" x14ac:dyDescent="0.3">
      <c r="A295">
        <v>2737253</v>
      </c>
      <c r="B295">
        <v>1</v>
      </c>
      <c r="C295" t="s">
        <v>77</v>
      </c>
      <c r="D295" t="s">
        <v>108</v>
      </c>
      <c r="E295" t="s">
        <v>163</v>
      </c>
      <c r="F295" t="s">
        <v>1020</v>
      </c>
      <c r="G295" t="s">
        <v>199</v>
      </c>
      <c r="H295" t="s">
        <v>47</v>
      </c>
      <c r="I295" t="s">
        <v>129</v>
      </c>
      <c r="J295" t="s">
        <v>130</v>
      </c>
      <c r="K295" t="s">
        <v>131</v>
      </c>
      <c r="L295" t="s">
        <v>1021</v>
      </c>
      <c r="M295" t="s">
        <v>1022</v>
      </c>
      <c r="N295">
        <v>0.39750000000000002</v>
      </c>
      <c r="O295">
        <v>26</v>
      </c>
      <c r="P295">
        <v>808</v>
      </c>
      <c r="Q295">
        <v>0</v>
      </c>
      <c r="R295">
        <v>0</v>
      </c>
      <c r="S295">
        <v>109</v>
      </c>
      <c r="T295">
        <v>280</v>
      </c>
      <c r="U295">
        <v>10.335000000000001</v>
      </c>
      <c r="V295">
        <v>321.18</v>
      </c>
      <c r="W295">
        <v>0</v>
      </c>
      <c r="X295">
        <v>0</v>
      </c>
      <c r="Y295">
        <v>43.327500000000001</v>
      </c>
      <c r="Z295">
        <v>111.3</v>
      </c>
    </row>
    <row r="296" spans="1:26" x14ac:dyDescent="0.3">
      <c r="A296">
        <v>2737260</v>
      </c>
      <c r="B296">
        <v>1</v>
      </c>
      <c r="C296" t="s">
        <v>76</v>
      </c>
      <c r="D296" t="s">
        <v>80</v>
      </c>
      <c r="E296" t="s">
        <v>167</v>
      </c>
      <c r="F296" t="s">
        <v>1023</v>
      </c>
      <c r="G296" t="s">
        <v>195</v>
      </c>
      <c r="H296" t="s">
        <v>46</v>
      </c>
      <c r="I296" t="s">
        <v>129</v>
      </c>
      <c r="J296" t="s">
        <v>130</v>
      </c>
      <c r="K296" t="s">
        <v>131</v>
      </c>
      <c r="L296" t="s">
        <v>1024</v>
      </c>
      <c r="M296" t="s">
        <v>1025</v>
      </c>
      <c r="N296">
        <v>0.75416666600000004</v>
      </c>
      <c r="O296">
        <v>0</v>
      </c>
      <c r="P296">
        <v>1347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1015.862499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2737270</v>
      </c>
      <c r="B297">
        <v>1</v>
      </c>
      <c r="C297" t="s">
        <v>76</v>
      </c>
      <c r="D297" t="s">
        <v>78</v>
      </c>
      <c r="E297" t="s">
        <v>126</v>
      </c>
      <c r="F297" t="s">
        <v>1026</v>
      </c>
      <c r="G297" t="s">
        <v>128</v>
      </c>
      <c r="H297" t="s">
        <v>46</v>
      </c>
      <c r="I297" t="s">
        <v>129</v>
      </c>
      <c r="J297" t="s">
        <v>130</v>
      </c>
      <c r="K297" t="s">
        <v>131</v>
      </c>
      <c r="L297" t="s">
        <v>1027</v>
      </c>
      <c r="M297" t="s">
        <v>1028</v>
      </c>
      <c r="N297">
        <v>3.4161111110000002</v>
      </c>
      <c r="O297">
        <v>0</v>
      </c>
      <c r="P297">
        <v>146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498.75222200000002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2737315</v>
      </c>
      <c r="B298">
        <v>1</v>
      </c>
      <c r="C298" t="s">
        <v>76</v>
      </c>
      <c r="D298" t="s">
        <v>101</v>
      </c>
      <c r="E298" t="s">
        <v>158</v>
      </c>
      <c r="F298" t="s">
        <v>1029</v>
      </c>
      <c r="G298" t="s">
        <v>732</v>
      </c>
      <c r="H298" t="s">
        <v>47</v>
      </c>
      <c r="I298" t="s">
        <v>129</v>
      </c>
      <c r="J298" t="s">
        <v>130</v>
      </c>
      <c r="K298" t="s">
        <v>131</v>
      </c>
      <c r="L298" t="s">
        <v>1030</v>
      </c>
      <c r="M298" t="s">
        <v>1031</v>
      </c>
      <c r="N298">
        <v>1.9344444439999999</v>
      </c>
      <c r="O298">
        <v>11</v>
      </c>
      <c r="P298">
        <v>336</v>
      </c>
      <c r="Q298">
        <v>0</v>
      </c>
      <c r="R298">
        <v>0</v>
      </c>
      <c r="S298">
        <v>0</v>
      </c>
      <c r="T298">
        <v>0</v>
      </c>
      <c r="U298">
        <v>21.278888999999999</v>
      </c>
      <c r="V298">
        <v>649.97333300000003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2737265</v>
      </c>
      <c r="B299">
        <v>1</v>
      </c>
      <c r="C299" t="s">
        <v>76</v>
      </c>
      <c r="D299" t="s">
        <v>81</v>
      </c>
      <c r="E299" t="s">
        <v>145</v>
      </c>
      <c r="F299" t="s">
        <v>146</v>
      </c>
      <c r="G299" t="s">
        <v>135</v>
      </c>
      <c r="H299" t="s">
        <v>46</v>
      </c>
      <c r="I299" t="s">
        <v>129</v>
      </c>
      <c r="J299" t="s">
        <v>130</v>
      </c>
      <c r="K299" t="s">
        <v>131</v>
      </c>
      <c r="L299" t="s">
        <v>1032</v>
      </c>
      <c r="M299" t="s">
        <v>1033</v>
      </c>
      <c r="N299">
        <v>8.4030555549999999</v>
      </c>
      <c r="O299">
        <v>0</v>
      </c>
      <c r="P299">
        <v>86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722.662778</v>
      </c>
      <c r="W299">
        <v>0</v>
      </c>
      <c r="X299">
        <v>0</v>
      </c>
      <c r="Y299">
        <v>0</v>
      </c>
      <c r="Z299">
        <v>0</v>
      </c>
    </row>
    <row r="300" spans="1:26" x14ac:dyDescent="0.3">
      <c r="A300">
        <v>2737273</v>
      </c>
      <c r="B300">
        <v>1</v>
      </c>
      <c r="C300" t="s">
        <v>76</v>
      </c>
      <c r="D300" t="s">
        <v>78</v>
      </c>
      <c r="E300" t="s">
        <v>153</v>
      </c>
      <c r="F300" t="s">
        <v>1034</v>
      </c>
      <c r="G300" t="s">
        <v>155</v>
      </c>
      <c r="H300" t="s">
        <v>46</v>
      </c>
      <c r="I300" t="s">
        <v>129</v>
      </c>
      <c r="J300" t="s">
        <v>130</v>
      </c>
      <c r="K300" t="s">
        <v>131</v>
      </c>
      <c r="L300" t="s">
        <v>1035</v>
      </c>
      <c r="M300" t="s">
        <v>1036</v>
      </c>
      <c r="N300">
        <v>9.0008333329999992</v>
      </c>
      <c r="O300">
        <v>0</v>
      </c>
      <c r="P300">
        <v>19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171.01583299999999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2737281</v>
      </c>
      <c r="B301">
        <v>1</v>
      </c>
      <c r="C301" t="s">
        <v>76</v>
      </c>
      <c r="D301" t="s">
        <v>78</v>
      </c>
      <c r="E301" t="s">
        <v>153</v>
      </c>
      <c r="F301" t="s">
        <v>1037</v>
      </c>
      <c r="G301" t="s">
        <v>155</v>
      </c>
      <c r="H301" t="s">
        <v>46</v>
      </c>
      <c r="I301" t="s">
        <v>129</v>
      </c>
      <c r="J301" t="s">
        <v>130</v>
      </c>
      <c r="K301" t="s">
        <v>131</v>
      </c>
      <c r="L301" t="s">
        <v>1038</v>
      </c>
      <c r="M301" t="s">
        <v>1039</v>
      </c>
      <c r="N301">
        <v>1.767222222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1.7672220000000001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2737288</v>
      </c>
      <c r="B302">
        <v>1</v>
      </c>
      <c r="C302" t="s">
        <v>76</v>
      </c>
      <c r="D302" t="s">
        <v>83</v>
      </c>
      <c r="E302" t="s">
        <v>153</v>
      </c>
      <c r="F302" t="s">
        <v>1040</v>
      </c>
      <c r="G302" t="s">
        <v>249</v>
      </c>
      <c r="H302" t="s">
        <v>46</v>
      </c>
      <c r="I302" t="s">
        <v>129</v>
      </c>
      <c r="J302" t="s">
        <v>130</v>
      </c>
      <c r="K302" t="s">
        <v>131</v>
      </c>
      <c r="L302" t="s">
        <v>1041</v>
      </c>
      <c r="M302" t="s">
        <v>1042</v>
      </c>
      <c r="N302">
        <v>2.574166666</v>
      </c>
      <c r="O302">
        <v>0</v>
      </c>
      <c r="P302">
        <v>5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12.870832999999999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2737292</v>
      </c>
      <c r="B303">
        <v>1</v>
      </c>
      <c r="C303" t="s">
        <v>76</v>
      </c>
      <c r="D303" t="s">
        <v>94</v>
      </c>
      <c r="E303" t="s">
        <v>153</v>
      </c>
      <c r="F303" t="s">
        <v>1043</v>
      </c>
      <c r="G303" t="s">
        <v>155</v>
      </c>
      <c r="H303" t="s">
        <v>46</v>
      </c>
      <c r="I303" t="s">
        <v>129</v>
      </c>
      <c r="J303" t="s">
        <v>130</v>
      </c>
      <c r="K303" t="s">
        <v>131</v>
      </c>
      <c r="L303" t="s">
        <v>1044</v>
      </c>
      <c r="M303" t="s">
        <v>1045</v>
      </c>
      <c r="N303">
        <v>1.349444444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1.3494440000000001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2737297</v>
      </c>
      <c r="B304">
        <v>1</v>
      </c>
      <c r="C304" t="s">
        <v>76</v>
      </c>
      <c r="D304" t="s">
        <v>79</v>
      </c>
      <c r="E304" t="s">
        <v>167</v>
      </c>
      <c r="F304" t="s">
        <v>1046</v>
      </c>
      <c r="G304" t="s">
        <v>195</v>
      </c>
      <c r="H304" t="s">
        <v>46</v>
      </c>
      <c r="I304" t="s">
        <v>129</v>
      </c>
      <c r="J304" t="s">
        <v>130</v>
      </c>
      <c r="K304" t="s">
        <v>131</v>
      </c>
      <c r="L304" t="s">
        <v>1047</v>
      </c>
      <c r="M304" t="s">
        <v>1048</v>
      </c>
      <c r="N304">
        <v>0.47916666600000002</v>
      </c>
      <c r="O304">
        <v>0</v>
      </c>
      <c r="P304">
        <v>52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24.916667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2737294</v>
      </c>
      <c r="B305">
        <v>1</v>
      </c>
      <c r="C305" t="s">
        <v>76</v>
      </c>
      <c r="D305" t="s">
        <v>96</v>
      </c>
      <c r="E305" t="s">
        <v>158</v>
      </c>
      <c r="F305" t="s">
        <v>307</v>
      </c>
      <c r="G305" t="s">
        <v>160</v>
      </c>
      <c r="H305" t="s">
        <v>47</v>
      </c>
      <c r="I305" t="s">
        <v>129</v>
      </c>
      <c r="J305" t="s">
        <v>130</v>
      </c>
      <c r="K305" t="s">
        <v>131</v>
      </c>
      <c r="L305" t="s">
        <v>1049</v>
      </c>
      <c r="M305" t="s">
        <v>1050</v>
      </c>
      <c r="N305">
        <v>0.75277777700000004</v>
      </c>
      <c r="O305">
        <v>33</v>
      </c>
      <c r="P305">
        <v>363</v>
      </c>
      <c r="Q305">
        <v>0</v>
      </c>
      <c r="R305">
        <v>0</v>
      </c>
      <c r="S305">
        <v>0</v>
      </c>
      <c r="T305">
        <v>0</v>
      </c>
      <c r="U305">
        <v>24.841667000000001</v>
      </c>
      <c r="V305">
        <v>273.25833299999999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2737299</v>
      </c>
      <c r="B306">
        <v>1</v>
      </c>
      <c r="C306" t="s">
        <v>76</v>
      </c>
      <c r="D306" t="s">
        <v>102</v>
      </c>
      <c r="E306" t="s">
        <v>158</v>
      </c>
      <c r="F306" t="s">
        <v>1051</v>
      </c>
      <c r="G306" t="s">
        <v>199</v>
      </c>
      <c r="H306" t="s">
        <v>47</v>
      </c>
      <c r="I306" t="s">
        <v>129</v>
      </c>
      <c r="J306" t="s">
        <v>130</v>
      </c>
      <c r="K306" t="s">
        <v>131</v>
      </c>
      <c r="L306" t="s">
        <v>1052</v>
      </c>
      <c r="M306" t="s">
        <v>1053</v>
      </c>
      <c r="N306">
        <v>0.458055555</v>
      </c>
      <c r="O306">
        <v>6</v>
      </c>
      <c r="P306">
        <v>645</v>
      </c>
      <c r="Q306">
        <v>0</v>
      </c>
      <c r="R306">
        <v>0</v>
      </c>
      <c r="S306">
        <v>0</v>
      </c>
      <c r="T306">
        <v>0</v>
      </c>
      <c r="U306">
        <v>2.7483330000000001</v>
      </c>
      <c r="V306">
        <v>295.44583299999999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2737300</v>
      </c>
      <c r="B307">
        <v>1</v>
      </c>
      <c r="C307" t="s">
        <v>76</v>
      </c>
      <c r="D307" t="s">
        <v>104</v>
      </c>
      <c r="E307" t="s">
        <v>158</v>
      </c>
      <c r="F307" t="s">
        <v>1054</v>
      </c>
      <c r="G307" t="s">
        <v>199</v>
      </c>
      <c r="H307" t="s">
        <v>47</v>
      </c>
      <c r="I307" t="s">
        <v>129</v>
      </c>
      <c r="J307" t="s">
        <v>130</v>
      </c>
      <c r="K307" t="s">
        <v>131</v>
      </c>
      <c r="L307" t="s">
        <v>1055</v>
      </c>
      <c r="M307" t="s">
        <v>1056</v>
      </c>
      <c r="N307">
        <v>0.69444444400000005</v>
      </c>
      <c r="O307">
        <v>0</v>
      </c>
      <c r="P307">
        <v>0</v>
      </c>
      <c r="Q307">
        <v>13</v>
      </c>
      <c r="R307">
        <v>2535</v>
      </c>
      <c r="S307">
        <v>4</v>
      </c>
      <c r="T307">
        <v>850</v>
      </c>
      <c r="U307">
        <v>0</v>
      </c>
      <c r="V307">
        <v>0</v>
      </c>
      <c r="W307">
        <v>9.0277779999999996</v>
      </c>
      <c r="X307">
        <v>1760.4166660000001</v>
      </c>
      <c r="Y307">
        <v>2.7777780000000001</v>
      </c>
      <c r="Z307">
        <v>590.27777700000001</v>
      </c>
    </row>
    <row r="308" spans="1:26" x14ac:dyDescent="0.3">
      <c r="A308">
        <v>2737306</v>
      </c>
      <c r="B308">
        <v>1</v>
      </c>
      <c r="C308" t="s">
        <v>76</v>
      </c>
      <c r="D308" t="s">
        <v>91</v>
      </c>
      <c r="E308" t="s">
        <v>163</v>
      </c>
      <c r="F308" t="s">
        <v>1057</v>
      </c>
      <c r="G308" t="s">
        <v>264</v>
      </c>
      <c r="H308" t="s">
        <v>47</v>
      </c>
      <c r="I308" t="s">
        <v>129</v>
      </c>
      <c r="J308" t="s">
        <v>130</v>
      </c>
      <c r="K308" t="s">
        <v>131</v>
      </c>
      <c r="L308" t="s">
        <v>1058</v>
      </c>
      <c r="M308" t="s">
        <v>1059</v>
      </c>
      <c r="N308">
        <v>2.619444444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223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584.13611100000003</v>
      </c>
    </row>
    <row r="309" spans="1:26" x14ac:dyDescent="0.3">
      <c r="A309">
        <v>2737304</v>
      </c>
      <c r="B309">
        <v>1</v>
      </c>
      <c r="C309" t="s">
        <v>77</v>
      </c>
      <c r="D309" t="s">
        <v>118</v>
      </c>
      <c r="E309" t="s">
        <v>167</v>
      </c>
      <c r="F309" t="s">
        <v>1060</v>
      </c>
      <c r="G309" t="s">
        <v>195</v>
      </c>
      <c r="H309" t="s">
        <v>46</v>
      </c>
      <c r="I309" t="s">
        <v>129</v>
      </c>
      <c r="J309" t="s">
        <v>130</v>
      </c>
      <c r="K309" t="s">
        <v>131</v>
      </c>
      <c r="L309" t="s">
        <v>1061</v>
      </c>
      <c r="M309" t="s">
        <v>1062</v>
      </c>
      <c r="N309">
        <v>1.925</v>
      </c>
      <c r="O309">
        <v>0</v>
      </c>
      <c r="P309">
        <v>297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571.72500000000002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2737312</v>
      </c>
      <c r="B310">
        <v>1</v>
      </c>
      <c r="C310" t="s">
        <v>76</v>
      </c>
      <c r="D310" t="s">
        <v>81</v>
      </c>
      <c r="E310" t="s">
        <v>145</v>
      </c>
      <c r="F310" t="s">
        <v>216</v>
      </c>
      <c r="G310" t="s">
        <v>128</v>
      </c>
      <c r="H310" t="s">
        <v>46</v>
      </c>
      <c r="I310" t="s">
        <v>129</v>
      </c>
      <c r="J310" t="s">
        <v>130</v>
      </c>
      <c r="K310" t="s">
        <v>131</v>
      </c>
      <c r="L310" t="s">
        <v>1063</v>
      </c>
      <c r="M310" t="s">
        <v>1064</v>
      </c>
      <c r="N310">
        <v>3.0180555550000001</v>
      </c>
      <c r="O310">
        <v>0</v>
      </c>
      <c r="P310">
        <v>111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335.004167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2737309</v>
      </c>
      <c r="B311">
        <v>1</v>
      </c>
      <c r="C311" t="s">
        <v>77</v>
      </c>
      <c r="D311" t="s">
        <v>114</v>
      </c>
      <c r="E311" t="s">
        <v>126</v>
      </c>
      <c r="F311" t="s">
        <v>1065</v>
      </c>
      <c r="G311" t="s">
        <v>160</v>
      </c>
      <c r="H311" t="s">
        <v>46</v>
      </c>
      <c r="I311" t="s">
        <v>129</v>
      </c>
      <c r="J311" t="s">
        <v>130</v>
      </c>
      <c r="K311" t="s">
        <v>131</v>
      </c>
      <c r="L311" t="s">
        <v>1066</v>
      </c>
      <c r="M311" t="s">
        <v>1067</v>
      </c>
      <c r="N311">
        <v>1.021666666</v>
      </c>
      <c r="O311">
        <v>0</v>
      </c>
      <c r="P311">
        <v>62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63.343333000000001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2737318</v>
      </c>
      <c r="B312">
        <v>1</v>
      </c>
      <c r="C312" t="s">
        <v>77</v>
      </c>
      <c r="D312" t="s">
        <v>108</v>
      </c>
      <c r="E312" t="s">
        <v>145</v>
      </c>
      <c r="F312" t="s">
        <v>1068</v>
      </c>
      <c r="G312" t="s">
        <v>135</v>
      </c>
      <c r="H312" t="s">
        <v>46</v>
      </c>
      <c r="I312" t="s">
        <v>129</v>
      </c>
      <c r="J312" t="s">
        <v>130</v>
      </c>
      <c r="K312" t="s">
        <v>131</v>
      </c>
      <c r="L312" t="s">
        <v>1069</v>
      </c>
      <c r="M312" t="s">
        <v>1070</v>
      </c>
      <c r="N312">
        <v>5.6527777769999998</v>
      </c>
      <c r="O312">
        <v>0</v>
      </c>
      <c r="P312">
        <v>36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203.5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2737269</v>
      </c>
      <c r="B313">
        <v>1</v>
      </c>
      <c r="C313" t="s">
        <v>77</v>
      </c>
      <c r="D313" t="s">
        <v>112</v>
      </c>
      <c r="E313" t="s">
        <v>163</v>
      </c>
      <c r="F313" t="s">
        <v>1071</v>
      </c>
      <c r="G313" t="s">
        <v>1072</v>
      </c>
      <c r="H313" t="s">
        <v>47</v>
      </c>
      <c r="I313" t="s">
        <v>129</v>
      </c>
      <c r="J313" t="s">
        <v>130</v>
      </c>
      <c r="K313" t="s">
        <v>131</v>
      </c>
      <c r="L313" t="s">
        <v>1073</v>
      </c>
      <c r="M313" t="s">
        <v>1074</v>
      </c>
      <c r="N313">
        <v>0.34694444400000002</v>
      </c>
      <c r="O313">
        <v>0</v>
      </c>
      <c r="P313">
        <v>0</v>
      </c>
      <c r="Q313">
        <v>6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2.0816669999999999</v>
      </c>
      <c r="X313">
        <v>0</v>
      </c>
      <c r="Y313">
        <v>0</v>
      </c>
      <c r="Z313">
        <v>0</v>
      </c>
    </row>
    <row r="314" spans="1:26" x14ac:dyDescent="0.3">
      <c r="A314">
        <v>2737321</v>
      </c>
      <c r="B314">
        <v>1</v>
      </c>
      <c r="C314" t="s">
        <v>76</v>
      </c>
      <c r="D314" t="s">
        <v>79</v>
      </c>
      <c r="E314" t="s">
        <v>153</v>
      </c>
      <c r="F314" t="s">
        <v>1075</v>
      </c>
      <c r="G314" t="s">
        <v>249</v>
      </c>
      <c r="H314" t="s">
        <v>46</v>
      </c>
      <c r="I314" t="s">
        <v>129</v>
      </c>
      <c r="J314" t="s">
        <v>130</v>
      </c>
      <c r="K314" t="s">
        <v>131</v>
      </c>
      <c r="L314" t="s">
        <v>1076</v>
      </c>
      <c r="M314" t="s">
        <v>1077</v>
      </c>
      <c r="N314">
        <v>2.0555555550000002</v>
      </c>
      <c r="O314">
        <v>0</v>
      </c>
      <c r="P314">
        <v>2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4.1111110000000002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2737341</v>
      </c>
      <c r="B315">
        <v>1</v>
      </c>
      <c r="C315" t="s">
        <v>76</v>
      </c>
      <c r="D315" t="s">
        <v>90</v>
      </c>
      <c r="E315" t="s">
        <v>126</v>
      </c>
      <c r="F315" t="s">
        <v>1078</v>
      </c>
      <c r="G315" t="s">
        <v>128</v>
      </c>
      <c r="H315" t="s">
        <v>46</v>
      </c>
      <c r="I315" t="s">
        <v>129</v>
      </c>
      <c r="J315" t="s">
        <v>130</v>
      </c>
      <c r="K315" t="s">
        <v>131</v>
      </c>
      <c r="L315" t="s">
        <v>1079</v>
      </c>
      <c r="M315" t="s">
        <v>1080</v>
      </c>
      <c r="N315">
        <v>4.5588888880000003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5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22.794443999999999</v>
      </c>
    </row>
    <row r="316" spans="1:26" x14ac:dyDescent="0.3">
      <c r="A316">
        <v>2737322</v>
      </c>
      <c r="B316">
        <v>1</v>
      </c>
      <c r="C316" t="s">
        <v>77</v>
      </c>
      <c r="D316" t="s">
        <v>118</v>
      </c>
      <c r="E316" t="s">
        <v>163</v>
      </c>
      <c r="F316" t="s">
        <v>850</v>
      </c>
      <c r="G316" t="s">
        <v>199</v>
      </c>
      <c r="H316" t="s">
        <v>47</v>
      </c>
      <c r="I316" t="s">
        <v>129</v>
      </c>
      <c r="J316" t="s">
        <v>130</v>
      </c>
      <c r="K316" t="s">
        <v>131</v>
      </c>
      <c r="L316" t="s">
        <v>1081</v>
      </c>
      <c r="M316" t="s">
        <v>1082</v>
      </c>
      <c r="N316">
        <v>0.72138888800000001</v>
      </c>
      <c r="O316">
        <v>13</v>
      </c>
      <c r="P316">
        <v>140</v>
      </c>
      <c r="Q316">
        <v>0</v>
      </c>
      <c r="R316">
        <v>0</v>
      </c>
      <c r="S316">
        <v>0</v>
      </c>
      <c r="T316">
        <v>0</v>
      </c>
      <c r="U316">
        <v>9.3780560000000008</v>
      </c>
      <c r="V316">
        <v>100.994444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2737326</v>
      </c>
      <c r="B317">
        <v>1</v>
      </c>
      <c r="C317" t="s">
        <v>76</v>
      </c>
      <c r="D317" t="s">
        <v>101</v>
      </c>
      <c r="E317" t="s">
        <v>163</v>
      </c>
      <c r="F317" t="s">
        <v>1083</v>
      </c>
      <c r="G317" t="s">
        <v>199</v>
      </c>
      <c r="H317" t="s">
        <v>47</v>
      </c>
      <c r="I317" t="s">
        <v>129</v>
      </c>
      <c r="J317" t="s">
        <v>130</v>
      </c>
      <c r="K317" t="s">
        <v>131</v>
      </c>
      <c r="L317" t="s">
        <v>1084</v>
      </c>
      <c r="M317" t="s">
        <v>987</v>
      </c>
      <c r="N317">
        <v>0.11388888799999999</v>
      </c>
      <c r="O317">
        <v>2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0.22777800000000001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2737336</v>
      </c>
      <c r="B318">
        <v>1</v>
      </c>
      <c r="C318" t="s">
        <v>76</v>
      </c>
      <c r="D318" t="s">
        <v>104</v>
      </c>
      <c r="E318" t="s">
        <v>222</v>
      </c>
      <c r="F318" t="s">
        <v>1085</v>
      </c>
      <c r="G318" t="s">
        <v>199</v>
      </c>
      <c r="H318" t="s">
        <v>47</v>
      </c>
      <c r="I318" t="s">
        <v>129</v>
      </c>
      <c r="J318" t="s">
        <v>130</v>
      </c>
      <c r="K318" t="s">
        <v>131</v>
      </c>
      <c r="L318" t="s">
        <v>1086</v>
      </c>
      <c r="M318" t="s">
        <v>1087</v>
      </c>
      <c r="N318">
        <v>0.14805555500000001</v>
      </c>
      <c r="O318">
        <v>0</v>
      </c>
      <c r="P318">
        <v>0</v>
      </c>
      <c r="Q318">
        <v>13</v>
      </c>
      <c r="R318">
        <v>2535</v>
      </c>
      <c r="S318">
        <v>4</v>
      </c>
      <c r="T318">
        <v>850</v>
      </c>
      <c r="U318">
        <v>0</v>
      </c>
      <c r="V318">
        <v>0</v>
      </c>
      <c r="W318">
        <v>1.924722</v>
      </c>
      <c r="X318">
        <v>375.320832</v>
      </c>
      <c r="Y318">
        <v>0.59222200000000003</v>
      </c>
      <c r="Z318">
        <v>125.847222</v>
      </c>
    </row>
    <row r="319" spans="1:26" x14ac:dyDescent="0.3">
      <c r="A319">
        <v>2737345</v>
      </c>
      <c r="B319">
        <v>1</v>
      </c>
      <c r="C319" t="s">
        <v>76</v>
      </c>
      <c r="D319" t="s">
        <v>78</v>
      </c>
      <c r="E319" t="s">
        <v>153</v>
      </c>
      <c r="F319" t="s">
        <v>1088</v>
      </c>
      <c r="G319" t="s">
        <v>155</v>
      </c>
      <c r="H319" t="s">
        <v>46</v>
      </c>
      <c r="I319" t="s">
        <v>129</v>
      </c>
      <c r="J319" t="s">
        <v>130</v>
      </c>
      <c r="K319" t="s">
        <v>131</v>
      </c>
      <c r="L319" t="s">
        <v>1089</v>
      </c>
      <c r="M319" t="s">
        <v>1090</v>
      </c>
      <c r="N319">
        <v>6.4186111109999997</v>
      </c>
      <c r="O319">
        <v>0</v>
      </c>
      <c r="P319">
        <v>17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109.116389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2737343</v>
      </c>
      <c r="B320">
        <v>1</v>
      </c>
      <c r="C320" t="s">
        <v>76</v>
      </c>
      <c r="D320" t="s">
        <v>78</v>
      </c>
      <c r="E320" t="s">
        <v>167</v>
      </c>
      <c r="F320" t="s">
        <v>1091</v>
      </c>
      <c r="G320" t="s">
        <v>160</v>
      </c>
      <c r="H320" t="s">
        <v>46</v>
      </c>
      <c r="I320" t="s">
        <v>129</v>
      </c>
      <c r="J320" t="s">
        <v>130</v>
      </c>
      <c r="K320" t="s">
        <v>131</v>
      </c>
      <c r="L320" t="s">
        <v>1092</v>
      </c>
      <c r="M320" t="s">
        <v>1093</v>
      </c>
      <c r="N320">
        <v>0.55194444399999998</v>
      </c>
      <c r="O320">
        <v>0</v>
      </c>
      <c r="P320">
        <v>723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399.05583300000001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2737347</v>
      </c>
      <c r="B321">
        <v>1</v>
      </c>
      <c r="C321" t="s">
        <v>76</v>
      </c>
      <c r="D321" t="s">
        <v>78</v>
      </c>
      <c r="E321" t="s">
        <v>153</v>
      </c>
      <c r="F321" t="s">
        <v>465</v>
      </c>
      <c r="G321" t="s">
        <v>155</v>
      </c>
      <c r="H321" t="s">
        <v>46</v>
      </c>
      <c r="I321" t="s">
        <v>129</v>
      </c>
      <c r="J321" t="s">
        <v>130</v>
      </c>
      <c r="K321" t="s">
        <v>131</v>
      </c>
      <c r="L321" t="s">
        <v>1094</v>
      </c>
      <c r="M321" t="s">
        <v>1095</v>
      </c>
      <c r="N321">
        <v>5.7249999999999996</v>
      </c>
      <c r="O321">
        <v>0</v>
      </c>
      <c r="P321">
        <v>10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57.25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2737350</v>
      </c>
      <c r="B322">
        <v>1</v>
      </c>
      <c r="C322" t="s">
        <v>76</v>
      </c>
      <c r="D322" t="s">
        <v>104</v>
      </c>
      <c r="E322" t="s">
        <v>158</v>
      </c>
      <c r="F322" t="s">
        <v>1096</v>
      </c>
      <c r="G322" t="s">
        <v>1097</v>
      </c>
      <c r="H322" t="s">
        <v>47</v>
      </c>
      <c r="I322" t="s">
        <v>129</v>
      </c>
      <c r="J322" t="s">
        <v>130</v>
      </c>
      <c r="K322" t="s">
        <v>131</v>
      </c>
      <c r="L322" t="s">
        <v>1098</v>
      </c>
      <c r="M322" t="s">
        <v>1099</v>
      </c>
      <c r="N322">
        <v>2.7583333329999999</v>
      </c>
      <c r="O322">
        <v>0</v>
      </c>
      <c r="P322">
        <v>0</v>
      </c>
      <c r="Q322">
        <v>9</v>
      </c>
      <c r="R322">
        <v>1495</v>
      </c>
      <c r="S322">
        <v>3</v>
      </c>
      <c r="T322">
        <v>395</v>
      </c>
      <c r="U322">
        <v>0</v>
      </c>
      <c r="V322">
        <v>0</v>
      </c>
      <c r="W322">
        <v>24.824999999999999</v>
      </c>
      <c r="X322">
        <v>4123.7083329999996</v>
      </c>
      <c r="Y322">
        <v>8.2750000000000004</v>
      </c>
      <c r="Z322">
        <v>1089.541667</v>
      </c>
    </row>
    <row r="323" spans="1:26" x14ac:dyDescent="0.3">
      <c r="A323">
        <v>2737351</v>
      </c>
      <c r="B323">
        <v>1</v>
      </c>
      <c r="C323" t="s">
        <v>77</v>
      </c>
      <c r="D323" t="s">
        <v>124</v>
      </c>
      <c r="E323" t="s">
        <v>158</v>
      </c>
      <c r="F323" t="s">
        <v>1100</v>
      </c>
      <c r="G323" t="s">
        <v>264</v>
      </c>
      <c r="H323" t="s">
        <v>47</v>
      </c>
      <c r="I323" t="s">
        <v>129</v>
      </c>
      <c r="J323" t="s">
        <v>130</v>
      </c>
      <c r="K323" t="s">
        <v>131</v>
      </c>
      <c r="L323" t="s">
        <v>1101</v>
      </c>
      <c r="M323" t="s">
        <v>1102</v>
      </c>
      <c r="N323">
        <v>7.0763888880000003</v>
      </c>
      <c r="O323">
        <v>4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28.305555999999999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2737354</v>
      </c>
      <c r="B324">
        <v>1</v>
      </c>
      <c r="C324" t="s">
        <v>77</v>
      </c>
      <c r="D324" t="s">
        <v>108</v>
      </c>
      <c r="E324" t="s">
        <v>126</v>
      </c>
      <c r="F324" t="s">
        <v>1103</v>
      </c>
      <c r="G324" t="s">
        <v>128</v>
      </c>
      <c r="H324" t="s">
        <v>46</v>
      </c>
      <c r="I324" t="s">
        <v>129</v>
      </c>
      <c r="J324" t="s">
        <v>130</v>
      </c>
      <c r="K324" t="s">
        <v>131</v>
      </c>
      <c r="L324" t="s">
        <v>1104</v>
      </c>
      <c r="M324" t="s">
        <v>1105</v>
      </c>
      <c r="N324">
        <v>3.5750000000000002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8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28.6</v>
      </c>
    </row>
    <row r="325" spans="1:26" x14ac:dyDescent="0.3">
      <c r="A325">
        <v>2737353</v>
      </c>
      <c r="B325">
        <v>1</v>
      </c>
      <c r="C325" t="s">
        <v>77</v>
      </c>
      <c r="D325" t="s">
        <v>114</v>
      </c>
      <c r="E325" t="s">
        <v>126</v>
      </c>
      <c r="F325" t="s">
        <v>1106</v>
      </c>
      <c r="G325" t="s">
        <v>160</v>
      </c>
      <c r="H325" t="s">
        <v>46</v>
      </c>
      <c r="I325" t="s">
        <v>129</v>
      </c>
      <c r="J325" t="s">
        <v>130</v>
      </c>
      <c r="K325" t="s">
        <v>131</v>
      </c>
      <c r="L325" t="s">
        <v>1107</v>
      </c>
      <c r="M325" t="s">
        <v>1108</v>
      </c>
      <c r="N325">
        <v>0.42416666600000003</v>
      </c>
      <c r="O325">
        <v>0</v>
      </c>
      <c r="P325">
        <v>22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9.3316669999999995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2737358</v>
      </c>
      <c r="B326">
        <v>1</v>
      </c>
      <c r="C326" t="s">
        <v>76</v>
      </c>
      <c r="D326" t="s">
        <v>101</v>
      </c>
      <c r="E326" t="s">
        <v>222</v>
      </c>
      <c r="F326" t="s">
        <v>1109</v>
      </c>
      <c r="G326" t="s">
        <v>199</v>
      </c>
      <c r="H326" t="s">
        <v>47</v>
      </c>
      <c r="I326" t="s">
        <v>129</v>
      </c>
      <c r="J326" t="s">
        <v>130</v>
      </c>
      <c r="K326" t="s">
        <v>131</v>
      </c>
      <c r="L326" t="s">
        <v>1110</v>
      </c>
      <c r="M326" t="s">
        <v>1111</v>
      </c>
      <c r="N326">
        <v>0.52833333299999996</v>
      </c>
      <c r="O326">
        <v>62</v>
      </c>
      <c r="P326">
        <v>178</v>
      </c>
      <c r="Q326">
        <v>0</v>
      </c>
      <c r="R326">
        <v>0</v>
      </c>
      <c r="S326">
        <v>0</v>
      </c>
      <c r="T326">
        <v>0</v>
      </c>
      <c r="U326">
        <v>32.756667</v>
      </c>
      <c r="V326">
        <v>94.043333000000004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2737359</v>
      </c>
      <c r="B327">
        <v>1</v>
      </c>
      <c r="C327" t="s">
        <v>76</v>
      </c>
      <c r="D327" t="s">
        <v>95</v>
      </c>
      <c r="E327" t="s">
        <v>126</v>
      </c>
      <c r="F327" t="s">
        <v>1112</v>
      </c>
      <c r="G327" t="s">
        <v>128</v>
      </c>
      <c r="H327" t="s">
        <v>46</v>
      </c>
      <c r="I327" t="s">
        <v>129</v>
      </c>
      <c r="J327" t="s">
        <v>130</v>
      </c>
      <c r="K327" t="s">
        <v>131</v>
      </c>
      <c r="L327" t="s">
        <v>1113</v>
      </c>
      <c r="M327" t="s">
        <v>1114</v>
      </c>
      <c r="N327">
        <v>1.2108333330000001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2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2.4216669999999998</v>
      </c>
    </row>
    <row r="328" spans="1:26" x14ac:dyDescent="0.3">
      <c r="A328">
        <v>2737361</v>
      </c>
      <c r="B328">
        <v>1</v>
      </c>
      <c r="C328" t="s">
        <v>77</v>
      </c>
      <c r="D328" t="s">
        <v>108</v>
      </c>
      <c r="E328" t="s">
        <v>167</v>
      </c>
      <c r="F328" t="s">
        <v>1115</v>
      </c>
      <c r="G328" t="s">
        <v>128</v>
      </c>
      <c r="H328" t="s">
        <v>46</v>
      </c>
      <c r="I328" t="s">
        <v>129</v>
      </c>
      <c r="J328" t="s">
        <v>130</v>
      </c>
      <c r="K328" t="s">
        <v>131</v>
      </c>
      <c r="L328" t="s">
        <v>1116</v>
      </c>
      <c r="M328" t="s">
        <v>1117</v>
      </c>
      <c r="N328">
        <v>1.9469444440000001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29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56.461388999999997</v>
      </c>
    </row>
    <row r="329" spans="1:26" x14ac:dyDescent="0.3">
      <c r="A329">
        <v>2737365</v>
      </c>
      <c r="B329">
        <v>1</v>
      </c>
      <c r="C329" t="s">
        <v>77</v>
      </c>
      <c r="D329" t="s">
        <v>122</v>
      </c>
      <c r="E329" t="s">
        <v>163</v>
      </c>
      <c r="F329" t="s">
        <v>1118</v>
      </c>
      <c r="G329" t="s">
        <v>264</v>
      </c>
      <c r="H329" t="s">
        <v>47</v>
      </c>
      <c r="I329" t="s">
        <v>129</v>
      </c>
      <c r="J329" t="s">
        <v>130</v>
      </c>
      <c r="K329" t="s">
        <v>131</v>
      </c>
      <c r="L329" t="s">
        <v>1119</v>
      </c>
      <c r="M329" t="s">
        <v>1120</v>
      </c>
      <c r="N329">
        <v>1.315555555</v>
      </c>
      <c r="O329">
        <v>0</v>
      </c>
      <c r="P329">
        <v>0</v>
      </c>
      <c r="Q329">
        <v>12</v>
      </c>
      <c r="R329">
        <v>73</v>
      </c>
      <c r="S329">
        <v>12</v>
      </c>
      <c r="T329">
        <v>111</v>
      </c>
      <c r="U329">
        <v>0</v>
      </c>
      <c r="V329">
        <v>0</v>
      </c>
      <c r="W329">
        <v>15.786667</v>
      </c>
      <c r="X329">
        <v>96.035556</v>
      </c>
      <c r="Y329">
        <v>15.786667</v>
      </c>
      <c r="Z329">
        <v>146.026667</v>
      </c>
    </row>
    <row r="330" spans="1:26" x14ac:dyDescent="0.3">
      <c r="A330">
        <v>2737367</v>
      </c>
      <c r="B330">
        <v>1</v>
      </c>
      <c r="C330" t="s">
        <v>76</v>
      </c>
      <c r="D330" t="s">
        <v>79</v>
      </c>
      <c r="E330" t="s">
        <v>153</v>
      </c>
      <c r="F330" t="s">
        <v>1121</v>
      </c>
      <c r="G330" t="s">
        <v>249</v>
      </c>
      <c r="H330" t="s">
        <v>46</v>
      </c>
      <c r="I330" t="s">
        <v>129</v>
      </c>
      <c r="J330" t="s">
        <v>130</v>
      </c>
      <c r="K330" t="s">
        <v>131</v>
      </c>
      <c r="L330" t="s">
        <v>1122</v>
      </c>
      <c r="M330" t="s">
        <v>1123</v>
      </c>
      <c r="N330">
        <v>4.4552777770000001</v>
      </c>
      <c r="O330">
        <v>0</v>
      </c>
      <c r="P330">
        <v>2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8.9105559999999997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2737369</v>
      </c>
      <c r="B331">
        <v>1</v>
      </c>
      <c r="C331" t="s">
        <v>77</v>
      </c>
      <c r="D331" t="s">
        <v>113</v>
      </c>
      <c r="E331" t="s">
        <v>126</v>
      </c>
      <c r="F331" t="s">
        <v>1124</v>
      </c>
      <c r="G331" t="s">
        <v>128</v>
      </c>
      <c r="H331" t="s">
        <v>46</v>
      </c>
      <c r="I331" t="s">
        <v>129</v>
      </c>
      <c r="J331" t="s">
        <v>130</v>
      </c>
      <c r="K331" t="s">
        <v>131</v>
      </c>
      <c r="L331" t="s">
        <v>1125</v>
      </c>
      <c r="M331" t="s">
        <v>1126</v>
      </c>
      <c r="N331">
        <v>2.8288888879999998</v>
      </c>
      <c r="O331">
        <v>0</v>
      </c>
      <c r="P331">
        <v>0</v>
      </c>
      <c r="Q331">
        <v>0</v>
      </c>
      <c r="R331">
        <v>32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90.524444000000003</v>
      </c>
      <c r="Y331">
        <v>0</v>
      </c>
      <c r="Z331">
        <v>0</v>
      </c>
    </row>
    <row r="332" spans="1:26" x14ac:dyDescent="0.3">
      <c r="A332">
        <v>2737371</v>
      </c>
      <c r="B332">
        <v>1</v>
      </c>
      <c r="C332" t="s">
        <v>76</v>
      </c>
      <c r="D332" t="s">
        <v>80</v>
      </c>
      <c r="E332" t="s">
        <v>153</v>
      </c>
      <c r="F332" t="s">
        <v>1127</v>
      </c>
      <c r="G332" t="s">
        <v>206</v>
      </c>
      <c r="H332" t="s">
        <v>46</v>
      </c>
      <c r="I332" t="s">
        <v>129</v>
      </c>
      <c r="J332" t="s">
        <v>130</v>
      </c>
      <c r="K332" t="s">
        <v>131</v>
      </c>
      <c r="L332" t="s">
        <v>1128</v>
      </c>
      <c r="M332" t="s">
        <v>1129</v>
      </c>
      <c r="N332">
        <v>2.57</v>
      </c>
      <c r="O332">
        <v>0</v>
      </c>
      <c r="P332">
        <v>2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5.14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2737375</v>
      </c>
      <c r="B333">
        <v>1</v>
      </c>
      <c r="C333" t="s">
        <v>76</v>
      </c>
      <c r="D333" t="s">
        <v>96</v>
      </c>
      <c r="E333" t="s">
        <v>153</v>
      </c>
      <c r="F333" t="s">
        <v>1130</v>
      </c>
      <c r="G333" t="s">
        <v>249</v>
      </c>
      <c r="H333" t="s">
        <v>46</v>
      </c>
      <c r="I333" t="s">
        <v>129</v>
      </c>
      <c r="J333" t="s">
        <v>130</v>
      </c>
      <c r="K333" t="s">
        <v>131</v>
      </c>
      <c r="L333" t="s">
        <v>1131</v>
      </c>
      <c r="M333" t="s">
        <v>1132</v>
      </c>
      <c r="N333">
        <v>1.5047222220000001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3.0094439999999998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2737380</v>
      </c>
      <c r="B334">
        <v>1</v>
      </c>
      <c r="C334" t="s">
        <v>76</v>
      </c>
      <c r="D334" t="s">
        <v>84</v>
      </c>
      <c r="E334" t="s">
        <v>163</v>
      </c>
      <c r="F334" t="s">
        <v>1133</v>
      </c>
      <c r="G334" t="s">
        <v>364</v>
      </c>
      <c r="H334" t="s">
        <v>47</v>
      </c>
      <c r="I334" t="s">
        <v>129</v>
      </c>
      <c r="J334" t="s">
        <v>130</v>
      </c>
      <c r="K334" t="s">
        <v>131</v>
      </c>
      <c r="L334" t="s">
        <v>1134</v>
      </c>
      <c r="M334" t="s">
        <v>1135</v>
      </c>
      <c r="N334">
        <v>1.8986111109999999</v>
      </c>
      <c r="O334">
        <v>0</v>
      </c>
      <c r="P334">
        <v>8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15.188889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2737379</v>
      </c>
      <c r="B335">
        <v>1</v>
      </c>
      <c r="C335" t="s">
        <v>76</v>
      </c>
      <c r="D335" t="s">
        <v>82</v>
      </c>
      <c r="E335" t="s">
        <v>153</v>
      </c>
      <c r="F335" t="s">
        <v>1136</v>
      </c>
      <c r="G335" t="s">
        <v>249</v>
      </c>
      <c r="H335" t="s">
        <v>46</v>
      </c>
      <c r="I335" t="s">
        <v>129</v>
      </c>
      <c r="J335" t="s">
        <v>130</v>
      </c>
      <c r="K335" t="s">
        <v>131</v>
      </c>
      <c r="L335" t="s">
        <v>1137</v>
      </c>
      <c r="M335" t="s">
        <v>1138</v>
      </c>
      <c r="N335">
        <v>3.6102777769999999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3.6102780000000001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2737396</v>
      </c>
      <c r="B336">
        <v>1</v>
      </c>
      <c r="C336" t="s">
        <v>76</v>
      </c>
      <c r="D336" t="s">
        <v>86</v>
      </c>
      <c r="E336" t="s">
        <v>126</v>
      </c>
      <c r="F336" t="s">
        <v>1139</v>
      </c>
      <c r="G336" t="s">
        <v>371</v>
      </c>
      <c r="H336" t="s">
        <v>46</v>
      </c>
      <c r="I336" t="s">
        <v>129</v>
      </c>
      <c r="J336" t="s">
        <v>130</v>
      </c>
      <c r="K336" t="s">
        <v>131</v>
      </c>
      <c r="L336" t="s">
        <v>1140</v>
      </c>
      <c r="M336" t="s">
        <v>1141</v>
      </c>
      <c r="N336">
        <v>7.5552777769999997</v>
      </c>
      <c r="O336">
        <v>0</v>
      </c>
      <c r="P336">
        <v>207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1563.9425000000001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2737008</v>
      </c>
      <c r="B337">
        <v>2</v>
      </c>
      <c r="C337" t="s">
        <v>76</v>
      </c>
      <c r="D337" t="s">
        <v>82</v>
      </c>
      <c r="E337" t="s">
        <v>126</v>
      </c>
      <c r="F337" t="s">
        <v>1142</v>
      </c>
      <c r="G337" t="s">
        <v>155</v>
      </c>
      <c r="H337" t="s">
        <v>46</v>
      </c>
      <c r="I337" t="s">
        <v>129</v>
      </c>
      <c r="J337" t="s">
        <v>130</v>
      </c>
      <c r="K337" t="s">
        <v>131</v>
      </c>
      <c r="L337" t="s">
        <v>763</v>
      </c>
      <c r="M337" t="s">
        <v>1143</v>
      </c>
      <c r="N337">
        <v>0.630833333</v>
      </c>
      <c r="O337">
        <v>0</v>
      </c>
      <c r="P337">
        <v>99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62.452500000000001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2737389</v>
      </c>
      <c r="B338">
        <v>1</v>
      </c>
      <c r="C338" t="s">
        <v>77</v>
      </c>
      <c r="D338" t="s">
        <v>123</v>
      </c>
      <c r="E338" t="s">
        <v>145</v>
      </c>
      <c r="F338" t="s">
        <v>1144</v>
      </c>
      <c r="G338" t="s">
        <v>128</v>
      </c>
      <c r="H338" t="s">
        <v>46</v>
      </c>
      <c r="I338" t="s">
        <v>129</v>
      </c>
      <c r="J338" t="s">
        <v>130</v>
      </c>
      <c r="K338" t="s">
        <v>131</v>
      </c>
      <c r="L338" t="s">
        <v>1145</v>
      </c>
      <c r="M338" t="s">
        <v>1146</v>
      </c>
      <c r="N338">
        <v>1.4388888879999999</v>
      </c>
      <c r="O338">
        <v>0</v>
      </c>
      <c r="P338">
        <v>5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7.1944439999999998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2737386</v>
      </c>
      <c r="B339">
        <v>1</v>
      </c>
      <c r="C339" t="s">
        <v>76</v>
      </c>
      <c r="D339" t="s">
        <v>79</v>
      </c>
      <c r="E339" t="s">
        <v>153</v>
      </c>
      <c r="F339" t="s">
        <v>1147</v>
      </c>
      <c r="G339" t="s">
        <v>249</v>
      </c>
      <c r="H339" t="s">
        <v>46</v>
      </c>
      <c r="I339" t="s">
        <v>129</v>
      </c>
      <c r="J339" t="s">
        <v>130</v>
      </c>
      <c r="K339" t="s">
        <v>131</v>
      </c>
      <c r="L339" t="s">
        <v>1148</v>
      </c>
      <c r="M339" t="s">
        <v>1149</v>
      </c>
      <c r="N339">
        <v>2.2725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2.2725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2737388</v>
      </c>
      <c r="B340">
        <v>1</v>
      </c>
      <c r="C340" t="s">
        <v>77</v>
      </c>
      <c r="D340" t="s">
        <v>123</v>
      </c>
      <c r="E340" t="s">
        <v>163</v>
      </c>
      <c r="F340" t="s">
        <v>1150</v>
      </c>
      <c r="G340" t="s">
        <v>160</v>
      </c>
      <c r="H340" t="s">
        <v>47</v>
      </c>
      <c r="I340" t="s">
        <v>129</v>
      </c>
      <c r="J340" t="s">
        <v>130</v>
      </c>
      <c r="K340" t="s">
        <v>131</v>
      </c>
      <c r="L340" t="s">
        <v>1151</v>
      </c>
      <c r="M340" t="s">
        <v>1152</v>
      </c>
      <c r="N340">
        <v>1.503333333</v>
      </c>
      <c r="O340">
        <v>0</v>
      </c>
      <c r="P340">
        <v>363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545.71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2737395</v>
      </c>
      <c r="B341">
        <v>1</v>
      </c>
      <c r="C341" t="s">
        <v>76</v>
      </c>
      <c r="D341" t="s">
        <v>79</v>
      </c>
      <c r="E341" t="s">
        <v>153</v>
      </c>
      <c r="F341" t="s">
        <v>1153</v>
      </c>
      <c r="G341" t="s">
        <v>206</v>
      </c>
      <c r="H341" t="s">
        <v>46</v>
      </c>
      <c r="I341" t="s">
        <v>129</v>
      </c>
      <c r="J341" t="s">
        <v>130</v>
      </c>
      <c r="K341" t="s">
        <v>131</v>
      </c>
      <c r="L341" t="s">
        <v>1154</v>
      </c>
      <c r="M341" t="s">
        <v>1155</v>
      </c>
      <c r="N341">
        <v>2.207777777</v>
      </c>
      <c r="O341">
        <v>0</v>
      </c>
      <c r="P341">
        <v>3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6.6233329999999997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2737393</v>
      </c>
      <c r="B342">
        <v>1</v>
      </c>
      <c r="C342" t="s">
        <v>76</v>
      </c>
      <c r="D342" t="s">
        <v>82</v>
      </c>
      <c r="E342" t="s">
        <v>145</v>
      </c>
      <c r="F342" t="s">
        <v>226</v>
      </c>
      <c r="G342" t="s">
        <v>128</v>
      </c>
      <c r="H342" t="s">
        <v>46</v>
      </c>
      <c r="I342" t="s">
        <v>129</v>
      </c>
      <c r="J342" t="s">
        <v>130</v>
      </c>
      <c r="K342" t="s">
        <v>131</v>
      </c>
      <c r="L342" t="s">
        <v>1156</v>
      </c>
      <c r="M342" t="s">
        <v>1157</v>
      </c>
      <c r="N342">
        <v>1.3163888880000001</v>
      </c>
      <c r="O342">
        <v>0</v>
      </c>
      <c r="P342">
        <v>72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94.78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2737398</v>
      </c>
      <c r="B343">
        <v>1</v>
      </c>
      <c r="C343" t="s">
        <v>77</v>
      </c>
      <c r="D343" t="s">
        <v>114</v>
      </c>
      <c r="E343" t="s">
        <v>167</v>
      </c>
      <c r="F343" t="s">
        <v>1158</v>
      </c>
      <c r="G343" t="s">
        <v>160</v>
      </c>
      <c r="H343" t="s">
        <v>46</v>
      </c>
      <c r="I343" t="s">
        <v>129</v>
      </c>
      <c r="J343" t="s">
        <v>130</v>
      </c>
      <c r="K343" t="s">
        <v>131</v>
      </c>
      <c r="L343" t="s">
        <v>1159</v>
      </c>
      <c r="M343" t="s">
        <v>1160</v>
      </c>
      <c r="N343">
        <v>0.463888888</v>
      </c>
      <c r="O343">
        <v>0</v>
      </c>
      <c r="P343">
        <v>129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59.841667000000001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2737403</v>
      </c>
      <c r="B344">
        <v>1</v>
      </c>
      <c r="C344" t="s">
        <v>76</v>
      </c>
      <c r="D344" t="s">
        <v>78</v>
      </c>
      <c r="E344" t="s">
        <v>153</v>
      </c>
      <c r="F344" t="s">
        <v>1161</v>
      </c>
      <c r="G344" t="s">
        <v>155</v>
      </c>
      <c r="H344" t="s">
        <v>46</v>
      </c>
      <c r="I344" t="s">
        <v>129</v>
      </c>
      <c r="J344" t="s">
        <v>130</v>
      </c>
      <c r="K344" t="s">
        <v>131</v>
      </c>
      <c r="L344" t="s">
        <v>1162</v>
      </c>
      <c r="M344" t="s">
        <v>1163</v>
      </c>
      <c r="N344">
        <v>4.5949999999999998</v>
      </c>
      <c r="O344">
        <v>0</v>
      </c>
      <c r="P344">
        <v>13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59.734999999999999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2737402</v>
      </c>
      <c r="B345">
        <v>1</v>
      </c>
      <c r="C345" t="s">
        <v>77</v>
      </c>
      <c r="D345" t="s">
        <v>114</v>
      </c>
      <c r="E345" t="s">
        <v>167</v>
      </c>
      <c r="F345" t="s">
        <v>1164</v>
      </c>
      <c r="G345" t="s">
        <v>160</v>
      </c>
      <c r="H345" t="s">
        <v>46</v>
      </c>
      <c r="I345" t="s">
        <v>129</v>
      </c>
      <c r="J345" t="s">
        <v>130</v>
      </c>
      <c r="K345" t="s">
        <v>131</v>
      </c>
      <c r="L345" t="s">
        <v>1165</v>
      </c>
      <c r="M345" t="s">
        <v>1166</v>
      </c>
      <c r="N345">
        <v>0.22388888800000001</v>
      </c>
      <c r="O345">
        <v>0</v>
      </c>
      <c r="P345">
        <v>123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27.538333000000002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2737406</v>
      </c>
      <c r="B346">
        <v>1</v>
      </c>
      <c r="C346" t="s">
        <v>77</v>
      </c>
      <c r="D346" t="s">
        <v>114</v>
      </c>
      <c r="E346" t="s">
        <v>167</v>
      </c>
      <c r="F346" t="s">
        <v>1167</v>
      </c>
      <c r="G346" t="s">
        <v>160</v>
      </c>
      <c r="H346" t="s">
        <v>46</v>
      </c>
      <c r="I346" t="s">
        <v>129</v>
      </c>
      <c r="J346" t="s">
        <v>130</v>
      </c>
      <c r="K346" t="s">
        <v>131</v>
      </c>
      <c r="L346" t="s">
        <v>1168</v>
      </c>
      <c r="M346" t="s">
        <v>1169</v>
      </c>
      <c r="N346">
        <v>0.40500000000000003</v>
      </c>
      <c r="O346">
        <v>0</v>
      </c>
      <c r="P346">
        <v>36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14.58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2737412</v>
      </c>
      <c r="B347">
        <v>1</v>
      </c>
      <c r="C347" t="s">
        <v>77</v>
      </c>
      <c r="D347" t="s">
        <v>119</v>
      </c>
      <c r="E347" t="s">
        <v>222</v>
      </c>
      <c r="F347" t="s">
        <v>1170</v>
      </c>
      <c r="G347" t="s">
        <v>199</v>
      </c>
      <c r="H347" t="s">
        <v>47</v>
      </c>
      <c r="I347" t="s">
        <v>129</v>
      </c>
      <c r="J347" t="s">
        <v>130</v>
      </c>
      <c r="K347" t="s">
        <v>131</v>
      </c>
      <c r="L347" t="s">
        <v>1171</v>
      </c>
      <c r="M347" t="s">
        <v>1172</v>
      </c>
      <c r="N347">
        <v>1.422222222</v>
      </c>
      <c r="O347">
        <v>3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4.266667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2737413</v>
      </c>
      <c r="B348">
        <v>1</v>
      </c>
      <c r="C348" t="s">
        <v>76</v>
      </c>
      <c r="D348" t="s">
        <v>86</v>
      </c>
      <c r="E348" t="s">
        <v>126</v>
      </c>
      <c r="F348" t="s">
        <v>718</v>
      </c>
      <c r="G348" t="s">
        <v>371</v>
      </c>
      <c r="H348" t="s">
        <v>46</v>
      </c>
      <c r="I348" t="s">
        <v>129</v>
      </c>
      <c r="J348" t="s">
        <v>130</v>
      </c>
      <c r="K348" t="s">
        <v>131</v>
      </c>
      <c r="L348" t="s">
        <v>1173</v>
      </c>
      <c r="M348" t="s">
        <v>1174</v>
      </c>
      <c r="N348">
        <v>4.4633333329999996</v>
      </c>
      <c r="O348">
        <v>0</v>
      </c>
      <c r="P348">
        <v>242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1080.126667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2737414</v>
      </c>
      <c r="B349">
        <v>1</v>
      </c>
      <c r="C349" t="s">
        <v>77</v>
      </c>
      <c r="D349" t="s">
        <v>112</v>
      </c>
      <c r="E349" t="s">
        <v>167</v>
      </c>
      <c r="F349" t="s">
        <v>1175</v>
      </c>
      <c r="G349" t="s">
        <v>195</v>
      </c>
      <c r="H349" t="s">
        <v>46</v>
      </c>
      <c r="I349" t="s">
        <v>129</v>
      </c>
      <c r="J349" t="s">
        <v>130</v>
      </c>
      <c r="K349" t="s">
        <v>131</v>
      </c>
      <c r="L349" t="s">
        <v>1176</v>
      </c>
      <c r="M349" t="s">
        <v>1177</v>
      </c>
      <c r="N349">
        <v>1.225833333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61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74.775833000000006</v>
      </c>
    </row>
    <row r="350" spans="1:26" x14ac:dyDescent="0.3">
      <c r="A350">
        <v>2737416</v>
      </c>
      <c r="B350">
        <v>1</v>
      </c>
      <c r="C350" t="s">
        <v>76</v>
      </c>
      <c r="D350" t="s">
        <v>97</v>
      </c>
      <c r="E350" t="s">
        <v>126</v>
      </c>
      <c r="F350" t="s">
        <v>1178</v>
      </c>
      <c r="G350" t="s">
        <v>160</v>
      </c>
      <c r="H350" t="s">
        <v>46</v>
      </c>
      <c r="I350" t="s">
        <v>129</v>
      </c>
      <c r="J350" t="s">
        <v>130</v>
      </c>
      <c r="K350" t="s">
        <v>131</v>
      </c>
      <c r="L350" t="s">
        <v>1179</v>
      </c>
      <c r="M350" t="s">
        <v>1180</v>
      </c>
      <c r="N350">
        <v>0.77555555499999995</v>
      </c>
      <c r="O350">
        <v>0</v>
      </c>
      <c r="P350">
        <v>121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93.842222000000007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2737423</v>
      </c>
      <c r="B351">
        <v>1</v>
      </c>
      <c r="C351" t="s">
        <v>76</v>
      </c>
      <c r="D351" t="s">
        <v>82</v>
      </c>
      <c r="E351" t="s">
        <v>145</v>
      </c>
      <c r="F351" t="s">
        <v>1181</v>
      </c>
      <c r="G351" t="s">
        <v>150</v>
      </c>
      <c r="H351" t="s">
        <v>46</v>
      </c>
      <c r="I351" t="s">
        <v>129</v>
      </c>
      <c r="J351" t="s">
        <v>130</v>
      </c>
      <c r="K351" t="s">
        <v>131</v>
      </c>
      <c r="L351" t="s">
        <v>1182</v>
      </c>
      <c r="M351" t="s">
        <v>1183</v>
      </c>
      <c r="N351">
        <v>0.95</v>
      </c>
      <c r="O351">
        <v>0</v>
      </c>
      <c r="P351">
        <v>29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27.55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2737429</v>
      </c>
      <c r="B352">
        <v>1</v>
      </c>
      <c r="C352" t="s">
        <v>77</v>
      </c>
      <c r="D352" t="s">
        <v>109</v>
      </c>
      <c r="E352" t="s">
        <v>167</v>
      </c>
      <c r="F352" t="s">
        <v>1184</v>
      </c>
      <c r="G352" t="s">
        <v>195</v>
      </c>
      <c r="H352" t="s">
        <v>46</v>
      </c>
      <c r="I352" t="s">
        <v>129</v>
      </c>
      <c r="J352" t="s">
        <v>130</v>
      </c>
      <c r="K352" t="s">
        <v>131</v>
      </c>
      <c r="L352" t="s">
        <v>1185</v>
      </c>
      <c r="M352" t="s">
        <v>1186</v>
      </c>
      <c r="N352">
        <v>0.448333333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22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9.8633330000000008</v>
      </c>
    </row>
    <row r="353" spans="1:26" x14ac:dyDescent="0.3">
      <c r="A353">
        <v>2737445</v>
      </c>
      <c r="B353">
        <v>1</v>
      </c>
      <c r="C353" t="s">
        <v>76</v>
      </c>
      <c r="D353" t="s">
        <v>97</v>
      </c>
      <c r="E353" t="s">
        <v>126</v>
      </c>
      <c r="F353" t="s">
        <v>1187</v>
      </c>
      <c r="G353" t="s">
        <v>160</v>
      </c>
      <c r="H353" t="s">
        <v>46</v>
      </c>
      <c r="I353" t="s">
        <v>129</v>
      </c>
      <c r="J353" t="s">
        <v>130</v>
      </c>
      <c r="K353" t="s">
        <v>131</v>
      </c>
      <c r="L353" t="s">
        <v>1188</v>
      </c>
      <c r="M353" t="s">
        <v>1189</v>
      </c>
      <c r="N353">
        <v>0.68166666600000003</v>
      </c>
      <c r="O353">
        <v>0</v>
      </c>
      <c r="P353">
        <v>21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14.315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2737449</v>
      </c>
      <c r="B354">
        <v>1</v>
      </c>
      <c r="C354" t="s">
        <v>76</v>
      </c>
      <c r="D354" t="s">
        <v>103</v>
      </c>
      <c r="E354" t="s">
        <v>153</v>
      </c>
      <c r="F354" t="s">
        <v>1190</v>
      </c>
      <c r="G354" t="s">
        <v>155</v>
      </c>
      <c r="H354" t="s">
        <v>46</v>
      </c>
      <c r="I354" t="s">
        <v>129</v>
      </c>
      <c r="J354" t="s">
        <v>130</v>
      </c>
      <c r="K354" t="s">
        <v>131</v>
      </c>
      <c r="L354" t="s">
        <v>1191</v>
      </c>
      <c r="M354" t="s">
        <v>1192</v>
      </c>
      <c r="N354">
        <v>2.9125000000000001</v>
      </c>
      <c r="O354">
        <v>0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2.9125000000000001</v>
      </c>
      <c r="Y354">
        <v>0</v>
      </c>
      <c r="Z354">
        <v>0</v>
      </c>
    </row>
    <row r="355" spans="1:26" x14ac:dyDescent="0.3">
      <c r="A355">
        <v>2737451</v>
      </c>
      <c r="B355">
        <v>1</v>
      </c>
      <c r="C355" t="s">
        <v>76</v>
      </c>
      <c r="D355" t="s">
        <v>103</v>
      </c>
      <c r="E355" t="s">
        <v>153</v>
      </c>
      <c r="F355" t="s">
        <v>1193</v>
      </c>
      <c r="G355" t="s">
        <v>155</v>
      </c>
      <c r="H355" t="s">
        <v>46</v>
      </c>
      <c r="I355" t="s">
        <v>129</v>
      </c>
      <c r="J355" t="s">
        <v>130</v>
      </c>
      <c r="K355" t="s">
        <v>131</v>
      </c>
      <c r="L355" t="s">
        <v>1194</v>
      </c>
      <c r="M355" t="s">
        <v>1195</v>
      </c>
      <c r="N355">
        <v>4.3650000000000002</v>
      </c>
      <c r="O355">
        <v>0</v>
      </c>
      <c r="P355">
        <v>0</v>
      </c>
      <c r="Q355">
        <v>0</v>
      </c>
      <c r="R355">
        <v>8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34.92</v>
      </c>
      <c r="Y355">
        <v>0</v>
      </c>
      <c r="Z355">
        <v>0</v>
      </c>
    </row>
    <row r="356" spans="1:26" x14ac:dyDescent="0.3">
      <c r="A356">
        <v>2737461</v>
      </c>
      <c r="B356">
        <v>1</v>
      </c>
      <c r="C356" t="s">
        <v>76</v>
      </c>
      <c r="D356" t="s">
        <v>104</v>
      </c>
      <c r="E356" t="s">
        <v>163</v>
      </c>
      <c r="F356" t="s">
        <v>1196</v>
      </c>
      <c r="G356" t="s">
        <v>364</v>
      </c>
      <c r="H356" t="s">
        <v>47</v>
      </c>
      <c r="I356" t="s">
        <v>129</v>
      </c>
      <c r="J356" t="s">
        <v>130</v>
      </c>
      <c r="K356" t="s">
        <v>131</v>
      </c>
      <c r="L356" t="s">
        <v>1197</v>
      </c>
      <c r="M356" t="s">
        <v>1198</v>
      </c>
      <c r="N356">
        <v>2.568333333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37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95.028333000000003</v>
      </c>
    </row>
    <row r="357" spans="1:26" x14ac:dyDescent="0.3">
      <c r="A357">
        <v>2737462</v>
      </c>
      <c r="B357">
        <v>1</v>
      </c>
      <c r="C357" t="s">
        <v>77</v>
      </c>
      <c r="D357" t="s">
        <v>123</v>
      </c>
      <c r="E357" t="s">
        <v>145</v>
      </c>
      <c r="F357" t="s">
        <v>1199</v>
      </c>
      <c r="G357" t="s">
        <v>128</v>
      </c>
      <c r="H357" t="s">
        <v>46</v>
      </c>
      <c r="I357" t="s">
        <v>129</v>
      </c>
      <c r="J357" t="s">
        <v>130</v>
      </c>
      <c r="K357" t="s">
        <v>131</v>
      </c>
      <c r="L357" t="s">
        <v>1200</v>
      </c>
      <c r="M357" t="s">
        <v>1201</v>
      </c>
      <c r="N357">
        <v>0.80666666600000003</v>
      </c>
      <c r="O357">
        <v>0</v>
      </c>
      <c r="P357">
        <v>18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14.52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2737367</v>
      </c>
      <c r="B358">
        <v>2</v>
      </c>
      <c r="C358" t="s">
        <v>76</v>
      </c>
      <c r="D358" t="s">
        <v>79</v>
      </c>
      <c r="E358" t="s">
        <v>126</v>
      </c>
      <c r="F358" t="s">
        <v>1202</v>
      </c>
      <c r="G358" t="s">
        <v>249</v>
      </c>
      <c r="H358" t="s">
        <v>46</v>
      </c>
      <c r="I358" t="s">
        <v>129</v>
      </c>
      <c r="J358" t="s">
        <v>130</v>
      </c>
      <c r="K358" t="s">
        <v>131</v>
      </c>
      <c r="L358" t="s">
        <v>1123</v>
      </c>
      <c r="M358" t="s">
        <v>1203</v>
      </c>
      <c r="N358">
        <v>2.1608333329999998</v>
      </c>
      <c r="O358">
        <v>0</v>
      </c>
      <c r="P358">
        <v>267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576.9425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2737470</v>
      </c>
      <c r="B359">
        <v>1</v>
      </c>
      <c r="C359" t="s">
        <v>76</v>
      </c>
      <c r="D359" t="s">
        <v>88</v>
      </c>
      <c r="E359" t="s">
        <v>222</v>
      </c>
      <c r="F359" t="s">
        <v>1204</v>
      </c>
      <c r="G359" t="s">
        <v>199</v>
      </c>
      <c r="H359" t="s">
        <v>47</v>
      </c>
      <c r="I359" t="s">
        <v>129</v>
      </c>
      <c r="J359" t="s">
        <v>130</v>
      </c>
      <c r="K359" t="s">
        <v>131</v>
      </c>
      <c r="L359" t="s">
        <v>1205</v>
      </c>
      <c r="M359" t="s">
        <v>1206</v>
      </c>
      <c r="N359">
        <v>0.48638888800000002</v>
      </c>
      <c r="O359">
        <v>2</v>
      </c>
      <c r="P359">
        <v>683</v>
      </c>
      <c r="Q359">
        <v>0</v>
      </c>
      <c r="R359">
        <v>0</v>
      </c>
      <c r="S359">
        <v>0</v>
      </c>
      <c r="T359">
        <v>0</v>
      </c>
      <c r="U359">
        <v>0.97277800000000003</v>
      </c>
      <c r="V359">
        <v>332.20361100000002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2737471</v>
      </c>
      <c r="B360">
        <v>1</v>
      </c>
      <c r="C360" t="s">
        <v>76</v>
      </c>
      <c r="D360" t="s">
        <v>80</v>
      </c>
      <c r="E360" t="s">
        <v>163</v>
      </c>
      <c r="F360" t="s">
        <v>1207</v>
      </c>
      <c r="G360" t="s">
        <v>160</v>
      </c>
      <c r="H360" t="s">
        <v>47</v>
      </c>
      <c r="I360" t="s">
        <v>129</v>
      </c>
      <c r="J360" t="s">
        <v>130</v>
      </c>
      <c r="K360" t="s">
        <v>131</v>
      </c>
      <c r="L360" t="s">
        <v>1208</v>
      </c>
      <c r="M360" t="s">
        <v>1209</v>
      </c>
      <c r="N360">
        <v>0.14444444400000001</v>
      </c>
      <c r="O360">
        <v>0</v>
      </c>
      <c r="P360">
        <v>994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143.577777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2737134</v>
      </c>
      <c r="B361">
        <v>2</v>
      </c>
      <c r="C361" t="s">
        <v>77</v>
      </c>
      <c r="D361" t="s">
        <v>123</v>
      </c>
      <c r="E361" t="s">
        <v>158</v>
      </c>
      <c r="F361" t="s">
        <v>1210</v>
      </c>
      <c r="G361" t="s">
        <v>364</v>
      </c>
      <c r="H361" t="s">
        <v>47</v>
      </c>
      <c r="I361" t="s">
        <v>129</v>
      </c>
      <c r="J361" t="s">
        <v>130</v>
      </c>
      <c r="K361" t="s">
        <v>131</v>
      </c>
      <c r="L361" t="s">
        <v>890</v>
      </c>
      <c r="M361" t="s">
        <v>1211</v>
      </c>
      <c r="N361">
        <v>1.278611111</v>
      </c>
      <c r="O361">
        <v>68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86.945555999999996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2737479</v>
      </c>
      <c r="B362">
        <v>1</v>
      </c>
      <c r="C362" t="s">
        <v>77</v>
      </c>
      <c r="D362" t="s">
        <v>123</v>
      </c>
      <c r="E362" t="s">
        <v>163</v>
      </c>
      <c r="F362" t="s">
        <v>1212</v>
      </c>
      <c r="G362" t="s">
        <v>264</v>
      </c>
      <c r="H362" t="s">
        <v>47</v>
      </c>
      <c r="I362" t="s">
        <v>129</v>
      </c>
      <c r="J362" t="s">
        <v>130</v>
      </c>
      <c r="K362" t="s">
        <v>131</v>
      </c>
      <c r="L362" t="s">
        <v>1213</v>
      </c>
      <c r="M362" t="s">
        <v>1214</v>
      </c>
      <c r="N362">
        <v>4.1041666660000002</v>
      </c>
      <c r="O362">
        <v>0</v>
      </c>
      <c r="P362">
        <v>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32.833333000000003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2737474</v>
      </c>
      <c r="B363">
        <v>1</v>
      </c>
      <c r="C363" t="s">
        <v>76</v>
      </c>
      <c r="D363" t="s">
        <v>81</v>
      </c>
      <c r="E363" t="s">
        <v>167</v>
      </c>
      <c r="F363" t="s">
        <v>1215</v>
      </c>
      <c r="G363" t="s">
        <v>160</v>
      </c>
      <c r="H363" t="s">
        <v>46</v>
      </c>
      <c r="I363" t="s">
        <v>129</v>
      </c>
      <c r="J363" t="s">
        <v>130</v>
      </c>
      <c r="K363" t="s">
        <v>131</v>
      </c>
      <c r="L363" t="s">
        <v>1216</v>
      </c>
      <c r="M363" t="s">
        <v>1217</v>
      </c>
      <c r="N363">
        <v>1.186388888</v>
      </c>
      <c r="O363">
        <v>0</v>
      </c>
      <c r="P363">
        <v>452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536.24777700000004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2737480</v>
      </c>
      <c r="B364">
        <v>1</v>
      </c>
      <c r="C364" t="s">
        <v>76</v>
      </c>
      <c r="D364" t="s">
        <v>78</v>
      </c>
      <c r="E364" t="s">
        <v>153</v>
      </c>
      <c r="F364" t="s">
        <v>1218</v>
      </c>
      <c r="G364" t="s">
        <v>155</v>
      </c>
      <c r="H364" t="s">
        <v>46</v>
      </c>
      <c r="I364" t="s">
        <v>129</v>
      </c>
      <c r="J364" t="s">
        <v>130</v>
      </c>
      <c r="K364" t="s">
        <v>131</v>
      </c>
      <c r="L364" t="s">
        <v>1219</v>
      </c>
      <c r="M364" t="s">
        <v>1220</v>
      </c>
      <c r="N364">
        <v>3.0813888880000002</v>
      </c>
      <c r="O364">
        <v>0</v>
      </c>
      <c r="P364">
        <v>9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27.732500000000002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2737482</v>
      </c>
      <c r="B365">
        <v>1</v>
      </c>
      <c r="C365" t="s">
        <v>76</v>
      </c>
      <c r="D365" t="s">
        <v>80</v>
      </c>
      <c r="E365" t="s">
        <v>126</v>
      </c>
      <c r="F365" t="s">
        <v>1221</v>
      </c>
      <c r="G365" t="s">
        <v>128</v>
      </c>
      <c r="H365" t="s">
        <v>46</v>
      </c>
      <c r="I365" t="s">
        <v>129</v>
      </c>
      <c r="J365" t="s">
        <v>130</v>
      </c>
      <c r="K365" t="s">
        <v>131</v>
      </c>
      <c r="L365" t="s">
        <v>1222</v>
      </c>
      <c r="M365" t="s">
        <v>1223</v>
      </c>
      <c r="N365">
        <v>1.167777777</v>
      </c>
      <c r="O365">
        <v>0</v>
      </c>
      <c r="P365">
        <v>449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524.332222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2737483</v>
      </c>
      <c r="B366">
        <v>1</v>
      </c>
      <c r="C366" t="s">
        <v>76</v>
      </c>
      <c r="D366" t="s">
        <v>81</v>
      </c>
      <c r="E366" t="s">
        <v>145</v>
      </c>
      <c r="F366" t="s">
        <v>1224</v>
      </c>
      <c r="G366" t="s">
        <v>160</v>
      </c>
      <c r="H366" t="s">
        <v>46</v>
      </c>
      <c r="I366" t="s">
        <v>129</v>
      </c>
      <c r="J366" t="s">
        <v>130</v>
      </c>
      <c r="K366" t="s">
        <v>131</v>
      </c>
      <c r="L366" t="s">
        <v>1225</v>
      </c>
      <c r="M366" t="s">
        <v>1226</v>
      </c>
      <c r="N366">
        <v>0.85583333299999997</v>
      </c>
      <c r="O366">
        <v>0</v>
      </c>
      <c r="P366">
        <v>79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67.610833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2737486</v>
      </c>
      <c r="B367">
        <v>1</v>
      </c>
      <c r="C367" t="s">
        <v>76</v>
      </c>
      <c r="D367" t="s">
        <v>79</v>
      </c>
      <c r="E367" t="s">
        <v>138</v>
      </c>
      <c r="F367" t="s">
        <v>1227</v>
      </c>
      <c r="G367" t="s">
        <v>728</v>
      </c>
      <c r="H367" t="s">
        <v>141</v>
      </c>
      <c r="I367" t="s">
        <v>129</v>
      </c>
      <c r="J367" t="s">
        <v>130</v>
      </c>
      <c r="K367" t="s">
        <v>142</v>
      </c>
      <c r="L367" t="s">
        <v>1228</v>
      </c>
      <c r="M367" t="s">
        <v>1229</v>
      </c>
      <c r="N367">
        <v>0.144166666</v>
      </c>
      <c r="O367">
        <v>310</v>
      </c>
      <c r="P367">
        <v>62756</v>
      </c>
      <c r="Q367">
        <v>0</v>
      </c>
      <c r="R367">
        <v>0</v>
      </c>
      <c r="S367">
        <v>0</v>
      </c>
      <c r="T367">
        <v>0</v>
      </c>
      <c r="U367">
        <v>44.691665999999998</v>
      </c>
      <c r="V367">
        <v>9047.3232910000006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2737487</v>
      </c>
      <c r="B368">
        <v>1</v>
      </c>
      <c r="C368" t="s">
        <v>76</v>
      </c>
      <c r="D368" t="s">
        <v>78</v>
      </c>
      <c r="E368" t="s">
        <v>167</v>
      </c>
      <c r="F368" t="s">
        <v>1230</v>
      </c>
      <c r="G368" t="s">
        <v>160</v>
      </c>
      <c r="H368" t="s">
        <v>46</v>
      </c>
      <c r="I368" t="s">
        <v>129</v>
      </c>
      <c r="J368" t="s">
        <v>130</v>
      </c>
      <c r="K368" t="s">
        <v>131</v>
      </c>
      <c r="L368" t="s">
        <v>1231</v>
      </c>
      <c r="M368" t="s">
        <v>1232</v>
      </c>
      <c r="N368">
        <v>1.080833333</v>
      </c>
      <c r="O368">
        <v>0</v>
      </c>
      <c r="P368">
        <v>543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586.89250000000004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2737490</v>
      </c>
      <c r="B369">
        <v>1</v>
      </c>
      <c r="C369" t="s">
        <v>76</v>
      </c>
      <c r="D369" t="s">
        <v>78</v>
      </c>
      <c r="E369" t="s">
        <v>145</v>
      </c>
      <c r="F369" t="s">
        <v>1233</v>
      </c>
      <c r="G369" t="s">
        <v>135</v>
      </c>
      <c r="H369" t="s">
        <v>46</v>
      </c>
      <c r="I369" t="s">
        <v>129</v>
      </c>
      <c r="J369" t="s">
        <v>130</v>
      </c>
      <c r="K369" t="s">
        <v>131</v>
      </c>
      <c r="L369" t="s">
        <v>1234</v>
      </c>
      <c r="M369" t="s">
        <v>1235</v>
      </c>
      <c r="N369">
        <v>2.8713888879999998</v>
      </c>
      <c r="O369">
        <v>0</v>
      </c>
      <c r="P369">
        <v>59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169.41194400000001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2737491</v>
      </c>
      <c r="B370">
        <v>1</v>
      </c>
      <c r="C370" t="s">
        <v>76</v>
      </c>
      <c r="D370" t="s">
        <v>96</v>
      </c>
      <c r="E370" t="s">
        <v>158</v>
      </c>
      <c r="F370" t="s">
        <v>1236</v>
      </c>
      <c r="G370" t="s">
        <v>199</v>
      </c>
      <c r="H370" t="s">
        <v>47</v>
      </c>
      <c r="I370" t="s">
        <v>129</v>
      </c>
      <c r="J370" t="s">
        <v>130</v>
      </c>
      <c r="K370" t="s">
        <v>131</v>
      </c>
      <c r="L370" t="s">
        <v>1237</v>
      </c>
      <c r="M370" t="s">
        <v>1238</v>
      </c>
      <c r="N370">
        <v>0.48499999999999999</v>
      </c>
      <c r="O370">
        <v>26</v>
      </c>
      <c r="P370">
        <v>184</v>
      </c>
      <c r="Q370">
        <v>0</v>
      </c>
      <c r="R370">
        <v>0</v>
      </c>
      <c r="S370">
        <v>0</v>
      </c>
      <c r="T370">
        <v>0</v>
      </c>
      <c r="U370">
        <v>12.61</v>
      </c>
      <c r="V370">
        <v>89.24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2737493</v>
      </c>
      <c r="B371">
        <v>1</v>
      </c>
      <c r="C371" t="s">
        <v>76</v>
      </c>
      <c r="D371" t="s">
        <v>78</v>
      </c>
      <c r="E371" t="s">
        <v>145</v>
      </c>
      <c r="F371" t="s">
        <v>632</v>
      </c>
      <c r="G371" t="s">
        <v>160</v>
      </c>
      <c r="H371" t="s">
        <v>46</v>
      </c>
      <c r="I371" t="s">
        <v>129</v>
      </c>
      <c r="J371" t="s">
        <v>130</v>
      </c>
      <c r="K371" t="s">
        <v>131</v>
      </c>
      <c r="L371" t="s">
        <v>1239</v>
      </c>
      <c r="M371" t="s">
        <v>1240</v>
      </c>
      <c r="N371">
        <v>1.3858333329999999</v>
      </c>
      <c r="O371">
        <v>0</v>
      </c>
      <c r="P371">
        <v>182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252.221667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2737494</v>
      </c>
      <c r="B372">
        <v>1</v>
      </c>
      <c r="C372" t="s">
        <v>76</v>
      </c>
      <c r="D372" t="s">
        <v>78</v>
      </c>
      <c r="E372" t="s">
        <v>126</v>
      </c>
      <c r="F372" t="s">
        <v>1026</v>
      </c>
      <c r="G372" t="s">
        <v>128</v>
      </c>
      <c r="H372" t="s">
        <v>46</v>
      </c>
      <c r="I372" t="s">
        <v>129</v>
      </c>
      <c r="J372" t="s">
        <v>130</v>
      </c>
      <c r="K372" t="s">
        <v>131</v>
      </c>
      <c r="L372" t="s">
        <v>1241</v>
      </c>
      <c r="M372" t="s">
        <v>1242</v>
      </c>
      <c r="N372">
        <v>1.4169444440000001</v>
      </c>
      <c r="O372">
        <v>0</v>
      </c>
      <c r="P372">
        <v>146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206.87388899999999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2737495</v>
      </c>
      <c r="B373">
        <v>1</v>
      </c>
      <c r="C373" t="s">
        <v>76</v>
      </c>
      <c r="D373" t="s">
        <v>102</v>
      </c>
      <c r="E373" t="s">
        <v>126</v>
      </c>
      <c r="F373" t="s">
        <v>1243</v>
      </c>
      <c r="G373" t="s">
        <v>128</v>
      </c>
      <c r="H373" t="s">
        <v>46</v>
      </c>
      <c r="I373" t="s">
        <v>129</v>
      </c>
      <c r="J373" t="s">
        <v>130</v>
      </c>
      <c r="K373" t="s">
        <v>131</v>
      </c>
      <c r="L373" t="s">
        <v>1244</v>
      </c>
      <c r="M373" t="s">
        <v>1245</v>
      </c>
      <c r="N373">
        <v>1.0047222220000001</v>
      </c>
      <c r="O373">
        <v>0</v>
      </c>
      <c r="P373">
        <v>9</v>
      </c>
      <c r="Q373">
        <v>0</v>
      </c>
      <c r="R373">
        <v>1</v>
      </c>
      <c r="S373">
        <v>0</v>
      </c>
      <c r="T373">
        <v>0</v>
      </c>
      <c r="U373">
        <v>0</v>
      </c>
      <c r="V373">
        <v>9.0425000000000004</v>
      </c>
      <c r="W373">
        <v>0</v>
      </c>
      <c r="X373">
        <v>1.0047219999999999</v>
      </c>
      <c r="Y373">
        <v>0</v>
      </c>
      <c r="Z373">
        <v>0</v>
      </c>
    </row>
    <row r="374" spans="1:26" x14ac:dyDescent="0.3">
      <c r="A374">
        <v>2737479</v>
      </c>
      <c r="B374">
        <v>2</v>
      </c>
      <c r="C374" t="s">
        <v>77</v>
      </c>
      <c r="D374" t="s">
        <v>123</v>
      </c>
      <c r="E374" t="s">
        <v>158</v>
      </c>
      <c r="F374" t="s">
        <v>1246</v>
      </c>
      <c r="G374" t="s">
        <v>264</v>
      </c>
      <c r="H374" t="s">
        <v>47</v>
      </c>
      <c r="I374" t="s">
        <v>129</v>
      </c>
      <c r="J374" t="s">
        <v>130</v>
      </c>
      <c r="K374" t="s">
        <v>131</v>
      </c>
      <c r="L374" t="s">
        <v>1214</v>
      </c>
      <c r="M374" t="s">
        <v>1247</v>
      </c>
      <c r="N374">
        <v>1.1816666659999999</v>
      </c>
      <c r="O374">
        <v>118</v>
      </c>
      <c r="P374">
        <v>678</v>
      </c>
      <c r="Q374">
        <v>0</v>
      </c>
      <c r="R374">
        <v>0</v>
      </c>
      <c r="S374">
        <v>0</v>
      </c>
      <c r="T374">
        <v>0</v>
      </c>
      <c r="U374">
        <v>139.436667</v>
      </c>
      <c r="V374">
        <v>801.17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2737500</v>
      </c>
      <c r="B375">
        <v>1</v>
      </c>
      <c r="C375" t="s">
        <v>76</v>
      </c>
      <c r="D375" t="s">
        <v>81</v>
      </c>
      <c r="E375" t="s">
        <v>153</v>
      </c>
      <c r="F375" t="s">
        <v>1248</v>
      </c>
      <c r="G375" t="s">
        <v>155</v>
      </c>
      <c r="H375" t="s">
        <v>46</v>
      </c>
      <c r="I375" t="s">
        <v>129</v>
      </c>
      <c r="J375" t="s">
        <v>130</v>
      </c>
      <c r="K375" t="s">
        <v>131</v>
      </c>
      <c r="L375" t="s">
        <v>1249</v>
      </c>
      <c r="M375" t="s">
        <v>1250</v>
      </c>
      <c r="N375">
        <v>4.3624999999999998</v>
      </c>
      <c r="O375">
        <v>0</v>
      </c>
      <c r="P375">
        <v>16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69.8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2737501</v>
      </c>
      <c r="B376">
        <v>1</v>
      </c>
      <c r="C376" t="s">
        <v>76</v>
      </c>
      <c r="D376" t="s">
        <v>86</v>
      </c>
      <c r="E376" t="s">
        <v>145</v>
      </c>
      <c r="F376" t="s">
        <v>1251</v>
      </c>
      <c r="G376" t="s">
        <v>135</v>
      </c>
      <c r="H376" t="s">
        <v>46</v>
      </c>
      <c r="I376" t="s">
        <v>129</v>
      </c>
      <c r="J376" t="s">
        <v>130</v>
      </c>
      <c r="K376" t="s">
        <v>131</v>
      </c>
      <c r="L376" t="s">
        <v>1252</v>
      </c>
      <c r="M376" t="s">
        <v>1253</v>
      </c>
      <c r="N376">
        <v>3.6491666660000002</v>
      </c>
      <c r="O376">
        <v>0</v>
      </c>
      <c r="P376">
        <v>103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375.86416700000001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2737502</v>
      </c>
      <c r="B377">
        <v>1</v>
      </c>
      <c r="C377" t="s">
        <v>76</v>
      </c>
      <c r="D377" t="s">
        <v>78</v>
      </c>
      <c r="E377" t="s">
        <v>222</v>
      </c>
      <c r="F377" t="s">
        <v>1254</v>
      </c>
      <c r="G377" t="s">
        <v>1097</v>
      </c>
      <c r="H377" t="s">
        <v>47</v>
      </c>
      <c r="I377" t="s">
        <v>129</v>
      </c>
      <c r="J377" t="s">
        <v>130</v>
      </c>
      <c r="K377" t="s">
        <v>131</v>
      </c>
      <c r="L377" t="s">
        <v>1255</v>
      </c>
      <c r="M377" t="s">
        <v>1256</v>
      </c>
      <c r="N377">
        <v>2.0336111109999999</v>
      </c>
      <c r="O377">
        <v>2</v>
      </c>
      <c r="P377">
        <v>4280</v>
      </c>
      <c r="Q377">
        <v>0</v>
      </c>
      <c r="R377">
        <v>0</v>
      </c>
      <c r="S377">
        <v>0</v>
      </c>
      <c r="T377">
        <v>0</v>
      </c>
      <c r="U377">
        <v>4.0672220000000001</v>
      </c>
      <c r="V377">
        <v>8703.8555550000001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2737507</v>
      </c>
      <c r="B378">
        <v>1</v>
      </c>
      <c r="C378" t="s">
        <v>76</v>
      </c>
      <c r="D378" t="s">
        <v>84</v>
      </c>
      <c r="E378" t="s">
        <v>153</v>
      </c>
      <c r="F378" t="s">
        <v>270</v>
      </c>
      <c r="G378" t="s">
        <v>206</v>
      </c>
      <c r="H378" t="s">
        <v>46</v>
      </c>
      <c r="I378" t="s">
        <v>129</v>
      </c>
      <c r="J378" t="s">
        <v>130</v>
      </c>
      <c r="K378" t="s">
        <v>131</v>
      </c>
      <c r="L378" t="s">
        <v>1257</v>
      </c>
      <c r="M378" t="s">
        <v>1258</v>
      </c>
      <c r="N378">
        <v>2.2030555550000002</v>
      </c>
      <c r="O378">
        <v>0</v>
      </c>
      <c r="P378">
        <v>8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17.624444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2737508</v>
      </c>
      <c r="B379">
        <v>1</v>
      </c>
      <c r="C379" t="s">
        <v>76</v>
      </c>
      <c r="D379" t="s">
        <v>78</v>
      </c>
      <c r="E379" t="s">
        <v>145</v>
      </c>
      <c r="F379" t="s">
        <v>1259</v>
      </c>
      <c r="G379" t="s">
        <v>160</v>
      </c>
      <c r="H379" t="s">
        <v>46</v>
      </c>
      <c r="I379" t="s">
        <v>129</v>
      </c>
      <c r="J379" t="s">
        <v>130</v>
      </c>
      <c r="K379" t="s">
        <v>131</v>
      </c>
      <c r="L379" t="s">
        <v>1260</v>
      </c>
      <c r="M379" t="s">
        <v>1261</v>
      </c>
      <c r="N379">
        <v>0.25638888799999998</v>
      </c>
      <c r="O379">
        <v>0</v>
      </c>
      <c r="P379">
        <v>60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15.383333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2737490</v>
      </c>
      <c r="B380">
        <v>2</v>
      </c>
      <c r="C380" t="s">
        <v>76</v>
      </c>
      <c r="D380" t="s">
        <v>78</v>
      </c>
      <c r="E380" t="s">
        <v>145</v>
      </c>
      <c r="F380" t="s">
        <v>1262</v>
      </c>
      <c r="G380" t="s">
        <v>135</v>
      </c>
      <c r="H380" t="s">
        <v>46</v>
      </c>
      <c r="I380" t="s">
        <v>129</v>
      </c>
      <c r="J380" t="s">
        <v>130</v>
      </c>
      <c r="K380" t="s">
        <v>131</v>
      </c>
      <c r="L380" t="s">
        <v>1235</v>
      </c>
      <c r="M380" t="s">
        <v>1263</v>
      </c>
      <c r="N380">
        <v>5.7908333330000001</v>
      </c>
      <c r="O380">
        <v>0</v>
      </c>
      <c r="P380">
        <v>18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104.235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2737512</v>
      </c>
      <c r="B381">
        <v>1</v>
      </c>
      <c r="C381" t="s">
        <v>76</v>
      </c>
      <c r="D381" t="s">
        <v>78</v>
      </c>
      <c r="E381" t="s">
        <v>126</v>
      </c>
      <c r="F381" t="s">
        <v>1264</v>
      </c>
      <c r="G381" t="s">
        <v>135</v>
      </c>
      <c r="H381" t="s">
        <v>46</v>
      </c>
      <c r="I381" t="s">
        <v>129</v>
      </c>
      <c r="J381" t="s">
        <v>130</v>
      </c>
      <c r="K381" t="s">
        <v>131</v>
      </c>
      <c r="L381" t="s">
        <v>1265</v>
      </c>
      <c r="M381" t="s">
        <v>1266</v>
      </c>
      <c r="N381">
        <v>4.750277777</v>
      </c>
      <c r="O381">
        <v>0</v>
      </c>
      <c r="P381">
        <v>64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304.01777800000002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2737515</v>
      </c>
      <c r="B382">
        <v>1</v>
      </c>
      <c r="C382" t="s">
        <v>76</v>
      </c>
      <c r="D382" t="s">
        <v>80</v>
      </c>
      <c r="E382" t="s">
        <v>153</v>
      </c>
      <c r="F382" t="s">
        <v>1267</v>
      </c>
      <c r="G382" t="s">
        <v>155</v>
      </c>
      <c r="H382" t="s">
        <v>46</v>
      </c>
      <c r="I382" t="s">
        <v>129</v>
      </c>
      <c r="J382" t="s">
        <v>130</v>
      </c>
      <c r="K382" t="s">
        <v>131</v>
      </c>
      <c r="L382" t="s">
        <v>1268</v>
      </c>
      <c r="M382" t="s">
        <v>1269</v>
      </c>
      <c r="N382">
        <v>6.2061111110000002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6.2061109999999999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2737529</v>
      </c>
      <c r="B383">
        <v>1</v>
      </c>
      <c r="C383" t="s">
        <v>77</v>
      </c>
      <c r="D383" t="s">
        <v>110</v>
      </c>
      <c r="E383" t="s">
        <v>126</v>
      </c>
      <c r="F383" t="s">
        <v>1270</v>
      </c>
      <c r="G383" t="s">
        <v>128</v>
      </c>
      <c r="H383" t="s">
        <v>46</v>
      </c>
      <c r="I383" t="s">
        <v>129</v>
      </c>
      <c r="J383" t="s">
        <v>130</v>
      </c>
      <c r="K383" t="s">
        <v>131</v>
      </c>
      <c r="L383" t="s">
        <v>1271</v>
      </c>
      <c r="M383" t="s">
        <v>1272</v>
      </c>
      <c r="N383">
        <v>1.8558333330000001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18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33.405000000000001</v>
      </c>
    </row>
    <row r="384" spans="1:26" x14ac:dyDescent="0.3">
      <c r="A384">
        <v>2737521</v>
      </c>
      <c r="B384">
        <v>1</v>
      </c>
      <c r="C384" t="s">
        <v>77</v>
      </c>
      <c r="D384" t="s">
        <v>124</v>
      </c>
      <c r="E384" t="s">
        <v>153</v>
      </c>
      <c r="F384" t="s">
        <v>1273</v>
      </c>
      <c r="G384" t="s">
        <v>206</v>
      </c>
      <c r="H384" t="s">
        <v>46</v>
      </c>
      <c r="I384" t="s">
        <v>129</v>
      </c>
      <c r="J384" t="s">
        <v>130</v>
      </c>
      <c r="K384" t="s">
        <v>131</v>
      </c>
      <c r="L384" t="s">
        <v>1274</v>
      </c>
      <c r="M384" t="s">
        <v>1275</v>
      </c>
      <c r="N384">
        <v>3.1074999999999999</v>
      </c>
      <c r="O384">
        <v>0</v>
      </c>
      <c r="P384">
        <v>13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40.397500000000001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2737520</v>
      </c>
      <c r="B385">
        <v>1</v>
      </c>
      <c r="C385" t="s">
        <v>76</v>
      </c>
      <c r="D385" t="s">
        <v>86</v>
      </c>
      <c r="E385" t="s">
        <v>153</v>
      </c>
      <c r="F385" t="s">
        <v>1276</v>
      </c>
      <c r="G385" t="s">
        <v>155</v>
      </c>
      <c r="H385" t="s">
        <v>46</v>
      </c>
      <c r="I385" t="s">
        <v>129</v>
      </c>
      <c r="J385" t="s">
        <v>130</v>
      </c>
      <c r="K385" t="s">
        <v>131</v>
      </c>
      <c r="L385" t="s">
        <v>1277</v>
      </c>
      <c r="M385" t="s">
        <v>1278</v>
      </c>
      <c r="N385">
        <v>6.8672222219999997</v>
      </c>
      <c r="O385">
        <v>0</v>
      </c>
      <c r="P385">
        <v>4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27.468889000000001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2737519</v>
      </c>
      <c r="B386">
        <v>1</v>
      </c>
      <c r="C386" t="s">
        <v>76</v>
      </c>
      <c r="D386" t="s">
        <v>106</v>
      </c>
      <c r="E386" t="s">
        <v>138</v>
      </c>
      <c r="F386" t="s">
        <v>1279</v>
      </c>
      <c r="G386" t="s">
        <v>199</v>
      </c>
      <c r="H386" t="s">
        <v>47</v>
      </c>
      <c r="I386" t="s">
        <v>129</v>
      </c>
      <c r="J386" t="s">
        <v>130</v>
      </c>
      <c r="K386" t="s">
        <v>131</v>
      </c>
      <c r="L386" t="s">
        <v>1280</v>
      </c>
      <c r="M386" t="s">
        <v>1281</v>
      </c>
      <c r="N386">
        <v>1.3825000000000001</v>
      </c>
      <c r="O386">
        <v>0</v>
      </c>
      <c r="P386">
        <v>3660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5059.95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2737522</v>
      </c>
      <c r="B387">
        <v>1</v>
      </c>
      <c r="C387" t="s">
        <v>76</v>
      </c>
      <c r="D387" t="s">
        <v>95</v>
      </c>
      <c r="E387" t="s">
        <v>126</v>
      </c>
      <c r="F387" t="s">
        <v>1282</v>
      </c>
      <c r="G387" t="s">
        <v>128</v>
      </c>
      <c r="H387" t="s">
        <v>46</v>
      </c>
      <c r="I387" t="s">
        <v>129</v>
      </c>
      <c r="J387" t="s">
        <v>130</v>
      </c>
      <c r="K387" t="s">
        <v>131</v>
      </c>
      <c r="L387" t="s">
        <v>1283</v>
      </c>
      <c r="M387" t="s">
        <v>1284</v>
      </c>
      <c r="N387">
        <v>1.453333333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38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55.226666999999999</v>
      </c>
    </row>
    <row r="388" spans="1:26" x14ac:dyDescent="0.3">
      <c r="A388">
        <v>2737526</v>
      </c>
      <c r="B388">
        <v>1</v>
      </c>
      <c r="C388" t="s">
        <v>77</v>
      </c>
      <c r="D388" t="s">
        <v>124</v>
      </c>
      <c r="E388" t="s">
        <v>126</v>
      </c>
      <c r="F388" t="s">
        <v>1285</v>
      </c>
      <c r="G388" t="s">
        <v>128</v>
      </c>
      <c r="H388" t="s">
        <v>46</v>
      </c>
      <c r="I388" t="s">
        <v>129</v>
      </c>
      <c r="J388" t="s">
        <v>130</v>
      </c>
      <c r="K388" t="s">
        <v>131</v>
      </c>
      <c r="L388" t="s">
        <v>1286</v>
      </c>
      <c r="M388" t="s">
        <v>1287</v>
      </c>
      <c r="N388">
        <v>1.238611111</v>
      </c>
      <c r="O388">
        <v>0</v>
      </c>
      <c r="P388">
        <v>13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16.101944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2737530</v>
      </c>
      <c r="B389">
        <v>1</v>
      </c>
      <c r="C389" t="s">
        <v>76</v>
      </c>
      <c r="D389" t="s">
        <v>78</v>
      </c>
      <c r="E389" t="s">
        <v>153</v>
      </c>
      <c r="F389" t="s">
        <v>1288</v>
      </c>
      <c r="G389" t="s">
        <v>155</v>
      </c>
      <c r="H389" t="s">
        <v>46</v>
      </c>
      <c r="I389" t="s">
        <v>129</v>
      </c>
      <c r="J389" t="s">
        <v>130</v>
      </c>
      <c r="K389" t="s">
        <v>131</v>
      </c>
      <c r="L389" t="s">
        <v>1289</v>
      </c>
      <c r="M389" t="s">
        <v>1290</v>
      </c>
      <c r="N389">
        <v>2.679166666</v>
      </c>
      <c r="O389">
        <v>0</v>
      </c>
      <c r="P389">
        <v>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13.395833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2737502</v>
      </c>
      <c r="B390">
        <v>2</v>
      </c>
      <c r="C390" t="s">
        <v>76</v>
      </c>
      <c r="D390" t="s">
        <v>78</v>
      </c>
      <c r="E390" t="s">
        <v>163</v>
      </c>
      <c r="F390" t="s">
        <v>1291</v>
      </c>
      <c r="G390" t="s">
        <v>1097</v>
      </c>
      <c r="H390" t="s">
        <v>47</v>
      </c>
      <c r="I390" t="s">
        <v>129</v>
      </c>
      <c r="J390" t="s">
        <v>130</v>
      </c>
      <c r="K390" t="s">
        <v>131</v>
      </c>
      <c r="L390" t="s">
        <v>1256</v>
      </c>
      <c r="M390" t="s">
        <v>1292</v>
      </c>
      <c r="N390">
        <v>0.17694444400000001</v>
      </c>
      <c r="O390">
        <v>2</v>
      </c>
      <c r="P390">
        <v>1003</v>
      </c>
      <c r="Q390">
        <v>0</v>
      </c>
      <c r="R390">
        <v>0</v>
      </c>
      <c r="S390">
        <v>0</v>
      </c>
      <c r="T390">
        <v>0</v>
      </c>
      <c r="U390">
        <v>0.35388900000000001</v>
      </c>
      <c r="V390">
        <v>177.47527700000001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2737533</v>
      </c>
      <c r="B391">
        <v>1</v>
      </c>
      <c r="C391" t="s">
        <v>76</v>
      </c>
      <c r="D391" t="s">
        <v>86</v>
      </c>
      <c r="E391" t="s">
        <v>153</v>
      </c>
      <c r="F391" t="s">
        <v>1293</v>
      </c>
      <c r="G391" t="s">
        <v>155</v>
      </c>
      <c r="H391" t="s">
        <v>46</v>
      </c>
      <c r="I391" t="s">
        <v>129</v>
      </c>
      <c r="J391" t="s">
        <v>130</v>
      </c>
      <c r="K391" t="s">
        <v>131</v>
      </c>
      <c r="L391" t="s">
        <v>1294</v>
      </c>
      <c r="M391" t="s">
        <v>1295</v>
      </c>
      <c r="N391">
        <v>7.7883333329999997</v>
      </c>
      <c r="O391">
        <v>0</v>
      </c>
      <c r="P391">
        <v>5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38.941667000000002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2737537</v>
      </c>
      <c r="B392">
        <v>1</v>
      </c>
      <c r="C392" t="s">
        <v>77</v>
      </c>
      <c r="D392" t="s">
        <v>113</v>
      </c>
      <c r="E392" t="s">
        <v>126</v>
      </c>
      <c r="F392" t="s">
        <v>1296</v>
      </c>
      <c r="G392" t="s">
        <v>160</v>
      </c>
      <c r="H392" t="s">
        <v>46</v>
      </c>
      <c r="I392" t="s">
        <v>129</v>
      </c>
      <c r="J392" t="s">
        <v>130</v>
      </c>
      <c r="K392" t="s">
        <v>131</v>
      </c>
      <c r="L392" t="s">
        <v>1297</v>
      </c>
      <c r="M392" t="s">
        <v>1298</v>
      </c>
      <c r="N392">
        <v>0.84583333299999997</v>
      </c>
      <c r="O392">
        <v>0</v>
      </c>
      <c r="P392">
        <v>0</v>
      </c>
      <c r="Q392">
        <v>0</v>
      </c>
      <c r="R392">
        <v>53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44.829166999999998</v>
      </c>
      <c r="Y392">
        <v>0</v>
      </c>
      <c r="Z392">
        <v>0</v>
      </c>
    </row>
    <row r="393" spans="1:26" x14ac:dyDescent="0.3">
      <c r="A393">
        <v>2737502</v>
      </c>
      <c r="B393">
        <v>3</v>
      </c>
      <c r="C393" t="s">
        <v>76</v>
      </c>
      <c r="D393" t="s">
        <v>78</v>
      </c>
      <c r="E393" t="s">
        <v>163</v>
      </c>
      <c r="F393" t="s">
        <v>1299</v>
      </c>
      <c r="G393" t="s">
        <v>1097</v>
      </c>
      <c r="H393" t="s">
        <v>47</v>
      </c>
      <c r="I393" t="s">
        <v>129</v>
      </c>
      <c r="J393" t="s">
        <v>130</v>
      </c>
      <c r="K393" t="s">
        <v>131</v>
      </c>
      <c r="L393" t="s">
        <v>1292</v>
      </c>
      <c r="M393" t="s">
        <v>1300</v>
      </c>
      <c r="N393">
        <v>3.7641666659999999</v>
      </c>
      <c r="O393">
        <v>2</v>
      </c>
      <c r="P393">
        <v>593</v>
      </c>
      <c r="Q393">
        <v>0</v>
      </c>
      <c r="R393">
        <v>0</v>
      </c>
      <c r="S393">
        <v>0</v>
      </c>
      <c r="T393">
        <v>0</v>
      </c>
      <c r="U393">
        <v>7.5283329999999999</v>
      </c>
      <c r="V393">
        <v>2232.1508330000001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2737542</v>
      </c>
      <c r="B394">
        <v>1</v>
      </c>
      <c r="C394" t="s">
        <v>77</v>
      </c>
      <c r="D394" t="s">
        <v>122</v>
      </c>
      <c r="E394" t="s">
        <v>163</v>
      </c>
      <c r="F394" t="s">
        <v>1301</v>
      </c>
      <c r="G394" t="s">
        <v>1302</v>
      </c>
      <c r="H394" t="s">
        <v>47</v>
      </c>
      <c r="I394" t="s">
        <v>129</v>
      </c>
      <c r="J394" t="s">
        <v>130</v>
      </c>
      <c r="K394" t="s">
        <v>131</v>
      </c>
      <c r="L394" t="s">
        <v>1303</v>
      </c>
      <c r="M394" t="s">
        <v>1304</v>
      </c>
      <c r="N394">
        <v>0.76500000000000001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37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28.305</v>
      </c>
    </row>
    <row r="395" spans="1:26" x14ac:dyDescent="0.3">
      <c r="A395">
        <v>2737543</v>
      </c>
      <c r="B395">
        <v>1</v>
      </c>
      <c r="C395" t="s">
        <v>76</v>
      </c>
      <c r="D395" t="s">
        <v>97</v>
      </c>
      <c r="E395" t="s">
        <v>163</v>
      </c>
      <c r="F395" t="s">
        <v>1305</v>
      </c>
      <c r="G395" t="s">
        <v>264</v>
      </c>
      <c r="H395" t="s">
        <v>47</v>
      </c>
      <c r="I395" t="s">
        <v>129</v>
      </c>
      <c r="J395" t="s">
        <v>130</v>
      </c>
      <c r="K395" t="s">
        <v>131</v>
      </c>
      <c r="L395" t="s">
        <v>1306</v>
      </c>
      <c r="M395" t="s">
        <v>1307</v>
      </c>
      <c r="N395">
        <v>3.6133333329999999</v>
      </c>
      <c r="O395">
        <v>4</v>
      </c>
      <c r="P395">
        <v>1713</v>
      </c>
      <c r="Q395">
        <v>0</v>
      </c>
      <c r="R395">
        <v>0</v>
      </c>
      <c r="S395">
        <v>0</v>
      </c>
      <c r="T395">
        <v>0</v>
      </c>
      <c r="U395">
        <v>14.453333000000001</v>
      </c>
      <c r="V395">
        <v>6189.639999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2737547</v>
      </c>
      <c r="B396">
        <v>1</v>
      </c>
      <c r="C396" t="s">
        <v>77</v>
      </c>
      <c r="D396" t="s">
        <v>108</v>
      </c>
      <c r="E396" t="s">
        <v>126</v>
      </c>
      <c r="F396" t="s">
        <v>1308</v>
      </c>
      <c r="G396" t="s">
        <v>128</v>
      </c>
      <c r="H396" t="s">
        <v>46</v>
      </c>
      <c r="I396" t="s">
        <v>129</v>
      </c>
      <c r="J396" t="s">
        <v>130</v>
      </c>
      <c r="K396" t="s">
        <v>131</v>
      </c>
      <c r="L396" t="s">
        <v>1309</v>
      </c>
      <c r="M396" t="s">
        <v>1310</v>
      </c>
      <c r="N396">
        <v>1.3505555549999999</v>
      </c>
      <c r="O396">
        <v>0</v>
      </c>
      <c r="P396">
        <v>96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129.653333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2737549</v>
      </c>
      <c r="B397">
        <v>1</v>
      </c>
      <c r="C397" t="s">
        <v>76</v>
      </c>
      <c r="D397" t="s">
        <v>88</v>
      </c>
      <c r="E397" t="s">
        <v>222</v>
      </c>
      <c r="F397" t="s">
        <v>1311</v>
      </c>
      <c r="G397" t="s">
        <v>199</v>
      </c>
      <c r="H397" t="s">
        <v>47</v>
      </c>
      <c r="I397" t="s">
        <v>129</v>
      </c>
      <c r="J397" t="s">
        <v>130</v>
      </c>
      <c r="K397" t="s">
        <v>131</v>
      </c>
      <c r="L397" t="s">
        <v>1312</v>
      </c>
      <c r="M397" t="s">
        <v>1313</v>
      </c>
      <c r="N397">
        <v>0.52777777699999995</v>
      </c>
      <c r="O397">
        <v>8</v>
      </c>
      <c r="P397">
        <v>4048</v>
      </c>
      <c r="Q397">
        <v>0</v>
      </c>
      <c r="R397">
        <v>0</v>
      </c>
      <c r="S397">
        <v>0</v>
      </c>
      <c r="T397">
        <v>0</v>
      </c>
      <c r="U397">
        <v>4.2222220000000004</v>
      </c>
      <c r="V397">
        <v>2136.4444410000001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2737550</v>
      </c>
      <c r="B398">
        <v>1</v>
      </c>
      <c r="C398" t="s">
        <v>76</v>
      </c>
      <c r="D398" t="s">
        <v>96</v>
      </c>
      <c r="E398" t="s">
        <v>222</v>
      </c>
      <c r="F398" t="s">
        <v>1314</v>
      </c>
      <c r="G398" t="s">
        <v>199</v>
      </c>
      <c r="H398" t="s">
        <v>47</v>
      </c>
      <c r="I398" t="s">
        <v>129</v>
      </c>
      <c r="J398" t="s">
        <v>130</v>
      </c>
      <c r="K398" t="s">
        <v>131</v>
      </c>
      <c r="L398" t="s">
        <v>1315</v>
      </c>
      <c r="M398" t="s">
        <v>1316</v>
      </c>
      <c r="N398">
        <v>0.34499999999999997</v>
      </c>
      <c r="O398">
        <v>0</v>
      </c>
      <c r="P398">
        <v>771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265.995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2737551</v>
      </c>
      <c r="B399">
        <v>1</v>
      </c>
      <c r="C399" t="s">
        <v>77</v>
      </c>
      <c r="D399" t="s">
        <v>123</v>
      </c>
      <c r="E399" t="s">
        <v>153</v>
      </c>
      <c r="F399" t="s">
        <v>1317</v>
      </c>
      <c r="G399" t="s">
        <v>155</v>
      </c>
      <c r="H399" t="s">
        <v>46</v>
      </c>
      <c r="I399" t="s">
        <v>129</v>
      </c>
      <c r="J399" t="s">
        <v>130</v>
      </c>
      <c r="K399" t="s">
        <v>131</v>
      </c>
      <c r="L399" t="s">
        <v>1318</v>
      </c>
      <c r="M399" t="s">
        <v>1319</v>
      </c>
      <c r="N399">
        <v>5.1347222219999997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5.134722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2737994</v>
      </c>
      <c r="B400">
        <v>1</v>
      </c>
      <c r="C400" t="s">
        <v>76</v>
      </c>
      <c r="D400" t="s">
        <v>78</v>
      </c>
      <c r="E400" t="s">
        <v>153</v>
      </c>
      <c r="F400" t="s">
        <v>233</v>
      </c>
      <c r="G400" t="s">
        <v>155</v>
      </c>
      <c r="H400" t="s">
        <v>46</v>
      </c>
      <c r="I400" t="s">
        <v>129</v>
      </c>
      <c r="J400" t="s">
        <v>130</v>
      </c>
      <c r="K400" t="s">
        <v>131</v>
      </c>
      <c r="L400" t="s">
        <v>1320</v>
      </c>
      <c r="M400" t="s">
        <v>1321</v>
      </c>
      <c r="N400">
        <v>37.724444444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37.724443999999998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2737561</v>
      </c>
      <c r="B401">
        <v>1</v>
      </c>
      <c r="C401" t="s">
        <v>77</v>
      </c>
      <c r="D401" t="s">
        <v>116</v>
      </c>
      <c r="E401" t="s">
        <v>158</v>
      </c>
      <c r="F401" t="s">
        <v>1322</v>
      </c>
      <c r="G401" t="s">
        <v>199</v>
      </c>
      <c r="H401" t="s">
        <v>47</v>
      </c>
      <c r="I401" t="s">
        <v>129</v>
      </c>
      <c r="J401" t="s">
        <v>130</v>
      </c>
      <c r="K401" t="s">
        <v>131</v>
      </c>
      <c r="L401" t="s">
        <v>1323</v>
      </c>
      <c r="M401" t="s">
        <v>1324</v>
      </c>
      <c r="N401">
        <v>0.95694444400000001</v>
      </c>
      <c r="O401">
        <v>10</v>
      </c>
      <c r="P401">
        <v>0</v>
      </c>
      <c r="Q401">
        <v>0</v>
      </c>
      <c r="R401">
        <v>0</v>
      </c>
      <c r="S401">
        <v>14</v>
      </c>
      <c r="T401">
        <v>361</v>
      </c>
      <c r="U401">
        <v>9.5694440000000007</v>
      </c>
      <c r="V401">
        <v>0</v>
      </c>
      <c r="W401">
        <v>0</v>
      </c>
      <c r="X401">
        <v>0</v>
      </c>
      <c r="Y401">
        <v>13.397221999999999</v>
      </c>
      <c r="Z401">
        <v>345.45694400000002</v>
      </c>
    </row>
    <row r="402" spans="1:26" x14ac:dyDescent="0.3">
      <c r="A402">
        <v>2737559</v>
      </c>
      <c r="B402">
        <v>1</v>
      </c>
      <c r="C402" t="s">
        <v>76</v>
      </c>
      <c r="D402" t="s">
        <v>96</v>
      </c>
      <c r="E402" t="s">
        <v>222</v>
      </c>
      <c r="F402" t="s">
        <v>1325</v>
      </c>
      <c r="G402" t="s">
        <v>199</v>
      </c>
      <c r="H402" t="s">
        <v>47</v>
      </c>
      <c r="I402" t="s">
        <v>129</v>
      </c>
      <c r="J402" t="s">
        <v>130</v>
      </c>
      <c r="K402" t="s">
        <v>131</v>
      </c>
      <c r="L402" t="s">
        <v>1326</v>
      </c>
      <c r="M402" t="s">
        <v>1327</v>
      </c>
      <c r="N402">
        <v>0.32777777699999999</v>
      </c>
      <c r="O402">
        <v>7</v>
      </c>
      <c r="P402">
        <v>64</v>
      </c>
      <c r="Q402">
        <v>0</v>
      </c>
      <c r="R402">
        <v>0</v>
      </c>
      <c r="S402">
        <v>0</v>
      </c>
      <c r="T402">
        <v>0</v>
      </c>
      <c r="U402">
        <v>2.2944439999999999</v>
      </c>
      <c r="V402">
        <v>20.977778000000001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2737562</v>
      </c>
      <c r="B403">
        <v>1</v>
      </c>
      <c r="C403" t="s">
        <v>76</v>
      </c>
      <c r="D403" t="s">
        <v>90</v>
      </c>
      <c r="E403" t="s">
        <v>222</v>
      </c>
      <c r="F403" t="s">
        <v>1328</v>
      </c>
      <c r="G403" t="s">
        <v>199</v>
      </c>
      <c r="H403" t="s">
        <v>47</v>
      </c>
      <c r="I403" t="s">
        <v>129</v>
      </c>
      <c r="J403" t="s">
        <v>130</v>
      </c>
      <c r="K403" t="s">
        <v>131</v>
      </c>
      <c r="L403" t="s">
        <v>1329</v>
      </c>
      <c r="M403" t="s">
        <v>1330</v>
      </c>
      <c r="N403">
        <v>1.9441666660000001</v>
      </c>
      <c r="O403">
        <v>0</v>
      </c>
      <c r="P403">
        <v>0</v>
      </c>
      <c r="Q403">
        <v>0</v>
      </c>
      <c r="R403">
        <v>0</v>
      </c>
      <c r="S403">
        <v>6</v>
      </c>
      <c r="T403">
        <v>69</v>
      </c>
      <c r="U403">
        <v>0</v>
      </c>
      <c r="V403">
        <v>0</v>
      </c>
      <c r="W403">
        <v>0</v>
      </c>
      <c r="X403">
        <v>0</v>
      </c>
      <c r="Y403">
        <v>11.664999999999999</v>
      </c>
      <c r="Z403">
        <v>134.14750000000001</v>
      </c>
    </row>
    <row r="404" spans="1:26" x14ac:dyDescent="0.3">
      <c r="A404">
        <v>2737560</v>
      </c>
      <c r="B404">
        <v>1</v>
      </c>
      <c r="C404" t="s">
        <v>77</v>
      </c>
      <c r="D404" t="s">
        <v>114</v>
      </c>
      <c r="E404" t="s">
        <v>167</v>
      </c>
      <c r="F404" t="s">
        <v>360</v>
      </c>
      <c r="G404" t="s">
        <v>348</v>
      </c>
      <c r="H404" t="s">
        <v>46</v>
      </c>
      <c r="I404" t="s">
        <v>129</v>
      </c>
      <c r="J404" t="s">
        <v>130</v>
      </c>
      <c r="K404" t="s">
        <v>142</v>
      </c>
      <c r="L404" t="s">
        <v>1331</v>
      </c>
      <c r="M404" t="s">
        <v>1332</v>
      </c>
      <c r="N404">
        <v>7.3366666660000002</v>
      </c>
      <c r="O404">
        <v>0</v>
      </c>
      <c r="P404">
        <v>127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931.75666699999999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2737564</v>
      </c>
      <c r="B405">
        <v>1</v>
      </c>
      <c r="C405" t="s">
        <v>76</v>
      </c>
      <c r="D405" t="s">
        <v>104</v>
      </c>
      <c r="E405" t="s">
        <v>167</v>
      </c>
      <c r="F405" t="s">
        <v>1333</v>
      </c>
      <c r="G405" t="s">
        <v>348</v>
      </c>
      <c r="H405" t="s">
        <v>46</v>
      </c>
      <c r="I405" t="s">
        <v>129</v>
      </c>
      <c r="J405" t="s">
        <v>130</v>
      </c>
      <c r="K405" t="s">
        <v>142</v>
      </c>
      <c r="L405" t="s">
        <v>1334</v>
      </c>
      <c r="M405" t="s">
        <v>1335</v>
      </c>
      <c r="N405">
        <v>8.2361111109999996</v>
      </c>
      <c r="O405">
        <v>0</v>
      </c>
      <c r="P405">
        <v>0</v>
      </c>
      <c r="Q405">
        <v>0</v>
      </c>
      <c r="R405">
        <v>33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271.79166700000002</v>
      </c>
      <c r="Y405">
        <v>0</v>
      </c>
      <c r="Z405">
        <v>0</v>
      </c>
    </row>
    <row r="406" spans="1:26" x14ac:dyDescent="0.3">
      <c r="A406">
        <v>2737602</v>
      </c>
      <c r="B406">
        <v>1</v>
      </c>
      <c r="C406" t="s">
        <v>76</v>
      </c>
      <c r="D406" t="s">
        <v>78</v>
      </c>
      <c r="E406" t="s">
        <v>153</v>
      </c>
      <c r="F406" t="s">
        <v>1336</v>
      </c>
      <c r="G406" t="s">
        <v>206</v>
      </c>
      <c r="H406" t="s">
        <v>46</v>
      </c>
      <c r="I406" t="s">
        <v>129</v>
      </c>
      <c r="J406" t="s">
        <v>130</v>
      </c>
      <c r="K406" t="s">
        <v>131</v>
      </c>
      <c r="L406" t="s">
        <v>1337</v>
      </c>
      <c r="M406" t="s">
        <v>1338</v>
      </c>
      <c r="N406">
        <v>2.0863888880000001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2.086389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2737588</v>
      </c>
      <c r="B407">
        <v>1</v>
      </c>
      <c r="C407" t="s">
        <v>76</v>
      </c>
      <c r="D407" t="s">
        <v>95</v>
      </c>
      <c r="E407" t="s">
        <v>126</v>
      </c>
      <c r="F407" t="s">
        <v>1339</v>
      </c>
      <c r="G407" t="s">
        <v>128</v>
      </c>
      <c r="H407" t="s">
        <v>46</v>
      </c>
      <c r="I407" t="s">
        <v>129</v>
      </c>
      <c r="J407" t="s">
        <v>130</v>
      </c>
      <c r="K407" t="s">
        <v>131</v>
      </c>
      <c r="L407" t="s">
        <v>1340</v>
      </c>
      <c r="M407" t="s">
        <v>1341</v>
      </c>
      <c r="N407">
        <v>1.596944444</v>
      </c>
      <c r="O407">
        <v>0</v>
      </c>
      <c r="P407">
        <v>0</v>
      </c>
      <c r="Q407">
        <v>0</v>
      </c>
      <c r="R407">
        <v>54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86.234999999999999</v>
      </c>
      <c r="Y407">
        <v>0</v>
      </c>
      <c r="Z407">
        <v>0</v>
      </c>
    </row>
    <row r="408" spans="1:26" x14ac:dyDescent="0.3">
      <c r="A408">
        <v>2737581</v>
      </c>
      <c r="B408">
        <v>1</v>
      </c>
      <c r="C408" t="s">
        <v>76</v>
      </c>
      <c r="D408" t="s">
        <v>99</v>
      </c>
      <c r="E408" t="s">
        <v>167</v>
      </c>
      <c r="F408" t="s">
        <v>1342</v>
      </c>
      <c r="G408" t="s">
        <v>348</v>
      </c>
      <c r="H408" t="s">
        <v>46</v>
      </c>
      <c r="I408" t="s">
        <v>129</v>
      </c>
      <c r="J408" t="s">
        <v>130</v>
      </c>
      <c r="K408" t="s">
        <v>142</v>
      </c>
      <c r="L408" t="s">
        <v>1343</v>
      </c>
      <c r="M408" t="s">
        <v>1344</v>
      </c>
      <c r="N408">
        <v>8.0930555549999994</v>
      </c>
      <c r="O408">
        <v>0</v>
      </c>
      <c r="P408">
        <v>493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3989.876389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2737585</v>
      </c>
      <c r="B409">
        <v>1</v>
      </c>
      <c r="C409" t="s">
        <v>76</v>
      </c>
      <c r="D409" t="s">
        <v>78</v>
      </c>
      <c r="E409" t="s">
        <v>153</v>
      </c>
      <c r="F409" t="s">
        <v>1345</v>
      </c>
      <c r="G409" t="s">
        <v>155</v>
      </c>
      <c r="H409" t="s">
        <v>46</v>
      </c>
      <c r="I409" t="s">
        <v>129</v>
      </c>
      <c r="J409" t="s">
        <v>130</v>
      </c>
      <c r="K409" t="s">
        <v>131</v>
      </c>
      <c r="L409" t="s">
        <v>1346</v>
      </c>
      <c r="M409" t="s">
        <v>1347</v>
      </c>
      <c r="N409">
        <v>3.179444444</v>
      </c>
      <c r="O409">
        <v>0</v>
      </c>
      <c r="P409">
        <v>5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15.897221999999999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2737569</v>
      </c>
      <c r="B410">
        <v>1</v>
      </c>
      <c r="C410" t="s">
        <v>76</v>
      </c>
      <c r="D410" t="s">
        <v>95</v>
      </c>
      <c r="E410" t="s">
        <v>167</v>
      </c>
      <c r="F410" t="s">
        <v>1348</v>
      </c>
      <c r="G410" t="s">
        <v>348</v>
      </c>
      <c r="H410" t="s">
        <v>46</v>
      </c>
      <c r="I410" t="s">
        <v>129</v>
      </c>
      <c r="J410" t="s">
        <v>130</v>
      </c>
      <c r="K410" t="s">
        <v>142</v>
      </c>
      <c r="L410" t="s">
        <v>1349</v>
      </c>
      <c r="M410" t="s">
        <v>1350</v>
      </c>
      <c r="N410">
        <v>7.795833333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145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1130.395833</v>
      </c>
    </row>
    <row r="411" spans="1:26" x14ac:dyDescent="0.3">
      <c r="A411">
        <v>2737570</v>
      </c>
      <c r="B411">
        <v>1</v>
      </c>
      <c r="C411" t="s">
        <v>77</v>
      </c>
      <c r="D411" t="s">
        <v>114</v>
      </c>
      <c r="E411" t="s">
        <v>167</v>
      </c>
      <c r="F411" t="s">
        <v>367</v>
      </c>
      <c r="G411" t="s">
        <v>348</v>
      </c>
      <c r="H411" t="s">
        <v>46</v>
      </c>
      <c r="I411" t="s">
        <v>129</v>
      </c>
      <c r="J411" t="s">
        <v>130</v>
      </c>
      <c r="K411" t="s">
        <v>142</v>
      </c>
      <c r="L411" t="s">
        <v>1351</v>
      </c>
      <c r="M411" t="s">
        <v>1352</v>
      </c>
      <c r="N411">
        <v>7.3383333329999996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192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1408.96</v>
      </c>
    </row>
    <row r="412" spans="1:26" x14ac:dyDescent="0.3">
      <c r="A412">
        <v>2737597</v>
      </c>
      <c r="B412">
        <v>1</v>
      </c>
      <c r="C412" t="s">
        <v>77</v>
      </c>
      <c r="D412" t="s">
        <v>123</v>
      </c>
      <c r="E412" t="s">
        <v>163</v>
      </c>
      <c r="F412" t="s">
        <v>1353</v>
      </c>
      <c r="G412" t="s">
        <v>264</v>
      </c>
      <c r="H412" t="s">
        <v>47</v>
      </c>
      <c r="I412" t="s">
        <v>129</v>
      </c>
      <c r="J412" t="s">
        <v>130</v>
      </c>
      <c r="K412" t="s">
        <v>131</v>
      </c>
      <c r="L412" t="s">
        <v>1354</v>
      </c>
      <c r="M412" t="s">
        <v>1355</v>
      </c>
      <c r="N412">
        <v>3.4925000000000002</v>
      </c>
      <c r="O412">
        <v>2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6.9850000000000003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2737574</v>
      </c>
      <c r="B413">
        <v>1</v>
      </c>
      <c r="C413" t="s">
        <v>76</v>
      </c>
      <c r="D413" t="s">
        <v>79</v>
      </c>
      <c r="E413" t="s">
        <v>222</v>
      </c>
      <c r="F413" t="s">
        <v>1356</v>
      </c>
      <c r="G413" t="s">
        <v>728</v>
      </c>
      <c r="H413" t="s">
        <v>47</v>
      </c>
      <c r="I413" t="s">
        <v>129</v>
      </c>
      <c r="J413" t="s">
        <v>130</v>
      </c>
      <c r="K413" t="s">
        <v>131</v>
      </c>
      <c r="L413" t="s">
        <v>1357</v>
      </c>
      <c r="M413" t="s">
        <v>1358</v>
      </c>
      <c r="N413">
        <v>0.40472222200000002</v>
      </c>
      <c r="O413">
        <v>0</v>
      </c>
      <c r="P413">
        <v>4724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1911.9077769999999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2737578</v>
      </c>
      <c r="B414">
        <v>1</v>
      </c>
      <c r="C414" t="s">
        <v>76</v>
      </c>
      <c r="D414" t="s">
        <v>79</v>
      </c>
      <c r="E414" t="s">
        <v>138</v>
      </c>
      <c r="F414" t="s">
        <v>1359</v>
      </c>
      <c r="G414" t="s">
        <v>728</v>
      </c>
      <c r="H414" t="s">
        <v>141</v>
      </c>
      <c r="I414" t="s">
        <v>129</v>
      </c>
      <c r="J414" t="s">
        <v>130</v>
      </c>
      <c r="K414" t="s">
        <v>131</v>
      </c>
      <c r="L414" t="s">
        <v>1360</v>
      </c>
      <c r="M414" t="s">
        <v>1361</v>
      </c>
      <c r="N414">
        <v>0.40555555500000001</v>
      </c>
      <c r="O414">
        <v>0</v>
      </c>
      <c r="P414">
        <v>3786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1535.433331</v>
      </c>
      <c r="W414">
        <v>0</v>
      </c>
      <c r="X414">
        <v>0</v>
      </c>
      <c r="Y414">
        <v>0</v>
      </c>
      <c r="Z414">
        <v>0</v>
      </c>
    </row>
    <row r="415" spans="1:26" x14ac:dyDescent="0.3">
      <c r="A415">
        <v>2737576</v>
      </c>
      <c r="B415">
        <v>1</v>
      </c>
      <c r="C415" t="s">
        <v>76</v>
      </c>
      <c r="D415" t="s">
        <v>79</v>
      </c>
      <c r="E415" t="s">
        <v>138</v>
      </c>
      <c r="F415" t="s">
        <v>1362</v>
      </c>
      <c r="G415" t="s">
        <v>728</v>
      </c>
      <c r="H415" t="s">
        <v>141</v>
      </c>
      <c r="I415" t="s">
        <v>129</v>
      </c>
      <c r="J415" t="s">
        <v>130</v>
      </c>
      <c r="K415" t="s">
        <v>131</v>
      </c>
      <c r="L415" t="s">
        <v>1363</v>
      </c>
      <c r="M415" t="s">
        <v>1364</v>
      </c>
      <c r="N415">
        <v>0.40555555500000001</v>
      </c>
      <c r="O415">
        <v>0</v>
      </c>
      <c r="P415">
        <v>1048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425.022222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2737577</v>
      </c>
      <c r="B416">
        <v>1</v>
      </c>
      <c r="C416" t="s">
        <v>76</v>
      </c>
      <c r="D416" t="s">
        <v>79</v>
      </c>
      <c r="E416" t="s">
        <v>138</v>
      </c>
      <c r="F416" t="s">
        <v>1365</v>
      </c>
      <c r="G416" t="s">
        <v>728</v>
      </c>
      <c r="H416" t="s">
        <v>141</v>
      </c>
      <c r="I416" t="s">
        <v>129</v>
      </c>
      <c r="J416" t="s">
        <v>130</v>
      </c>
      <c r="K416" t="s">
        <v>131</v>
      </c>
      <c r="L416" t="s">
        <v>1366</v>
      </c>
      <c r="M416" t="s">
        <v>1367</v>
      </c>
      <c r="N416">
        <v>0.39722222200000001</v>
      </c>
      <c r="O416">
        <v>3</v>
      </c>
      <c r="P416">
        <v>601</v>
      </c>
      <c r="Q416">
        <v>0</v>
      </c>
      <c r="R416">
        <v>0</v>
      </c>
      <c r="S416">
        <v>0</v>
      </c>
      <c r="T416">
        <v>0</v>
      </c>
      <c r="U416">
        <v>1.191667</v>
      </c>
      <c r="V416">
        <v>238.73055500000001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2737579</v>
      </c>
      <c r="B417">
        <v>1</v>
      </c>
      <c r="C417" t="s">
        <v>76</v>
      </c>
      <c r="D417" t="s">
        <v>79</v>
      </c>
      <c r="E417" t="s">
        <v>138</v>
      </c>
      <c r="F417" t="s">
        <v>1368</v>
      </c>
      <c r="G417" t="s">
        <v>728</v>
      </c>
      <c r="H417" t="s">
        <v>141</v>
      </c>
      <c r="I417" t="s">
        <v>129</v>
      </c>
      <c r="J417" t="s">
        <v>130</v>
      </c>
      <c r="K417" t="s">
        <v>131</v>
      </c>
      <c r="L417" t="s">
        <v>1369</v>
      </c>
      <c r="M417" t="s">
        <v>1370</v>
      </c>
      <c r="N417">
        <v>0.393055555</v>
      </c>
      <c r="O417">
        <v>0</v>
      </c>
      <c r="P417">
        <v>2679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1052.9958320000001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2737580</v>
      </c>
      <c r="B418">
        <v>1</v>
      </c>
      <c r="C418" t="s">
        <v>76</v>
      </c>
      <c r="D418" t="s">
        <v>79</v>
      </c>
      <c r="E418" t="s">
        <v>138</v>
      </c>
      <c r="F418" t="s">
        <v>1371</v>
      </c>
      <c r="G418" t="s">
        <v>728</v>
      </c>
      <c r="H418" t="s">
        <v>141</v>
      </c>
      <c r="I418" t="s">
        <v>129</v>
      </c>
      <c r="J418" t="s">
        <v>130</v>
      </c>
      <c r="K418" t="s">
        <v>131</v>
      </c>
      <c r="L418" t="s">
        <v>1372</v>
      </c>
      <c r="M418" t="s">
        <v>1373</v>
      </c>
      <c r="N418">
        <v>0.40611111100000002</v>
      </c>
      <c r="O418">
        <v>21</v>
      </c>
      <c r="P418">
        <v>4209</v>
      </c>
      <c r="Q418">
        <v>0</v>
      </c>
      <c r="R418">
        <v>0</v>
      </c>
      <c r="S418">
        <v>0</v>
      </c>
      <c r="T418">
        <v>0</v>
      </c>
      <c r="U418">
        <v>8.5283329999999999</v>
      </c>
      <c r="V418">
        <v>1709.3216660000001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2737592</v>
      </c>
      <c r="B419">
        <v>1</v>
      </c>
      <c r="C419" t="s">
        <v>76</v>
      </c>
      <c r="D419" t="s">
        <v>78</v>
      </c>
      <c r="E419" t="s">
        <v>153</v>
      </c>
      <c r="F419" t="s">
        <v>679</v>
      </c>
      <c r="G419" t="s">
        <v>206</v>
      </c>
      <c r="H419" t="s">
        <v>46</v>
      </c>
      <c r="I419" t="s">
        <v>129</v>
      </c>
      <c r="J419" t="s">
        <v>130</v>
      </c>
      <c r="K419" t="s">
        <v>131</v>
      </c>
      <c r="L419" t="s">
        <v>1374</v>
      </c>
      <c r="M419" t="s">
        <v>1375</v>
      </c>
      <c r="N419">
        <v>4.7758333329999996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4.7758330000000004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2737582</v>
      </c>
      <c r="B420">
        <v>1</v>
      </c>
      <c r="C420" t="s">
        <v>76</v>
      </c>
      <c r="D420" t="s">
        <v>103</v>
      </c>
      <c r="E420" t="s">
        <v>222</v>
      </c>
      <c r="F420" t="s">
        <v>1376</v>
      </c>
      <c r="G420" t="s">
        <v>160</v>
      </c>
      <c r="H420" t="s">
        <v>47</v>
      </c>
      <c r="I420" t="s">
        <v>129</v>
      </c>
      <c r="J420" t="s">
        <v>130</v>
      </c>
      <c r="K420" t="s">
        <v>131</v>
      </c>
      <c r="L420" t="s">
        <v>1377</v>
      </c>
      <c r="M420" t="s">
        <v>1378</v>
      </c>
      <c r="N420">
        <v>0.84416666600000001</v>
      </c>
      <c r="O420">
        <v>0</v>
      </c>
      <c r="P420">
        <v>0</v>
      </c>
      <c r="Q420">
        <v>28</v>
      </c>
      <c r="R420">
        <v>68</v>
      </c>
      <c r="S420">
        <v>0</v>
      </c>
      <c r="T420">
        <v>0</v>
      </c>
      <c r="U420">
        <v>0</v>
      </c>
      <c r="V420">
        <v>0</v>
      </c>
      <c r="W420">
        <v>23.636666999999999</v>
      </c>
      <c r="X420">
        <v>57.403333000000003</v>
      </c>
      <c r="Y420">
        <v>0</v>
      </c>
      <c r="Z420">
        <v>0</v>
      </c>
    </row>
    <row r="421" spans="1:26" x14ac:dyDescent="0.3">
      <c r="A421">
        <v>2737608</v>
      </c>
      <c r="B421">
        <v>1</v>
      </c>
      <c r="C421" t="s">
        <v>76</v>
      </c>
      <c r="D421" t="s">
        <v>84</v>
      </c>
      <c r="E421" t="s">
        <v>167</v>
      </c>
      <c r="F421" t="s">
        <v>1379</v>
      </c>
      <c r="G421" t="s">
        <v>348</v>
      </c>
      <c r="H421" t="s">
        <v>46</v>
      </c>
      <c r="I421" t="s">
        <v>129</v>
      </c>
      <c r="J421" t="s">
        <v>130</v>
      </c>
      <c r="K421" t="s">
        <v>142</v>
      </c>
      <c r="L421" t="s">
        <v>1380</v>
      </c>
      <c r="M421" t="s">
        <v>1381</v>
      </c>
      <c r="N421">
        <v>0.74916666600000004</v>
      </c>
      <c r="O421">
        <v>0</v>
      </c>
      <c r="P421">
        <v>13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9.7391670000000001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2737584</v>
      </c>
      <c r="B422">
        <v>1</v>
      </c>
      <c r="C422" t="s">
        <v>76</v>
      </c>
      <c r="D422" t="s">
        <v>103</v>
      </c>
      <c r="E422" t="s">
        <v>163</v>
      </c>
      <c r="F422" t="s">
        <v>1382</v>
      </c>
      <c r="G422" t="s">
        <v>264</v>
      </c>
      <c r="H422" t="s">
        <v>47</v>
      </c>
      <c r="I422" t="s">
        <v>129</v>
      </c>
      <c r="J422" t="s">
        <v>130</v>
      </c>
      <c r="K422" t="s">
        <v>131</v>
      </c>
      <c r="L422" t="s">
        <v>1383</v>
      </c>
      <c r="M422" t="s">
        <v>1384</v>
      </c>
      <c r="N422">
        <v>2.4527777770000001</v>
      </c>
      <c r="O422">
        <v>0</v>
      </c>
      <c r="P422">
        <v>0</v>
      </c>
      <c r="Q422">
        <v>0</v>
      </c>
      <c r="R422">
        <v>139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340.93611099999998</v>
      </c>
      <c r="Y422">
        <v>0</v>
      </c>
      <c r="Z422">
        <v>0</v>
      </c>
    </row>
    <row r="423" spans="1:26" x14ac:dyDescent="0.3">
      <c r="A423">
        <v>2737587</v>
      </c>
      <c r="B423">
        <v>1</v>
      </c>
      <c r="C423" t="s">
        <v>76</v>
      </c>
      <c r="D423" t="s">
        <v>80</v>
      </c>
      <c r="E423" t="s">
        <v>163</v>
      </c>
      <c r="F423" t="s">
        <v>1385</v>
      </c>
      <c r="G423" t="s">
        <v>348</v>
      </c>
      <c r="H423" t="s">
        <v>47</v>
      </c>
      <c r="I423" t="s">
        <v>129</v>
      </c>
      <c r="J423" t="s">
        <v>130</v>
      </c>
      <c r="K423" t="s">
        <v>142</v>
      </c>
      <c r="L423" t="s">
        <v>1386</v>
      </c>
      <c r="M423" t="s">
        <v>1387</v>
      </c>
      <c r="N423">
        <v>7.0244444440000002</v>
      </c>
      <c r="O423">
        <v>0</v>
      </c>
      <c r="P423">
        <v>781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5486.0911109999997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2737590</v>
      </c>
      <c r="B424">
        <v>1</v>
      </c>
      <c r="C424" t="s">
        <v>76</v>
      </c>
      <c r="D424" t="s">
        <v>99</v>
      </c>
      <c r="E424" t="s">
        <v>167</v>
      </c>
      <c r="F424" t="s">
        <v>1388</v>
      </c>
      <c r="G424" t="s">
        <v>344</v>
      </c>
      <c r="H424" t="s">
        <v>46</v>
      </c>
      <c r="I424" t="s">
        <v>129</v>
      </c>
      <c r="J424" t="s">
        <v>130</v>
      </c>
      <c r="K424" t="s">
        <v>142</v>
      </c>
      <c r="L424" t="s">
        <v>1389</v>
      </c>
      <c r="M424" t="s">
        <v>1390</v>
      </c>
      <c r="N424">
        <v>3.539722222</v>
      </c>
      <c r="O424">
        <v>0</v>
      </c>
      <c r="P424">
        <v>204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722.10333300000002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2737604</v>
      </c>
      <c r="B425">
        <v>1</v>
      </c>
      <c r="C425" t="s">
        <v>77</v>
      </c>
      <c r="D425" t="s">
        <v>109</v>
      </c>
      <c r="E425" t="s">
        <v>222</v>
      </c>
      <c r="F425" t="s">
        <v>1391</v>
      </c>
      <c r="G425" t="s">
        <v>344</v>
      </c>
      <c r="H425" t="s">
        <v>47</v>
      </c>
      <c r="I425" t="s">
        <v>129</v>
      </c>
      <c r="J425" t="s">
        <v>130</v>
      </c>
      <c r="K425" t="s">
        <v>142</v>
      </c>
      <c r="L425" t="s">
        <v>1392</v>
      </c>
      <c r="M425" t="s">
        <v>1393</v>
      </c>
      <c r="N425">
        <v>4.5269444439999997</v>
      </c>
      <c r="O425">
        <v>0</v>
      </c>
      <c r="P425">
        <v>0</v>
      </c>
      <c r="Q425">
        <v>0</v>
      </c>
      <c r="R425">
        <v>55</v>
      </c>
      <c r="S425">
        <v>0</v>
      </c>
      <c r="T425">
        <v>630</v>
      </c>
      <c r="U425">
        <v>0</v>
      </c>
      <c r="V425">
        <v>0</v>
      </c>
      <c r="W425">
        <v>0</v>
      </c>
      <c r="X425">
        <v>248.981944</v>
      </c>
      <c r="Y425">
        <v>0</v>
      </c>
      <c r="Z425">
        <v>2851.9749999999999</v>
      </c>
    </row>
    <row r="426" spans="1:26" x14ac:dyDescent="0.3">
      <c r="A426">
        <v>2737542</v>
      </c>
      <c r="B426">
        <v>2</v>
      </c>
      <c r="C426" t="s">
        <v>77</v>
      </c>
      <c r="D426" t="s">
        <v>122</v>
      </c>
      <c r="E426" t="s">
        <v>163</v>
      </c>
      <c r="F426" t="s">
        <v>1394</v>
      </c>
      <c r="G426" t="s">
        <v>1302</v>
      </c>
      <c r="H426" t="s">
        <v>47</v>
      </c>
      <c r="I426" t="s">
        <v>129</v>
      </c>
      <c r="J426" t="s">
        <v>130</v>
      </c>
      <c r="K426" t="s">
        <v>131</v>
      </c>
      <c r="L426" t="s">
        <v>1304</v>
      </c>
      <c r="M426" t="s">
        <v>1395</v>
      </c>
      <c r="N426">
        <v>0.74250000000000005</v>
      </c>
      <c r="O426">
        <v>0</v>
      </c>
      <c r="P426">
        <v>0</v>
      </c>
      <c r="Q426">
        <v>6</v>
      </c>
      <c r="R426">
        <v>179</v>
      </c>
      <c r="S426">
        <v>4</v>
      </c>
      <c r="T426">
        <v>83</v>
      </c>
      <c r="U426">
        <v>0</v>
      </c>
      <c r="V426">
        <v>0</v>
      </c>
      <c r="W426">
        <v>4.4550000000000001</v>
      </c>
      <c r="X426">
        <v>132.9075</v>
      </c>
      <c r="Y426">
        <v>2.97</v>
      </c>
      <c r="Z426">
        <v>61.627499999999998</v>
      </c>
    </row>
    <row r="427" spans="1:26" x14ac:dyDescent="0.3">
      <c r="A427">
        <v>2737612</v>
      </c>
      <c r="B427">
        <v>1</v>
      </c>
      <c r="C427" t="s">
        <v>77</v>
      </c>
      <c r="D427" t="s">
        <v>114</v>
      </c>
      <c r="E427" t="s">
        <v>163</v>
      </c>
      <c r="F427" t="s">
        <v>1396</v>
      </c>
      <c r="G427" t="s">
        <v>199</v>
      </c>
      <c r="H427" t="s">
        <v>47</v>
      </c>
      <c r="I427" t="s">
        <v>129</v>
      </c>
      <c r="J427" t="s">
        <v>130</v>
      </c>
      <c r="K427" t="s">
        <v>131</v>
      </c>
      <c r="L427" t="s">
        <v>1397</v>
      </c>
      <c r="M427" t="s">
        <v>1398</v>
      </c>
      <c r="N427">
        <v>0.95583333299999995</v>
      </c>
      <c r="O427">
        <v>28</v>
      </c>
      <c r="P427">
        <v>726</v>
      </c>
      <c r="Q427">
        <v>0</v>
      </c>
      <c r="R427">
        <v>0</v>
      </c>
      <c r="S427">
        <v>0</v>
      </c>
      <c r="T427">
        <v>0</v>
      </c>
      <c r="U427">
        <v>26.763332999999999</v>
      </c>
      <c r="V427">
        <v>693.93499999999995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2737620</v>
      </c>
      <c r="B428">
        <v>1</v>
      </c>
      <c r="C428" t="s">
        <v>77</v>
      </c>
      <c r="D428" t="s">
        <v>114</v>
      </c>
      <c r="E428" t="s">
        <v>158</v>
      </c>
      <c r="F428" t="s">
        <v>1399</v>
      </c>
      <c r="G428" t="s">
        <v>199</v>
      </c>
      <c r="H428" t="s">
        <v>47</v>
      </c>
      <c r="I428" t="s">
        <v>129</v>
      </c>
      <c r="J428" t="s">
        <v>130</v>
      </c>
      <c r="K428" t="s">
        <v>131</v>
      </c>
      <c r="L428" t="s">
        <v>1400</v>
      </c>
      <c r="M428" t="s">
        <v>1401</v>
      </c>
      <c r="N428">
        <v>9.0277777000000003E-2</v>
      </c>
      <c r="O428">
        <v>43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3.8819439999999998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2737623</v>
      </c>
      <c r="B429">
        <v>1</v>
      </c>
      <c r="C429" t="s">
        <v>76</v>
      </c>
      <c r="D429" t="s">
        <v>78</v>
      </c>
      <c r="E429" t="s">
        <v>153</v>
      </c>
      <c r="F429" t="s">
        <v>1402</v>
      </c>
      <c r="G429" t="s">
        <v>155</v>
      </c>
      <c r="H429" t="s">
        <v>46</v>
      </c>
      <c r="I429" t="s">
        <v>129</v>
      </c>
      <c r="J429" t="s">
        <v>130</v>
      </c>
      <c r="K429" t="s">
        <v>131</v>
      </c>
      <c r="L429" t="s">
        <v>1403</v>
      </c>
      <c r="M429" t="s">
        <v>1404</v>
      </c>
      <c r="N429">
        <v>4.6325000000000003</v>
      </c>
      <c r="O429">
        <v>0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4.6325000000000003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2737621</v>
      </c>
      <c r="B430">
        <v>1</v>
      </c>
      <c r="C430" t="s">
        <v>77</v>
      </c>
      <c r="D430" t="s">
        <v>117</v>
      </c>
      <c r="E430" t="s">
        <v>158</v>
      </c>
      <c r="F430" t="s">
        <v>1405</v>
      </c>
      <c r="G430" t="s">
        <v>199</v>
      </c>
      <c r="H430" t="s">
        <v>47</v>
      </c>
      <c r="I430" t="s">
        <v>129</v>
      </c>
      <c r="J430" t="s">
        <v>130</v>
      </c>
      <c r="K430" t="s">
        <v>131</v>
      </c>
      <c r="L430" t="s">
        <v>1406</v>
      </c>
      <c r="M430" t="s">
        <v>1407</v>
      </c>
      <c r="N430">
        <v>0.28555555500000002</v>
      </c>
      <c r="O430">
        <v>0</v>
      </c>
      <c r="P430">
        <v>0</v>
      </c>
      <c r="Q430">
        <v>3</v>
      </c>
      <c r="R430">
        <v>278</v>
      </c>
      <c r="S430">
        <v>3</v>
      </c>
      <c r="T430">
        <v>315</v>
      </c>
      <c r="U430">
        <v>0</v>
      </c>
      <c r="V430">
        <v>0</v>
      </c>
      <c r="W430">
        <v>0.85666699999999996</v>
      </c>
      <c r="X430">
        <v>79.384444000000002</v>
      </c>
      <c r="Y430">
        <v>0.85666699999999996</v>
      </c>
      <c r="Z430">
        <v>89.95</v>
      </c>
    </row>
    <row r="431" spans="1:26" x14ac:dyDescent="0.3">
      <c r="A431">
        <v>2737642</v>
      </c>
      <c r="B431">
        <v>1</v>
      </c>
      <c r="C431" t="s">
        <v>76</v>
      </c>
      <c r="D431" t="s">
        <v>96</v>
      </c>
      <c r="E431" t="s">
        <v>167</v>
      </c>
      <c r="F431" t="s">
        <v>1408</v>
      </c>
      <c r="G431" t="s">
        <v>348</v>
      </c>
      <c r="H431" t="s">
        <v>46</v>
      </c>
      <c r="I431" t="s">
        <v>129</v>
      </c>
      <c r="J431" t="s">
        <v>130</v>
      </c>
      <c r="K431" t="s">
        <v>142</v>
      </c>
      <c r="L431" t="s">
        <v>1409</v>
      </c>
      <c r="M431" t="s">
        <v>1410</v>
      </c>
      <c r="N431">
        <v>6.6550000000000002</v>
      </c>
      <c r="O431">
        <v>0</v>
      </c>
      <c r="P431">
        <v>80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532.4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2737633</v>
      </c>
      <c r="B432">
        <v>1</v>
      </c>
      <c r="C432" t="s">
        <v>76</v>
      </c>
      <c r="D432" t="s">
        <v>81</v>
      </c>
      <c r="E432" t="s">
        <v>145</v>
      </c>
      <c r="F432" t="s">
        <v>216</v>
      </c>
      <c r="G432" t="s">
        <v>135</v>
      </c>
      <c r="H432" t="s">
        <v>46</v>
      </c>
      <c r="I432" t="s">
        <v>129</v>
      </c>
      <c r="J432" t="s">
        <v>130</v>
      </c>
      <c r="K432" t="s">
        <v>131</v>
      </c>
      <c r="L432" t="s">
        <v>1411</v>
      </c>
      <c r="M432" t="s">
        <v>1412</v>
      </c>
      <c r="N432">
        <v>2.0844444439999998</v>
      </c>
      <c r="O432">
        <v>0</v>
      </c>
      <c r="P432">
        <v>111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231.373333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2737635</v>
      </c>
      <c r="B433">
        <v>1</v>
      </c>
      <c r="C433" t="s">
        <v>77</v>
      </c>
      <c r="D433" t="s">
        <v>111</v>
      </c>
      <c r="E433" t="s">
        <v>126</v>
      </c>
      <c r="F433" t="s">
        <v>1413</v>
      </c>
      <c r="G433" t="s">
        <v>128</v>
      </c>
      <c r="H433" t="s">
        <v>46</v>
      </c>
      <c r="I433" t="s">
        <v>129</v>
      </c>
      <c r="J433" t="s">
        <v>130</v>
      </c>
      <c r="K433" t="s">
        <v>131</v>
      </c>
      <c r="L433" t="s">
        <v>1414</v>
      </c>
      <c r="M433" t="s">
        <v>1415</v>
      </c>
      <c r="N433">
        <v>3.4558333330000002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3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10.3675</v>
      </c>
    </row>
    <row r="434" spans="1:26" x14ac:dyDescent="0.3">
      <c r="A434">
        <v>2737628</v>
      </c>
      <c r="B434">
        <v>1</v>
      </c>
      <c r="C434" t="s">
        <v>76</v>
      </c>
      <c r="D434" t="s">
        <v>78</v>
      </c>
      <c r="E434" t="s">
        <v>145</v>
      </c>
      <c r="F434" t="s">
        <v>1416</v>
      </c>
      <c r="G434" t="s">
        <v>160</v>
      </c>
      <c r="H434" t="s">
        <v>46</v>
      </c>
      <c r="I434" t="s">
        <v>129</v>
      </c>
      <c r="J434" t="s">
        <v>130</v>
      </c>
      <c r="K434" t="s">
        <v>131</v>
      </c>
      <c r="L434" t="s">
        <v>1417</v>
      </c>
      <c r="M434" t="s">
        <v>1418</v>
      </c>
      <c r="N434">
        <v>1.490555555</v>
      </c>
      <c r="O434">
        <v>0</v>
      </c>
      <c r="P434">
        <v>89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132.65944400000001</v>
      </c>
      <c r="W434">
        <v>0</v>
      </c>
      <c r="X434">
        <v>0</v>
      </c>
      <c r="Y434">
        <v>0</v>
      </c>
      <c r="Z434">
        <v>0</v>
      </c>
    </row>
    <row r="435" spans="1:26" x14ac:dyDescent="0.3">
      <c r="A435">
        <v>2737630</v>
      </c>
      <c r="B435">
        <v>1</v>
      </c>
      <c r="C435" t="s">
        <v>76</v>
      </c>
      <c r="D435" t="s">
        <v>78</v>
      </c>
      <c r="E435" t="s">
        <v>167</v>
      </c>
      <c r="F435" t="s">
        <v>1419</v>
      </c>
      <c r="G435" t="s">
        <v>160</v>
      </c>
      <c r="H435" t="s">
        <v>46</v>
      </c>
      <c r="I435" t="s">
        <v>129</v>
      </c>
      <c r="J435" t="s">
        <v>130</v>
      </c>
      <c r="K435" t="s">
        <v>131</v>
      </c>
      <c r="L435" t="s">
        <v>1420</v>
      </c>
      <c r="M435" t="s">
        <v>1421</v>
      </c>
      <c r="N435">
        <v>1.056944444</v>
      </c>
      <c r="O435">
        <v>0</v>
      </c>
      <c r="P435">
        <v>243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256.83749999999998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2737519</v>
      </c>
      <c r="B436">
        <v>2</v>
      </c>
      <c r="C436" t="s">
        <v>76</v>
      </c>
      <c r="D436" t="s">
        <v>106</v>
      </c>
      <c r="E436" t="s">
        <v>163</v>
      </c>
      <c r="F436" t="s">
        <v>1422</v>
      </c>
      <c r="G436" t="s">
        <v>199</v>
      </c>
      <c r="H436" t="s">
        <v>47</v>
      </c>
      <c r="I436" t="s">
        <v>129</v>
      </c>
      <c r="J436" t="s">
        <v>130</v>
      </c>
      <c r="K436" t="s">
        <v>131</v>
      </c>
      <c r="L436" t="s">
        <v>1281</v>
      </c>
      <c r="M436" t="s">
        <v>1423</v>
      </c>
      <c r="N436">
        <v>1.250555555</v>
      </c>
      <c r="O436">
        <v>0</v>
      </c>
      <c r="P436">
        <v>2066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2583.6477770000001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2737664</v>
      </c>
      <c r="B437">
        <v>1</v>
      </c>
      <c r="C437" t="s">
        <v>76</v>
      </c>
      <c r="D437" t="s">
        <v>80</v>
      </c>
      <c r="E437" t="s">
        <v>167</v>
      </c>
      <c r="F437" t="s">
        <v>1424</v>
      </c>
      <c r="G437" t="s">
        <v>348</v>
      </c>
      <c r="H437" t="s">
        <v>46</v>
      </c>
      <c r="I437" t="s">
        <v>129</v>
      </c>
      <c r="J437" t="s">
        <v>130</v>
      </c>
      <c r="K437" t="s">
        <v>142</v>
      </c>
      <c r="L437" t="s">
        <v>1425</v>
      </c>
      <c r="M437" t="s">
        <v>1426</v>
      </c>
      <c r="N437">
        <v>4.9027777769999998</v>
      </c>
      <c r="O437">
        <v>0</v>
      </c>
      <c r="P437">
        <v>1253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6143.1805549999999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2737665</v>
      </c>
      <c r="B438">
        <v>1</v>
      </c>
      <c r="C438" t="s">
        <v>76</v>
      </c>
      <c r="D438" t="s">
        <v>82</v>
      </c>
      <c r="E438" t="s">
        <v>153</v>
      </c>
      <c r="F438" t="s">
        <v>1427</v>
      </c>
      <c r="G438" t="s">
        <v>155</v>
      </c>
      <c r="H438" t="s">
        <v>46</v>
      </c>
      <c r="I438" t="s">
        <v>129</v>
      </c>
      <c r="J438" t="s">
        <v>130</v>
      </c>
      <c r="K438" t="s">
        <v>131</v>
      </c>
      <c r="L438" t="s">
        <v>1428</v>
      </c>
      <c r="M438" t="s">
        <v>1429</v>
      </c>
      <c r="N438">
        <v>3.6247222219999999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3.6247220000000002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2737640</v>
      </c>
      <c r="B439">
        <v>1</v>
      </c>
      <c r="C439" t="s">
        <v>76</v>
      </c>
      <c r="D439" t="s">
        <v>78</v>
      </c>
      <c r="E439" t="s">
        <v>153</v>
      </c>
      <c r="F439" t="s">
        <v>489</v>
      </c>
      <c r="G439" t="s">
        <v>206</v>
      </c>
      <c r="H439" t="s">
        <v>46</v>
      </c>
      <c r="I439" t="s">
        <v>129</v>
      </c>
      <c r="J439" t="s">
        <v>130</v>
      </c>
      <c r="K439" t="s">
        <v>131</v>
      </c>
      <c r="L439" t="s">
        <v>1430</v>
      </c>
      <c r="M439" t="s">
        <v>1431</v>
      </c>
      <c r="N439">
        <v>3.83</v>
      </c>
      <c r="O439">
        <v>0</v>
      </c>
      <c r="P439">
        <v>11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42.13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2737522</v>
      </c>
      <c r="B440">
        <v>2</v>
      </c>
      <c r="C440" t="s">
        <v>76</v>
      </c>
      <c r="D440" t="s">
        <v>95</v>
      </c>
      <c r="E440" t="s">
        <v>167</v>
      </c>
      <c r="F440" t="s">
        <v>1432</v>
      </c>
      <c r="G440" t="s">
        <v>128</v>
      </c>
      <c r="H440" t="s">
        <v>46</v>
      </c>
      <c r="I440" t="s">
        <v>129</v>
      </c>
      <c r="J440" t="s">
        <v>130</v>
      </c>
      <c r="K440" t="s">
        <v>131</v>
      </c>
      <c r="L440" t="s">
        <v>1284</v>
      </c>
      <c r="M440" t="s">
        <v>1433</v>
      </c>
      <c r="N440">
        <v>1.640833333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47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77.119167000000004</v>
      </c>
    </row>
    <row r="441" spans="1:26" x14ac:dyDescent="0.3">
      <c r="A441">
        <v>2737638</v>
      </c>
      <c r="B441">
        <v>1</v>
      </c>
      <c r="C441" t="s">
        <v>77</v>
      </c>
      <c r="D441" t="s">
        <v>123</v>
      </c>
      <c r="E441" t="s">
        <v>158</v>
      </c>
      <c r="F441" t="s">
        <v>1434</v>
      </c>
      <c r="G441" t="s">
        <v>199</v>
      </c>
      <c r="H441" t="s">
        <v>47</v>
      </c>
      <c r="I441" t="s">
        <v>129</v>
      </c>
      <c r="J441" t="s">
        <v>130</v>
      </c>
      <c r="K441" t="s">
        <v>131</v>
      </c>
      <c r="L441" t="s">
        <v>1435</v>
      </c>
      <c r="M441" t="s">
        <v>1436</v>
      </c>
      <c r="N441">
        <v>7.4047222220000002</v>
      </c>
      <c r="O441">
        <v>46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340.61722200000003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2737654</v>
      </c>
      <c r="B442">
        <v>1</v>
      </c>
      <c r="C442" t="s">
        <v>76</v>
      </c>
      <c r="D442" t="s">
        <v>104</v>
      </c>
      <c r="E442" t="s">
        <v>158</v>
      </c>
      <c r="F442" t="s">
        <v>1437</v>
      </c>
      <c r="G442" t="s">
        <v>348</v>
      </c>
      <c r="H442" t="s">
        <v>47</v>
      </c>
      <c r="I442" t="s">
        <v>129</v>
      </c>
      <c r="J442" t="s">
        <v>130</v>
      </c>
      <c r="K442" t="s">
        <v>142</v>
      </c>
      <c r="L442" t="s">
        <v>1438</v>
      </c>
      <c r="M442" t="s">
        <v>1439</v>
      </c>
      <c r="N442">
        <v>6.0755555550000002</v>
      </c>
      <c r="O442">
        <v>0</v>
      </c>
      <c r="P442">
        <v>0</v>
      </c>
      <c r="Q442">
        <v>8</v>
      </c>
      <c r="R442">
        <v>1140</v>
      </c>
      <c r="S442">
        <v>0</v>
      </c>
      <c r="T442">
        <v>0</v>
      </c>
      <c r="U442">
        <v>0</v>
      </c>
      <c r="V442">
        <v>0</v>
      </c>
      <c r="W442">
        <v>48.604444000000001</v>
      </c>
      <c r="X442">
        <v>6926.1333329999998</v>
      </c>
      <c r="Y442">
        <v>0</v>
      </c>
      <c r="Z442">
        <v>0</v>
      </c>
    </row>
    <row r="443" spans="1:26" x14ac:dyDescent="0.3">
      <c r="A443">
        <v>2737644</v>
      </c>
      <c r="B443">
        <v>1</v>
      </c>
      <c r="C443" t="s">
        <v>76</v>
      </c>
      <c r="D443" t="s">
        <v>104</v>
      </c>
      <c r="E443" t="s">
        <v>167</v>
      </c>
      <c r="F443" t="s">
        <v>1440</v>
      </c>
      <c r="G443" t="s">
        <v>348</v>
      </c>
      <c r="H443" t="s">
        <v>46</v>
      </c>
      <c r="I443" t="s">
        <v>129</v>
      </c>
      <c r="J443" t="s">
        <v>130</v>
      </c>
      <c r="K443" t="s">
        <v>142</v>
      </c>
      <c r="L443" t="s">
        <v>1441</v>
      </c>
      <c r="M443" t="s">
        <v>1442</v>
      </c>
      <c r="N443">
        <v>5.4649999999999999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81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442.66500000000002</v>
      </c>
    </row>
    <row r="444" spans="1:26" x14ac:dyDescent="0.3">
      <c r="A444">
        <v>2737670</v>
      </c>
      <c r="B444">
        <v>1</v>
      </c>
      <c r="C444" t="s">
        <v>76</v>
      </c>
      <c r="D444" t="s">
        <v>82</v>
      </c>
      <c r="E444" t="s">
        <v>153</v>
      </c>
      <c r="F444" t="s">
        <v>1443</v>
      </c>
      <c r="G444" t="s">
        <v>155</v>
      </c>
      <c r="H444" t="s">
        <v>46</v>
      </c>
      <c r="I444" t="s">
        <v>129</v>
      </c>
      <c r="J444" t="s">
        <v>130</v>
      </c>
      <c r="K444" t="s">
        <v>131</v>
      </c>
      <c r="L444" t="s">
        <v>1444</v>
      </c>
      <c r="M444" t="s">
        <v>1445</v>
      </c>
      <c r="N444">
        <v>1.614166666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1.6141669999999999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2737650</v>
      </c>
      <c r="B445">
        <v>1</v>
      </c>
      <c r="C445" t="s">
        <v>77</v>
      </c>
      <c r="D445" t="s">
        <v>124</v>
      </c>
      <c r="E445" t="s">
        <v>222</v>
      </c>
      <c r="F445" t="s">
        <v>1446</v>
      </c>
      <c r="G445" t="s">
        <v>348</v>
      </c>
      <c r="H445" t="s">
        <v>47</v>
      </c>
      <c r="I445" t="s">
        <v>129</v>
      </c>
      <c r="J445" t="s">
        <v>130</v>
      </c>
      <c r="K445" t="s">
        <v>142</v>
      </c>
      <c r="L445" t="s">
        <v>1447</v>
      </c>
      <c r="M445" t="s">
        <v>1448</v>
      </c>
      <c r="N445">
        <v>5.7308333329999996</v>
      </c>
      <c r="O445">
        <v>30</v>
      </c>
      <c r="P445">
        <v>6053</v>
      </c>
      <c r="Q445">
        <v>0</v>
      </c>
      <c r="R445">
        <v>0</v>
      </c>
      <c r="S445">
        <v>0</v>
      </c>
      <c r="T445">
        <v>0</v>
      </c>
      <c r="U445">
        <v>171.92500000000001</v>
      </c>
      <c r="V445">
        <v>34688.734165000002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2737652</v>
      </c>
      <c r="B446">
        <v>1</v>
      </c>
      <c r="C446" t="s">
        <v>76</v>
      </c>
      <c r="D446" t="s">
        <v>89</v>
      </c>
      <c r="E446" t="s">
        <v>222</v>
      </c>
      <c r="F446" t="s">
        <v>1449</v>
      </c>
      <c r="G446" t="s">
        <v>199</v>
      </c>
      <c r="H446" t="s">
        <v>47</v>
      </c>
      <c r="I446" t="s">
        <v>129</v>
      </c>
      <c r="J446" t="s">
        <v>130</v>
      </c>
      <c r="K446" t="s">
        <v>131</v>
      </c>
      <c r="L446" t="s">
        <v>1450</v>
      </c>
      <c r="M446" t="s">
        <v>1451</v>
      </c>
      <c r="N446">
        <v>0.75972222199999995</v>
      </c>
      <c r="O446">
        <v>13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9.8763889999999996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2737653</v>
      </c>
      <c r="B447">
        <v>1</v>
      </c>
      <c r="C447" t="s">
        <v>77</v>
      </c>
      <c r="D447" t="s">
        <v>124</v>
      </c>
      <c r="E447" t="s">
        <v>158</v>
      </c>
      <c r="F447" t="s">
        <v>1452</v>
      </c>
      <c r="G447" t="s">
        <v>199</v>
      </c>
      <c r="H447" t="s">
        <v>47</v>
      </c>
      <c r="I447" t="s">
        <v>129</v>
      </c>
      <c r="J447" t="s">
        <v>130</v>
      </c>
      <c r="K447" t="s">
        <v>131</v>
      </c>
      <c r="L447" t="s">
        <v>1453</v>
      </c>
      <c r="M447" t="s">
        <v>1454</v>
      </c>
      <c r="N447">
        <v>0.87749999999999995</v>
      </c>
      <c r="O447">
        <v>57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50.017499999999998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2737658</v>
      </c>
      <c r="B448">
        <v>1</v>
      </c>
      <c r="C448" t="s">
        <v>76</v>
      </c>
      <c r="D448" t="s">
        <v>94</v>
      </c>
      <c r="E448" t="s">
        <v>126</v>
      </c>
      <c r="F448" t="s">
        <v>1455</v>
      </c>
      <c r="G448" t="s">
        <v>128</v>
      </c>
      <c r="H448" t="s">
        <v>46</v>
      </c>
      <c r="I448" t="s">
        <v>129</v>
      </c>
      <c r="J448" t="s">
        <v>130</v>
      </c>
      <c r="K448" t="s">
        <v>131</v>
      </c>
      <c r="L448" t="s">
        <v>1456</v>
      </c>
      <c r="M448" t="s">
        <v>1457</v>
      </c>
      <c r="N448">
        <v>0.77277777700000005</v>
      </c>
      <c r="O448">
        <v>0</v>
      </c>
      <c r="P448">
        <v>0</v>
      </c>
      <c r="Q448">
        <v>0</v>
      </c>
      <c r="R448">
        <v>38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29.365556000000002</v>
      </c>
      <c r="Y448">
        <v>0</v>
      </c>
      <c r="Z448">
        <v>0</v>
      </c>
    </row>
    <row r="449" spans="1:26" x14ac:dyDescent="0.3">
      <c r="A449">
        <v>2737661</v>
      </c>
      <c r="B449">
        <v>1</v>
      </c>
      <c r="C449" t="s">
        <v>76</v>
      </c>
      <c r="D449" t="s">
        <v>78</v>
      </c>
      <c r="E449" t="s">
        <v>153</v>
      </c>
      <c r="F449" t="s">
        <v>1458</v>
      </c>
      <c r="G449" t="s">
        <v>206</v>
      </c>
      <c r="H449" t="s">
        <v>46</v>
      </c>
      <c r="I449" t="s">
        <v>129</v>
      </c>
      <c r="J449" t="s">
        <v>130</v>
      </c>
      <c r="K449" t="s">
        <v>131</v>
      </c>
      <c r="L449" t="s">
        <v>1459</v>
      </c>
      <c r="M449" t="s">
        <v>1460</v>
      </c>
      <c r="N449">
        <v>5.7266666659999999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5.726667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2737682</v>
      </c>
      <c r="B450">
        <v>1</v>
      </c>
      <c r="C450" t="s">
        <v>76</v>
      </c>
      <c r="D450" t="s">
        <v>80</v>
      </c>
      <c r="E450" t="s">
        <v>153</v>
      </c>
      <c r="F450" t="s">
        <v>1461</v>
      </c>
      <c r="G450" t="s">
        <v>155</v>
      </c>
      <c r="H450" t="s">
        <v>46</v>
      </c>
      <c r="I450" t="s">
        <v>129</v>
      </c>
      <c r="J450" t="s">
        <v>130</v>
      </c>
      <c r="K450" t="s">
        <v>131</v>
      </c>
      <c r="L450" t="s">
        <v>1462</v>
      </c>
      <c r="M450" t="s">
        <v>1463</v>
      </c>
      <c r="N450">
        <v>3.8191666660000001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3.8191670000000002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2737663</v>
      </c>
      <c r="B451">
        <v>1</v>
      </c>
      <c r="C451" t="s">
        <v>76</v>
      </c>
      <c r="D451" t="s">
        <v>78</v>
      </c>
      <c r="E451" t="s">
        <v>145</v>
      </c>
      <c r="F451" t="s">
        <v>1464</v>
      </c>
      <c r="G451" t="s">
        <v>150</v>
      </c>
      <c r="H451" t="s">
        <v>46</v>
      </c>
      <c r="I451" t="s">
        <v>129</v>
      </c>
      <c r="J451" t="s">
        <v>130</v>
      </c>
      <c r="K451" t="s">
        <v>131</v>
      </c>
      <c r="L451" t="s">
        <v>1465</v>
      </c>
      <c r="M451" t="s">
        <v>1466</v>
      </c>
      <c r="N451">
        <v>1.454722222</v>
      </c>
      <c r="O451">
        <v>0</v>
      </c>
      <c r="P451">
        <v>36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52.37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2737684</v>
      </c>
      <c r="B452">
        <v>1</v>
      </c>
      <c r="C452" t="s">
        <v>76</v>
      </c>
      <c r="D452" t="s">
        <v>83</v>
      </c>
      <c r="E452" t="s">
        <v>153</v>
      </c>
      <c r="F452" t="s">
        <v>1467</v>
      </c>
      <c r="G452" t="s">
        <v>155</v>
      </c>
      <c r="H452" t="s">
        <v>46</v>
      </c>
      <c r="I452" t="s">
        <v>129</v>
      </c>
      <c r="J452" t="s">
        <v>130</v>
      </c>
      <c r="K452" t="s">
        <v>131</v>
      </c>
      <c r="L452" t="s">
        <v>1468</v>
      </c>
      <c r="M452" t="s">
        <v>1469</v>
      </c>
      <c r="N452">
        <v>4.3397222219999998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4.3397220000000001</v>
      </c>
      <c r="W452">
        <v>0</v>
      </c>
      <c r="X452">
        <v>0</v>
      </c>
      <c r="Y452">
        <v>0</v>
      </c>
      <c r="Z452">
        <v>0</v>
      </c>
    </row>
    <row r="453" spans="1:26" x14ac:dyDescent="0.3">
      <c r="A453">
        <v>2737666</v>
      </c>
      <c r="B453">
        <v>1</v>
      </c>
      <c r="C453" t="s">
        <v>76</v>
      </c>
      <c r="D453" t="s">
        <v>92</v>
      </c>
      <c r="E453" t="s">
        <v>163</v>
      </c>
      <c r="F453" t="s">
        <v>1470</v>
      </c>
      <c r="G453" t="s">
        <v>1072</v>
      </c>
      <c r="H453" t="s">
        <v>47</v>
      </c>
      <c r="I453" t="s">
        <v>129</v>
      </c>
      <c r="J453" t="s">
        <v>130</v>
      </c>
      <c r="K453" t="s">
        <v>131</v>
      </c>
      <c r="L453" t="s">
        <v>1471</v>
      </c>
      <c r="M453" t="s">
        <v>1472</v>
      </c>
      <c r="N453">
        <v>0.71305555499999995</v>
      </c>
      <c r="O453">
        <v>0</v>
      </c>
      <c r="P453">
        <v>0</v>
      </c>
      <c r="Q453">
        <v>0</v>
      </c>
      <c r="R453">
        <v>28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19.965555999999999</v>
      </c>
      <c r="Y453">
        <v>0</v>
      </c>
      <c r="Z453">
        <v>0</v>
      </c>
    </row>
    <row r="454" spans="1:26" x14ac:dyDescent="0.3">
      <c r="A454">
        <v>2737669</v>
      </c>
      <c r="B454">
        <v>1</v>
      </c>
      <c r="C454" t="s">
        <v>76</v>
      </c>
      <c r="D454" t="s">
        <v>99</v>
      </c>
      <c r="E454" t="s">
        <v>126</v>
      </c>
      <c r="F454" t="s">
        <v>1473</v>
      </c>
      <c r="G454" t="s">
        <v>128</v>
      </c>
      <c r="H454" t="s">
        <v>46</v>
      </c>
      <c r="I454" t="s">
        <v>129</v>
      </c>
      <c r="J454" t="s">
        <v>130</v>
      </c>
      <c r="K454" t="s">
        <v>131</v>
      </c>
      <c r="L454" t="s">
        <v>1474</v>
      </c>
      <c r="M454" t="s">
        <v>1475</v>
      </c>
      <c r="N454">
        <v>2.7466666659999999</v>
      </c>
      <c r="O454">
        <v>0</v>
      </c>
      <c r="P454">
        <v>40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109.86666700000001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2737662</v>
      </c>
      <c r="B455">
        <v>1</v>
      </c>
      <c r="C455" t="s">
        <v>77</v>
      </c>
      <c r="D455" t="s">
        <v>113</v>
      </c>
      <c r="E455" t="s">
        <v>167</v>
      </c>
      <c r="F455" t="s">
        <v>1476</v>
      </c>
      <c r="G455" t="s">
        <v>348</v>
      </c>
      <c r="H455" t="s">
        <v>46</v>
      </c>
      <c r="I455" t="s">
        <v>129</v>
      </c>
      <c r="J455" t="s">
        <v>130</v>
      </c>
      <c r="K455" t="s">
        <v>142</v>
      </c>
      <c r="L455" t="s">
        <v>1477</v>
      </c>
      <c r="M455" t="s">
        <v>1478</v>
      </c>
      <c r="N455">
        <v>8.0052777769999999</v>
      </c>
      <c r="O455">
        <v>0</v>
      </c>
      <c r="P455">
        <v>0</v>
      </c>
      <c r="Q455">
        <v>0</v>
      </c>
      <c r="R455">
        <v>440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3522.3222219999998</v>
      </c>
      <c r="Y455">
        <v>0</v>
      </c>
      <c r="Z455">
        <v>0</v>
      </c>
    </row>
    <row r="456" spans="1:26" x14ac:dyDescent="0.3">
      <c r="A456">
        <v>2737547</v>
      </c>
      <c r="B456">
        <v>2</v>
      </c>
      <c r="C456" t="s">
        <v>77</v>
      </c>
      <c r="D456" t="s">
        <v>108</v>
      </c>
      <c r="E456" t="s">
        <v>167</v>
      </c>
      <c r="F456" t="s">
        <v>1479</v>
      </c>
      <c r="G456" t="s">
        <v>128</v>
      </c>
      <c r="H456" t="s">
        <v>46</v>
      </c>
      <c r="I456" t="s">
        <v>129</v>
      </c>
      <c r="J456" t="s">
        <v>130</v>
      </c>
      <c r="K456" t="s">
        <v>131</v>
      </c>
      <c r="L456" t="s">
        <v>1310</v>
      </c>
      <c r="M456" t="s">
        <v>1480</v>
      </c>
      <c r="N456">
        <v>1.0674999999999999</v>
      </c>
      <c r="O456">
        <v>0</v>
      </c>
      <c r="P456">
        <v>162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172.935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2737675</v>
      </c>
      <c r="B457">
        <v>1</v>
      </c>
      <c r="C457" t="s">
        <v>76</v>
      </c>
      <c r="D457" t="s">
        <v>92</v>
      </c>
      <c r="E457" t="s">
        <v>153</v>
      </c>
      <c r="F457" t="s">
        <v>1481</v>
      </c>
      <c r="G457" t="s">
        <v>155</v>
      </c>
      <c r="H457" t="s">
        <v>46</v>
      </c>
      <c r="I457" t="s">
        <v>129</v>
      </c>
      <c r="J457" t="s">
        <v>130</v>
      </c>
      <c r="K457" t="s">
        <v>131</v>
      </c>
      <c r="L457" t="s">
        <v>1482</v>
      </c>
      <c r="M457" t="s">
        <v>1483</v>
      </c>
      <c r="N457">
        <v>0.90333333299999996</v>
      </c>
      <c r="O457">
        <v>0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0.90333300000000005</v>
      </c>
      <c r="Y457">
        <v>0</v>
      </c>
      <c r="Z457">
        <v>0</v>
      </c>
    </row>
    <row r="458" spans="1:26" x14ac:dyDescent="0.3">
      <c r="A458">
        <v>2777680</v>
      </c>
      <c r="B458">
        <v>1</v>
      </c>
      <c r="C458" t="s">
        <v>76</v>
      </c>
      <c r="D458" t="s">
        <v>93</v>
      </c>
      <c r="E458" t="s">
        <v>126</v>
      </c>
      <c r="F458" t="s">
        <v>1484</v>
      </c>
      <c r="G458" t="s">
        <v>160</v>
      </c>
      <c r="H458" t="s">
        <v>46</v>
      </c>
      <c r="I458" t="s">
        <v>129</v>
      </c>
      <c r="J458" t="s">
        <v>130</v>
      </c>
      <c r="K458" t="s">
        <v>131</v>
      </c>
      <c r="L458" t="s">
        <v>1485</v>
      </c>
      <c r="M458" t="s">
        <v>1486</v>
      </c>
      <c r="N458">
        <v>1.3925000000000001</v>
      </c>
      <c r="O458">
        <v>0</v>
      </c>
      <c r="P458">
        <v>229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318.88249999999999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2737687</v>
      </c>
      <c r="B459">
        <v>1</v>
      </c>
      <c r="C459" t="s">
        <v>76</v>
      </c>
      <c r="D459" t="s">
        <v>86</v>
      </c>
      <c r="E459" t="s">
        <v>126</v>
      </c>
      <c r="F459" t="s">
        <v>1487</v>
      </c>
      <c r="G459" t="s">
        <v>1488</v>
      </c>
      <c r="H459" t="s">
        <v>46</v>
      </c>
      <c r="I459" t="s">
        <v>129</v>
      </c>
      <c r="J459" t="s">
        <v>15</v>
      </c>
      <c r="K459" t="s">
        <v>131</v>
      </c>
      <c r="L459" t="s">
        <v>1489</v>
      </c>
      <c r="M459" t="s">
        <v>1490</v>
      </c>
      <c r="N459">
        <v>0.959166666</v>
      </c>
      <c r="O459">
        <v>0</v>
      </c>
      <c r="P459">
        <v>11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10.550833000000001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2737671</v>
      </c>
      <c r="B460">
        <v>1</v>
      </c>
      <c r="C460" t="s">
        <v>76</v>
      </c>
      <c r="D460" t="s">
        <v>78</v>
      </c>
      <c r="E460" t="s">
        <v>145</v>
      </c>
      <c r="F460" t="s">
        <v>1491</v>
      </c>
      <c r="G460" t="s">
        <v>128</v>
      </c>
      <c r="H460" t="s">
        <v>46</v>
      </c>
      <c r="I460" t="s">
        <v>129</v>
      </c>
      <c r="J460" t="s">
        <v>130</v>
      </c>
      <c r="K460" t="s">
        <v>131</v>
      </c>
      <c r="L460" t="s">
        <v>1492</v>
      </c>
      <c r="M460" t="s">
        <v>1493</v>
      </c>
      <c r="N460">
        <v>2.8766666660000002</v>
      </c>
      <c r="O460">
        <v>0</v>
      </c>
      <c r="P460">
        <v>2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5.7533329999999996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2737672</v>
      </c>
      <c r="B461">
        <v>1</v>
      </c>
      <c r="C461" t="s">
        <v>76</v>
      </c>
      <c r="D461" t="s">
        <v>78</v>
      </c>
      <c r="E461" t="s">
        <v>167</v>
      </c>
      <c r="F461" t="s">
        <v>1494</v>
      </c>
      <c r="G461" t="s">
        <v>160</v>
      </c>
      <c r="H461" t="s">
        <v>46</v>
      </c>
      <c r="I461" t="s">
        <v>129</v>
      </c>
      <c r="J461" t="s">
        <v>130</v>
      </c>
      <c r="K461" t="s">
        <v>131</v>
      </c>
      <c r="L461" t="s">
        <v>1495</v>
      </c>
      <c r="M461" t="s">
        <v>1496</v>
      </c>
      <c r="N461">
        <v>0.448333333</v>
      </c>
      <c r="O461">
        <v>0</v>
      </c>
      <c r="P461">
        <v>204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91.46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2737668</v>
      </c>
      <c r="B462">
        <v>1</v>
      </c>
      <c r="C462" t="s">
        <v>76</v>
      </c>
      <c r="D462" t="s">
        <v>103</v>
      </c>
      <c r="E462" t="s">
        <v>222</v>
      </c>
      <c r="F462" t="s">
        <v>1497</v>
      </c>
      <c r="G462" t="s">
        <v>160</v>
      </c>
      <c r="H462" t="s">
        <v>47</v>
      </c>
      <c r="I462" t="s">
        <v>129</v>
      </c>
      <c r="J462" t="s">
        <v>130</v>
      </c>
      <c r="K462" t="s">
        <v>131</v>
      </c>
      <c r="L462" t="s">
        <v>1498</v>
      </c>
      <c r="M462" t="s">
        <v>1499</v>
      </c>
      <c r="N462">
        <v>0.28888888800000001</v>
      </c>
      <c r="O462">
        <v>0</v>
      </c>
      <c r="P462">
        <v>0</v>
      </c>
      <c r="Q462">
        <v>28</v>
      </c>
      <c r="R462">
        <v>68</v>
      </c>
      <c r="S462">
        <v>0</v>
      </c>
      <c r="T462">
        <v>0</v>
      </c>
      <c r="U462">
        <v>0</v>
      </c>
      <c r="V462">
        <v>0</v>
      </c>
      <c r="W462">
        <v>8.088889</v>
      </c>
      <c r="X462">
        <v>19.644444</v>
      </c>
      <c r="Y462">
        <v>0</v>
      </c>
      <c r="Z462">
        <v>0</v>
      </c>
    </row>
    <row r="463" spans="1:26" x14ac:dyDescent="0.3">
      <c r="A463">
        <v>2737676</v>
      </c>
      <c r="B463">
        <v>1</v>
      </c>
      <c r="C463" t="s">
        <v>76</v>
      </c>
      <c r="D463" t="s">
        <v>91</v>
      </c>
      <c r="E463" t="s">
        <v>126</v>
      </c>
      <c r="F463" t="s">
        <v>1500</v>
      </c>
      <c r="G463" t="s">
        <v>128</v>
      </c>
      <c r="H463" t="s">
        <v>46</v>
      </c>
      <c r="I463" t="s">
        <v>129</v>
      </c>
      <c r="J463" t="s">
        <v>130</v>
      </c>
      <c r="K463" t="s">
        <v>131</v>
      </c>
      <c r="L463" t="s">
        <v>1501</v>
      </c>
      <c r="M463" t="s">
        <v>1502</v>
      </c>
      <c r="N463">
        <v>0.91972222199999998</v>
      </c>
      <c r="O463">
        <v>0</v>
      </c>
      <c r="P463">
        <v>46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42.307222000000003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2737679</v>
      </c>
      <c r="B464">
        <v>1</v>
      </c>
      <c r="C464" t="s">
        <v>77</v>
      </c>
      <c r="D464" t="s">
        <v>119</v>
      </c>
      <c r="E464" t="s">
        <v>222</v>
      </c>
      <c r="F464" t="s">
        <v>1503</v>
      </c>
      <c r="G464" t="s">
        <v>348</v>
      </c>
      <c r="H464" t="s">
        <v>47</v>
      </c>
      <c r="I464" t="s">
        <v>129</v>
      </c>
      <c r="J464" t="s">
        <v>130</v>
      </c>
      <c r="K464" t="s">
        <v>142</v>
      </c>
      <c r="L464" t="s">
        <v>1504</v>
      </c>
      <c r="M464" t="s">
        <v>1505</v>
      </c>
      <c r="N464">
        <v>3.559722222</v>
      </c>
      <c r="O464">
        <v>31</v>
      </c>
      <c r="P464">
        <v>471</v>
      </c>
      <c r="Q464">
        <v>0</v>
      </c>
      <c r="R464">
        <v>0</v>
      </c>
      <c r="S464">
        <v>0</v>
      </c>
      <c r="T464">
        <v>0</v>
      </c>
      <c r="U464">
        <v>110.351389</v>
      </c>
      <c r="V464">
        <v>1676.6291670000001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2737694</v>
      </c>
      <c r="B465">
        <v>1</v>
      </c>
      <c r="C465" t="s">
        <v>76</v>
      </c>
      <c r="D465" t="s">
        <v>78</v>
      </c>
      <c r="E465" t="s">
        <v>153</v>
      </c>
      <c r="F465" t="s">
        <v>1506</v>
      </c>
      <c r="G465" t="s">
        <v>155</v>
      </c>
      <c r="H465" t="s">
        <v>46</v>
      </c>
      <c r="I465" t="s">
        <v>129</v>
      </c>
      <c r="J465" t="s">
        <v>130</v>
      </c>
      <c r="K465" t="s">
        <v>131</v>
      </c>
      <c r="L465" t="s">
        <v>1507</v>
      </c>
      <c r="M465" t="s">
        <v>1508</v>
      </c>
      <c r="N465">
        <v>4.9244444439999997</v>
      </c>
      <c r="O465">
        <v>0</v>
      </c>
      <c r="P465">
        <v>5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24.622222000000001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2737688</v>
      </c>
      <c r="B466">
        <v>1</v>
      </c>
      <c r="C466" t="s">
        <v>76</v>
      </c>
      <c r="D466" t="s">
        <v>92</v>
      </c>
      <c r="E466" t="s">
        <v>153</v>
      </c>
      <c r="F466" t="s">
        <v>1509</v>
      </c>
      <c r="G466" t="s">
        <v>155</v>
      </c>
      <c r="H466" t="s">
        <v>46</v>
      </c>
      <c r="I466" t="s">
        <v>129</v>
      </c>
      <c r="J466" t="s">
        <v>130</v>
      </c>
      <c r="K466" t="s">
        <v>131</v>
      </c>
      <c r="L466" t="s">
        <v>1510</v>
      </c>
      <c r="M466" t="s">
        <v>1511</v>
      </c>
      <c r="N466">
        <v>3.3419444440000001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3.3419439999999998</v>
      </c>
      <c r="Y466">
        <v>0</v>
      </c>
      <c r="Z466">
        <v>0</v>
      </c>
    </row>
    <row r="467" spans="1:26" x14ac:dyDescent="0.3">
      <c r="A467">
        <v>2737703</v>
      </c>
      <c r="B467">
        <v>1</v>
      </c>
      <c r="C467" t="s">
        <v>77</v>
      </c>
      <c r="D467" t="s">
        <v>109</v>
      </c>
      <c r="E467" t="s">
        <v>126</v>
      </c>
      <c r="F467" t="s">
        <v>1512</v>
      </c>
      <c r="G467" t="s">
        <v>128</v>
      </c>
      <c r="H467" t="s">
        <v>46</v>
      </c>
      <c r="I467" t="s">
        <v>129</v>
      </c>
      <c r="J467" t="s">
        <v>130</v>
      </c>
      <c r="K467" t="s">
        <v>131</v>
      </c>
      <c r="L467" t="s">
        <v>1510</v>
      </c>
      <c r="M467" t="s">
        <v>1513</v>
      </c>
      <c r="N467">
        <v>1.951944444</v>
      </c>
      <c r="O467">
        <v>0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5.8558329999999996</v>
      </c>
      <c r="W467">
        <v>0</v>
      </c>
      <c r="X467">
        <v>0</v>
      </c>
      <c r="Y467">
        <v>0</v>
      </c>
      <c r="Z467">
        <v>0</v>
      </c>
    </row>
    <row r="468" spans="1:26" x14ac:dyDescent="0.3">
      <c r="A468">
        <v>2737689</v>
      </c>
      <c r="B468">
        <v>1</v>
      </c>
      <c r="C468" t="s">
        <v>76</v>
      </c>
      <c r="D468" t="s">
        <v>100</v>
      </c>
      <c r="E468" t="s">
        <v>138</v>
      </c>
      <c r="F468" t="s">
        <v>1514</v>
      </c>
      <c r="G468" t="s">
        <v>199</v>
      </c>
      <c r="H468" t="s">
        <v>47</v>
      </c>
      <c r="I468" t="s">
        <v>129</v>
      </c>
      <c r="J468" t="s">
        <v>130</v>
      </c>
      <c r="K468" t="s">
        <v>131</v>
      </c>
      <c r="L468" t="s">
        <v>1515</v>
      </c>
      <c r="M468" t="s">
        <v>1516</v>
      </c>
      <c r="N468">
        <v>2.477222222</v>
      </c>
      <c r="O468">
        <v>31</v>
      </c>
      <c r="P468">
        <v>68</v>
      </c>
      <c r="Q468">
        <v>0</v>
      </c>
      <c r="R468">
        <v>0</v>
      </c>
      <c r="S468">
        <v>0</v>
      </c>
      <c r="T468">
        <v>0</v>
      </c>
      <c r="U468">
        <v>76.793888999999993</v>
      </c>
      <c r="V468">
        <v>168.451111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2737690</v>
      </c>
      <c r="B469">
        <v>1</v>
      </c>
      <c r="C469" t="s">
        <v>76</v>
      </c>
      <c r="D469" t="s">
        <v>100</v>
      </c>
      <c r="E469" t="s">
        <v>222</v>
      </c>
      <c r="F469" t="s">
        <v>1517</v>
      </c>
      <c r="G469" t="s">
        <v>199</v>
      </c>
      <c r="H469" t="s">
        <v>47</v>
      </c>
      <c r="I469" t="s">
        <v>129</v>
      </c>
      <c r="J469" t="s">
        <v>130</v>
      </c>
      <c r="K469" t="s">
        <v>131</v>
      </c>
      <c r="L469" t="s">
        <v>1515</v>
      </c>
      <c r="M469" t="s">
        <v>1518</v>
      </c>
      <c r="N469">
        <v>0.55138888799999997</v>
      </c>
      <c r="O469">
        <v>65</v>
      </c>
      <c r="P469">
        <v>76</v>
      </c>
      <c r="Q469">
        <v>0</v>
      </c>
      <c r="R469">
        <v>0</v>
      </c>
      <c r="S469">
        <v>0</v>
      </c>
      <c r="T469">
        <v>0</v>
      </c>
      <c r="U469">
        <v>35.840277999999998</v>
      </c>
      <c r="V469">
        <v>41.905555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2737695</v>
      </c>
      <c r="B470">
        <v>1</v>
      </c>
      <c r="C470" t="s">
        <v>77</v>
      </c>
      <c r="D470" t="s">
        <v>122</v>
      </c>
      <c r="E470" t="s">
        <v>163</v>
      </c>
      <c r="F470" t="s">
        <v>1519</v>
      </c>
      <c r="G470" t="s">
        <v>344</v>
      </c>
      <c r="H470" t="s">
        <v>47</v>
      </c>
      <c r="I470" t="s">
        <v>129</v>
      </c>
      <c r="J470" t="s">
        <v>130</v>
      </c>
      <c r="K470" t="s">
        <v>142</v>
      </c>
      <c r="L470" t="s">
        <v>1520</v>
      </c>
      <c r="M470" t="s">
        <v>1521</v>
      </c>
      <c r="N470">
        <v>6.625277777</v>
      </c>
      <c r="O470">
        <v>0</v>
      </c>
      <c r="P470">
        <v>0</v>
      </c>
      <c r="Q470">
        <v>0</v>
      </c>
      <c r="R470">
        <v>0</v>
      </c>
      <c r="S470">
        <v>20</v>
      </c>
      <c r="T470">
        <v>454</v>
      </c>
      <c r="U470">
        <v>0</v>
      </c>
      <c r="V470">
        <v>0</v>
      </c>
      <c r="W470">
        <v>0</v>
      </c>
      <c r="X470">
        <v>0</v>
      </c>
      <c r="Y470">
        <v>132.50555600000001</v>
      </c>
      <c r="Z470">
        <v>3007.876111</v>
      </c>
    </row>
    <row r="471" spans="1:26" x14ac:dyDescent="0.3">
      <c r="A471">
        <v>2737696</v>
      </c>
      <c r="B471">
        <v>1</v>
      </c>
      <c r="C471" t="s">
        <v>76</v>
      </c>
      <c r="D471" t="s">
        <v>89</v>
      </c>
      <c r="E471" t="s">
        <v>126</v>
      </c>
      <c r="F471" t="s">
        <v>1522</v>
      </c>
      <c r="G471" t="s">
        <v>128</v>
      </c>
      <c r="H471" t="s">
        <v>46</v>
      </c>
      <c r="I471" t="s">
        <v>129</v>
      </c>
      <c r="J471" t="s">
        <v>130</v>
      </c>
      <c r="K471" t="s">
        <v>131</v>
      </c>
      <c r="L471" t="s">
        <v>1523</v>
      </c>
      <c r="M471" t="s">
        <v>1524</v>
      </c>
      <c r="N471">
        <v>6.9338888880000003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9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62.405000000000001</v>
      </c>
    </row>
    <row r="472" spans="1:26" x14ac:dyDescent="0.3">
      <c r="A472">
        <v>2737697</v>
      </c>
      <c r="B472">
        <v>1</v>
      </c>
      <c r="C472" t="s">
        <v>76</v>
      </c>
      <c r="D472" t="s">
        <v>102</v>
      </c>
      <c r="E472" t="s">
        <v>153</v>
      </c>
      <c r="F472" t="s">
        <v>1525</v>
      </c>
      <c r="G472" t="s">
        <v>206</v>
      </c>
      <c r="H472" t="s">
        <v>46</v>
      </c>
      <c r="I472" t="s">
        <v>129</v>
      </c>
      <c r="J472" t="s">
        <v>130</v>
      </c>
      <c r="K472" t="s">
        <v>131</v>
      </c>
      <c r="L472" t="s">
        <v>1526</v>
      </c>
      <c r="M472" t="s">
        <v>1527</v>
      </c>
      <c r="N472">
        <v>3.0127777770000002</v>
      </c>
      <c r="O472">
        <v>0</v>
      </c>
      <c r="P472">
        <v>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27.114999999999998</v>
      </c>
      <c r="W472">
        <v>0</v>
      </c>
      <c r="X472">
        <v>0</v>
      </c>
      <c r="Y472">
        <v>0</v>
      </c>
      <c r="Z472">
        <v>0</v>
      </c>
    </row>
    <row r="473" spans="1:26" x14ac:dyDescent="0.3">
      <c r="A473">
        <v>2737701</v>
      </c>
      <c r="B473">
        <v>1</v>
      </c>
      <c r="C473" t="s">
        <v>77</v>
      </c>
      <c r="D473" t="s">
        <v>115</v>
      </c>
      <c r="E473" t="s">
        <v>163</v>
      </c>
      <c r="F473" t="s">
        <v>1528</v>
      </c>
      <c r="G473" t="s">
        <v>264</v>
      </c>
      <c r="H473" t="s">
        <v>47</v>
      </c>
      <c r="I473" t="s">
        <v>129</v>
      </c>
      <c r="J473" t="s">
        <v>130</v>
      </c>
      <c r="K473" t="s">
        <v>131</v>
      </c>
      <c r="L473" t="s">
        <v>1529</v>
      </c>
      <c r="M473" t="s">
        <v>1530</v>
      </c>
      <c r="N473">
        <v>2.5180555550000001</v>
      </c>
      <c r="O473">
        <v>0</v>
      </c>
      <c r="P473">
        <v>0</v>
      </c>
      <c r="Q473">
        <v>0</v>
      </c>
      <c r="R473">
        <v>0</v>
      </c>
      <c r="S473">
        <v>41</v>
      </c>
      <c r="T473">
        <v>742</v>
      </c>
      <c r="U473">
        <v>0</v>
      </c>
      <c r="V473">
        <v>0</v>
      </c>
      <c r="W473">
        <v>0</v>
      </c>
      <c r="X473">
        <v>0</v>
      </c>
      <c r="Y473">
        <v>103.240278</v>
      </c>
      <c r="Z473">
        <v>1868.3972220000001</v>
      </c>
    </row>
    <row r="474" spans="1:26" x14ac:dyDescent="0.3">
      <c r="A474">
        <v>2737705</v>
      </c>
      <c r="B474">
        <v>1</v>
      </c>
      <c r="C474" t="s">
        <v>76</v>
      </c>
      <c r="D474" t="s">
        <v>94</v>
      </c>
      <c r="E474" t="s">
        <v>222</v>
      </c>
      <c r="F474" t="s">
        <v>1531</v>
      </c>
      <c r="G474" t="s">
        <v>199</v>
      </c>
      <c r="H474" t="s">
        <v>47</v>
      </c>
      <c r="I474" t="s">
        <v>129</v>
      </c>
      <c r="J474" t="s">
        <v>130</v>
      </c>
      <c r="K474" t="s">
        <v>131</v>
      </c>
      <c r="L474" t="s">
        <v>1532</v>
      </c>
      <c r="M474" t="s">
        <v>1533</v>
      </c>
      <c r="N474">
        <v>0.25694444399999999</v>
      </c>
      <c r="O474">
        <v>13</v>
      </c>
      <c r="P474">
        <v>349</v>
      </c>
      <c r="Q474">
        <v>0</v>
      </c>
      <c r="R474">
        <v>0</v>
      </c>
      <c r="S474">
        <v>0</v>
      </c>
      <c r="T474">
        <v>0</v>
      </c>
      <c r="U474">
        <v>3.3402780000000001</v>
      </c>
      <c r="V474">
        <v>89.673610999999994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2737744</v>
      </c>
      <c r="B475">
        <v>1</v>
      </c>
      <c r="C475" t="s">
        <v>77</v>
      </c>
      <c r="D475" t="s">
        <v>117</v>
      </c>
      <c r="E475" t="s">
        <v>163</v>
      </c>
      <c r="F475" t="s">
        <v>1534</v>
      </c>
      <c r="G475" t="s">
        <v>344</v>
      </c>
      <c r="H475" t="s">
        <v>47</v>
      </c>
      <c r="I475" t="s">
        <v>129</v>
      </c>
      <c r="J475" t="s">
        <v>130</v>
      </c>
      <c r="K475" t="s">
        <v>142</v>
      </c>
      <c r="L475" t="s">
        <v>1535</v>
      </c>
      <c r="M475" t="s">
        <v>1536</v>
      </c>
      <c r="N475">
        <v>1.2183333329999999</v>
      </c>
      <c r="O475">
        <v>0</v>
      </c>
      <c r="P475">
        <v>0</v>
      </c>
      <c r="Q475">
        <v>1</v>
      </c>
      <c r="R475">
        <v>1752</v>
      </c>
      <c r="S475">
        <v>0</v>
      </c>
      <c r="T475">
        <v>0</v>
      </c>
      <c r="U475">
        <v>0</v>
      </c>
      <c r="V475">
        <v>0</v>
      </c>
      <c r="W475">
        <v>1.2183330000000001</v>
      </c>
      <c r="X475">
        <v>2134.5199990000001</v>
      </c>
      <c r="Y475">
        <v>0</v>
      </c>
      <c r="Z475">
        <v>0</v>
      </c>
    </row>
    <row r="476" spans="1:26" x14ac:dyDescent="0.3">
      <c r="A476">
        <v>2737712</v>
      </c>
      <c r="B476">
        <v>1</v>
      </c>
      <c r="C476" t="s">
        <v>76</v>
      </c>
      <c r="D476" t="s">
        <v>78</v>
      </c>
      <c r="E476" t="s">
        <v>153</v>
      </c>
      <c r="F476" t="s">
        <v>1537</v>
      </c>
      <c r="G476" t="s">
        <v>206</v>
      </c>
      <c r="H476" t="s">
        <v>46</v>
      </c>
      <c r="I476" t="s">
        <v>129</v>
      </c>
      <c r="J476" t="s">
        <v>130</v>
      </c>
      <c r="K476" t="s">
        <v>131</v>
      </c>
      <c r="L476" t="s">
        <v>1538</v>
      </c>
      <c r="M476" t="s">
        <v>1539</v>
      </c>
      <c r="N476">
        <v>2.8650000000000002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2.8650000000000002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2737713</v>
      </c>
      <c r="B477">
        <v>1</v>
      </c>
      <c r="C477" t="s">
        <v>77</v>
      </c>
      <c r="D477" t="s">
        <v>108</v>
      </c>
      <c r="E477" t="s">
        <v>126</v>
      </c>
      <c r="F477" t="s">
        <v>1540</v>
      </c>
      <c r="G477" t="s">
        <v>582</v>
      </c>
      <c r="H477" t="s">
        <v>46</v>
      </c>
      <c r="I477" t="s">
        <v>129</v>
      </c>
      <c r="J477" t="s">
        <v>130</v>
      </c>
      <c r="K477" t="s">
        <v>131</v>
      </c>
      <c r="L477" t="s">
        <v>1541</v>
      </c>
      <c r="M477" t="s">
        <v>1542</v>
      </c>
      <c r="N477">
        <v>4.6458333329999997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18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83.625</v>
      </c>
    </row>
    <row r="478" spans="1:26" x14ac:dyDescent="0.3">
      <c r="A478">
        <v>2737711</v>
      </c>
      <c r="B478">
        <v>1</v>
      </c>
      <c r="C478" t="s">
        <v>77</v>
      </c>
      <c r="D478" t="s">
        <v>114</v>
      </c>
      <c r="E478" t="s">
        <v>163</v>
      </c>
      <c r="F478" t="s">
        <v>1543</v>
      </c>
      <c r="G478" t="s">
        <v>199</v>
      </c>
      <c r="H478" t="s">
        <v>47</v>
      </c>
      <c r="I478" t="s">
        <v>129</v>
      </c>
      <c r="J478" t="s">
        <v>130</v>
      </c>
      <c r="K478" t="s">
        <v>131</v>
      </c>
      <c r="L478" t="s">
        <v>1544</v>
      </c>
      <c r="M478" t="s">
        <v>1545</v>
      </c>
      <c r="N478">
        <v>0.96472222200000002</v>
      </c>
      <c r="O478">
        <v>23</v>
      </c>
      <c r="P478">
        <v>31</v>
      </c>
      <c r="Q478">
        <v>0</v>
      </c>
      <c r="R478">
        <v>0</v>
      </c>
      <c r="S478">
        <v>0</v>
      </c>
      <c r="T478">
        <v>0</v>
      </c>
      <c r="U478">
        <v>22.188611000000002</v>
      </c>
      <c r="V478">
        <v>29.906389000000001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2737734</v>
      </c>
      <c r="B479">
        <v>1</v>
      </c>
      <c r="C479" t="s">
        <v>76</v>
      </c>
      <c r="D479" t="s">
        <v>86</v>
      </c>
      <c r="E479" t="s">
        <v>153</v>
      </c>
      <c r="F479" t="s">
        <v>1546</v>
      </c>
      <c r="G479" t="s">
        <v>155</v>
      </c>
      <c r="H479" t="s">
        <v>46</v>
      </c>
      <c r="I479" t="s">
        <v>129</v>
      </c>
      <c r="J479" t="s">
        <v>130</v>
      </c>
      <c r="K479" t="s">
        <v>131</v>
      </c>
      <c r="L479" t="s">
        <v>1547</v>
      </c>
      <c r="M479" t="s">
        <v>1548</v>
      </c>
      <c r="N479">
        <v>1.489166666</v>
      </c>
      <c r="O479">
        <v>0</v>
      </c>
      <c r="P479">
        <v>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5.9566670000000004</v>
      </c>
      <c r="W479">
        <v>0</v>
      </c>
      <c r="X479">
        <v>0</v>
      </c>
      <c r="Y479">
        <v>0</v>
      </c>
      <c r="Z479">
        <v>0</v>
      </c>
    </row>
    <row r="480" spans="1:26" x14ac:dyDescent="0.3">
      <c r="A480">
        <v>2737719</v>
      </c>
      <c r="B480">
        <v>1</v>
      </c>
      <c r="C480" t="s">
        <v>76</v>
      </c>
      <c r="D480" t="s">
        <v>78</v>
      </c>
      <c r="E480" t="s">
        <v>153</v>
      </c>
      <c r="F480" t="s">
        <v>1549</v>
      </c>
      <c r="G480" t="s">
        <v>206</v>
      </c>
      <c r="H480" t="s">
        <v>46</v>
      </c>
      <c r="I480" t="s">
        <v>129</v>
      </c>
      <c r="J480" t="s">
        <v>130</v>
      </c>
      <c r="K480" t="s">
        <v>131</v>
      </c>
      <c r="L480" t="s">
        <v>1550</v>
      </c>
      <c r="M480" t="s">
        <v>1551</v>
      </c>
      <c r="N480">
        <v>1.493333333</v>
      </c>
      <c r="O480">
        <v>0</v>
      </c>
      <c r="P480">
        <v>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2.9866670000000002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2737720</v>
      </c>
      <c r="B481">
        <v>1</v>
      </c>
      <c r="C481" t="s">
        <v>76</v>
      </c>
      <c r="D481" t="s">
        <v>106</v>
      </c>
      <c r="E481" t="s">
        <v>153</v>
      </c>
      <c r="F481" t="s">
        <v>1552</v>
      </c>
      <c r="G481" t="s">
        <v>249</v>
      </c>
      <c r="H481" t="s">
        <v>46</v>
      </c>
      <c r="I481" t="s">
        <v>129</v>
      </c>
      <c r="J481" t="s">
        <v>130</v>
      </c>
      <c r="K481" t="s">
        <v>131</v>
      </c>
      <c r="L481" t="s">
        <v>1553</v>
      </c>
      <c r="M481" t="s">
        <v>1554</v>
      </c>
      <c r="N481">
        <v>0.61722222199999999</v>
      </c>
      <c r="O481">
        <v>0</v>
      </c>
      <c r="P481">
        <v>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1.851667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2737726</v>
      </c>
      <c r="B482">
        <v>1</v>
      </c>
      <c r="C482" t="s">
        <v>76</v>
      </c>
      <c r="D482" t="s">
        <v>101</v>
      </c>
      <c r="E482" t="s">
        <v>153</v>
      </c>
      <c r="F482" t="s">
        <v>1555</v>
      </c>
      <c r="G482" t="s">
        <v>155</v>
      </c>
      <c r="H482" t="s">
        <v>46</v>
      </c>
      <c r="I482" t="s">
        <v>129</v>
      </c>
      <c r="J482" t="s">
        <v>130</v>
      </c>
      <c r="K482" t="s">
        <v>131</v>
      </c>
      <c r="L482" t="s">
        <v>1556</v>
      </c>
      <c r="M482" t="s">
        <v>1557</v>
      </c>
      <c r="N482">
        <v>1.0947222219999999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1.094722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2737907</v>
      </c>
      <c r="B483">
        <v>1</v>
      </c>
      <c r="C483" t="s">
        <v>76</v>
      </c>
      <c r="D483" t="s">
        <v>89</v>
      </c>
      <c r="E483" t="s">
        <v>222</v>
      </c>
      <c r="F483" t="s">
        <v>1558</v>
      </c>
      <c r="G483" t="s">
        <v>344</v>
      </c>
      <c r="H483" t="s">
        <v>47</v>
      </c>
      <c r="I483" t="s">
        <v>129</v>
      </c>
      <c r="J483" t="s">
        <v>130</v>
      </c>
      <c r="K483" t="s">
        <v>142</v>
      </c>
      <c r="L483" t="s">
        <v>1559</v>
      </c>
      <c r="M483" t="s">
        <v>1560</v>
      </c>
      <c r="N483">
        <v>5.2050000000000001</v>
      </c>
      <c r="O483">
        <v>35</v>
      </c>
      <c r="P483">
        <v>624</v>
      </c>
      <c r="Q483">
        <v>0</v>
      </c>
      <c r="R483">
        <v>0</v>
      </c>
      <c r="S483">
        <v>0</v>
      </c>
      <c r="T483">
        <v>0</v>
      </c>
      <c r="U483">
        <v>182.17500000000001</v>
      </c>
      <c r="V483">
        <v>3247.92</v>
      </c>
      <c r="W483">
        <v>0</v>
      </c>
      <c r="X483">
        <v>0</v>
      </c>
      <c r="Y483">
        <v>0</v>
      </c>
      <c r="Z483">
        <v>0</v>
      </c>
    </row>
    <row r="484" spans="1:26" x14ac:dyDescent="0.3">
      <c r="A484">
        <v>2737974</v>
      </c>
      <c r="B484">
        <v>1</v>
      </c>
      <c r="C484" t="s">
        <v>76</v>
      </c>
      <c r="D484" t="s">
        <v>86</v>
      </c>
      <c r="E484" t="s">
        <v>167</v>
      </c>
      <c r="F484" t="s">
        <v>1561</v>
      </c>
      <c r="G484" t="s">
        <v>160</v>
      </c>
      <c r="H484" t="s">
        <v>46</v>
      </c>
      <c r="I484" t="s">
        <v>129</v>
      </c>
      <c r="J484" t="s">
        <v>130</v>
      </c>
      <c r="K484" t="s">
        <v>131</v>
      </c>
      <c r="L484" t="s">
        <v>1562</v>
      </c>
      <c r="M484" t="s">
        <v>1563</v>
      </c>
      <c r="N484">
        <v>6.6102777770000003</v>
      </c>
      <c r="O484">
        <v>0</v>
      </c>
      <c r="P484">
        <v>399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2637.5008330000001</v>
      </c>
      <c r="W484">
        <v>0</v>
      </c>
      <c r="X484">
        <v>0</v>
      </c>
      <c r="Y484">
        <v>0</v>
      </c>
      <c r="Z484">
        <v>0</v>
      </c>
    </row>
    <row r="485" spans="1:26" x14ac:dyDescent="0.3">
      <c r="A485">
        <v>2737730</v>
      </c>
      <c r="B485">
        <v>1</v>
      </c>
      <c r="C485" t="s">
        <v>77</v>
      </c>
      <c r="D485" t="s">
        <v>124</v>
      </c>
      <c r="E485" t="s">
        <v>145</v>
      </c>
      <c r="F485" t="s">
        <v>1564</v>
      </c>
      <c r="G485" t="s">
        <v>135</v>
      </c>
      <c r="H485" t="s">
        <v>46</v>
      </c>
      <c r="I485" t="s">
        <v>129</v>
      </c>
      <c r="J485" t="s">
        <v>130</v>
      </c>
      <c r="K485" t="s">
        <v>131</v>
      </c>
      <c r="L485" t="s">
        <v>1565</v>
      </c>
      <c r="M485" t="s">
        <v>1566</v>
      </c>
      <c r="N485">
        <v>20.194166666000001</v>
      </c>
      <c r="O485">
        <v>0</v>
      </c>
      <c r="P485">
        <v>151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3049.3191670000001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2737741</v>
      </c>
      <c r="B486">
        <v>1</v>
      </c>
      <c r="C486" t="s">
        <v>76</v>
      </c>
      <c r="D486" t="s">
        <v>99</v>
      </c>
      <c r="E486" t="s">
        <v>126</v>
      </c>
      <c r="F486" t="s">
        <v>700</v>
      </c>
      <c r="G486" t="s">
        <v>128</v>
      </c>
      <c r="H486" t="s">
        <v>46</v>
      </c>
      <c r="I486" t="s">
        <v>129</v>
      </c>
      <c r="J486" t="s">
        <v>130</v>
      </c>
      <c r="K486" t="s">
        <v>131</v>
      </c>
      <c r="L486" t="s">
        <v>1567</v>
      </c>
      <c r="M486" t="s">
        <v>1568</v>
      </c>
      <c r="N486">
        <v>2.9455555549999999</v>
      </c>
      <c r="O486">
        <v>0</v>
      </c>
      <c r="P486">
        <v>42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123.71333300000001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2737735</v>
      </c>
      <c r="B487">
        <v>1</v>
      </c>
      <c r="C487" t="s">
        <v>76</v>
      </c>
      <c r="D487" t="s">
        <v>78</v>
      </c>
      <c r="E487" t="s">
        <v>153</v>
      </c>
      <c r="F487" t="s">
        <v>1569</v>
      </c>
      <c r="G487" t="s">
        <v>160</v>
      </c>
      <c r="H487" t="s">
        <v>46</v>
      </c>
      <c r="I487" t="s">
        <v>129</v>
      </c>
      <c r="J487" t="s">
        <v>130</v>
      </c>
      <c r="K487" t="s">
        <v>131</v>
      </c>
      <c r="L487" t="s">
        <v>1570</v>
      </c>
      <c r="M487" t="s">
        <v>1571</v>
      </c>
      <c r="N487">
        <v>0.29527777700000002</v>
      </c>
      <c r="O487">
        <v>0</v>
      </c>
      <c r="P487">
        <v>8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2.362222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2737737</v>
      </c>
      <c r="B488">
        <v>1</v>
      </c>
      <c r="C488" t="s">
        <v>77</v>
      </c>
      <c r="D488" t="s">
        <v>123</v>
      </c>
      <c r="E488" t="s">
        <v>167</v>
      </c>
      <c r="F488" t="s">
        <v>1572</v>
      </c>
      <c r="G488" t="s">
        <v>128</v>
      </c>
      <c r="H488" t="s">
        <v>46</v>
      </c>
      <c r="I488" t="s">
        <v>129</v>
      </c>
      <c r="J488" t="s">
        <v>130</v>
      </c>
      <c r="K488" t="s">
        <v>131</v>
      </c>
      <c r="L488" t="s">
        <v>1573</v>
      </c>
      <c r="M488" t="s">
        <v>1574</v>
      </c>
      <c r="N488">
        <v>9.0830555549999996</v>
      </c>
      <c r="O488">
        <v>0</v>
      </c>
      <c r="P488">
        <v>12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108.996667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2737739</v>
      </c>
      <c r="B489">
        <v>1</v>
      </c>
      <c r="C489" t="s">
        <v>77</v>
      </c>
      <c r="D489" t="s">
        <v>109</v>
      </c>
      <c r="E489" t="s">
        <v>167</v>
      </c>
      <c r="F489" t="s">
        <v>1575</v>
      </c>
      <c r="G489" t="s">
        <v>195</v>
      </c>
      <c r="H489" t="s">
        <v>46</v>
      </c>
      <c r="I489" t="s">
        <v>129</v>
      </c>
      <c r="J489" t="s">
        <v>130</v>
      </c>
      <c r="K489" t="s">
        <v>131</v>
      </c>
      <c r="L489" t="s">
        <v>1576</v>
      </c>
      <c r="M489" t="s">
        <v>1577</v>
      </c>
      <c r="N489">
        <v>4.3633333329999999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46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200.71333300000001</v>
      </c>
    </row>
    <row r="490" spans="1:26" x14ac:dyDescent="0.3">
      <c r="A490">
        <v>2737746</v>
      </c>
      <c r="B490">
        <v>1</v>
      </c>
      <c r="C490" t="s">
        <v>77</v>
      </c>
      <c r="D490" t="s">
        <v>124</v>
      </c>
      <c r="E490" t="s">
        <v>145</v>
      </c>
      <c r="F490" t="s">
        <v>1578</v>
      </c>
      <c r="G490" t="s">
        <v>150</v>
      </c>
      <c r="H490" t="s">
        <v>46</v>
      </c>
      <c r="I490" t="s">
        <v>129</v>
      </c>
      <c r="J490" t="s">
        <v>130</v>
      </c>
      <c r="K490" t="s">
        <v>131</v>
      </c>
      <c r="L490" t="s">
        <v>1579</v>
      </c>
      <c r="M490" t="s">
        <v>1580</v>
      </c>
      <c r="N490">
        <v>3.8419444440000001</v>
      </c>
      <c r="O490">
        <v>0</v>
      </c>
      <c r="P490">
        <v>323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1240.9480550000001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2737742</v>
      </c>
      <c r="B491">
        <v>1</v>
      </c>
      <c r="C491" t="s">
        <v>76</v>
      </c>
      <c r="D491" t="s">
        <v>88</v>
      </c>
      <c r="E491" t="s">
        <v>158</v>
      </c>
      <c r="F491" t="s">
        <v>1581</v>
      </c>
      <c r="G491" t="s">
        <v>344</v>
      </c>
      <c r="H491" t="s">
        <v>47</v>
      </c>
      <c r="I491" t="s">
        <v>129</v>
      </c>
      <c r="J491" t="s">
        <v>130</v>
      </c>
      <c r="K491" t="s">
        <v>142</v>
      </c>
      <c r="L491" t="s">
        <v>1582</v>
      </c>
      <c r="M491" t="s">
        <v>1583</v>
      </c>
      <c r="N491">
        <v>4.8569444439999998</v>
      </c>
      <c r="O491">
        <v>15</v>
      </c>
      <c r="P491">
        <v>808</v>
      </c>
      <c r="Q491">
        <v>0</v>
      </c>
      <c r="R491">
        <v>0</v>
      </c>
      <c r="S491">
        <v>0</v>
      </c>
      <c r="T491">
        <v>0</v>
      </c>
      <c r="U491">
        <v>72.854167000000004</v>
      </c>
      <c r="V491">
        <v>3924.4111109999999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2737753</v>
      </c>
      <c r="B492">
        <v>1</v>
      </c>
      <c r="C492" t="s">
        <v>76</v>
      </c>
      <c r="D492" t="s">
        <v>78</v>
      </c>
      <c r="E492" t="s">
        <v>153</v>
      </c>
      <c r="F492" t="s">
        <v>1584</v>
      </c>
      <c r="G492" t="s">
        <v>206</v>
      </c>
      <c r="H492" t="s">
        <v>46</v>
      </c>
      <c r="I492" t="s">
        <v>129</v>
      </c>
      <c r="J492" t="s">
        <v>130</v>
      </c>
      <c r="K492" t="s">
        <v>131</v>
      </c>
      <c r="L492" t="s">
        <v>1585</v>
      </c>
      <c r="M492" t="s">
        <v>1586</v>
      </c>
      <c r="N492">
        <v>3.301111111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3.3011110000000001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2737663</v>
      </c>
      <c r="B493">
        <v>2</v>
      </c>
      <c r="C493" t="s">
        <v>76</v>
      </c>
      <c r="D493" t="s">
        <v>78</v>
      </c>
      <c r="E493" t="s">
        <v>145</v>
      </c>
      <c r="F493" t="s">
        <v>1587</v>
      </c>
      <c r="G493" t="s">
        <v>150</v>
      </c>
      <c r="H493" t="s">
        <v>46</v>
      </c>
      <c r="I493" t="s">
        <v>129</v>
      </c>
      <c r="J493" t="s">
        <v>130</v>
      </c>
      <c r="K493" t="s">
        <v>131</v>
      </c>
      <c r="L493" t="s">
        <v>1466</v>
      </c>
      <c r="M493" t="s">
        <v>1588</v>
      </c>
      <c r="N493">
        <v>0.45500000000000002</v>
      </c>
      <c r="O493">
        <v>0</v>
      </c>
      <c r="P493">
        <v>37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16.835000000000001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2737781</v>
      </c>
      <c r="B494">
        <v>1</v>
      </c>
      <c r="C494" t="s">
        <v>76</v>
      </c>
      <c r="D494" t="s">
        <v>91</v>
      </c>
      <c r="E494" t="s">
        <v>167</v>
      </c>
      <c r="F494" t="s">
        <v>1589</v>
      </c>
      <c r="G494" t="s">
        <v>160</v>
      </c>
      <c r="H494" t="s">
        <v>46</v>
      </c>
      <c r="I494" t="s">
        <v>129</v>
      </c>
      <c r="J494" t="s">
        <v>130</v>
      </c>
      <c r="K494" t="s">
        <v>131</v>
      </c>
      <c r="L494" t="s">
        <v>1590</v>
      </c>
      <c r="M494" t="s">
        <v>1591</v>
      </c>
      <c r="N494">
        <v>1.8177777770000001</v>
      </c>
      <c r="O494">
        <v>0</v>
      </c>
      <c r="P494">
        <v>0</v>
      </c>
      <c r="Q494">
        <v>0</v>
      </c>
      <c r="R494">
        <v>556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1010.684444</v>
      </c>
      <c r="Y494">
        <v>0</v>
      </c>
      <c r="Z494">
        <v>0</v>
      </c>
    </row>
    <row r="495" spans="1:26" x14ac:dyDescent="0.3">
      <c r="A495">
        <v>2737806</v>
      </c>
      <c r="B495">
        <v>1</v>
      </c>
      <c r="C495" t="s">
        <v>76</v>
      </c>
      <c r="D495" t="s">
        <v>106</v>
      </c>
      <c r="E495" t="s">
        <v>167</v>
      </c>
      <c r="F495" t="s">
        <v>1592</v>
      </c>
      <c r="G495" t="s">
        <v>195</v>
      </c>
      <c r="H495" t="s">
        <v>46</v>
      </c>
      <c r="I495" t="s">
        <v>129</v>
      </c>
      <c r="J495" t="s">
        <v>130</v>
      </c>
      <c r="K495" t="s">
        <v>131</v>
      </c>
      <c r="L495" t="s">
        <v>1486</v>
      </c>
      <c r="M495" t="s">
        <v>1593</v>
      </c>
      <c r="N495">
        <v>1.4275</v>
      </c>
      <c r="O495">
        <v>0</v>
      </c>
      <c r="P495">
        <v>19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27.122499999999999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2737766</v>
      </c>
      <c r="B496">
        <v>1</v>
      </c>
      <c r="C496" t="s">
        <v>76</v>
      </c>
      <c r="D496" t="s">
        <v>86</v>
      </c>
      <c r="E496" t="s">
        <v>167</v>
      </c>
      <c r="F496" t="s">
        <v>1594</v>
      </c>
      <c r="G496" t="s">
        <v>371</v>
      </c>
      <c r="H496" t="s">
        <v>46</v>
      </c>
      <c r="I496" t="s">
        <v>129</v>
      </c>
      <c r="J496" t="s">
        <v>130</v>
      </c>
      <c r="K496" t="s">
        <v>131</v>
      </c>
      <c r="L496" t="s">
        <v>1595</v>
      </c>
      <c r="M496" t="s">
        <v>1596</v>
      </c>
      <c r="N496">
        <v>6.9577777770000004</v>
      </c>
      <c r="O496">
        <v>0</v>
      </c>
      <c r="P496">
        <v>407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2831.8155550000001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2737763</v>
      </c>
      <c r="B497">
        <v>1</v>
      </c>
      <c r="C497" t="s">
        <v>77</v>
      </c>
      <c r="D497" t="s">
        <v>108</v>
      </c>
      <c r="E497" t="s">
        <v>222</v>
      </c>
      <c r="F497" t="s">
        <v>1597</v>
      </c>
      <c r="G497" t="s">
        <v>199</v>
      </c>
      <c r="H497" t="s">
        <v>47</v>
      </c>
      <c r="I497" t="s">
        <v>129</v>
      </c>
      <c r="J497" t="s">
        <v>130</v>
      </c>
      <c r="K497" t="s">
        <v>131</v>
      </c>
      <c r="L497" t="s">
        <v>1598</v>
      </c>
      <c r="M497" t="s">
        <v>1599</v>
      </c>
      <c r="N497">
        <v>0.99833333300000004</v>
      </c>
      <c r="O497">
        <v>27</v>
      </c>
      <c r="P497">
        <v>12</v>
      </c>
      <c r="Q497">
        <v>6</v>
      </c>
      <c r="R497">
        <v>0</v>
      </c>
      <c r="S497">
        <v>8</v>
      </c>
      <c r="T497">
        <v>0</v>
      </c>
      <c r="U497">
        <v>26.954999999999998</v>
      </c>
      <c r="V497">
        <v>11.98</v>
      </c>
      <c r="W497">
        <v>5.99</v>
      </c>
      <c r="X497">
        <v>0</v>
      </c>
      <c r="Y497">
        <v>7.9866669999999997</v>
      </c>
      <c r="Z497">
        <v>0</v>
      </c>
    </row>
    <row r="498" spans="1:26" x14ac:dyDescent="0.3">
      <c r="A498">
        <v>2737765</v>
      </c>
      <c r="B498">
        <v>1</v>
      </c>
      <c r="C498" t="s">
        <v>76</v>
      </c>
      <c r="D498" t="s">
        <v>80</v>
      </c>
      <c r="E498" t="s">
        <v>163</v>
      </c>
      <c r="F498" t="s">
        <v>1600</v>
      </c>
      <c r="G498" t="s">
        <v>348</v>
      </c>
      <c r="H498" t="s">
        <v>47</v>
      </c>
      <c r="I498" t="s">
        <v>129</v>
      </c>
      <c r="J498" t="s">
        <v>130</v>
      </c>
      <c r="K498" t="s">
        <v>142</v>
      </c>
      <c r="L498" t="s">
        <v>1601</v>
      </c>
      <c r="M498" t="s">
        <v>1602</v>
      </c>
      <c r="N498">
        <v>5.1058333329999996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5.1058329999999996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2737800</v>
      </c>
      <c r="B499">
        <v>1</v>
      </c>
      <c r="C499" t="s">
        <v>76</v>
      </c>
      <c r="D499" t="s">
        <v>99</v>
      </c>
      <c r="E499" t="s">
        <v>158</v>
      </c>
      <c r="F499" t="s">
        <v>1603</v>
      </c>
      <c r="G499" t="s">
        <v>199</v>
      </c>
      <c r="H499" t="s">
        <v>47</v>
      </c>
      <c r="I499" t="s">
        <v>129</v>
      </c>
      <c r="J499" t="s">
        <v>130</v>
      </c>
      <c r="K499" t="s">
        <v>131</v>
      </c>
      <c r="L499" t="s">
        <v>1604</v>
      </c>
      <c r="M499" t="s">
        <v>1605</v>
      </c>
      <c r="N499">
        <v>1.3705555549999999</v>
      </c>
      <c r="O499">
        <v>57</v>
      </c>
      <c r="P499">
        <v>123</v>
      </c>
      <c r="Q499">
        <v>0</v>
      </c>
      <c r="R499">
        <v>0</v>
      </c>
      <c r="S499">
        <v>0</v>
      </c>
      <c r="T499">
        <v>0</v>
      </c>
      <c r="U499">
        <v>78.121667000000002</v>
      </c>
      <c r="V499">
        <v>168.57833299999999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2737775</v>
      </c>
      <c r="B500">
        <v>1</v>
      </c>
      <c r="C500" t="s">
        <v>76</v>
      </c>
      <c r="D500" t="s">
        <v>92</v>
      </c>
      <c r="E500" t="s">
        <v>153</v>
      </c>
      <c r="F500" t="s">
        <v>1606</v>
      </c>
      <c r="G500" t="s">
        <v>249</v>
      </c>
      <c r="H500" t="s">
        <v>46</v>
      </c>
      <c r="I500" t="s">
        <v>129</v>
      </c>
      <c r="J500" t="s">
        <v>130</v>
      </c>
      <c r="K500" t="s">
        <v>131</v>
      </c>
      <c r="L500" t="s">
        <v>1607</v>
      </c>
      <c r="M500" t="s">
        <v>1608</v>
      </c>
      <c r="N500">
        <v>2.5008333330000001</v>
      </c>
      <c r="O500">
        <v>0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2.5008330000000001</v>
      </c>
      <c r="Y500">
        <v>0</v>
      </c>
      <c r="Z500">
        <v>0</v>
      </c>
    </row>
    <row r="501" spans="1:26" x14ac:dyDescent="0.3">
      <c r="A501">
        <v>2737780</v>
      </c>
      <c r="B501">
        <v>1</v>
      </c>
      <c r="C501" t="s">
        <v>77</v>
      </c>
      <c r="D501" t="s">
        <v>108</v>
      </c>
      <c r="E501" t="s">
        <v>153</v>
      </c>
      <c r="F501" t="s">
        <v>1609</v>
      </c>
      <c r="G501" t="s">
        <v>155</v>
      </c>
      <c r="H501" t="s">
        <v>46</v>
      </c>
      <c r="I501" t="s">
        <v>129</v>
      </c>
      <c r="J501" t="s">
        <v>130</v>
      </c>
      <c r="K501" t="s">
        <v>131</v>
      </c>
      <c r="L501" t="s">
        <v>1610</v>
      </c>
      <c r="M501" t="s">
        <v>1611</v>
      </c>
      <c r="N501">
        <v>1.1588888879999999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1.1588890000000001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2737772</v>
      </c>
      <c r="B502">
        <v>1</v>
      </c>
      <c r="C502" t="s">
        <v>77</v>
      </c>
      <c r="D502" t="s">
        <v>119</v>
      </c>
      <c r="E502" t="s">
        <v>158</v>
      </c>
      <c r="F502" t="s">
        <v>1612</v>
      </c>
      <c r="G502" t="s">
        <v>348</v>
      </c>
      <c r="H502" t="s">
        <v>47</v>
      </c>
      <c r="I502" t="s">
        <v>129</v>
      </c>
      <c r="J502" t="s">
        <v>130</v>
      </c>
      <c r="K502" t="s">
        <v>142</v>
      </c>
      <c r="L502" t="s">
        <v>1613</v>
      </c>
      <c r="M502" t="s">
        <v>1614</v>
      </c>
      <c r="N502">
        <v>4.1233333329999997</v>
      </c>
      <c r="O502">
        <v>1</v>
      </c>
      <c r="P502">
        <v>173</v>
      </c>
      <c r="Q502">
        <v>0</v>
      </c>
      <c r="R502">
        <v>0</v>
      </c>
      <c r="S502">
        <v>0</v>
      </c>
      <c r="T502">
        <v>0</v>
      </c>
      <c r="U502">
        <v>4.1233329999999997</v>
      </c>
      <c r="V502">
        <v>713.33666700000003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2737782</v>
      </c>
      <c r="B503">
        <v>1</v>
      </c>
      <c r="C503" t="s">
        <v>76</v>
      </c>
      <c r="D503" t="s">
        <v>84</v>
      </c>
      <c r="E503" t="s">
        <v>153</v>
      </c>
      <c r="F503" t="s">
        <v>1615</v>
      </c>
      <c r="G503" t="s">
        <v>249</v>
      </c>
      <c r="H503" t="s">
        <v>46</v>
      </c>
      <c r="I503" t="s">
        <v>129</v>
      </c>
      <c r="J503" t="s">
        <v>130</v>
      </c>
      <c r="K503" t="s">
        <v>131</v>
      </c>
      <c r="L503" t="s">
        <v>1616</v>
      </c>
      <c r="M503" t="s">
        <v>1617</v>
      </c>
      <c r="N503">
        <v>0.78722222200000003</v>
      </c>
      <c r="O503">
        <v>0</v>
      </c>
      <c r="P503">
        <v>3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2.3616670000000002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2737779</v>
      </c>
      <c r="B504">
        <v>1</v>
      </c>
      <c r="C504" t="s">
        <v>76</v>
      </c>
      <c r="D504" t="s">
        <v>92</v>
      </c>
      <c r="E504" t="s">
        <v>153</v>
      </c>
      <c r="F504" t="s">
        <v>1618</v>
      </c>
      <c r="G504" t="s">
        <v>155</v>
      </c>
      <c r="H504" t="s">
        <v>46</v>
      </c>
      <c r="I504" t="s">
        <v>129</v>
      </c>
      <c r="J504" t="s">
        <v>130</v>
      </c>
      <c r="K504" t="s">
        <v>131</v>
      </c>
      <c r="L504" t="s">
        <v>1619</v>
      </c>
      <c r="M504" t="s">
        <v>1620</v>
      </c>
      <c r="N504">
        <v>1.872777777</v>
      </c>
      <c r="O504">
        <v>0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1.8727780000000001</v>
      </c>
      <c r="Y504">
        <v>0</v>
      </c>
      <c r="Z504">
        <v>0</v>
      </c>
    </row>
    <row r="505" spans="1:26" x14ac:dyDescent="0.3">
      <c r="A505">
        <v>2737783</v>
      </c>
      <c r="B505">
        <v>1</v>
      </c>
      <c r="C505" t="s">
        <v>76</v>
      </c>
      <c r="D505" t="s">
        <v>78</v>
      </c>
      <c r="E505" t="s">
        <v>153</v>
      </c>
      <c r="F505" t="s">
        <v>1621</v>
      </c>
      <c r="G505" t="s">
        <v>155</v>
      </c>
      <c r="H505" t="s">
        <v>46</v>
      </c>
      <c r="I505" t="s">
        <v>129</v>
      </c>
      <c r="J505" t="s">
        <v>130</v>
      </c>
      <c r="K505" t="s">
        <v>131</v>
      </c>
      <c r="L505" t="s">
        <v>1622</v>
      </c>
      <c r="M505" t="s">
        <v>1623</v>
      </c>
      <c r="N505">
        <v>1.7511111109999999</v>
      </c>
      <c r="O505">
        <v>0</v>
      </c>
      <c r="P505">
        <v>12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21.013332999999999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2737784</v>
      </c>
      <c r="B506">
        <v>1</v>
      </c>
      <c r="C506" t="s">
        <v>76</v>
      </c>
      <c r="D506" t="s">
        <v>102</v>
      </c>
      <c r="E506" t="s">
        <v>222</v>
      </c>
      <c r="F506" t="s">
        <v>1624</v>
      </c>
      <c r="G506" t="s">
        <v>199</v>
      </c>
      <c r="H506" t="s">
        <v>47</v>
      </c>
      <c r="I506" t="s">
        <v>129</v>
      </c>
      <c r="J506" t="s">
        <v>130</v>
      </c>
      <c r="K506" t="s">
        <v>131</v>
      </c>
      <c r="L506" t="s">
        <v>1625</v>
      </c>
      <c r="M506" t="s">
        <v>1626</v>
      </c>
      <c r="N506">
        <v>8.5555555000000005E-2</v>
      </c>
      <c r="O506">
        <v>76</v>
      </c>
      <c r="P506">
        <v>1975</v>
      </c>
      <c r="Q506">
        <v>0</v>
      </c>
      <c r="R506">
        <v>0</v>
      </c>
      <c r="S506">
        <v>17</v>
      </c>
      <c r="T506">
        <v>620</v>
      </c>
      <c r="U506">
        <v>6.5022219999999997</v>
      </c>
      <c r="V506">
        <v>168.97222099999999</v>
      </c>
      <c r="W506">
        <v>0</v>
      </c>
      <c r="X506">
        <v>0</v>
      </c>
      <c r="Y506">
        <v>1.4544440000000001</v>
      </c>
      <c r="Z506">
        <v>53.044443999999999</v>
      </c>
    </row>
    <row r="507" spans="1:26" x14ac:dyDescent="0.3">
      <c r="A507">
        <v>2737788</v>
      </c>
      <c r="B507">
        <v>1</v>
      </c>
      <c r="C507" t="s">
        <v>76</v>
      </c>
      <c r="D507" t="s">
        <v>105</v>
      </c>
      <c r="E507" t="s">
        <v>126</v>
      </c>
      <c r="F507" t="s">
        <v>1627</v>
      </c>
      <c r="G507" t="s">
        <v>128</v>
      </c>
      <c r="H507" t="s">
        <v>46</v>
      </c>
      <c r="I507" t="s">
        <v>129</v>
      </c>
      <c r="J507" t="s">
        <v>130</v>
      </c>
      <c r="K507" t="s">
        <v>131</v>
      </c>
      <c r="L507" t="s">
        <v>1628</v>
      </c>
      <c r="M507" t="s">
        <v>1629</v>
      </c>
      <c r="N507">
        <v>2.460555555</v>
      </c>
      <c r="O507">
        <v>0</v>
      </c>
      <c r="P507">
        <v>0</v>
      </c>
      <c r="Q507">
        <v>0</v>
      </c>
      <c r="R507">
        <v>33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81.198333000000005</v>
      </c>
      <c r="Y507">
        <v>0</v>
      </c>
      <c r="Z507">
        <v>0</v>
      </c>
    </row>
    <row r="508" spans="1:26" x14ac:dyDescent="0.3">
      <c r="A508">
        <v>2737787</v>
      </c>
      <c r="B508">
        <v>1</v>
      </c>
      <c r="C508" t="s">
        <v>77</v>
      </c>
      <c r="D508" t="s">
        <v>115</v>
      </c>
      <c r="E508" t="s">
        <v>158</v>
      </c>
      <c r="F508" t="s">
        <v>1630</v>
      </c>
      <c r="G508" t="s">
        <v>199</v>
      </c>
      <c r="H508" t="s">
        <v>47</v>
      </c>
      <c r="I508" t="s">
        <v>129</v>
      </c>
      <c r="J508" t="s">
        <v>130</v>
      </c>
      <c r="K508" t="s">
        <v>131</v>
      </c>
      <c r="L508" t="s">
        <v>1631</v>
      </c>
      <c r="M508" t="s">
        <v>1632</v>
      </c>
      <c r="N508">
        <v>1.8774999999999999</v>
      </c>
      <c r="O508">
        <v>8</v>
      </c>
      <c r="P508">
        <v>0</v>
      </c>
      <c r="Q508">
        <v>0</v>
      </c>
      <c r="R508">
        <v>0</v>
      </c>
      <c r="S508">
        <v>25</v>
      </c>
      <c r="T508">
        <v>468</v>
      </c>
      <c r="U508">
        <v>15.02</v>
      </c>
      <c r="V508">
        <v>0</v>
      </c>
      <c r="W508">
        <v>0</v>
      </c>
      <c r="X508">
        <v>0</v>
      </c>
      <c r="Y508">
        <v>46.9375</v>
      </c>
      <c r="Z508">
        <v>878.67</v>
      </c>
    </row>
    <row r="509" spans="1:26" x14ac:dyDescent="0.3">
      <c r="A509">
        <v>2737790</v>
      </c>
      <c r="B509">
        <v>1</v>
      </c>
      <c r="C509" t="s">
        <v>77</v>
      </c>
      <c r="D509" t="s">
        <v>122</v>
      </c>
      <c r="E509" t="s">
        <v>158</v>
      </c>
      <c r="F509" t="s">
        <v>1633</v>
      </c>
      <c r="G509" t="s">
        <v>199</v>
      </c>
      <c r="H509" t="s">
        <v>47</v>
      </c>
      <c r="I509" t="s">
        <v>129</v>
      </c>
      <c r="J509" t="s">
        <v>130</v>
      </c>
      <c r="K509" t="s">
        <v>131</v>
      </c>
      <c r="L509" t="s">
        <v>1634</v>
      </c>
      <c r="M509" t="s">
        <v>1635</v>
      </c>
      <c r="N509">
        <v>0.48749999999999999</v>
      </c>
      <c r="O509">
        <v>0</v>
      </c>
      <c r="P509">
        <v>0</v>
      </c>
      <c r="Q509">
        <v>12</v>
      </c>
      <c r="R509">
        <v>141</v>
      </c>
      <c r="S509">
        <v>50</v>
      </c>
      <c r="T509">
        <v>986</v>
      </c>
      <c r="U509">
        <v>0</v>
      </c>
      <c r="V509">
        <v>0</v>
      </c>
      <c r="W509">
        <v>5.85</v>
      </c>
      <c r="X509">
        <v>68.737499999999997</v>
      </c>
      <c r="Y509">
        <v>24.375</v>
      </c>
      <c r="Z509">
        <v>480.67500000000001</v>
      </c>
    </row>
    <row r="510" spans="1:26" x14ac:dyDescent="0.3">
      <c r="A510">
        <v>2737792</v>
      </c>
      <c r="B510">
        <v>1</v>
      </c>
      <c r="C510" t="s">
        <v>76</v>
      </c>
      <c r="D510" t="s">
        <v>78</v>
      </c>
      <c r="E510" t="s">
        <v>145</v>
      </c>
      <c r="F510" t="s">
        <v>1636</v>
      </c>
      <c r="G510" t="s">
        <v>160</v>
      </c>
      <c r="H510" t="s">
        <v>46</v>
      </c>
      <c r="I510" t="s">
        <v>129</v>
      </c>
      <c r="J510" t="s">
        <v>130</v>
      </c>
      <c r="K510" t="s">
        <v>131</v>
      </c>
      <c r="L510" t="s">
        <v>1637</v>
      </c>
      <c r="M510" t="s">
        <v>1638</v>
      </c>
      <c r="N510">
        <v>0.30555555499999998</v>
      </c>
      <c r="O510">
        <v>0</v>
      </c>
      <c r="P510">
        <v>61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18.638888999999999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2737796</v>
      </c>
      <c r="B511">
        <v>1</v>
      </c>
      <c r="C511" t="s">
        <v>76</v>
      </c>
      <c r="D511" t="s">
        <v>78</v>
      </c>
      <c r="E511" t="s">
        <v>153</v>
      </c>
      <c r="F511" t="s">
        <v>1639</v>
      </c>
      <c r="G511" t="s">
        <v>155</v>
      </c>
      <c r="H511" t="s">
        <v>46</v>
      </c>
      <c r="I511" t="s">
        <v>129</v>
      </c>
      <c r="J511" t="s">
        <v>130</v>
      </c>
      <c r="K511" t="s">
        <v>131</v>
      </c>
      <c r="L511" t="s">
        <v>1640</v>
      </c>
      <c r="M511" t="s">
        <v>1641</v>
      </c>
      <c r="N511">
        <v>1.006388888</v>
      </c>
      <c r="O511">
        <v>0</v>
      </c>
      <c r="P511">
        <v>17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17.108611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2737797</v>
      </c>
      <c r="B512">
        <v>1</v>
      </c>
      <c r="C512" t="s">
        <v>76</v>
      </c>
      <c r="D512" t="s">
        <v>103</v>
      </c>
      <c r="E512" t="s">
        <v>167</v>
      </c>
      <c r="F512" t="s">
        <v>1642</v>
      </c>
      <c r="G512" t="s">
        <v>160</v>
      </c>
      <c r="H512" t="s">
        <v>46</v>
      </c>
      <c r="I512" t="s">
        <v>129</v>
      </c>
      <c r="J512" t="s">
        <v>130</v>
      </c>
      <c r="K512" t="s">
        <v>131</v>
      </c>
      <c r="L512" t="s">
        <v>1643</v>
      </c>
      <c r="M512" t="s">
        <v>1644</v>
      </c>
      <c r="N512">
        <v>0.696944444</v>
      </c>
      <c r="O512">
        <v>0</v>
      </c>
      <c r="P512">
        <v>0</v>
      </c>
      <c r="Q512">
        <v>0</v>
      </c>
      <c r="R512">
        <v>162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112.905</v>
      </c>
      <c r="Y512">
        <v>0</v>
      </c>
      <c r="Z512">
        <v>0</v>
      </c>
    </row>
    <row r="513" spans="1:26" x14ac:dyDescent="0.3">
      <c r="A513">
        <v>2737798</v>
      </c>
      <c r="B513">
        <v>1</v>
      </c>
      <c r="C513" t="s">
        <v>77</v>
      </c>
      <c r="D513" t="s">
        <v>114</v>
      </c>
      <c r="E513" t="s">
        <v>163</v>
      </c>
      <c r="F513" t="s">
        <v>1645</v>
      </c>
      <c r="G513" t="s">
        <v>264</v>
      </c>
      <c r="H513" t="s">
        <v>47</v>
      </c>
      <c r="I513" t="s">
        <v>129</v>
      </c>
      <c r="J513" t="s">
        <v>130</v>
      </c>
      <c r="K513" t="s">
        <v>131</v>
      </c>
      <c r="L513" t="s">
        <v>1646</v>
      </c>
      <c r="M513" t="s">
        <v>1647</v>
      </c>
      <c r="N513">
        <v>1.85</v>
      </c>
      <c r="O513">
        <v>0</v>
      </c>
      <c r="P513">
        <v>0</v>
      </c>
      <c r="Q513">
        <v>0</v>
      </c>
      <c r="R513">
        <v>0</v>
      </c>
      <c r="S513">
        <v>71</v>
      </c>
      <c r="T513">
        <v>207</v>
      </c>
      <c r="U513">
        <v>0</v>
      </c>
      <c r="V513">
        <v>0</v>
      </c>
      <c r="W513">
        <v>0</v>
      </c>
      <c r="X513">
        <v>0</v>
      </c>
      <c r="Y513">
        <v>131.35</v>
      </c>
      <c r="Z513">
        <v>382.95</v>
      </c>
    </row>
    <row r="514" spans="1:26" x14ac:dyDescent="0.3">
      <c r="A514">
        <v>2737815</v>
      </c>
      <c r="B514">
        <v>1</v>
      </c>
      <c r="C514" t="s">
        <v>76</v>
      </c>
      <c r="D514" t="s">
        <v>97</v>
      </c>
      <c r="E514" t="s">
        <v>153</v>
      </c>
      <c r="F514" t="s">
        <v>1648</v>
      </c>
      <c r="G514" t="s">
        <v>155</v>
      </c>
      <c r="H514" t="s">
        <v>46</v>
      </c>
      <c r="I514" t="s">
        <v>129</v>
      </c>
      <c r="J514" t="s">
        <v>130</v>
      </c>
      <c r="K514" t="s">
        <v>131</v>
      </c>
      <c r="L514" t="s">
        <v>1649</v>
      </c>
      <c r="M514" t="s">
        <v>1650</v>
      </c>
      <c r="N514">
        <v>3.7677777770000001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3.7677779999999998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2737807</v>
      </c>
      <c r="B515">
        <v>1</v>
      </c>
      <c r="C515" t="s">
        <v>77</v>
      </c>
      <c r="D515" t="s">
        <v>123</v>
      </c>
      <c r="E515" t="s">
        <v>126</v>
      </c>
      <c r="F515" t="s">
        <v>1651</v>
      </c>
      <c r="G515" t="s">
        <v>128</v>
      </c>
      <c r="H515" t="s">
        <v>46</v>
      </c>
      <c r="I515" t="s">
        <v>129</v>
      </c>
      <c r="J515" t="s">
        <v>130</v>
      </c>
      <c r="K515" t="s">
        <v>131</v>
      </c>
      <c r="L515" t="s">
        <v>1652</v>
      </c>
      <c r="M515" t="s">
        <v>1653</v>
      </c>
      <c r="N515">
        <v>2.4769444439999999</v>
      </c>
      <c r="O515">
        <v>0</v>
      </c>
      <c r="P515">
        <v>75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185.77083300000001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2737816</v>
      </c>
      <c r="B516">
        <v>1</v>
      </c>
      <c r="C516" t="s">
        <v>76</v>
      </c>
      <c r="D516" t="s">
        <v>79</v>
      </c>
      <c r="E516" t="s">
        <v>153</v>
      </c>
      <c r="F516" t="s">
        <v>1654</v>
      </c>
      <c r="G516" t="s">
        <v>249</v>
      </c>
      <c r="H516" t="s">
        <v>46</v>
      </c>
      <c r="I516" t="s">
        <v>129</v>
      </c>
      <c r="J516" t="s">
        <v>130</v>
      </c>
      <c r="K516" t="s">
        <v>131</v>
      </c>
      <c r="L516" t="s">
        <v>1655</v>
      </c>
      <c r="M516" t="s">
        <v>1656</v>
      </c>
      <c r="N516">
        <v>0.96722222199999996</v>
      </c>
      <c r="O516">
        <v>0</v>
      </c>
      <c r="P516">
        <v>11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10.639443999999999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2737734</v>
      </c>
      <c r="B517">
        <v>2</v>
      </c>
      <c r="C517" t="s">
        <v>76</v>
      </c>
      <c r="D517" t="s">
        <v>86</v>
      </c>
      <c r="E517" t="s">
        <v>167</v>
      </c>
      <c r="F517" t="s">
        <v>1657</v>
      </c>
      <c r="G517" t="s">
        <v>155</v>
      </c>
      <c r="H517" t="s">
        <v>46</v>
      </c>
      <c r="I517" t="s">
        <v>129</v>
      </c>
      <c r="J517" t="s">
        <v>130</v>
      </c>
      <c r="K517" t="s">
        <v>131</v>
      </c>
      <c r="L517" t="s">
        <v>1548</v>
      </c>
      <c r="M517" t="s">
        <v>1658</v>
      </c>
      <c r="N517">
        <v>0.84444444399999996</v>
      </c>
      <c r="O517">
        <v>0</v>
      </c>
      <c r="P517">
        <v>491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414.62222200000002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2737819</v>
      </c>
      <c r="B518">
        <v>1</v>
      </c>
      <c r="C518" t="s">
        <v>76</v>
      </c>
      <c r="D518" t="s">
        <v>90</v>
      </c>
      <c r="E518" t="s">
        <v>222</v>
      </c>
      <c r="F518" t="s">
        <v>1659</v>
      </c>
      <c r="G518" t="s">
        <v>199</v>
      </c>
      <c r="H518" t="s">
        <v>47</v>
      </c>
      <c r="I518" t="s">
        <v>129</v>
      </c>
      <c r="J518" t="s">
        <v>130</v>
      </c>
      <c r="K518" t="s">
        <v>131</v>
      </c>
      <c r="L518" t="s">
        <v>1660</v>
      </c>
      <c r="M518" t="s">
        <v>1661</v>
      </c>
      <c r="N518">
        <v>0.89027777699999999</v>
      </c>
      <c r="O518">
        <v>0</v>
      </c>
      <c r="P518">
        <v>0</v>
      </c>
      <c r="Q518">
        <v>0</v>
      </c>
      <c r="R518">
        <v>0</v>
      </c>
      <c r="S518">
        <v>48</v>
      </c>
      <c r="T518">
        <v>3533</v>
      </c>
      <c r="U518">
        <v>0</v>
      </c>
      <c r="V518">
        <v>0</v>
      </c>
      <c r="W518">
        <v>0</v>
      </c>
      <c r="X518">
        <v>0</v>
      </c>
      <c r="Y518">
        <v>42.733333000000002</v>
      </c>
      <c r="Z518">
        <v>3145.3513859999998</v>
      </c>
    </row>
    <row r="519" spans="1:26" x14ac:dyDescent="0.3">
      <c r="A519">
        <v>2737597</v>
      </c>
      <c r="B519">
        <v>2</v>
      </c>
      <c r="C519" t="s">
        <v>77</v>
      </c>
      <c r="D519" t="s">
        <v>123</v>
      </c>
      <c r="E519" t="s">
        <v>163</v>
      </c>
      <c r="F519" t="s">
        <v>642</v>
      </c>
      <c r="G519" t="s">
        <v>264</v>
      </c>
      <c r="H519" t="s">
        <v>47</v>
      </c>
      <c r="I519" t="s">
        <v>129</v>
      </c>
      <c r="J519" t="s">
        <v>130</v>
      </c>
      <c r="K519" t="s">
        <v>131</v>
      </c>
      <c r="L519" t="s">
        <v>1355</v>
      </c>
      <c r="M519" t="s">
        <v>1662</v>
      </c>
      <c r="N519">
        <v>0.68361111100000005</v>
      </c>
      <c r="O519">
        <v>16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10.937778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2737834</v>
      </c>
      <c r="B520">
        <v>1</v>
      </c>
      <c r="C520" t="s">
        <v>77</v>
      </c>
      <c r="D520" t="s">
        <v>114</v>
      </c>
      <c r="E520" t="s">
        <v>126</v>
      </c>
      <c r="F520" t="s">
        <v>1663</v>
      </c>
      <c r="G520" t="s">
        <v>128</v>
      </c>
      <c r="H520" t="s">
        <v>46</v>
      </c>
      <c r="I520" t="s">
        <v>129</v>
      </c>
      <c r="J520" t="s">
        <v>130</v>
      </c>
      <c r="K520" t="s">
        <v>131</v>
      </c>
      <c r="L520" t="s">
        <v>1664</v>
      </c>
      <c r="M520" t="s">
        <v>1665</v>
      </c>
      <c r="N520">
        <v>4.6291666659999997</v>
      </c>
      <c r="O520">
        <v>0</v>
      </c>
      <c r="P520">
        <v>157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726.77916700000003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2737847</v>
      </c>
      <c r="B521">
        <v>1</v>
      </c>
      <c r="C521" t="s">
        <v>76</v>
      </c>
      <c r="D521" t="s">
        <v>92</v>
      </c>
      <c r="E521" t="s">
        <v>153</v>
      </c>
      <c r="F521" t="s">
        <v>1666</v>
      </c>
      <c r="G521" t="s">
        <v>249</v>
      </c>
      <c r="H521" t="s">
        <v>46</v>
      </c>
      <c r="I521" t="s">
        <v>129</v>
      </c>
      <c r="J521" t="s">
        <v>130</v>
      </c>
      <c r="K521" t="s">
        <v>131</v>
      </c>
      <c r="L521" t="s">
        <v>1667</v>
      </c>
      <c r="M521" t="s">
        <v>1668</v>
      </c>
      <c r="N521">
        <v>2.159166666</v>
      </c>
      <c r="O521">
        <v>0</v>
      </c>
      <c r="P521">
        <v>0</v>
      </c>
      <c r="Q521">
        <v>0</v>
      </c>
      <c r="R521">
        <v>3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6.4775</v>
      </c>
      <c r="Y521">
        <v>0</v>
      </c>
      <c r="Z521">
        <v>0</v>
      </c>
    </row>
    <row r="522" spans="1:26" x14ac:dyDescent="0.3">
      <c r="A522">
        <v>2737845</v>
      </c>
      <c r="B522">
        <v>1</v>
      </c>
      <c r="C522" t="s">
        <v>76</v>
      </c>
      <c r="D522" t="s">
        <v>78</v>
      </c>
      <c r="E522" t="s">
        <v>145</v>
      </c>
      <c r="F522" t="s">
        <v>1669</v>
      </c>
      <c r="G522" t="s">
        <v>135</v>
      </c>
      <c r="H522" t="s">
        <v>46</v>
      </c>
      <c r="I522" t="s">
        <v>129</v>
      </c>
      <c r="J522" t="s">
        <v>130</v>
      </c>
      <c r="K522" t="s">
        <v>131</v>
      </c>
      <c r="L522" t="s">
        <v>1670</v>
      </c>
      <c r="M522" t="s">
        <v>1671</v>
      </c>
      <c r="N522">
        <v>8.5016666660000002</v>
      </c>
      <c r="O522">
        <v>0</v>
      </c>
      <c r="P522">
        <v>99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841.66499999999996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2737842</v>
      </c>
      <c r="B523">
        <v>1</v>
      </c>
      <c r="C523" t="s">
        <v>76</v>
      </c>
      <c r="D523" t="s">
        <v>96</v>
      </c>
      <c r="E523" t="s">
        <v>153</v>
      </c>
      <c r="F523" t="s">
        <v>1672</v>
      </c>
      <c r="G523" t="s">
        <v>249</v>
      </c>
      <c r="H523" t="s">
        <v>46</v>
      </c>
      <c r="I523" t="s">
        <v>129</v>
      </c>
      <c r="J523" t="s">
        <v>130</v>
      </c>
      <c r="K523" t="s">
        <v>131</v>
      </c>
      <c r="L523" t="s">
        <v>1673</v>
      </c>
      <c r="M523" t="s">
        <v>1674</v>
      </c>
      <c r="N523">
        <v>1.1950000000000001</v>
      </c>
      <c r="O523">
        <v>0</v>
      </c>
      <c r="P523">
        <v>2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2.39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2737859</v>
      </c>
      <c r="B524">
        <v>1</v>
      </c>
      <c r="C524" t="s">
        <v>76</v>
      </c>
      <c r="D524" t="s">
        <v>79</v>
      </c>
      <c r="E524" t="s">
        <v>153</v>
      </c>
      <c r="F524" t="s">
        <v>1675</v>
      </c>
      <c r="G524" t="s">
        <v>155</v>
      </c>
      <c r="H524" t="s">
        <v>46</v>
      </c>
      <c r="I524" t="s">
        <v>129</v>
      </c>
      <c r="J524" t="s">
        <v>130</v>
      </c>
      <c r="K524" t="s">
        <v>131</v>
      </c>
      <c r="L524" t="s">
        <v>1676</v>
      </c>
      <c r="M524" t="s">
        <v>1677</v>
      </c>
      <c r="N524">
        <v>1.424722222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1.424722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2737851</v>
      </c>
      <c r="B525">
        <v>1</v>
      </c>
      <c r="C525" t="s">
        <v>77</v>
      </c>
      <c r="D525" t="s">
        <v>109</v>
      </c>
      <c r="E525" t="s">
        <v>126</v>
      </c>
      <c r="F525" t="s">
        <v>1678</v>
      </c>
      <c r="G525" t="s">
        <v>1679</v>
      </c>
      <c r="H525" t="s">
        <v>46</v>
      </c>
      <c r="I525" t="s">
        <v>129</v>
      </c>
      <c r="J525" t="s">
        <v>130</v>
      </c>
      <c r="K525" t="s">
        <v>131</v>
      </c>
      <c r="L525" t="s">
        <v>1680</v>
      </c>
      <c r="M525" t="s">
        <v>1681</v>
      </c>
      <c r="N525">
        <v>4.1025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4.1025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2737849</v>
      </c>
      <c r="B526">
        <v>1</v>
      </c>
      <c r="C526" t="s">
        <v>76</v>
      </c>
      <c r="D526" t="s">
        <v>88</v>
      </c>
      <c r="E526" t="s">
        <v>153</v>
      </c>
      <c r="F526" t="s">
        <v>1682</v>
      </c>
      <c r="G526" t="s">
        <v>249</v>
      </c>
      <c r="H526" t="s">
        <v>46</v>
      </c>
      <c r="I526" t="s">
        <v>129</v>
      </c>
      <c r="J526" t="s">
        <v>130</v>
      </c>
      <c r="K526" t="s">
        <v>131</v>
      </c>
      <c r="L526" t="s">
        <v>1683</v>
      </c>
      <c r="M526" t="s">
        <v>1684</v>
      </c>
      <c r="N526">
        <v>3.8961111110000002</v>
      </c>
      <c r="O526">
        <v>0</v>
      </c>
      <c r="P526">
        <v>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3.8961109999999999</v>
      </c>
      <c r="W526">
        <v>0</v>
      </c>
      <c r="X526">
        <v>0</v>
      </c>
      <c r="Y526">
        <v>0</v>
      </c>
      <c r="Z526">
        <v>0</v>
      </c>
    </row>
    <row r="527" spans="1:26" x14ac:dyDescent="0.3">
      <c r="A527">
        <v>2737852</v>
      </c>
      <c r="B527">
        <v>1</v>
      </c>
      <c r="C527" t="s">
        <v>76</v>
      </c>
      <c r="D527" t="s">
        <v>99</v>
      </c>
      <c r="E527" t="s">
        <v>126</v>
      </c>
      <c r="F527" t="s">
        <v>1685</v>
      </c>
      <c r="G527" t="s">
        <v>135</v>
      </c>
      <c r="H527" t="s">
        <v>46</v>
      </c>
      <c r="I527" t="s">
        <v>129</v>
      </c>
      <c r="J527" t="s">
        <v>130</v>
      </c>
      <c r="K527" t="s">
        <v>131</v>
      </c>
      <c r="L527" t="s">
        <v>1686</v>
      </c>
      <c r="M527" t="s">
        <v>1687</v>
      </c>
      <c r="N527">
        <v>6.108055555</v>
      </c>
      <c r="O527">
        <v>0</v>
      </c>
      <c r="P527">
        <v>48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293.186667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2737853</v>
      </c>
      <c r="B528">
        <v>1</v>
      </c>
      <c r="C528" t="s">
        <v>76</v>
      </c>
      <c r="D528" t="s">
        <v>97</v>
      </c>
      <c r="E528" t="s">
        <v>153</v>
      </c>
      <c r="F528" t="s">
        <v>1688</v>
      </c>
      <c r="G528" t="s">
        <v>249</v>
      </c>
      <c r="H528" t="s">
        <v>46</v>
      </c>
      <c r="I528" t="s">
        <v>129</v>
      </c>
      <c r="J528" t="s">
        <v>130</v>
      </c>
      <c r="K528" t="s">
        <v>131</v>
      </c>
      <c r="L528" t="s">
        <v>1689</v>
      </c>
      <c r="M528" t="s">
        <v>1690</v>
      </c>
      <c r="N528">
        <v>8.2516666660000002</v>
      </c>
      <c r="O528">
        <v>0</v>
      </c>
      <c r="P528">
        <v>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16.503333000000001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2737883</v>
      </c>
      <c r="B529">
        <v>1</v>
      </c>
      <c r="C529" t="s">
        <v>77</v>
      </c>
      <c r="D529" t="s">
        <v>122</v>
      </c>
      <c r="E529" t="s">
        <v>126</v>
      </c>
      <c r="F529" t="s">
        <v>1691</v>
      </c>
      <c r="G529" t="s">
        <v>128</v>
      </c>
      <c r="H529" t="s">
        <v>46</v>
      </c>
      <c r="I529" t="s">
        <v>129</v>
      </c>
      <c r="J529" t="s">
        <v>130</v>
      </c>
      <c r="K529" t="s">
        <v>131</v>
      </c>
      <c r="L529" t="s">
        <v>1692</v>
      </c>
      <c r="M529" t="s">
        <v>1693</v>
      </c>
      <c r="N529">
        <v>1.2411111109999999</v>
      </c>
      <c r="O529">
        <v>0</v>
      </c>
      <c r="P529">
        <v>0</v>
      </c>
      <c r="Q529">
        <v>0</v>
      </c>
      <c r="R529">
        <v>53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65.778889000000007</v>
      </c>
      <c r="Y529">
        <v>0</v>
      </c>
      <c r="Z529">
        <v>0</v>
      </c>
    </row>
    <row r="530" spans="1:26" x14ac:dyDescent="0.3">
      <c r="A530">
        <v>2737861</v>
      </c>
      <c r="B530">
        <v>1</v>
      </c>
      <c r="C530" t="s">
        <v>76</v>
      </c>
      <c r="D530" t="s">
        <v>78</v>
      </c>
      <c r="E530" t="s">
        <v>153</v>
      </c>
      <c r="F530" t="s">
        <v>1694</v>
      </c>
      <c r="G530" t="s">
        <v>155</v>
      </c>
      <c r="H530" t="s">
        <v>46</v>
      </c>
      <c r="I530" t="s">
        <v>129</v>
      </c>
      <c r="J530" t="s">
        <v>130</v>
      </c>
      <c r="K530" t="s">
        <v>131</v>
      </c>
      <c r="L530" t="s">
        <v>1695</v>
      </c>
      <c r="M530" t="s">
        <v>1696</v>
      </c>
      <c r="N530">
        <v>1.275555555</v>
      </c>
      <c r="O530">
        <v>0</v>
      </c>
      <c r="P530">
        <v>4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5.1022220000000003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2737863</v>
      </c>
      <c r="B531">
        <v>1</v>
      </c>
      <c r="C531" t="s">
        <v>77</v>
      </c>
      <c r="D531" t="s">
        <v>109</v>
      </c>
      <c r="E531" t="s">
        <v>163</v>
      </c>
      <c r="F531" t="s">
        <v>1697</v>
      </c>
      <c r="G531" t="s">
        <v>264</v>
      </c>
      <c r="H531" t="s">
        <v>47</v>
      </c>
      <c r="I531" t="s">
        <v>129</v>
      </c>
      <c r="J531" t="s">
        <v>130</v>
      </c>
      <c r="K531" t="s">
        <v>131</v>
      </c>
      <c r="L531" t="s">
        <v>1698</v>
      </c>
      <c r="M531" t="s">
        <v>1699</v>
      </c>
      <c r="N531">
        <v>4.0752777770000002</v>
      </c>
      <c r="O531">
        <v>0</v>
      </c>
      <c r="P531">
        <v>92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374.92555499999997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2737868</v>
      </c>
      <c r="B532">
        <v>1</v>
      </c>
      <c r="C532" t="s">
        <v>76</v>
      </c>
      <c r="D532" t="s">
        <v>90</v>
      </c>
      <c r="E532" t="s">
        <v>126</v>
      </c>
      <c r="F532" t="s">
        <v>1700</v>
      </c>
      <c r="G532" t="s">
        <v>177</v>
      </c>
      <c r="H532" t="s">
        <v>46</v>
      </c>
      <c r="I532" t="s">
        <v>129</v>
      </c>
      <c r="J532" t="s">
        <v>130</v>
      </c>
      <c r="K532" t="s">
        <v>131</v>
      </c>
      <c r="L532" t="s">
        <v>1701</v>
      </c>
      <c r="M532" t="s">
        <v>1702</v>
      </c>
      <c r="N532">
        <v>8.3172222219999998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115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956.48055599999998</v>
      </c>
    </row>
    <row r="533" spans="1:26" x14ac:dyDescent="0.3">
      <c r="A533">
        <v>2737870</v>
      </c>
      <c r="B533">
        <v>1</v>
      </c>
      <c r="C533" t="s">
        <v>77</v>
      </c>
      <c r="D533" t="s">
        <v>124</v>
      </c>
      <c r="E533" t="s">
        <v>222</v>
      </c>
      <c r="F533" t="s">
        <v>1703</v>
      </c>
      <c r="G533" t="s">
        <v>199</v>
      </c>
      <c r="H533" t="s">
        <v>47</v>
      </c>
      <c r="I533" t="s">
        <v>129</v>
      </c>
      <c r="J533" t="s">
        <v>130</v>
      </c>
      <c r="K533" t="s">
        <v>131</v>
      </c>
      <c r="L533" t="s">
        <v>1704</v>
      </c>
      <c r="M533" t="s">
        <v>1705</v>
      </c>
      <c r="N533">
        <v>0.258333333</v>
      </c>
      <c r="O533">
        <v>4</v>
      </c>
      <c r="P533">
        <v>989</v>
      </c>
      <c r="Q533">
        <v>0</v>
      </c>
      <c r="R533">
        <v>0</v>
      </c>
      <c r="S533">
        <v>0</v>
      </c>
      <c r="T533">
        <v>0</v>
      </c>
      <c r="U533">
        <v>1.0333330000000001</v>
      </c>
      <c r="V533">
        <v>255.49166600000001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2737873</v>
      </c>
      <c r="B534">
        <v>1</v>
      </c>
      <c r="C534" t="s">
        <v>76</v>
      </c>
      <c r="D534" t="s">
        <v>97</v>
      </c>
      <c r="E534" t="s">
        <v>126</v>
      </c>
      <c r="F534" t="s">
        <v>1706</v>
      </c>
      <c r="G534" t="s">
        <v>160</v>
      </c>
      <c r="H534" t="s">
        <v>46</v>
      </c>
      <c r="I534" t="s">
        <v>129</v>
      </c>
      <c r="J534" t="s">
        <v>130</v>
      </c>
      <c r="K534" t="s">
        <v>131</v>
      </c>
      <c r="L534" t="s">
        <v>1707</v>
      </c>
      <c r="M534" t="s">
        <v>1708</v>
      </c>
      <c r="N534">
        <v>0.56277777699999998</v>
      </c>
      <c r="O534">
        <v>0</v>
      </c>
      <c r="P534">
        <v>89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50.087221999999997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2737879</v>
      </c>
      <c r="B535">
        <v>1</v>
      </c>
      <c r="C535" t="s">
        <v>76</v>
      </c>
      <c r="D535" t="s">
        <v>87</v>
      </c>
      <c r="E535" t="s">
        <v>158</v>
      </c>
      <c r="F535" t="s">
        <v>1709</v>
      </c>
      <c r="G535" t="s">
        <v>199</v>
      </c>
      <c r="H535" t="s">
        <v>47</v>
      </c>
      <c r="I535" t="s">
        <v>129</v>
      </c>
      <c r="J535" t="s">
        <v>130</v>
      </c>
      <c r="K535" t="s">
        <v>131</v>
      </c>
      <c r="L535" t="s">
        <v>1710</v>
      </c>
      <c r="M535" t="s">
        <v>1711</v>
      </c>
      <c r="N535">
        <v>0.64472222199999996</v>
      </c>
      <c r="O535">
        <v>0</v>
      </c>
      <c r="P535">
        <v>95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61.248610999999997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2737881</v>
      </c>
      <c r="B536">
        <v>1</v>
      </c>
      <c r="C536" t="s">
        <v>77</v>
      </c>
      <c r="D536" t="s">
        <v>108</v>
      </c>
      <c r="E536" t="s">
        <v>126</v>
      </c>
      <c r="F536" t="s">
        <v>1712</v>
      </c>
      <c r="G536" t="s">
        <v>371</v>
      </c>
      <c r="H536" t="s">
        <v>46</v>
      </c>
      <c r="I536" t="s">
        <v>129</v>
      </c>
      <c r="J536" t="s">
        <v>130</v>
      </c>
      <c r="K536" t="s">
        <v>131</v>
      </c>
      <c r="L536" t="s">
        <v>1713</v>
      </c>
      <c r="M536" t="s">
        <v>1714</v>
      </c>
      <c r="N536">
        <v>7.7397222220000002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11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85.136944</v>
      </c>
    </row>
    <row r="537" spans="1:26" x14ac:dyDescent="0.3">
      <c r="A537">
        <v>2737886</v>
      </c>
      <c r="B537">
        <v>1</v>
      </c>
      <c r="C537" t="s">
        <v>76</v>
      </c>
      <c r="D537" t="s">
        <v>93</v>
      </c>
      <c r="E537" t="s">
        <v>145</v>
      </c>
      <c r="F537" t="s">
        <v>1715</v>
      </c>
      <c r="G537" t="s">
        <v>128</v>
      </c>
      <c r="H537" t="s">
        <v>46</v>
      </c>
      <c r="I537" t="s">
        <v>129</v>
      </c>
      <c r="J537" t="s">
        <v>130</v>
      </c>
      <c r="K537" t="s">
        <v>131</v>
      </c>
      <c r="L537" t="s">
        <v>1716</v>
      </c>
      <c r="M537" t="s">
        <v>1717</v>
      </c>
      <c r="N537">
        <v>5.0380555549999997</v>
      </c>
      <c r="O537">
        <v>0</v>
      </c>
      <c r="P537">
        <v>4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20.152221999999998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2737887</v>
      </c>
      <c r="B538">
        <v>1</v>
      </c>
      <c r="C538" t="s">
        <v>76</v>
      </c>
      <c r="D538" t="s">
        <v>103</v>
      </c>
      <c r="E538" t="s">
        <v>126</v>
      </c>
      <c r="F538" t="s">
        <v>1718</v>
      </c>
      <c r="G538" t="s">
        <v>160</v>
      </c>
      <c r="H538" t="s">
        <v>46</v>
      </c>
      <c r="I538" t="s">
        <v>129</v>
      </c>
      <c r="J538" t="s">
        <v>130</v>
      </c>
      <c r="K538" t="s">
        <v>131</v>
      </c>
      <c r="L538" t="s">
        <v>1719</v>
      </c>
      <c r="M538" t="s">
        <v>1720</v>
      </c>
      <c r="N538">
        <v>1.221944444</v>
      </c>
      <c r="O538">
        <v>0</v>
      </c>
      <c r="P538">
        <v>0</v>
      </c>
      <c r="Q538">
        <v>0</v>
      </c>
      <c r="R538">
        <v>43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52.543610999999999</v>
      </c>
      <c r="Y538">
        <v>0</v>
      </c>
      <c r="Z538">
        <v>0</v>
      </c>
    </row>
    <row r="539" spans="1:26" x14ac:dyDescent="0.3">
      <c r="A539">
        <v>2737888</v>
      </c>
      <c r="B539">
        <v>1</v>
      </c>
      <c r="C539" t="s">
        <v>76</v>
      </c>
      <c r="D539" t="s">
        <v>93</v>
      </c>
      <c r="E539" t="s">
        <v>126</v>
      </c>
      <c r="F539" t="s">
        <v>1721</v>
      </c>
      <c r="G539" t="s">
        <v>160</v>
      </c>
      <c r="H539" t="s">
        <v>46</v>
      </c>
      <c r="I539" t="s">
        <v>129</v>
      </c>
      <c r="J539" t="s">
        <v>130</v>
      </c>
      <c r="K539" t="s">
        <v>131</v>
      </c>
      <c r="L539" t="s">
        <v>1722</v>
      </c>
      <c r="M539" t="s">
        <v>1723</v>
      </c>
      <c r="N539">
        <v>0.81333333299999999</v>
      </c>
      <c r="O539">
        <v>0</v>
      </c>
      <c r="P539">
        <v>17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13.826667</v>
      </c>
      <c r="W539">
        <v>0</v>
      </c>
      <c r="X539">
        <v>0</v>
      </c>
      <c r="Y539">
        <v>0</v>
      </c>
      <c r="Z539">
        <v>0</v>
      </c>
    </row>
    <row r="540" spans="1:26" x14ac:dyDescent="0.3">
      <c r="A540">
        <v>2737891</v>
      </c>
      <c r="B540">
        <v>1</v>
      </c>
      <c r="C540" t="s">
        <v>76</v>
      </c>
      <c r="D540" t="s">
        <v>93</v>
      </c>
      <c r="E540" t="s">
        <v>153</v>
      </c>
      <c r="F540" t="s">
        <v>1724</v>
      </c>
      <c r="G540" t="s">
        <v>155</v>
      </c>
      <c r="H540" t="s">
        <v>46</v>
      </c>
      <c r="I540" t="s">
        <v>129</v>
      </c>
      <c r="J540" t="s">
        <v>130</v>
      </c>
      <c r="K540" t="s">
        <v>131</v>
      </c>
      <c r="L540" t="s">
        <v>1725</v>
      </c>
      <c r="M540" t="s">
        <v>1726</v>
      </c>
      <c r="N540">
        <v>3.9413888880000001</v>
      </c>
      <c r="O540">
        <v>0</v>
      </c>
      <c r="P540">
        <v>19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74.886388999999994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2737902</v>
      </c>
      <c r="B541">
        <v>1</v>
      </c>
      <c r="C541" t="s">
        <v>77</v>
      </c>
      <c r="D541" t="s">
        <v>117</v>
      </c>
      <c r="E541" t="s">
        <v>153</v>
      </c>
      <c r="F541" t="s">
        <v>1727</v>
      </c>
      <c r="G541" t="s">
        <v>578</v>
      </c>
      <c r="H541" t="s">
        <v>46</v>
      </c>
      <c r="I541" t="s">
        <v>129</v>
      </c>
      <c r="J541" t="s">
        <v>15</v>
      </c>
      <c r="K541" t="s">
        <v>131</v>
      </c>
      <c r="L541" t="s">
        <v>1728</v>
      </c>
      <c r="M541" t="s">
        <v>1729</v>
      </c>
      <c r="N541">
        <v>2.179166666</v>
      </c>
      <c r="O541">
        <v>0</v>
      </c>
      <c r="P541">
        <v>0</v>
      </c>
      <c r="Q541">
        <v>0</v>
      </c>
      <c r="R541">
        <v>7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15.254167000000001</v>
      </c>
      <c r="Y541">
        <v>0</v>
      </c>
      <c r="Z541">
        <v>0</v>
      </c>
    </row>
    <row r="542" spans="1:26" x14ac:dyDescent="0.3">
      <c r="A542">
        <v>2737894</v>
      </c>
      <c r="B542">
        <v>1</v>
      </c>
      <c r="C542" t="s">
        <v>76</v>
      </c>
      <c r="D542" t="s">
        <v>101</v>
      </c>
      <c r="E542" t="s">
        <v>222</v>
      </c>
      <c r="F542" t="s">
        <v>395</v>
      </c>
      <c r="G542" t="s">
        <v>199</v>
      </c>
      <c r="H542" t="s">
        <v>47</v>
      </c>
      <c r="I542" t="s">
        <v>129</v>
      </c>
      <c r="J542" t="s">
        <v>130</v>
      </c>
      <c r="K542" t="s">
        <v>131</v>
      </c>
      <c r="L542" t="s">
        <v>1730</v>
      </c>
      <c r="M542" t="s">
        <v>1731</v>
      </c>
      <c r="N542">
        <v>0.20499999999999999</v>
      </c>
      <c r="O542">
        <v>73</v>
      </c>
      <c r="P542">
        <v>698</v>
      </c>
      <c r="Q542">
        <v>0</v>
      </c>
      <c r="R542">
        <v>0</v>
      </c>
      <c r="S542">
        <v>0</v>
      </c>
      <c r="T542">
        <v>0</v>
      </c>
      <c r="U542">
        <v>14.965</v>
      </c>
      <c r="V542">
        <v>143.09</v>
      </c>
      <c r="W542">
        <v>0</v>
      </c>
      <c r="X542">
        <v>0</v>
      </c>
      <c r="Y542">
        <v>0</v>
      </c>
      <c r="Z542">
        <v>0</v>
      </c>
    </row>
    <row r="543" spans="1:26" x14ac:dyDescent="0.3">
      <c r="A543">
        <v>2737901</v>
      </c>
      <c r="B543">
        <v>1</v>
      </c>
      <c r="C543" t="s">
        <v>76</v>
      </c>
      <c r="D543" t="s">
        <v>103</v>
      </c>
      <c r="E543" t="s">
        <v>126</v>
      </c>
      <c r="F543" t="s">
        <v>1732</v>
      </c>
      <c r="G543" t="s">
        <v>277</v>
      </c>
      <c r="H543" t="s">
        <v>46</v>
      </c>
      <c r="I543" t="s">
        <v>129</v>
      </c>
      <c r="J543" t="s">
        <v>130</v>
      </c>
      <c r="K543" t="s">
        <v>131</v>
      </c>
      <c r="L543" t="s">
        <v>1733</v>
      </c>
      <c r="M543" t="s">
        <v>1702</v>
      </c>
      <c r="N543">
        <v>7.892222222</v>
      </c>
      <c r="O543">
        <v>0</v>
      </c>
      <c r="P543">
        <v>0</v>
      </c>
      <c r="Q543">
        <v>0</v>
      </c>
      <c r="R543">
        <v>109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860.25222199999996</v>
      </c>
      <c r="Y543">
        <v>0</v>
      </c>
      <c r="Z543">
        <v>0</v>
      </c>
    </row>
    <row r="544" spans="1:26" x14ac:dyDescent="0.3">
      <c r="A544">
        <v>2737904</v>
      </c>
      <c r="B544">
        <v>1</v>
      </c>
      <c r="C544" t="s">
        <v>77</v>
      </c>
      <c r="D544" t="s">
        <v>111</v>
      </c>
      <c r="E544" t="s">
        <v>158</v>
      </c>
      <c r="F544" t="s">
        <v>1734</v>
      </c>
      <c r="G544" t="s">
        <v>199</v>
      </c>
      <c r="H544" t="s">
        <v>47</v>
      </c>
      <c r="I544" t="s">
        <v>339</v>
      </c>
      <c r="J544" t="s">
        <v>130</v>
      </c>
      <c r="K544" t="s">
        <v>131</v>
      </c>
      <c r="L544" t="s">
        <v>1735</v>
      </c>
      <c r="M544" t="s">
        <v>1736</v>
      </c>
      <c r="N544">
        <v>4.6388888000000003E-2</v>
      </c>
      <c r="O544">
        <v>0</v>
      </c>
      <c r="P544">
        <v>0</v>
      </c>
      <c r="Q544">
        <v>0</v>
      </c>
      <c r="R544">
        <v>0</v>
      </c>
      <c r="S544">
        <v>9</v>
      </c>
      <c r="T544">
        <v>578</v>
      </c>
      <c r="U544">
        <v>0</v>
      </c>
      <c r="V544">
        <v>0</v>
      </c>
      <c r="W544">
        <v>0</v>
      </c>
      <c r="X544">
        <v>0</v>
      </c>
      <c r="Y544">
        <v>0.41749999999999998</v>
      </c>
      <c r="Z544">
        <v>26.812777000000001</v>
      </c>
    </row>
    <row r="545" spans="1:26" x14ac:dyDescent="0.3">
      <c r="A545">
        <v>2737908</v>
      </c>
      <c r="B545">
        <v>1</v>
      </c>
      <c r="C545" t="s">
        <v>77</v>
      </c>
      <c r="D545" t="s">
        <v>114</v>
      </c>
      <c r="E545" t="s">
        <v>222</v>
      </c>
      <c r="F545" t="s">
        <v>1737</v>
      </c>
      <c r="G545" t="s">
        <v>199</v>
      </c>
      <c r="H545" t="s">
        <v>47</v>
      </c>
      <c r="I545" t="s">
        <v>129</v>
      </c>
      <c r="J545" t="s">
        <v>130</v>
      </c>
      <c r="K545" t="s">
        <v>131</v>
      </c>
      <c r="L545" t="s">
        <v>1738</v>
      </c>
      <c r="M545" t="s">
        <v>1739</v>
      </c>
      <c r="N545">
        <v>0.73</v>
      </c>
      <c r="O545">
        <v>7</v>
      </c>
      <c r="P545">
        <v>2951</v>
      </c>
      <c r="Q545">
        <v>0</v>
      </c>
      <c r="R545">
        <v>0</v>
      </c>
      <c r="S545">
        <v>0</v>
      </c>
      <c r="T545">
        <v>0</v>
      </c>
      <c r="U545">
        <v>5.1100000000000003</v>
      </c>
      <c r="V545">
        <v>2154.23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2737912</v>
      </c>
      <c r="B546">
        <v>1</v>
      </c>
      <c r="C546" t="s">
        <v>76</v>
      </c>
      <c r="D546" t="s">
        <v>90</v>
      </c>
      <c r="E546" t="s">
        <v>126</v>
      </c>
      <c r="F546" t="s">
        <v>1740</v>
      </c>
      <c r="G546" t="s">
        <v>128</v>
      </c>
      <c r="H546" t="s">
        <v>46</v>
      </c>
      <c r="I546" t="s">
        <v>129</v>
      </c>
      <c r="J546" t="s">
        <v>130</v>
      </c>
      <c r="K546" t="s">
        <v>131</v>
      </c>
      <c r="L546" t="s">
        <v>1741</v>
      </c>
      <c r="M546" t="s">
        <v>1742</v>
      </c>
      <c r="N546">
        <v>1.160833333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34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39.468333000000001</v>
      </c>
    </row>
    <row r="547" spans="1:26" x14ac:dyDescent="0.3">
      <c r="A547">
        <v>2737919</v>
      </c>
      <c r="B547">
        <v>1</v>
      </c>
      <c r="C547" t="s">
        <v>76</v>
      </c>
      <c r="D547" t="s">
        <v>102</v>
      </c>
      <c r="E547" t="s">
        <v>222</v>
      </c>
      <c r="F547" t="s">
        <v>1743</v>
      </c>
      <c r="G547" t="s">
        <v>199</v>
      </c>
      <c r="H547" t="s">
        <v>47</v>
      </c>
      <c r="I547" t="s">
        <v>129</v>
      </c>
      <c r="J547" t="s">
        <v>130</v>
      </c>
      <c r="K547" t="s">
        <v>131</v>
      </c>
      <c r="L547" t="s">
        <v>1744</v>
      </c>
      <c r="M547" t="s">
        <v>1745</v>
      </c>
      <c r="N547">
        <v>0.1825</v>
      </c>
      <c r="O547">
        <v>98</v>
      </c>
      <c r="P547">
        <v>409</v>
      </c>
      <c r="Q547">
        <v>0</v>
      </c>
      <c r="R547">
        <v>0</v>
      </c>
      <c r="S547">
        <v>1</v>
      </c>
      <c r="T547">
        <v>0</v>
      </c>
      <c r="U547">
        <v>17.885000000000002</v>
      </c>
      <c r="V547">
        <v>74.642499999999998</v>
      </c>
      <c r="W547">
        <v>0</v>
      </c>
      <c r="X547">
        <v>0</v>
      </c>
      <c r="Y547">
        <v>0.1825</v>
      </c>
      <c r="Z547">
        <v>0</v>
      </c>
    </row>
    <row r="548" spans="1:26" x14ac:dyDescent="0.3">
      <c r="A548">
        <v>2737741</v>
      </c>
      <c r="B548">
        <v>2</v>
      </c>
      <c r="C548" t="s">
        <v>76</v>
      </c>
      <c r="D548" t="s">
        <v>99</v>
      </c>
      <c r="E548" t="s">
        <v>167</v>
      </c>
      <c r="F548" t="s">
        <v>868</v>
      </c>
      <c r="G548" t="s">
        <v>128</v>
      </c>
      <c r="H548" t="s">
        <v>46</v>
      </c>
      <c r="I548" t="s">
        <v>129</v>
      </c>
      <c r="J548" t="s">
        <v>130</v>
      </c>
      <c r="K548" t="s">
        <v>131</v>
      </c>
      <c r="L548" t="s">
        <v>1568</v>
      </c>
      <c r="M548" t="s">
        <v>1746</v>
      </c>
      <c r="N548">
        <v>0.36333333299999998</v>
      </c>
      <c r="O548">
        <v>0</v>
      </c>
      <c r="P548">
        <v>127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46.143332999999998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2737926</v>
      </c>
      <c r="B549">
        <v>1</v>
      </c>
      <c r="C549" t="s">
        <v>76</v>
      </c>
      <c r="D549" t="s">
        <v>97</v>
      </c>
      <c r="E549" t="s">
        <v>163</v>
      </c>
      <c r="F549" t="s">
        <v>1305</v>
      </c>
      <c r="G549" t="s">
        <v>264</v>
      </c>
      <c r="H549" t="s">
        <v>47</v>
      </c>
      <c r="I549" t="s">
        <v>129</v>
      </c>
      <c r="J549" t="s">
        <v>130</v>
      </c>
      <c r="K549" t="s">
        <v>131</v>
      </c>
      <c r="L549" t="s">
        <v>1747</v>
      </c>
      <c r="M549" t="s">
        <v>1748</v>
      </c>
      <c r="N549">
        <v>5.2538888879999996</v>
      </c>
      <c r="O549">
        <v>4</v>
      </c>
      <c r="P549">
        <v>1713</v>
      </c>
      <c r="Q549">
        <v>0</v>
      </c>
      <c r="R549">
        <v>0</v>
      </c>
      <c r="S549">
        <v>0</v>
      </c>
      <c r="T549">
        <v>0</v>
      </c>
      <c r="U549">
        <v>21.015556</v>
      </c>
      <c r="V549">
        <v>8999.9116649999996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2737931</v>
      </c>
      <c r="B550">
        <v>1</v>
      </c>
      <c r="C550" t="s">
        <v>76</v>
      </c>
      <c r="D550" t="s">
        <v>92</v>
      </c>
      <c r="E550" t="s">
        <v>126</v>
      </c>
      <c r="F550" t="s">
        <v>709</v>
      </c>
      <c r="G550" t="s">
        <v>128</v>
      </c>
      <c r="H550" t="s">
        <v>46</v>
      </c>
      <c r="I550" t="s">
        <v>129</v>
      </c>
      <c r="J550" t="s">
        <v>130</v>
      </c>
      <c r="K550" t="s">
        <v>131</v>
      </c>
      <c r="L550" t="s">
        <v>1749</v>
      </c>
      <c r="M550" t="s">
        <v>1750</v>
      </c>
      <c r="N550">
        <v>3.0077777769999998</v>
      </c>
      <c r="O550">
        <v>0</v>
      </c>
      <c r="P550">
        <v>0</v>
      </c>
      <c r="Q550">
        <v>0</v>
      </c>
      <c r="R550">
        <v>109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327.84777800000001</v>
      </c>
      <c r="Y550">
        <v>0</v>
      </c>
      <c r="Z550">
        <v>0</v>
      </c>
    </row>
    <row r="551" spans="1:26" x14ac:dyDescent="0.3">
      <c r="A551">
        <v>2737933</v>
      </c>
      <c r="B551">
        <v>1</v>
      </c>
      <c r="C551" t="s">
        <v>76</v>
      </c>
      <c r="D551" t="s">
        <v>99</v>
      </c>
      <c r="E551" t="s">
        <v>153</v>
      </c>
      <c r="F551" t="s">
        <v>1751</v>
      </c>
      <c r="G551" t="s">
        <v>206</v>
      </c>
      <c r="H551" t="s">
        <v>46</v>
      </c>
      <c r="I551" t="s">
        <v>129</v>
      </c>
      <c r="J551" t="s">
        <v>130</v>
      </c>
      <c r="K551" t="s">
        <v>131</v>
      </c>
      <c r="L551" t="s">
        <v>1752</v>
      </c>
      <c r="M551" t="s">
        <v>1753</v>
      </c>
      <c r="N551">
        <v>3.622777777</v>
      </c>
      <c r="O551">
        <v>0</v>
      </c>
      <c r="P551">
        <v>2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7.2455559999999997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2738005</v>
      </c>
      <c r="B552">
        <v>1</v>
      </c>
      <c r="C552" t="s">
        <v>76</v>
      </c>
      <c r="D552" t="s">
        <v>80</v>
      </c>
      <c r="E552" t="s">
        <v>153</v>
      </c>
      <c r="F552" t="s">
        <v>1754</v>
      </c>
      <c r="G552" t="s">
        <v>155</v>
      </c>
      <c r="H552" t="s">
        <v>46</v>
      </c>
      <c r="I552" t="s">
        <v>129</v>
      </c>
      <c r="J552" t="s">
        <v>130</v>
      </c>
      <c r="K552" t="s">
        <v>131</v>
      </c>
      <c r="L552" t="s">
        <v>1755</v>
      </c>
      <c r="M552" t="s">
        <v>1756</v>
      </c>
      <c r="N552">
        <v>3.4588888880000002</v>
      </c>
      <c r="O552">
        <v>0</v>
      </c>
      <c r="P552">
        <v>8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27.671111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2737935</v>
      </c>
      <c r="B553">
        <v>1</v>
      </c>
      <c r="C553" t="s">
        <v>77</v>
      </c>
      <c r="D553" t="s">
        <v>124</v>
      </c>
      <c r="E553" t="s">
        <v>158</v>
      </c>
      <c r="F553" t="s">
        <v>1757</v>
      </c>
      <c r="G553" t="s">
        <v>199</v>
      </c>
      <c r="H553" t="s">
        <v>47</v>
      </c>
      <c r="I553" t="s">
        <v>129</v>
      </c>
      <c r="J553" t="s">
        <v>130</v>
      </c>
      <c r="K553" t="s">
        <v>131</v>
      </c>
      <c r="L553" t="s">
        <v>1758</v>
      </c>
      <c r="M553" t="s">
        <v>1759</v>
      </c>
      <c r="N553">
        <v>1.5805555549999999</v>
      </c>
      <c r="O553">
        <v>3</v>
      </c>
      <c r="P553">
        <v>401</v>
      </c>
      <c r="Q553">
        <v>0</v>
      </c>
      <c r="R553">
        <v>0</v>
      </c>
      <c r="S553">
        <v>10</v>
      </c>
      <c r="T553">
        <v>898</v>
      </c>
      <c r="U553">
        <v>4.7416669999999996</v>
      </c>
      <c r="V553">
        <v>633.80277799999999</v>
      </c>
      <c r="W553">
        <v>0</v>
      </c>
      <c r="X553">
        <v>0</v>
      </c>
      <c r="Y553">
        <v>15.805555999999999</v>
      </c>
      <c r="Z553">
        <v>1419.338888</v>
      </c>
    </row>
    <row r="554" spans="1:26" x14ac:dyDescent="0.3">
      <c r="A554">
        <v>2737939</v>
      </c>
      <c r="B554">
        <v>1</v>
      </c>
      <c r="C554" t="s">
        <v>77</v>
      </c>
      <c r="D554" t="s">
        <v>120</v>
      </c>
      <c r="E554" t="s">
        <v>222</v>
      </c>
      <c r="F554" t="s">
        <v>1760</v>
      </c>
      <c r="G554" t="s">
        <v>199</v>
      </c>
      <c r="H554" t="s">
        <v>47</v>
      </c>
      <c r="I554" t="s">
        <v>129</v>
      </c>
      <c r="J554" t="s">
        <v>130</v>
      </c>
      <c r="K554" t="s">
        <v>131</v>
      </c>
      <c r="L554" t="s">
        <v>1761</v>
      </c>
      <c r="M554" t="s">
        <v>1762</v>
      </c>
      <c r="N554">
        <v>2.3822222219999998</v>
      </c>
      <c r="O554">
        <v>21</v>
      </c>
      <c r="P554">
        <v>0</v>
      </c>
      <c r="Q554">
        <v>35</v>
      </c>
      <c r="R554">
        <v>338</v>
      </c>
      <c r="S554">
        <v>0</v>
      </c>
      <c r="T554">
        <v>0</v>
      </c>
      <c r="U554">
        <v>50.026667000000003</v>
      </c>
      <c r="V554">
        <v>0</v>
      </c>
      <c r="W554">
        <v>83.377778000000006</v>
      </c>
      <c r="X554">
        <v>805.19111099999998</v>
      </c>
      <c r="Y554">
        <v>0</v>
      </c>
      <c r="Z554">
        <v>0</v>
      </c>
    </row>
    <row r="555" spans="1:26" x14ac:dyDescent="0.3">
      <c r="A555">
        <v>2737947</v>
      </c>
      <c r="B555">
        <v>1</v>
      </c>
      <c r="C555" t="s">
        <v>76</v>
      </c>
      <c r="D555" t="s">
        <v>96</v>
      </c>
      <c r="E555" t="s">
        <v>126</v>
      </c>
      <c r="F555" t="s">
        <v>1763</v>
      </c>
      <c r="G555" t="s">
        <v>371</v>
      </c>
      <c r="H555" t="s">
        <v>46</v>
      </c>
      <c r="I555" t="s">
        <v>129</v>
      </c>
      <c r="J555" t="s">
        <v>130</v>
      </c>
      <c r="K555" t="s">
        <v>131</v>
      </c>
      <c r="L555" t="s">
        <v>1764</v>
      </c>
      <c r="M555" t="s">
        <v>1765</v>
      </c>
      <c r="N555">
        <v>6.6330555550000003</v>
      </c>
      <c r="O555">
        <v>0</v>
      </c>
      <c r="P555">
        <v>34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225.523889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2737908</v>
      </c>
      <c r="B556">
        <v>2</v>
      </c>
      <c r="C556" t="s">
        <v>77</v>
      </c>
      <c r="D556" t="s">
        <v>114</v>
      </c>
      <c r="E556" t="s">
        <v>163</v>
      </c>
      <c r="F556" t="s">
        <v>1766</v>
      </c>
      <c r="G556" t="s">
        <v>199</v>
      </c>
      <c r="H556" t="s">
        <v>47</v>
      </c>
      <c r="I556" t="s">
        <v>129</v>
      </c>
      <c r="J556" t="s">
        <v>130</v>
      </c>
      <c r="K556" t="s">
        <v>131</v>
      </c>
      <c r="L556" t="s">
        <v>1739</v>
      </c>
      <c r="M556" t="s">
        <v>1767</v>
      </c>
      <c r="N556">
        <v>1.060277777</v>
      </c>
      <c r="O556">
        <v>1</v>
      </c>
      <c r="P556">
        <v>413</v>
      </c>
      <c r="Q556">
        <v>0</v>
      </c>
      <c r="R556">
        <v>0</v>
      </c>
      <c r="S556">
        <v>0</v>
      </c>
      <c r="T556">
        <v>0</v>
      </c>
      <c r="U556">
        <v>1.0602780000000001</v>
      </c>
      <c r="V556">
        <v>437.894722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2737951</v>
      </c>
      <c r="B557">
        <v>1</v>
      </c>
      <c r="C557" t="s">
        <v>77</v>
      </c>
      <c r="D557" t="s">
        <v>118</v>
      </c>
      <c r="E557" t="s">
        <v>153</v>
      </c>
      <c r="F557" t="s">
        <v>1768</v>
      </c>
      <c r="G557" t="s">
        <v>155</v>
      </c>
      <c r="H557" t="s">
        <v>46</v>
      </c>
      <c r="I557" t="s">
        <v>129</v>
      </c>
      <c r="J557" t="s">
        <v>130</v>
      </c>
      <c r="K557" t="s">
        <v>131</v>
      </c>
      <c r="L557" t="s">
        <v>1769</v>
      </c>
      <c r="M557" t="s">
        <v>1770</v>
      </c>
      <c r="N557">
        <v>4.6666666660000002</v>
      </c>
      <c r="O557">
        <v>0</v>
      </c>
      <c r="P557">
        <v>9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42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2737956</v>
      </c>
      <c r="B558">
        <v>1</v>
      </c>
      <c r="C558" t="s">
        <v>76</v>
      </c>
      <c r="D558" t="s">
        <v>90</v>
      </c>
      <c r="E558" t="s">
        <v>222</v>
      </c>
      <c r="F558" t="s">
        <v>1771</v>
      </c>
      <c r="G558" t="s">
        <v>728</v>
      </c>
      <c r="H558" t="s">
        <v>47</v>
      </c>
      <c r="I558" t="s">
        <v>129</v>
      </c>
      <c r="J558" t="s">
        <v>130</v>
      </c>
      <c r="K558" t="s">
        <v>131</v>
      </c>
      <c r="L558" t="s">
        <v>1772</v>
      </c>
      <c r="M558" t="s">
        <v>1773</v>
      </c>
      <c r="N558">
        <v>0.505833333</v>
      </c>
      <c r="O558">
        <v>54</v>
      </c>
      <c r="P558">
        <v>892</v>
      </c>
      <c r="Q558">
        <v>0</v>
      </c>
      <c r="R558">
        <v>0</v>
      </c>
      <c r="S558">
        <v>6</v>
      </c>
      <c r="T558">
        <v>0</v>
      </c>
      <c r="U558">
        <v>27.315000000000001</v>
      </c>
      <c r="V558">
        <v>451.20333299999999</v>
      </c>
      <c r="W558">
        <v>0</v>
      </c>
      <c r="X558">
        <v>0</v>
      </c>
      <c r="Y558">
        <v>3.0350000000000001</v>
      </c>
      <c r="Z558">
        <v>0</v>
      </c>
    </row>
    <row r="559" spans="1:26" x14ac:dyDescent="0.3">
      <c r="A559">
        <v>2737965</v>
      </c>
      <c r="B559">
        <v>1</v>
      </c>
      <c r="C559" t="s">
        <v>77</v>
      </c>
      <c r="D559" t="s">
        <v>118</v>
      </c>
      <c r="E559" t="s">
        <v>138</v>
      </c>
      <c r="F559" t="s">
        <v>1774</v>
      </c>
      <c r="G559" t="s">
        <v>199</v>
      </c>
      <c r="H559" t="s">
        <v>47</v>
      </c>
      <c r="I559" t="s">
        <v>129</v>
      </c>
      <c r="J559" t="s">
        <v>130</v>
      </c>
      <c r="K559" t="s">
        <v>131</v>
      </c>
      <c r="L559" t="s">
        <v>1775</v>
      </c>
      <c r="M559" t="s">
        <v>1776</v>
      </c>
      <c r="N559">
        <v>0.84583333299999997</v>
      </c>
      <c r="O559">
        <v>36</v>
      </c>
      <c r="P559">
        <v>11440</v>
      </c>
      <c r="Q559">
        <v>0</v>
      </c>
      <c r="R559">
        <v>0</v>
      </c>
      <c r="S559">
        <v>58</v>
      </c>
      <c r="T559">
        <v>1164</v>
      </c>
      <c r="U559">
        <v>30.45</v>
      </c>
      <c r="V559">
        <v>9676.3333299999995</v>
      </c>
      <c r="W559">
        <v>0</v>
      </c>
      <c r="X559">
        <v>0</v>
      </c>
      <c r="Y559">
        <v>49.058332999999998</v>
      </c>
      <c r="Z559">
        <v>984.55</v>
      </c>
    </row>
    <row r="560" spans="1:26" x14ac:dyDescent="0.3">
      <c r="A560">
        <v>2737967</v>
      </c>
      <c r="B560">
        <v>1</v>
      </c>
      <c r="C560" t="s">
        <v>76</v>
      </c>
      <c r="D560" t="s">
        <v>104</v>
      </c>
      <c r="E560" t="s">
        <v>126</v>
      </c>
      <c r="F560" t="s">
        <v>1777</v>
      </c>
      <c r="G560" t="s">
        <v>128</v>
      </c>
      <c r="H560" t="s">
        <v>46</v>
      </c>
      <c r="I560" t="s">
        <v>129</v>
      </c>
      <c r="J560" t="s">
        <v>130</v>
      </c>
      <c r="K560" t="s">
        <v>131</v>
      </c>
      <c r="L560" t="s">
        <v>1778</v>
      </c>
      <c r="M560" t="s">
        <v>1779</v>
      </c>
      <c r="N560">
        <v>3.3194444440000002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22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73.027777999999998</v>
      </c>
    </row>
    <row r="561" spans="1:26" x14ac:dyDescent="0.3">
      <c r="A561">
        <v>2737975</v>
      </c>
      <c r="B561">
        <v>1</v>
      </c>
      <c r="C561" t="s">
        <v>76</v>
      </c>
      <c r="D561" t="s">
        <v>78</v>
      </c>
      <c r="E561" t="s">
        <v>153</v>
      </c>
      <c r="F561" t="s">
        <v>1780</v>
      </c>
      <c r="G561" t="s">
        <v>155</v>
      </c>
      <c r="H561" t="s">
        <v>46</v>
      </c>
      <c r="I561" t="s">
        <v>129</v>
      </c>
      <c r="J561" t="s">
        <v>130</v>
      </c>
      <c r="K561" t="s">
        <v>131</v>
      </c>
      <c r="L561" t="s">
        <v>1781</v>
      </c>
      <c r="M561" t="s">
        <v>1782</v>
      </c>
      <c r="N561">
        <v>2.278888888</v>
      </c>
      <c r="O561">
        <v>0</v>
      </c>
      <c r="P561">
        <v>2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4.5577779999999999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2737969</v>
      </c>
      <c r="B562">
        <v>1</v>
      </c>
      <c r="C562" t="s">
        <v>76</v>
      </c>
      <c r="D562" t="s">
        <v>79</v>
      </c>
      <c r="E562" t="s">
        <v>153</v>
      </c>
      <c r="F562" t="s">
        <v>1783</v>
      </c>
      <c r="G562" t="s">
        <v>249</v>
      </c>
      <c r="H562" t="s">
        <v>46</v>
      </c>
      <c r="I562" t="s">
        <v>129</v>
      </c>
      <c r="J562" t="s">
        <v>130</v>
      </c>
      <c r="K562" t="s">
        <v>131</v>
      </c>
      <c r="L562" t="s">
        <v>1784</v>
      </c>
      <c r="M562" t="s">
        <v>1785</v>
      </c>
      <c r="N562">
        <v>2.9474999999999998</v>
      </c>
      <c r="O562">
        <v>0</v>
      </c>
      <c r="P562">
        <v>2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5.8949999999999996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2737977</v>
      </c>
      <c r="B563">
        <v>1</v>
      </c>
      <c r="C563" t="s">
        <v>76</v>
      </c>
      <c r="D563" t="s">
        <v>81</v>
      </c>
      <c r="E563" t="s">
        <v>153</v>
      </c>
      <c r="F563" t="s">
        <v>1786</v>
      </c>
      <c r="G563" t="s">
        <v>206</v>
      </c>
      <c r="H563" t="s">
        <v>46</v>
      </c>
      <c r="I563" t="s">
        <v>129</v>
      </c>
      <c r="J563" t="s">
        <v>130</v>
      </c>
      <c r="K563" t="s">
        <v>131</v>
      </c>
      <c r="L563" t="s">
        <v>1787</v>
      </c>
      <c r="M563" t="s">
        <v>1788</v>
      </c>
      <c r="N563">
        <v>4.1072222219999999</v>
      </c>
      <c r="O563">
        <v>0</v>
      </c>
      <c r="P563">
        <v>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12.321667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2737976</v>
      </c>
      <c r="B564">
        <v>1</v>
      </c>
      <c r="C564" t="s">
        <v>76</v>
      </c>
      <c r="D564" t="s">
        <v>103</v>
      </c>
      <c r="E564" t="s">
        <v>126</v>
      </c>
      <c r="F564" t="s">
        <v>1789</v>
      </c>
      <c r="G564" t="s">
        <v>128</v>
      </c>
      <c r="H564" t="s">
        <v>46</v>
      </c>
      <c r="I564" t="s">
        <v>129</v>
      </c>
      <c r="J564" t="s">
        <v>130</v>
      </c>
      <c r="K564" t="s">
        <v>131</v>
      </c>
      <c r="L564" t="s">
        <v>1790</v>
      </c>
      <c r="M564" t="s">
        <v>1791</v>
      </c>
      <c r="N564">
        <v>2.7366666660000001</v>
      </c>
      <c r="O564">
        <v>0</v>
      </c>
      <c r="P564">
        <v>0</v>
      </c>
      <c r="Q564">
        <v>0</v>
      </c>
      <c r="R564">
        <v>10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27.366667</v>
      </c>
      <c r="Y564">
        <v>0</v>
      </c>
      <c r="Z564">
        <v>0</v>
      </c>
    </row>
    <row r="565" spans="1:26" x14ac:dyDescent="0.3">
      <c r="A565">
        <v>2737982</v>
      </c>
      <c r="B565">
        <v>1</v>
      </c>
      <c r="C565" t="s">
        <v>76</v>
      </c>
      <c r="D565" t="s">
        <v>90</v>
      </c>
      <c r="E565" t="s">
        <v>153</v>
      </c>
      <c r="F565" t="s">
        <v>1792</v>
      </c>
      <c r="G565" t="s">
        <v>155</v>
      </c>
      <c r="H565" t="s">
        <v>46</v>
      </c>
      <c r="I565" t="s">
        <v>129</v>
      </c>
      <c r="J565" t="s">
        <v>130</v>
      </c>
      <c r="K565" t="s">
        <v>131</v>
      </c>
      <c r="L565" t="s">
        <v>1793</v>
      </c>
      <c r="M565" t="s">
        <v>1794</v>
      </c>
      <c r="N565">
        <v>2.880833333</v>
      </c>
      <c r="O565">
        <v>0</v>
      </c>
      <c r="P565">
        <v>1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2.880833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2737981</v>
      </c>
      <c r="B566">
        <v>1</v>
      </c>
      <c r="C566" t="s">
        <v>76</v>
      </c>
      <c r="D566" t="s">
        <v>78</v>
      </c>
      <c r="E566" t="s">
        <v>145</v>
      </c>
      <c r="F566" t="s">
        <v>1795</v>
      </c>
      <c r="G566" t="s">
        <v>135</v>
      </c>
      <c r="H566" t="s">
        <v>46</v>
      </c>
      <c r="I566" t="s">
        <v>129</v>
      </c>
      <c r="J566" t="s">
        <v>130</v>
      </c>
      <c r="K566" t="s">
        <v>131</v>
      </c>
      <c r="L566" t="s">
        <v>1796</v>
      </c>
      <c r="M566" t="s">
        <v>1797</v>
      </c>
      <c r="N566">
        <v>8.5916666660000001</v>
      </c>
      <c r="O566">
        <v>0</v>
      </c>
      <c r="P566">
        <v>18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154.65</v>
      </c>
      <c r="W566">
        <v>0</v>
      </c>
      <c r="X566">
        <v>0</v>
      </c>
      <c r="Y566">
        <v>0</v>
      </c>
      <c r="Z566">
        <v>0</v>
      </c>
    </row>
    <row r="567" spans="1:26" x14ac:dyDescent="0.3">
      <c r="A567">
        <v>2738022</v>
      </c>
      <c r="B567">
        <v>1</v>
      </c>
      <c r="C567" t="s">
        <v>77</v>
      </c>
      <c r="D567" t="s">
        <v>119</v>
      </c>
      <c r="E567" t="s">
        <v>222</v>
      </c>
      <c r="F567" t="s">
        <v>1798</v>
      </c>
      <c r="G567" t="s">
        <v>1799</v>
      </c>
      <c r="H567" t="s">
        <v>47</v>
      </c>
      <c r="I567" t="s">
        <v>129</v>
      </c>
      <c r="J567" t="s">
        <v>130</v>
      </c>
      <c r="K567" t="s">
        <v>131</v>
      </c>
      <c r="L567" t="s">
        <v>1800</v>
      </c>
      <c r="M567" t="s">
        <v>1801</v>
      </c>
      <c r="N567">
        <v>3.4002777769999999</v>
      </c>
      <c r="O567">
        <v>13</v>
      </c>
      <c r="P567">
        <v>1</v>
      </c>
      <c r="Q567">
        <v>0</v>
      </c>
      <c r="R567">
        <v>0</v>
      </c>
      <c r="S567">
        <v>0</v>
      </c>
      <c r="T567">
        <v>0</v>
      </c>
      <c r="U567">
        <v>44.203611000000002</v>
      </c>
      <c r="V567">
        <v>3.4002780000000001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2737984</v>
      </c>
      <c r="B568">
        <v>1</v>
      </c>
      <c r="C568" t="s">
        <v>76</v>
      </c>
      <c r="D568" t="s">
        <v>101</v>
      </c>
      <c r="E568" t="s">
        <v>153</v>
      </c>
      <c r="F568" t="s">
        <v>1802</v>
      </c>
      <c r="G568" t="s">
        <v>578</v>
      </c>
      <c r="H568" t="s">
        <v>46</v>
      </c>
      <c r="I568" t="s">
        <v>129</v>
      </c>
      <c r="J568" t="s">
        <v>130</v>
      </c>
      <c r="K568" t="s">
        <v>131</v>
      </c>
      <c r="L568" t="s">
        <v>1803</v>
      </c>
      <c r="M568" t="s">
        <v>1804</v>
      </c>
      <c r="N568">
        <v>3.5672222219999998</v>
      </c>
      <c r="O568">
        <v>0</v>
      </c>
      <c r="P568">
        <v>6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21.403333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2738003</v>
      </c>
      <c r="B569">
        <v>1</v>
      </c>
      <c r="C569" t="s">
        <v>76</v>
      </c>
      <c r="D569" t="s">
        <v>80</v>
      </c>
      <c r="E569" t="s">
        <v>153</v>
      </c>
      <c r="F569" t="s">
        <v>1805</v>
      </c>
      <c r="G569" t="s">
        <v>249</v>
      </c>
      <c r="H569" t="s">
        <v>46</v>
      </c>
      <c r="I569" t="s">
        <v>129</v>
      </c>
      <c r="J569" t="s">
        <v>130</v>
      </c>
      <c r="K569" t="s">
        <v>131</v>
      </c>
      <c r="L569" t="s">
        <v>1806</v>
      </c>
      <c r="M569" t="s">
        <v>1807</v>
      </c>
      <c r="N569">
        <v>3.0702777769999998</v>
      </c>
      <c r="O569">
        <v>0</v>
      </c>
      <c r="P569">
        <v>3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9.2108329999999992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2737989</v>
      </c>
      <c r="B570">
        <v>1</v>
      </c>
      <c r="C570" t="s">
        <v>76</v>
      </c>
      <c r="D570" t="s">
        <v>103</v>
      </c>
      <c r="E570" t="s">
        <v>126</v>
      </c>
      <c r="F570" t="s">
        <v>1808</v>
      </c>
      <c r="G570" t="s">
        <v>371</v>
      </c>
      <c r="H570" t="s">
        <v>46</v>
      </c>
      <c r="I570" t="s">
        <v>129</v>
      </c>
      <c r="J570" t="s">
        <v>130</v>
      </c>
      <c r="K570" t="s">
        <v>131</v>
      </c>
      <c r="L570" t="s">
        <v>1809</v>
      </c>
      <c r="M570" t="s">
        <v>1810</v>
      </c>
      <c r="N570">
        <v>3.247777777</v>
      </c>
      <c r="O570">
        <v>0</v>
      </c>
      <c r="P570">
        <v>0</v>
      </c>
      <c r="Q570">
        <v>0</v>
      </c>
      <c r="R570">
        <v>62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201.362222</v>
      </c>
      <c r="Y570">
        <v>0</v>
      </c>
      <c r="Z570">
        <v>0</v>
      </c>
    </row>
    <row r="571" spans="1:26" x14ac:dyDescent="0.3">
      <c r="A571">
        <v>2737995</v>
      </c>
      <c r="B571">
        <v>1</v>
      </c>
      <c r="C571" t="s">
        <v>76</v>
      </c>
      <c r="D571" t="s">
        <v>101</v>
      </c>
      <c r="E571" t="s">
        <v>153</v>
      </c>
      <c r="F571" t="s">
        <v>1811</v>
      </c>
      <c r="G571" t="s">
        <v>155</v>
      </c>
      <c r="H571" t="s">
        <v>46</v>
      </c>
      <c r="I571" t="s">
        <v>129</v>
      </c>
      <c r="J571" t="s">
        <v>130</v>
      </c>
      <c r="K571" t="s">
        <v>131</v>
      </c>
      <c r="L571" t="s">
        <v>1812</v>
      </c>
      <c r="M571" t="s">
        <v>1813</v>
      </c>
      <c r="N571">
        <v>2.895277777</v>
      </c>
      <c r="O571">
        <v>0</v>
      </c>
      <c r="P571">
        <v>28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81.067778000000004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2737997</v>
      </c>
      <c r="B572">
        <v>1</v>
      </c>
      <c r="C572" t="s">
        <v>76</v>
      </c>
      <c r="D572" t="s">
        <v>106</v>
      </c>
      <c r="E572" t="s">
        <v>153</v>
      </c>
      <c r="F572" t="s">
        <v>1814</v>
      </c>
      <c r="G572" t="s">
        <v>249</v>
      </c>
      <c r="H572" t="s">
        <v>46</v>
      </c>
      <c r="I572" t="s">
        <v>129</v>
      </c>
      <c r="J572" t="s">
        <v>130</v>
      </c>
      <c r="K572" t="s">
        <v>131</v>
      </c>
      <c r="L572" t="s">
        <v>1815</v>
      </c>
      <c r="M572" t="s">
        <v>1816</v>
      </c>
      <c r="N572">
        <v>5.3441666659999996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5.3441669999999997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2738002</v>
      </c>
      <c r="B573">
        <v>1</v>
      </c>
      <c r="C573" t="s">
        <v>76</v>
      </c>
      <c r="D573" t="s">
        <v>78</v>
      </c>
      <c r="E573" t="s">
        <v>145</v>
      </c>
      <c r="F573" t="s">
        <v>149</v>
      </c>
      <c r="G573" t="s">
        <v>150</v>
      </c>
      <c r="H573" t="s">
        <v>46</v>
      </c>
      <c r="I573" t="s">
        <v>129</v>
      </c>
      <c r="J573" t="s">
        <v>130</v>
      </c>
      <c r="K573" t="s">
        <v>131</v>
      </c>
      <c r="L573" t="s">
        <v>1817</v>
      </c>
      <c r="M573" t="s">
        <v>1818</v>
      </c>
      <c r="N573">
        <v>0.84305555499999996</v>
      </c>
      <c r="O573">
        <v>0</v>
      </c>
      <c r="P573">
        <v>33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27.820833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2738000</v>
      </c>
      <c r="B574">
        <v>1</v>
      </c>
      <c r="C574" t="s">
        <v>76</v>
      </c>
      <c r="D574" t="s">
        <v>97</v>
      </c>
      <c r="E574" t="s">
        <v>163</v>
      </c>
      <c r="F574" t="s">
        <v>1819</v>
      </c>
      <c r="G574" t="s">
        <v>578</v>
      </c>
      <c r="H574" t="s">
        <v>47</v>
      </c>
      <c r="I574" t="s">
        <v>129</v>
      </c>
      <c r="J574" t="s">
        <v>130</v>
      </c>
      <c r="K574" t="s">
        <v>131</v>
      </c>
      <c r="L574" t="s">
        <v>1820</v>
      </c>
      <c r="M574" t="s">
        <v>1821</v>
      </c>
      <c r="N574">
        <v>1.5177777770000001</v>
      </c>
      <c r="O574">
        <v>0</v>
      </c>
      <c r="P574">
        <v>283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429.53111100000001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2737999</v>
      </c>
      <c r="B575">
        <v>1</v>
      </c>
      <c r="C575" t="s">
        <v>76</v>
      </c>
      <c r="D575" t="s">
        <v>78</v>
      </c>
      <c r="E575" t="s">
        <v>145</v>
      </c>
      <c r="F575" t="s">
        <v>1822</v>
      </c>
      <c r="G575" t="s">
        <v>160</v>
      </c>
      <c r="H575" t="s">
        <v>46</v>
      </c>
      <c r="I575" t="s">
        <v>129</v>
      </c>
      <c r="J575" t="s">
        <v>130</v>
      </c>
      <c r="K575" t="s">
        <v>131</v>
      </c>
      <c r="L575" t="s">
        <v>1823</v>
      </c>
      <c r="M575" t="s">
        <v>1824</v>
      </c>
      <c r="N575">
        <v>2.588055555</v>
      </c>
      <c r="O575">
        <v>0</v>
      </c>
      <c r="P575">
        <v>45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116.46250000000001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2738126</v>
      </c>
      <c r="B576">
        <v>1</v>
      </c>
      <c r="C576" t="s">
        <v>77</v>
      </c>
      <c r="D576" t="s">
        <v>123</v>
      </c>
      <c r="E576" t="s">
        <v>163</v>
      </c>
      <c r="F576" t="s">
        <v>1825</v>
      </c>
      <c r="G576" t="s">
        <v>264</v>
      </c>
      <c r="H576" t="s">
        <v>47</v>
      </c>
      <c r="I576" t="s">
        <v>129</v>
      </c>
      <c r="J576" t="s">
        <v>130</v>
      </c>
      <c r="K576" t="s">
        <v>131</v>
      </c>
      <c r="L576" t="s">
        <v>1826</v>
      </c>
      <c r="M576" t="s">
        <v>1827</v>
      </c>
      <c r="N576">
        <v>11.003611111</v>
      </c>
      <c r="O576">
        <v>16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176.05777800000001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2738012</v>
      </c>
      <c r="B577">
        <v>1</v>
      </c>
      <c r="C577" t="s">
        <v>76</v>
      </c>
      <c r="D577" t="s">
        <v>103</v>
      </c>
      <c r="E577" t="s">
        <v>153</v>
      </c>
      <c r="F577" t="s">
        <v>1828</v>
      </c>
      <c r="G577" t="s">
        <v>155</v>
      </c>
      <c r="H577" t="s">
        <v>46</v>
      </c>
      <c r="I577" t="s">
        <v>129</v>
      </c>
      <c r="J577" t="s">
        <v>130</v>
      </c>
      <c r="K577" t="s">
        <v>131</v>
      </c>
      <c r="L577" t="s">
        <v>1829</v>
      </c>
      <c r="M577" t="s">
        <v>1830</v>
      </c>
      <c r="N577">
        <v>3.5363888879999998</v>
      </c>
      <c r="O577">
        <v>0</v>
      </c>
      <c r="P577">
        <v>0</v>
      </c>
      <c r="Q577">
        <v>0</v>
      </c>
      <c r="R577">
        <v>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14.145555999999999</v>
      </c>
      <c r="Y577">
        <v>0</v>
      </c>
      <c r="Z577">
        <v>0</v>
      </c>
    </row>
    <row r="578" spans="1:26" x14ac:dyDescent="0.3">
      <c r="A578">
        <v>2738017</v>
      </c>
      <c r="B578">
        <v>1</v>
      </c>
      <c r="C578" t="s">
        <v>76</v>
      </c>
      <c r="D578" t="s">
        <v>79</v>
      </c>
      <c r="E578" t="s">
        <v>153</v>
      </c>
      <c r="F578" t="s">
        <v>1831</v>
      </c>
      <c r="G578" t="s">
        <v>249</v>
      </c>
      <c r="H578" t="s">
        <v>46</v>
      </c>
      <c r="I578" t="s">
        <v>129</v>
      </c>
      <c r="J578" t="s">
        <v>130</v>
      </c>
      <c r="K578" t="s">
        <v>131</v>
      </c>
      <c r="L578" t="s">
        <v>1832</v>
      </c>
      <c r="M578" t="s">
        <v>1833</v>
      </c>
      <c r="N578">
        <v>5.2636111110000003</v>
      </c>
      <c r="O578">
        <v>0</v>
      </c>
      <c r="P578">
        <v>2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10.527222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2738015</v>
      </c>
      <c r="B579">
        <v>1</v>
      </c>
      <c r="C579" t="s">
        <v>76</v>
      </c>
      <c r="D579" t="s">
        <v>103</v>
      </c>
      <c r="E579" t="s">
        <v>153</v>
      </c>
      <c r="F579" t="s">
        <v>910</v>
      </c>
      <c r="G579" t="s">
        <v>155</v>
      </c>
      <c r="H579" t="s">
        <v>46</v>
      </c>
      <c r="I579" t="s">
        <v>129</v>
      </c>
      <c r="J579" t="s">
        <v>130</v>
      </c>
      <c r="K579" t="s">
        <v>131</v>
      </c>
      <c r="L579" t="s">
        <v>1834</v>
      </c>
      <c r="M579" t="s">
        <v>1835</v>
      </c>
      <c r="N579">
        <v>6.2472222220000004</v>
      </c>
      <c r="O579">
        <v>0</v>
      </c>
      <c r="P579">
        <v>0</v>
      </c>
      <c r="Q579">
        <v>0</v>
      </c>
      <c r="R579">
        <v>24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149.933333</v>
      </c>
      <c r="Y579">
        <v>0</v>
      </c>
      <c r="Z579">
        <v>0</v>
      </c>
    </row>
    <row r="580" spans="1:26" x14ac:dyDescent="0.3">
      <c r="A580">
        <v>2738030</v>
      </c>
      <c r="B580">
        <v>1</v>
      </c>
      <c r="C580" t="s">
        <v>76</v>
      </c>
      <c r="D580" t="s">
        <v>95</v>
      </c>
      <c r="E580" t="s">
        <v>126</v>
      </c>
      <c r="F580" t="s">
        <v>1836</v>
      </c>
      <c r="G580" t="s">
        <v>128</v>
      </c>
      <c r="H580" t="s">
        <v>46</v>
      </c>
      <c r="I580" t="s">
        <v>129</v>
      </c>
      <c r="J580" t="s">
        <v>130</v>
      </c>
      <c r="K580" t="s">
        <v>131</v>
      </c>
      <c r="L580" t="s">
        <v>1837</v>
      </c>
      <c r="M580" t="s">
        <v>1838</v>
      </c>
      <c r="N580">
        <v>3.9711111109999999</v>
      </c>
      <c r="O580">
        <v>0</v>
      </c>
      <c r="P580">
        <v>0</v>
      </c>
      <c r="Q580">
        <v>0</v>
      </c>
      <c r="R580">
        <v>12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47.653333000000003</v>
      </c>
      <c r="Y580">
        <v>0</v>
      </c>
      <c r="Z580">
        <v>0</v>
      </c>
    </row>
    <row r="581" spans="1:26" x14ac:dyDescent="0.3">
      <c r="A581">
        <v>2738033</v>
      </c>
      <c r="B581">
        <v>1</v>
      </c>
      <c r="C581" t="s">
        <v>77</v>
      </c>
      <c r="D581" t="s">
        <v>114</v>
      </c>
      <c r="E581" t="s">
        <v>126</v>
      </c>
      <c r="F581" t="s">
        <v>1839</v>
      </c>
      <c r="G581" t="s">
        <v>177</v>
      </c>
      <c r="H581" t="s">
        <v>46</v>
      </c>
      <c r="I581" t="s">
        <v>129</v>
      </c>
      <c r="J581" t="s">
        <v>130</v>
      </c>
      <c r="K581" t="s">
        <v>131</v>
      </c>
      <c r="L581" t="s">
        <v>1840</v>
      </c>
      <c r="M581" t="s">
        <v>1841</v>
      </c>
      <c r="N581">
        <v>3.6522222219999998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9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32.869999999999997</v>
      </c>
    </row>
    <row r="582" spans="1:26" x14ac:dyDescent="0.3">
      <c r="A582">
        <v>2738055</v>
      </c>
      <c r="B582">
        <v>1</v>
      </c>
      <c r="C582" t="s">
        <v>76</v>
      </c>
      <c r="D582" t="s">
        <v>79</v>
      </c>
      <c r="E582" t="s">
        <v>153</v>
      </c>
      <c r="F582" t="s">
        <v>1842</v>
      </c>
      <c r="G582" t="s">
        <v>155</v>
      </c>
      <c r="H582" t="s">
        <v>46</v>
      </c>
      <c r="I582" t="s">
        <v>129</v>
      </c>
      <c r="J582" t="s">
        <v>130</v>
      </c>
      <c r="K582" t="s">
        <v>131</v>
      </c>
      <c r="L582" t="s">
        <v>1843</v>
      </c>
      <c r="M582" t="s">
        <v>1844</v>
      </c>
      <c r="N582">
        <v>2.9052777769999998</v>
      </c>
      <c r="O582">
        <v>0</v>
      </c>
      <c r="P582">
        <v>8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23.242222000000002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2738028</v>
      </c>
      <c r="B583">
        <v>1</v>
      </c>
      <c r="C583" t="s">
        <v>77</v>
      </c>
      <c r="D583" t="s">
        <v>124</v>
      </c>
      <c r="E583" t="s">
        <v>163</v>
      </c>
      <c r="F583" t="s">
        <v>1845</v>
      </c>
      <c r="G583" t="s">
        <v>264</v>
      </c>
      <c r="H583" t="s">
        <v>47</v>
      </c>
      <c r="I583" t="s">
        <v>129</v>
      </c>
      <c r="J583" t="s">
        <v>130</v>
      </c>
      <c r="K583" t="s">
        <v>131</v>
      </c>
      <c r="L583" t="s">
        <v>1846</v>
      </c>
      <c r="M583" t="s">
        <v>1847</v>
      </c>
      <c r="N583">
        <v>1.844166666</v>
      </c>
      <c r="O583">
        <v>0</v>
      </c>
      <c r="P583">
        <v>440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811.43333299999995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2738035</v>
      </c>
      <c r="B584">
        <v>1</v>
      </c>
      <c r="C584" t="s">
        <v>77</v>
      </c>
      <c r="D584" t="s">
        <v>109</v>
      </c>
      <c r="E584" t="s">
        <v>153</v>
      </c>
      <c r="F584" t="s">
        <v>1848</v>
      </c>
      <c r="G584" t="s">
        <v>249</v>
      </c>
      <c r="H584" t="s">
        <v>46</v>
      </c>
      <c r="I584" t="s">
        <v>129</v>
      </c>
      <c r="J584" t="s">
        <v>130</v>
      </c>
      <c r="K584" t="s">
        <v>131</v>
      </c>
      <c r="L584" t="s">
        <v>1849</v>
      </c>
      <c r="M584" t="s">
        <v>1850</v>
      </c>
      <c r="N584">
        <v>4.7191666659999996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4.7191669999999997</v>
      </c>
    </row>
    <row r="585" spans="1:26" x14ac:dyDescent="0.3">
      <c r="A585">
        <v>2738031</v>
      </c>
      <c r="B585">
        <v>1</v>
      </c>
      <c r="C585" t="s">
        <v>76</v>
      </c>
      <c r="D585" t="s">
        <v>101</v>
      </c>
      <c r="E585" t="s">
        <v>167</v>
      </c>
      <c r="F585" t="s">
        <v>1851</v>
      </c>
      <c r="G585" t="s">
        <v>160</v>
      </c>
      <c r="H585" t="s">
        <v>46</v>
      </c>
      <c r="I585" t="s">
        <v>129</v>
      </c>
      <c r="J585" t="s">
        <v>130</v>
      </c>
      <c r="K585" t="s">
        <v>131</v>
      </c>
      <c r="L585" t="s">
        <v>1852</v>
      </c>
      <c r="M585" t="s">
        <v>1853</v>
      </c>
      <c r="N585">
        <v>2.009166666</v>
      </c>
      <c r="O585">
        <v>0</v>
      </c>
      <c r="P585">
        <v>283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568.59416599999997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2738037</v>
      </c>
      <c r="B586">
        <v>1</v>
      </c>
      <c r="C586" t="s">
        <v>76</v>
      </c>
      <c r="D586" t="s">
        <v>82</v>
      </c>
      <c r="E586" t="s">
        <v>153</v>
      </c>
      <c r="F586" t="s">
        <v>1854</v>
      </c>
      <c r="G586" t="s">
        <v>249</v>
      </c>
      <c r="H586" t="s">
        <v>46</v>
      </c>
      <c r="I586" t="s">
        <v>129</v>
      </c>
      <c r="J586" t="s">
        <v>130</v>
      </c>
      <c r="K586" t="s">
        <v>131</v>
      </c>
      <c r="L586" t="s">
        <v>1855</v>
      </c>
      <c r="M586" t="s">
        <v>1856</v>
      </c>
      <c r="N586">
        <v>1.468611111</v>
      </c>
      <c r="O586">
        <v>0</v>
      </c>
      <c r="P586">
        <v>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2.9372220000000002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2738041</v>
      </c>
      <c r="B587">
        <v>1</v>
      </c>
      <c r="C587" t="s">
        <v>76</v>
      </c>
      <c r="D587" t="s">
        <v>84</v>
      </c>
      <c r="E587" t="s">
        <v>153</v>
      </c>
      <c r="F587" t="s">
        <v>1857</v>
      </c>
      <c r="G587" t="s">
        <v>155</v>
      </c>
      <c r="H587" t="s">
        <v>46</v>
      </c>
      <c r="I587" t="s">
        <v>129</v>
      </c>
      <c r="J587" t="s">
        <v>130</v>
      </c>
      <c r="K587" t="s">
        <v>131</v>
      </c>
      <c r="L587" t="s">
        <v>1858</v>
      </c>
      <c r="M587" t="s">
        <v>1859</v>
      </c>
      <c r="N587">
        <v>2.588333333</v>
      </c>
      <c r="O587">
        <v>0</v>
      </c>
      <c r="P587">
        <v>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2.588333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2738040</v>
      </c>
      <c r="B588">
        <v>1</v>
      </c>
      <c r="C588" t="s">
        <v>76</v>
      </c>
      <c r="D588" t="s">
        <v>96</v>
      </c>
      <c r="E588" t="s">
        <v>222</v>
      </c>
      <c r="F588" t="s">
        <v>1860</v>
      </c>
      <c r="G588" t="s">
        <v>199</v>
      </c>
      <c r="H588" t="s">
        <v>47</v>
      </c>
      <c r="I588" t="s">
        <v>129</v>
      </c>
      <c r="J588" t="s">
        <v>130</v>
      </c>
      <c r="K588" t="s">
        <v>131</v>
      </c>
      <c r="L588" t="s">
        <v>1861</v>
      </c>
      <c r="M588" t="s">
        <v>1862</v>
      </c>
      <c r="N588">
        <v>1.041666666</v>
      </c>
      <c r="O588">
        <v>0</v>
      </c>
      <c r="P588">
        <v>1669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1738.5416660000001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2738043</v>
      </c>
      <c r="B589">
        <v>1</v>
      </c>
      <c r="C589" t="s">
        <v>76</v>
      </c>
      <c r="D589" t="s">
        <v>78</v>
      </c>
      <c r="E589" t="s">
        <v>153</v>
      </c>
      <c r="F589" t="s">
        <v>1863</v>
      </c>
      <c r="G589" t="s">
        <v>155</v>
      </c>
      <c r="H589" t="s">
        <v>46</v>
      </c>
      <c r="I589" t="s">
        <v>129</v>
      </c>
      <c r="J589" t="s">
        <v>130</v>
      </c>
      <c r="K589" t="s">
        <v>131</v>
      </c>
      <c r="L589" t="s">
        <v>1864</v>
      </c>
      <c r="M589" t="s">
        <v>1865</v>
      </c>
      <c r="N589">
        <v>3.696388888</v>
      </c>
      <c r="O589">
        <v>0</v>
      </c>
      <c r="P589">
        <v>16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59.142221999999997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2738046</v>
      </c>
      <c r="B590">
        <v>1</v>
      </c>
      <c r="C590" t="s">
        <v>76</v>
      </c>
      <c r="D590" t="s">
        <v>93</v>
      </c>
      <c r="E590" t="s">
        <v>126</v>
      </c>
      <c r="F590" t="s">
        <v>1866</v>
      </c>
      <c r="G590" t="s">
        <v>578</v>
      </c>
      <c r="H590" t="s">
        <v>46</v>
      </c>
      <c r="I590" t="s">
        <v>129</v>
      </c>
      <c r="J590" t="s">
        <v>15</v>
      </c>
      <c r="K590" t="s">
        <v>131</v>
      </c>
      <c r="L590" t="s">
        <v>1867</v>
      </c>
      <c r="M590" t="s">
        <v>1868</v>
      </c>
      <c r="N590">
        <v>7.4133333329999997</v>
      </c>
      <c r="O590">
        <v>0</v>
      </c>
      <c r="P590">
        <v>17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126.026667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2738052</v>
      </c>
      <c r="B591">
        <v>1</v>
      </c>
      <c r="C591" t="s">
        <v>77</v>
      </c>
      <c r="D591" t="s">
        <v>109</v>
      </c>
      <c r="E591" t="s">
        <v>153</v>
      </c>
      <c r="F591" t="s">
        <v>1869</v>
      </c>
      <c r="G591" t="s">
        <v>249</v>
      </c>
      <c r="H591" t="s">
        <v>46</v>
      </c>
      <c r="I591" t="s">
        <v>129</v>
      </c>
      <c r="J591" t="s">
        <v>130</v>
      </c>
      <c r="K591" t="s">
        <v>131</v>
      </c>
      <c r="L591" t="s">
        <v>1870</v>
      </c>
      <c r="M591" t="s">
        <v>1871</v>
      </c>
      <c r="N591">
        <v>1.19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1.19</v>
      </c>
    </row>
    <row r="592" spans="1:26" x14ac:dyDescent="0.3">
      <c r="A592">
        <v>2738047</v>
      </c>
      <c r="B592">
        <v>1</v>
      </c>
      <c r="C592" t="s">
        <v>76</v>
      </c>
      <c r="D592" t="s">
        <v>94</v>
      </c>
      <c r="E592" t="s">
        <v>126</v>
      </c>
      <c r="F592" t="s">
        <v>1872</v>
      </c>
      <c r="G592" t="s">
        <v>128</v>
      </c>
      <c r="H592" t="s">
        <v>46</v>
      </c>
      <c r="I592" t="s">
        <v>129</v>
      </c>
      <c r="J592" t="s">
        <v>130</v>
      </c>
      <c r="K592" t="s">
        <v>131</v>
      </c>
      <c r="L592" t="s">
        <v>1873</v>
      </c>
      <c r="M592" t="s">
        <v>1874</v>
      </c>
      <c r="N592">
        <v>0.73444444399999997</v>
      </c>
      <c r="O592">
        <v>0</v>
      </c>
      <c r="P592">
        <v>0</v>
      </c>
      <c r="Q592">
        <v>0</v>
      </c>
      <c r="R592">
        <v>25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18.361111000000001</v>
      </c>
      <c r="Y592">
        <v>0</v>
      </c>
      <c r="Z592">
        <v>0</v>
      </c>
    </row>
    <row r="593" spans="1:26" x14ac:dyDescent="0.3">
      <c r="A593">
        <v>2738048</v>
      </c>
      <c r="B593">
        <v>1</v>
      </c>
      <c r="C593" t="s">
        <v>76</v>
      </c>
      <c r="D593" t="s">
        <v>95</v>
      </c>
      <c r="E593" t="s">
        <v>126</v>
      </c>
      <c r="F593" t="s">
        <v>1875</v>
      </c>
      <c r="G593" t="s">
        <v>277</v>
      </c>
      <c r="H593" t="s">
        <v>46</v>
      </c>
      <c r="I593" t="s">
        <v>129</v>
      </c>
      <c r="J593" t="s">
        <v>130</v>
      </c>
      <c r="K593" t="s">
        <v>131</v>
      </c>
      <c r="L593" t="s">
        <v>1876</v>
      </c>
      <c r="M593" t="s">
        <v>1877</v>
      </c>
      <c r="N593">
        <v>4.2166666660000001</v>
      </c>
      <c r="O593">
        <v>0</v>
      </c>
      <c r="P593">
        <v>0</v>
      </c>
      <c r="Q593">
        <v>0</v>
      </c>
      <c r="R593">
        <v>68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286.73333300000002</v>
      </c>
      <c r="Y593">
        <v>0</v>
      </c>
      <c r="Z593">
        <v>0</v>
      </c>
    </row>
    <row r="594" spans="1:26" x14ac:dyDescent="0.3">
      <c r="A594">
        <v>2738056</v>
      </c>
      <c r="B594">
        <v>1</v>
      </c>
      <c r="C594" t="s">
        <v>76</v>
      </c>
      <c r="D594" t="s">
        <v>95</v>
      </c>
      <c r="E594" t="s">
        <v>222</v>
      </c>
      <c r="F594" t="s">
        <v>1878</v>
      </c>
      <c r="G594" t="s">
        <v>199</v>
      </c>
      <c r="H594" t="s">
        <v>47</v>
      </c>
      <c r="I594" t="s">
        <v>129</v>
      </c>
      <c r="J594" t="s">
        <v>130</v>
      </c>
      <c r="K594" t="s">
        <v>131</v>
      </c>
      <c r="L594" t="s">
        <v>1879</v>
      </c>
      <c r="M594" t="s">
        <v>1880</v>
      </c>
      <c r="N594">
        <v>0.55138888799999997</v>
      </c>
      <c r="O594">
        <v>0</v>
      </c>
      <c r="P594">
        <v>0</v>
      </c>
      <c r="Q594">
        <v>7</v>
      </c>
      <c r="R594">
        <v>594</v>
      </c>
      <c r="S594">
        <v>1</v>
      </c>
      <c r="T594">
        <v>400</v>
      </c>
      <c r="U594">
        <v>0</v>
      </c>
      <c r="V594">
        <v>0</v>
      </c>
      <c r="W594">
        <v>3.8597220000000001</v>
      </c>
      <c r="X594">
        <v>327.52499899999998</v>
      </c>
      <c r="Y594">
        <v>0.55138900000000002</v>
      </c>
      <c r="Z594">
        <v>220.555555</v>
      </c>
    </row>
    <row r="595" spans="1:26" x14ac:dyDescent="0.3">
      <c r="A595">
        <v>2738059</v>
      </c>
      <c r="B595">
        <v>1</v>
      </c>
      <c r="C595" t="s">
        <v>76</v>
      </c>
      <c r="D595" t="s">
        <v>103</v>
      </c>
      <c r="E595" t="s">
        <v>126</v>
      </c>
      <c r="F595" t="s">
        <v>1881</v>
      </c>
      <c r="G595" t="s">
        <v>128</v>
      </c>
      <c r="H595" t="s">
        <v>46</v>
      </c>
      <c r="I595" t="s">
        <v>129</v>
      </c>
      <c r="J595" t="s">
        <v>130</v>
      </c>
      <c r="K595" t="s">
        <v>131</v>
      </c>
      <c r="L595" t="s">
        <v>1882</v>
      </c>
      <c r="M595" t="s">
        <v>1883</v>
      </c>
      <c r="N595">
        <v>3.875555555</v>
      </c>
      <c r="O595">
        <v>0</v>
      </c>
      <c r="P595">
        <v>0</v>
      </c>
      <c r="Q595">
        <v>0</v>
      </c>
      <c r="R595">
        <v>29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112.391111</v>
      </c>
      <c r="Y595">
        <v>0</v>
      </c>
      <c r="Z595">
        <v>0</v>
      </c>
    </row>
    <row r="596" spans="1:26" x14ac:dyDescent="0.3">
      <c r="A596">
        <v>2738061</v>
      </c>
      <c r="B596">
        <v>1</v>
      </c>
      <c r="C596" t="s">
        <v>76</v>
      </c>
      <c r="D596" t="s">
        <v>99</v>
      </c>
      <c r="E596" t="s">
        <v>126</v>
      </c>
      <c r="F596" t="s">
        <v>1884</v>
      </c>
      <c r="G596" t="s">
        <v>371</v>
      </c>
      <c r="H596" t="s">
        <v>46</v>
      </c>
      <c r="I596" t="s">
        <v>129</v>
      </c>
      <c r="J596" t="s">
        <v>130</v>
      </c>
      <c r="K596" t="s">
        <v>131</v>
      </c>
      <c r="L596" t="s">
        <v>1885</v>
      </c>
      <c r="M596" t="s">
        <v>1886</v>
      </c>
      <c r="N596">
        <v>0.90416666599999995</v>
      </c>
      <c r="O596">
        <v>0</v>
      </c>
      <c r="P596">
        <v>65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58.770833000000003</v>
      </c>
      <c r="W596">
        <v>0</v>
      </c>
      <c r="X596">
        <v>0</v>
      </c>
      <c r="Y596">
        <v>0</v>
      </c>
      <c r="Z596">
        <v>0</v>
      </c>
    </row>
    <row r="597" spans="1:26" x14ac:dyDescent="0.3">
      <c r="A597">
        <v>2738064</v>
      </c>
      <c r="B597">
        <v>1</v>
      </c>
      <c r="C597" t="s">
        <v>76</v>
      </c>
      <c r="D597" t="s">
        <v>90</v>
      </c>
      <c r="E597" t="s">
        <v>126</v>
      </c>
      <c r="F597" t="s">
        <v>1887</v>
      </c>
      <c r="G597" t="s">
        <v>128</v>
      </c>
      <c r="H597" t="s">
        <v>46</v>
      </c>
      <c r="I597" t="s">
        <v>129</v>
      </c>
      <c r="J597" t="s">
        <v>130</v>
      </c>
      <c r="K597" t="s">
        <v>131</v>
      </c>
      <c r="L597" t="s">
        <v>1888</v>
      </c>
      <c r="M597" t="s">
        <v>1889</v>
      </c>
      <c r="N597">
        <v>3.0461111110000001</v>
      </c>
      <c r="O597">
        <v>0</v>
      </c>
      <c r="P597">
        <v>0</v>
      </c>
      <c r="Q597">
        <v>0</v>
      </c>
      <c r="R597">
        <v>37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112.70611100000001</v>
      </c>
      <c r="Y597">
        <v>0</v>
      </c>
      <c r="Z597">
        <v>0</v>
      </c>
    </row>
    <row r="598" spans="1:26" x14ac:dyDescent="0.3">
      <c r="A598">
        <v>2738073</v>
      </c>
      <c r="B598">
        <v>1</v>
      </c>
      <c r="C598" t="s">
        <v>76</v>
      </c>
      <c r="D598" t="s">
        <v>78</v>
      </c>
      <c r="E598" t="s">
        <v>153</v>
      </c>
      <c r="F598" t="s">
        <v>1890</v>
      </c>
      <c r="G598" t="s">
        <v>206</v>
      </c>
      <c r="H598" t="s">
        <v>46</v>
      </c>
      <c r="I598" t="s">
        <v>129</v>
      </c>
      <c r="J598" t="s">
        <v>130</v>
      </c>
      <c r="K598" t="s">
        <v>131</v>
      </c>
      <c r="L598" t="s">
        <v>1891</v>
      </c>
      <c r="M598" t="s">
        <v>1892</v>
      </c>
      <c r="N598">
        <v>2.7763888880000001</v>
      </c>
      <c r="O598">
        <v>0</v>
      </c>
      <c r="P598">
        <v>3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8.329167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2738078</v>
      </c>
      <c r="B599">
        <v>1</v>
      </c>
      <c r="C599" t="s">
        <v>77</v>
      </c>
      <c r="D599" t="s">
        <v>118</v>
      </c>
      <c r="E599" t="s">
        <v>222</v>
      </c>
      <c r="F599" t="s">
        <v>1893</v>
      </c>
      <c r="G599" t="s">
        <v>199</v>
      </c>
      <c r="H599" t="s">
        <v>47</v>
      </c>
      <c r="I599" t="s">
        <v>129</v>
      </c>
      <c r="J599" t="s">
        <v>130</v>
      </c>
      <c r="K599" t="s">
        <v>131</v>
      </c>
      <c r="L599" t="s">
        <v>1894</v>
      </c>
      <c r="M599" t="s">
        <v>1895</v>
      </c>
      <c r="N599">
        <v>5.1747222219999998</v>
      </c>
      <c r="O599">
        <v>25</v>
      </c>
      <c r="P599">
        <v>0</v>
      </c>
      <c r="Q599">
        <v>0</v>
      </c>
      <c r="R599">
        <v>0</v>
      </c>
      <c r="S599">
        <v>0</v>
      </c>
      <c r="T599">
        <v>119</v>
      </c>
      <c r="U599">
        <v>129.368056</v>
      </c>
      <c r="V599">
        <v>0</v>
      </c>
      <c r="W599">
        <v>0</v>
      </c>
      <c r="X599">
        <v>0</v>
      </c>
      <c r="Y599">
        <v>0</v>
      </c>
      <c r="Z599">
        <v>615.79194399999994</v>
      </c>
    </row>
    <row r="600" spans="1:26" x14ac:dyDescent="0.3">
      <c r="A600">
        <v>2738089</v>
      </c>
      <c r="B600">
        <v>1</v>
      </c>
      <c r="C600" t="s">
        <v>76</v>
      </c>
      <c r="D600" t="s">
        <v>80</v>
      </c>
      <c r="E600" t="s">
        <v>153</v>
      </c>
      <c r="F600" t="s">
        <v>1896</v>
      </c>
      <c r="G600" t="s">
        <v>155</v>
      </c>
      <c r="H600" t="s">
        <v>46</v>
      </c>
      <c r="I600" t="s">
        <v>129</v>
      </c>
      <c r="J600" t="s">
        <v>130</v>
      </c>
      <c r="K600" t="s">
        <v>131</v>
      </c>
      <c r="L600" t="s">
        <v>1897</v>
      </c>
      <c r="M600" t="s">
        <v>1898</v>
      </c>
      <c r="N600">
        <v>2.889444444</v>
      </c>
      <c r="O600">
        <v>0</v>
      </c>
      <c r="P600">
        <v>5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14.447222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2738097</v>
      </c>
      <c r="B601">
        <v>1</v>
      </c>
      <c r="C601" t="s">
        <v>77</v>
      </c>
      <c r="D601" t="s">
        <v>124</v>
      </c>
      <c r="E601" t="s">
        <v>163</v>
      </c>
      <c r="F601" t="s">
        <v>1899</v>
      </c>
      <c r="G601" t="s">
        <v>364</v>
      </c>
      <c r="H601" t="s">
        <v>47</v>
      </c>
      <c r="I601" t="s">
        <v>129</v>
      </c>
      <c r="J601" t="s">
        <v>130</v>
      </c>
      <c r="K601" t="s">
        <v>131</v>
      </c>
      <c r="L601" t="s">
        <v>1900</v>
      </c>
      <c r="M601" t="s">
        <v>1901</v>
      </c>
      <c r="N601">
        <v>10.702222222</v>
      </c>
      <c r="O601">
        <v>43</v>
      </c>
      <c r="P601">
        <v>102</v>
      </c>
      <c r="Q601">
        <v>0</v>
      </c>
      <c r="R601">
        <v>0</v>
      </c>
      <c r="S601">
        <v>0</v>
      </c>
      <c r="T601">
        <v>0</v>
      </c>
      <c r="U601">
        <v>460.19555600000001</v>
      </c>
      <c r="V601">
        <v>1091.626667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2738087</v>
      </c>
      <c r="B602">
        <v>1</v>
      </c>
      <c r="C602" t="s">
        <v>76</v>
      </c>
      <c r="D602" t="s">
        <v>106</v>
      </c>
      <c r="E602" t="s">
        <v>153</v>
      </c>
      <c r="F602" t="s">
        <v>1902</v>
      </c>
      <c r="G602" t="s">
        <v>249</v>
      </c>
      <c r="H602" t="s">
        <v>46</v>
      </c>
      <c r="I602" t="s">
        <v>129</v>
      </c>
      <c r="J602" t="s">
        <v>130</v>
      </c>
      <c r="K602" t="s">
        <v>131</v>
      </c>
      <c r="L602" t="s">
        <v>1903</v>
      </c>
      <c r="M602" t="s">
        <v>1904</v>
      </c>
      <c r="N602">
        <v>4.3897222219999996</v>
      </c>
      <c r="O602">
        <v>0</v>
      </c>
      <c r="P602">
        <v>4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17.558889000000001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2738096</v>
      </c>
      <c r="B603">
        <v>1</v>
      </c>
      <c r="C603" t="s">
        <v>77</v>
      </c>
      <c r="D603" t="s">
        <v>113</v>
      </c>
      <c r="E603" t="s">
        <v>163</v>
      </c>
      <c r="F603" t="s">
        <v>1905</v>
      </c>
      <c r="G603" t="s">
        <v>264</v>
      </c>
      <c r="H603" t="s">
        <v>47</v>
      </c>
      <c r="I603" t="s">
        <v>129</v>
      </c>
      <c r="J603" t="s">
        <v>130</v>
      </c>
      <c r="K603" t="s">
        <v>131</v>
      </c>
      <c r="L603" t="s">
        <v>1906</v>
      </c>
      <c r="M603" t="s">
        <v>1907</v>
      </c>
      <c r="N603">
        <v>2.0061111110000001</v>
      </c>
      <c r="O603">
        <v>0</v>
      </c>
      <c r="P603">
        <v>0</v>
      </c>
      <c r="Q603">
        <v>0</v>
      </c>
      <c r="R603">
        <v>0</v>
      </c>
      <c r="S603">
        <v>9</v>
      </c>
      <c r="T603">
        <v>283</v>
      </c>
      <c r="U603">
        <v>0</v>
      </c>
      <c r="V603">
        <v>0</v>
      </c>
      <c r="W603">
        <v>0</v>
      </c>
      <c r="X603">
        <v>0</v>
      </c>
      <c r="Y603">
        <v>18.055</v>
      </c>
      <c r="Z603">
        <v>567.72944399999994</v>
      </c>
    </row>
    <row r="604" spans="1:26" x14ac:dyDescent="0.3">
      <c r="A604">
        <v>2738094</v>
      </c>
      <c r="B604">
        <v>1</v>
      </c>
      <c r="C604" t="s">
        <v>76</v>
      </c>
      <c r="D604" t="s">
        <v>89</v>
      </c>
      <c r="E604" t="s">
        <v>126</v>
      </c>
      <c r="F604" t="s">
        <v>1908</v>
      </c>
      <c r="G604" t="s">
        <v>128</v>
      </c>
      <c r="H604" t="s">
        <v>46</v>
      </c>
      <c r="I604" t="s">
        <v>129</v>
      </c>
      <c r="J604" t="s">
        <v>130</v>
      </c>
      <c r="K604" t="s">
        <v>131</v>
      </c>
      <c r="L604" t="s">
        <v>1909</v>
      </c>
      <c r="M604" t="s">
        <v>1910</v>
      </c>
      <c r="N604">
        <v>3.278611111</v>
      </c>
      <c r="O604">
        <v>0</v>
      </c>
      <c r="P604">
        <v>227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744.24472200000002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2738095</v>
      </c>
      <c r="B605">
        <v>1</v>
      </c>
      <c r="C605" t="s">
        <v>76</v>
      </c>
      <c r="D605" t="s">
        <v>81</v>
      </c>
      <c r="E605" t="s">
        <v>153</v>
      </c>
      <c r="F605" t="s">
        <v>1911</v>
      </c>
      <c r="G605" t="s">
        <v>206</v>
      </c>
      <c r="H605" t="s">
        <v>46</v>
      </c>
      <c r="I605" t="s">
        <v>129</v>
      </c>
      <c r="J605" t="s">
        <v>130</v>
      </c>
      <c r="K605" t="s">
        <v>131</v>
      </c>
      <c r="L605" t="s">
        <v>1912</v>
      </c>
      <c r="M605" t="s">
        <v>1913</v>
      </c>
      <c r="N605">
        <v>4.256388888</v>
      </c>
      <c r="O605">
        <v>0</v>
      </c>
      <c r="P605">
        <v>6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25.538333000000002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2738098</v>
      </c>
      <c r="B606">
        <v>1</v>
      </c>
      <c r="C606" t="s">
        <v>76</v>
      </c>
      <c r="D606" t="s">
        <v>78</v>
      </c>
      <c r="E606" t="s">
        <v>153</v>
      </c>
      <c r="F606" t="s">
        <v>1914</v>
      </c>
      <c r="G606" t="s">
        <v>206</v>
      </c>
      <c r="H606" t="s">
        <v>46</v>
      </c>
      <c r="I606" t="s">
        <v>129</v>
      </c>
      <c r="J606" t="s">
        <v>130</v>
      </c>
      <c r="K606" t="s">
        <v>131</v>
      </c>
      <c r="L606" t="s">
        <v>1915</v>
      </c>
      <c r="M606" t="s">
        <v>1916</v>
      </c>
      <c r="N606">
        <v>2.241666666</v>
      </c>
      <c r="O606">
        <v>0</v>
      </c>
      <c r="P606">
        <v>5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11.208333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2738102</v>
      </c>
      <c r="B607">
        <v>1</v>
      </c>
      <c r="C607" t="s">
        <v>77</v>
      </c>
      <c r="D607" t="s">
        <v>108</v>
      </c>
      <c r="E607" t="s">
        <v>126</v>
      </c>
      <c r="F607" t="s">
        <v>1917</v>
      </c>
      <c r="G607" t="s">
        <v>128</v>
      </c>
      <c r="H607" t="s">
        <v>46</v>
      </c>
      <c r="I607" t="s">
        <v>129</v>
      </c>
      <c r="J607" t="s">
        <v>130</v>
      </c>
      <c r="K607" t="s">
        <v>131</v>
      </c>
      <c r="L607" t="s">
        <v>1918</v>
      </c>
      <c r="M607" t="s">
        <v>1919</v>
      </c>
      <c r="N607">
        <v>4.8930555550000001</v>
      </c>
      <c r="O607">
        <v>0</v>
      </c>
      <c r="P607">
        <v>18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88.075000000000003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2738105</v>
      </c>
      <c r="B608">
        <v>1</v>
      </c>
      <c r="C608" t="s">
        <v>76</v>
      </c>
      <c r="D608" t="s">
        <v>95</v>
      </c>
      <c r="E608" t="s">
        <v>163</v>
      </c>
      <c r="F608" t="s">
        <v>1920</v>
      </c>
      <c r="G608" t="s">
        <v>199</v>
      </c>
      <c r="H608" t="s">
        <v>47</v>
      </c>
      <c r="I608" t="s">
        <v>129</v>
      </c>
      <c r="J608" t="s">
        <v>130</v>
      </c>
      <c r="K608" t="s">
        <v>131</v>
      </c>
      <c r="L608" t="s">
        <v>1921</v>
      </c>
      <c r="M608" t="s">
        <v>1922</v>
      </c>
      <c r="N608">
        <v>1.913333333</v>
      </c>
      <c r="O608">
        <v>0</v>
      </c>
      <c r="P608">
        <v>0</v>
      </c>
      <c r="Q608">
        <v>3</v>
      </c>
      <c r="R608">
        <v>357</v>
      </c>
      <c r="S608">
        <v>0</v>
      </c>
      <c r="T608">
        <v>2</v>
      </c>
      <c r="U608">
        <v>0</v>
      </c>
      <c r="V608">
        <v>0</v>
      </c>
      <c r="W608">
        <v>5.74</v>
      </c>
      <c r="X608">
        <v>683.06</v>
      </c>
      <c r="Y608">
        <v>0</v>
      </c>
      <c r="Z608">
        <v>3.826667</v>
      </c>
    </row>
    <row r="609" spans="1:26" x14ac:dyDescent="0.3">
      <c r="A609">
        <v>2738104</v>
      </c>
      <c r="B609">
        <v>1</v>
      </c>
      <c r="C609" t="s">
        <v>77</v>
      </c>
      <c r="D609" t="s">
        <v>123</v>
      </c>
      <c r="E609" t="s">
        <v>145</v>
      </c>
      <c r="F609" t="s">
        <v>1923</v>
      </c>
      <c r="G609" t="s">
        <v>1924</v>
      </c>
      <c r="H609" t="s">
        <v>46</v>
      </c>
      <c r="I609" t="s">
        <v>129</v>
      </c>
      <c r="J609" t="s">
        <v>130</v>
      </c>
      <c r="K609" t="s">
        <v>131</v>
      </c>
      <c r="L609" t="s">
        <v>1925</v>
      </c>
      <c r="M609" t="s">
        <v>1926</v>
      </c>
      <c r="N609">
        <v>7.5813888880000002</v>
      </c>
      <c r="O609">
        <v>0</v>
      </c>
      <c r="P609">
        <v>50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379.06944399999998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2738106</v>
      </c>
      <c r="B610">
        <v>1</v>
      </c>
      <c r="C610" t="s">
        <v>76</v>
      </c>
      <c r="D610" t="s">
        <v>78</v>
      </c>
      <c r="E610" t="s">
        <v>153</v>
      </c>
      <c r="F610" t="s">
        <v>1037</v>
      </c>
      <c r="G610" t="s">
        <v>155</v>
      </c>
      <c r="H610" t="s">
        <v>46</v>
      </c>
      <c r="I610" t="s">
        <v>129</v>
      </c>
      <c r="J610" t="s">
        <v>130</v>
      </c>
      <c r="K610" t="s">
        <v>131</v>
      </c>
      <c r="L610" t="s">
        <v>1927</v>
      </c>
      <c r="M610" t="s">
        <v>1928</v>
      </c>
      <c r="N610">
        <v>1.207777777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1.207778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2738110</v>
      </c>
      <c r="B611">
        <v>1</v>
      </c>
      <c r="C611" t="s">
        <v>76</v>
      </c>
      <c r="D611" t="s">
        <v>82</v>
      </c>
      <c r="E611" t="s">
        <v>153</v>
      </c>
      <c r="F611" t="s">
        <v>1929</v>
      </c>
      <c r="G611" t="s">
        <v>155</v>
      </c>
      <c r="H611" t="s">
        <v>46</v>
      </c>
      <c r="I611" t="s">
        <v>129</v>
      </c>
      <c r="J611" t="s">
        <v>130</v>
      </c>
      <c r="K611" t="s">
        <v>131</v>
      </c>
      <c r="L611" t="s">
        <v>1930</v>
      </c>
      <c r="M611" t="s">
        <v>1931</v>
      </c>
      <c r="N611">
        <v>1.092777777</v>
      </c>
      <c r="O611">
        <v>0</v>
      </c>
      <c r="P611">
        <v>2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2.1855560000000001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2738114</v>
      </c>
      <c r="B612">
        <v>1</v>
      </c>
      <c r="C612" t="s">
        <v>76</v>
      </c>
      <c r="D612" t="s">
        <v>91</v>
      </c>
      <c r="E612" t="s">
        <v>126</v>
      </c>
      <c r="F612" t="s">
        <v>1932</v>
      </c>
      <c r="G612" t="s">
        <v>128</v>
      </c>
      <c r="H612" t="s">
        <v>46</v>
      </c>
      <c r="I612" t="s">
        <v>129</v>
      </c>
      <c r="J612" t="s">
        <v>130</v>
      </c>
      <c r="K612" t="s">
        <v>131</v>
      </c>
      <c r="L612" t="s">
        <v>1933</v>
      </c>
      <c r="M612" t="s">
        <v>1934</v>
      </c>
      <c r="N612">
        <v>4.1211111110000003</v>
      </c>
      <c r="O612">
        <v>0</v>
      </c>
      <c r="P612">
        <v>76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313.20444400000002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2738117</v>
      </c>
      <c r="B613">
        <v>1</v>
      </c>
      <c r="C613" t="s">
        <v>76</v>
      </c>
      <c r="D613" t="s">
        <v>96</v>
      </c>
      <c r="E613" t="s">
        <v>126</v>
      </c>
      <c r="F613" t="s">
        <v>1935</v>
      </c>
      <c r="G613" t="s">
        <v>371</v>
      </c>
      <c r="H613" t="s">
        <v>46</v>
      </c>
      <c r="I613" t="s">
        <v>129</v>
      </c>
      <c r="J613" t="s">
        <v>130</v>
      </c>
      <c r="K613" t="s">
        <v>131</v>
      </c>
      <c r="L613" t="s">
        <v>1936</v>
      </c>
      <c r="M613" t="s">
        <v>1937</v>
      </c>
      <c r="N613">
        <v>5.6447222220000004</v>
      </c>
      <c r="O613">
        <v>0</v>
      </c>
      <c r="P613">
        <v>6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33.868333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2738118</v>
      </c>
      <c r="B614">
        <v>1</v>
      </c>
      <c r="C614" t="s">
        <v>76</v>
      </c>
      <c r="D614" t="s">
        <v>92</v>
      </c>
      <c r="E614" t="s">
        <v>126</v>
      </c>
      <c r="F614" t="s">
        <v>1938</v>
      </c>
      <c r="G614" t="s">
        <v>128</v>
      </c>
      <c r="H614" t="s">
        <v>46</v>
      </c>
      <c r="I614" t="s">
        <v>129</v>
      </c>
      <c r="J614" t="s">
        <v>130</v>
      </c>
      <c r="K614" t="s">
        <v>131</v>
      </c>
      <c r="L614" t="s">
        <v>1939</v>
      </c>
      <c r="M614" t="s">
        <v>1940</v>
      </c>
      <c r="N614">
        <v>0.768055555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26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19.969443999999999</v>
      </c>
    </row>
    <row r="615" spans="1:26" x14ac:dyDescent="0.3">
      <c r="A615">
        <v>2738119</v>
      </c>
      <c r="B615">
        <v>1</v>
      </c>
      <c r="C615" t="s">
        <v>77</v>
      </c>
      <c r="D615" t="s">
        <v>114</v>
      </c>
      <c r="E615" t="s">
        <v>126</v>
      </c>
      <c r="F615" t="s">
        <v>1663</v>
      </c>
      <c r="G615" t="s">
        <v>578</v>
      </c>
      <c r="H615" t="s">
        <v>46</v>
      </c>
      <c r="I615" t="s">
        <v>129</v>
      </c>
      <c r="J615" t="s">
        <v>15</v>
      </c>
      <c r="K615" t="s">
        <v>131</v>
      </c>
      <c r="L615" t="s">
        <v>1941</v>
      </c>
      <c r="M615" t="s">
        <v>1942</v>
      </c>
      <c r="N615">
        <v>1.1391666659999999</v>
      </c>
      <c r="O615">
        <v>0</v>
      </c>
      <c r="P615">
        <v>157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178.84916699999999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2738137</v>
      </c>
      <c r="B616">
        <v>1</v>
      </c>
      <c r="C616" t="s">
        <v>76</v>
      </c>
      <c r="D616" t="s">
        <v>79</v>
      </c>
      <c r="E616" t="s">
        <v>153</v>
      </c>
      <c r="F616" t="s">
        <v>1943</v>
      </c>
      <c r="G616" t="s">
        <v>249</v>
      </c>
      <c r="H616" t="s">
        <v>46</v>
      </c>
      <c r="I616" t="s">
        <v>129</v>
      </c>
      <c r="J616" t="s">
        <v>130</v>
      </c>
      <c r="K616" t="s">
        <v>131</v>
      </c>
      <c r="L616" t="s">
        <v>1944</v>
      </c>
      <c r="M616" t="s">
        <v>1945</v>
      </c>
      <c r="N616">
        <v>1.92</v>
      </c>
      <c r="O616">
        <v>0</v>
      </c>
      <c r="P616">
        <v>5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9.6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2738127</v>
      </c>
      <c r="B617">
        <v>1</v>
      </c>
      <c r="C617" t="s">
        <v>76</v>
      </c>
      <c r="D617" t="s">
        <v>88</v>
      </c>
      <c r="E617" t="s">
        <v>153</v>
      </c>
      <c r="F617" t="s">
        <v>1946</v>
      </c>
      <c r="G617" t="s">
        <v>155</v>
      </c>
      <c r="H617" t="s">
        <v>46</v>
      </c>
      <c r="I617" t="s">
        <v>129</v>
      </c>
      <c r="J617" t="s">
        <v>130</v>
      </c>
      <c r="K617" t="s">
        <v>131</v>
      </c>
      <c r="L617" t="s">
        <v>1947</v>
      </c>
      <c r="M617" t="s">
        <v>1948</v>
      </c>
      <c r="N617">
        <v>2.1436111109999998</v>
      </c>
      <c r="O617">
        <v>0</v>
      </c>
      <c r="P617">
        <v>5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10.718056000000001</v>
      </c>
      <c r="W617">
        <v>0</v>
      </c>
      <c r="X617">
        <v>0</v>
      </c>
      <c r="Y617">
        <v>0</v>
      </c>
      <c r="Z617">
        <v>0</v>
      </c>
    </row>
    <row r="618" spans="1:26" x14ac:dyDescent="0.3">
      <c r="A618">
        <v>2738130</v>
      </c>
      <c r="B618">
        <v>1</v>
      </c>
      <c r="C618" t="s">
        <v>76</v>
      </c>
      <c r="D618" t="s">
        <v>102</v>
      </c>
      <c r="E618" t="s">
        <v>126</v>
      </c>
      <c r="F618" t="s">
        <v>1949</v>
      </c>
      <c r="G618" t="s">
        <v>128</v>
      </c>
      <c r="H618" t="s">
        <v>46</v>
      </c>
      <c r="I618" t="s">
        <v>129</v>
      </c>
      <c r="J618" t="s">
        <v>130</v>
      </c>
      <c r="K618" t="s">
        <v>131</v>
      </c>
      <c r="L618" t="s">
        <v>1950</v>
      </c>
      <c r="M618" t="s">
        <v>1951</v>
      </c>
      <c r="N618">
        <v>3.4241666660000001</v>
      </c>
      <c r="O618">
        <v>0</v>
      </c>
      <c r="P618">
        <v>12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41.09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2738132</v>
      </c>
      <c r="B619">
        <v>1</v>
      </c>
      <c r="C619" t="s">
        <v>77</v>
      </c>
      <c r="D619" t="s">
        <v>112</v>
      </c>
      <c r="E619" t="s">
        <v>126</v>
      </c>
      <c r="F619" t="s">
        <v>1952</v>
      </c>
      <c r="G619" t="s">
        <v>128</v>
      </c>
      <c r="H619" t="s">
        <v>46</v>
      </c>
      <c r="I619" t="s">
        <v>129</v>
      </c>
      <c r="J619" t="s">
        <v>130</v>
      </c>
      <c r="K619" t="s">
        <v>131</v>
      </c>
      <c r="L619" t="s">
        <v>1953</v>
      </c>
      <c r="M619" t="s">
        <v>1954</v>
      </c>
      <c r="N619">
        <v>2.1688888880000001</v>
      </c>
      <c r="O619">
        <v>0</v>
      </c>
      <c r="P619">
        <v>0</v>
      </c>
      <c r="Q619">
        <v>0</v>
      </c>
      <c r="R619">
        <v>139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301.47555499999999</v>
      </c>
      <c r="Y619">
        <v>0</v>
      </c>
      <c r="Z619">
        <v>0</v>
      </c>
    </row>
    <row r="620" spans="1:26" x14ac:dyDescent="0.3">
      <c r="A620">
        <v>2738128</v>
      </c>
      <c r="B620">
        <v>1</v>
      </c>
      <c r="C620" t="s">
        <v>76</v>
      </c>
      <c r="D620" t="s">
        <v>78</v>
      </c>
      <c r="E620" t="s">
        <v>153</v>
      </c>
      <c r="F620" t="s">
        <v>1955</v>
      </c>
      <c r="G620" t="s">
        <v>155</v>
      </c>
      <c r="H620" t="s">
        <v>46</v>
      </c>
      <c r="I620" t="s">
        <v>129</v>
      </c>
      <c r="J620" t="s">
        <v>130</v>
      </c>
      <c r="K620" t="s">
        <v>131</v>
      </c>
      <c r="L620" t="s">
        <v>1956</v>
      </c>
      <c r="M620" t="s">
        <v>1957</v>
      </c>
      <c r="N620">
        <v>3.1936111110000001</v>
      </c>
      <c r="O620">
        <v>0</v>
      </c>
      <c r="P620">
        <v>2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6.3872220000000004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2738134</v>
      </c>
      <c r="B621">
        <v>1</v>
      </c>
      <c r="C621" t="s">
        <v>77</v>
      </c>
      <c r="D621" t="s">
        <v>119</v>
      </c>
      <c r="E621" t="s">
        <v>126</v>
      </c>
      <c r="F621" t="s">
        <v>1958</v>
      </c>
      <c r="G621" t="s">
        <v>128</v>
      </c>
      <c r="H621" t="s">
        <v>46</v>
      </c>
      <c r="I621" t="s">
        <v>129</v>
      </c>
      <c r="J621" t="s">
        <v>130</v>
      </c>
      <c r="K621" t="s">
        <v>131</v>
      </c>
      <c r="L621" t="s">
        <v>1959</v>
      </c>
      <c r="M621" t="s">
        <v>1960</v>
      </c>
      <c r="N621">
        <v>2.2152777769999998</v>
      </c>
      <c r="O621">
        <v>0</v>
      </c>
      <c r="P621">
        <v>82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181.65277800000001</v>
      </c>
      <c r="W621">
        <v>0</v>
      </c>
      <c r="X621">
        <v>0</v>
      </c>
      <c r="Y621">
        <v>0</v>
      </c>
      <c r="Z621">
        <v>0</v>
      </c>
    </row>
    <row r="622" spans="1:26" x14ac:dyDescent="0.3">
      <c r="A622">
        <v>2738145</v>
      </c>
      <c r="B622">
        <v>1</v>
      </c>
      <c r="C622" t="s">
        <v>76</v>
      </c>
      <c r="D622" t="s">
        <v>92</v>
      </c>
      <c r="E622" t="s">
        <v>126</v>
      </c>
      <c r="F622" t="s">
        <v>1961</v>
      </c>
      <c r="G622" t="s">
        <v>128</v>
      </c>
      <c r="H622" t="s">
        <v>46</v>
      </c>
      <c r="I622" t="s">
        <v>129</v>
      </c>
      <c r="J622" t="s">
        <v>130</v>
      </c>
      <c r="K622" t="s">
        <v>131</v>
      </c>
      <c r="L622" t="s">
        <v>1962</v>
      </c>
      <c r="M622" t="s">
        <v>1963</v>
      </c>
      <c r="N622">
        <v>3.574166666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62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221.598333</v>
      </c>
    </row>
    <row r="623" spans="1:26" x14ac:dyDescent="0.3">
      <c r="A623">
        <v>2738139</v>
      </c>
      <c r="B623">
        <v>1</v>
      </c>
      <c r="C623" t="s">
        <v>76</v>
      </c>
      <c r="D623" t="s">
        <v>101</v>
      </c>
      <c r="E623" t="s">
        <v>153</v>
      </c>
      <c r="F623" t="s">
        <v>1964</v>
      </c>
      <c r="G623" t="s">
        <v>155</v>
      </c>
      <c r="H623" t="s">
        <v>46</v>
      </c>
      <c r="I623" t="s">
        <v>129</v>
      </c>
      <c r="J623" t="s">
        <v>130</v>
      </c>
      <c r="K623" t="s">
        <v>131</v>
      </c>
      <c r="L623" t="s">
        <v>1965</v>
      </c>
      <c r="M623" t="s">
        <v>1966</v>
      </c>
      <c r="N623">
        <v>1.420833333</v>
      </c>
      <c r="O623">
        <v>0</v>
      </c>
      <c r="P623">
        <v>42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59.674999999999997</v>
      </c>
      <c r="W623">
        <v>0</v>
      </c>
      <c r="X623">
        <v>0</v>
      </c>
      <c r="Y623">
        <v>0</v>
      </c>
      <c r="Z623">
        <v>0</v>
      </c>
    </row>
    <row r="624" spans="1:26" x14ac:dyDescent="0.3">
      <c r="A624">
        <v>2738143</v>
      </c>
      <c r="B624">
        <v>1</v>
      </c>
      <c r="C624" t="s">
        <v>77</v>
      </c>
      <c r="D624" t="s">
        <v>108</v>
      </c>
      <c r="E624" t="s">
        <v>153</v>
      </c>
      <c r="F624" t="s">
        <v>1967</v>
      </c>
      <c r="G624" t="s">
        <v>249</v>
      </c>
      <c r="H624" t="s">
        <v>46</v>
      </c>
      <c r="I624" t="s">
        <v>129</v>
      </c>
      <c r="J624" t="s">
        <v>130</v>
      </c>
      <c r="K624" t="s">
        <v>131</v>
      </c>
      <c r="L624" t="s">
        <v>1968</v>
      </c>
      <c r="M624" t="s">
        <v>1969</v>
      </c>
      <c r="N624">
        <v>4.6372222220000001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4.6372220000000004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2738153</v>
      </c>
      <c r="B625">
        <v>1</v>
      </c>
      <c r="C625" t="s">
        <v>77</v>
      </c>
      <c r="D625" t="s">
        <v>114</v>
      </c>
      <c r="E625" t="s">
        <v>126</v>
      </c>
      <c r="F625" t="s">
        <v>1970</v>
      </c>
      <c r="G625" t="s">
        <v>177</v>
      </c>
      <c r="H625" t="s">
        <v>46</v>
      </c>
      <c r="I625" t="s">
        <v>129</v>
      </c>
      <c r="J625" t="s">
        <v>130</v>
      </c>
      <c r="K625" t="s">
        <v>131</v>
      </c>
      <c r="L625" t="s">
        <v>1971</v>
      </c>
      <c r="M625" t="s">
        <v>1972</v>
      </c>
      <c r="N625">
        <v>3.0380555550000001</v>
      </c>
      <c r="O625">
        <v>0</v>
      </c>
      <c r="P625">
        <v>284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862.80777799999998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2738157</v>
      </c>
      <c r="B626">
        <v>1</v>
      </c>
      <c r="C626" t="s">
        <v>76</v>
      </c>
      <c r="D626" t="s">
        <v>91</v>
      </c>
      <c r="E626" t="s">
        <v>153</v>
      </c>
      <c r="F626" t="s">
        <v>1973</v>
      </c>
      <c r="G626" t="s">
        <v>249</v>
      </c>
      <c r="H626" t="s">
        <v>46</v>
      </c>
      <c r="I626" t="s">
        <v>129</v>
      </c>
      <c r="J626" t="s">
        <v>130</v>
      </c>
      <c r="K626" t="s">
        <v>131</v>
      </c>
      <c r="L626" t="s">
        <v>1974</v>
      </c>
      <c r="M626" t="s">
        <v>1975</v>
      </c>
      <c r="N626">
        <v>2.0294444440000001</v>
      </c>
      <c r="O626">
        <v>0</v>
      </c>
      <c r="P626">
        <v>2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4.0588889999999997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2738159</v>
      </c>
      <c r="B627">
        <v>1</v>
      </c>
      <c r="C627" t="s">
        <v>76</v>
      </c>
      <c r="D627" t="s">
        <v>95</v>
      </c>
      <c r="E627" t="s">
        <v>153</v>
      </c>
      <c r="F627" t="s">
        <v>1976</v>
      </c>
      <c r="G627" t="s">
        <v>155</v>
      </c>
      <c r="H627" t="s">
        <v>46</v>
      </c>
      <c r="I627" t="s">
        <v>129</v>
      </c>
      <c r="J627" t="s">
        <v>130</v>
      </c>
      <c r="K627" t="s">
        <v>131</v>
      </c>
      <c r="L627" t="s">
        <v>1977</v>
      </c>
      <c r="M627" t="s">
        <v>1978</v>
      </c>
      <c r="N627">
        <v>3.1086111110000001</v>
      </c>
      <c r="O627">
        <v>0</v>
      </c>
      <c r="P627">
        <v>0</v>
      </c>
      <c r="Q627">
        <v>0</v>
      </c>
      <c r="R627">
        <v>2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6.2172219999999996</v>
      </c>
      <c r="Y627">
        <v>0</v>
      </c>
      <c r="Z627">
        <v>0</v>
      </c>
    </row>
    <row r="628" spans="1:26" x14ac:dyDescent="0.3">
      <c r="A628">
        <v>2738161</v>
      </c>
      <c r="B628">
        <v>1</v>
      </c>
      <c r="C628" t="s">
        <v>76</v>
      </c>
      <c r="D628" t="s">
        <v>92</v>
      </c>
      <c r="E628" t="s">
        <v>145</v>
      </c>
      <c r="F628" t="s">
        <v>1979</v>
      </c>
      <c r="G628" t="s">
        <v>128</v>
      </c>
      <c r="H628" t="s">
        <v>46</v>
      </c>
      <c r="I628" t="s">
        <v>129</v>
      </c>
      <c r="J628" t="s">
        <v>130</v>
      </c>
      <c r="K628" t="s">
        <v>131</v>
      </c>
      <c r="L628" t="s">
        <v>1980</v>
      </c>
      <c r="M628" t="s">
        <v>1981</v>
      </c>
      <c r="N628">
        <v>1.8847222219999999</v>
      </c>
      <c r="O628">
        <v>0</v>
      </c>
      <c r="P628">
        <v>0</v>
      </c>
      <c r="Q628">
        <v>0</v>
      </c>
      <c r="R628">
        <v>13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24.501389</v>
      </c>
      <c r="Y628">
        <v>0</v>
      </c>
      <c r="Z628">
        <v>0</v>
      </c>
    </row>
    <row r="629" spans="1:26" x14ac:dyDescent="0.3">
      <c r="A629">
        <v>2738160</v>
      </c>
      <c r="B629">
        <v>1</v>
      </c>
      <c r="C629" t="s">
        <v>77</v>
      </c>
      <c r="D629" t="s">
        <v>124</v>
      </c>
      <c r="E629" t="s">
        <v>126</v>
      </c>
      <c r="F629" t="s">
        <v>1982</v>
      </c>
      <c r="G629" t="s">
        <v>177</v>
      </c>
      <c r="H629" t="s">
        <v>46</v>
      </c>
      <c r="I629" t="s">
        <v>129</v>
      </c>
      <c r="J629" t="s">
        <v>130</v>
      </c>
      <c r="K629" t="s">
        <v>131</v>
      </c>
      <c r="L629" t="s">
        <v>1983</v>
      </c>
      <c r="M629" t="s">
        <v>1984</v>
      </c>
      <c r="N629">
        <v>4.3858333329999999</v>
      </c>
      <c r="O629">
        <v>0</v>
      </c>
      <c r="P629">
        <v>180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789.45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2738162</v>
      </c>
      <c r="B630">
        <v>1</v>
      </c>
      <c r="C630" t="s">
        <v>76</v>
      </c>
      <c r="D630" t="s">
        <v>102</v>
      </c>
      <c r="E630" t="s">
        <v>126</v>
      </c>
      <c r="F630" t="s">
        <v>1985</v>
      </c>
      <c r="G630" t="s">
        <v>128</v>
      </c>
      <c r="H630" t="s">
        <v>46</v>
      </c>
      <c r="I630" t="s">
        <v>129</v>
      </c>
      <c r="J630" t="s">
        <v>130</v>
      </c>
      <c r="K630" t="s">
        <v>131</v>
      </c>
      <c r="L630" t="s">
        <v>1986</v>
      </c>
      <c r="M630" t="s">
        <v>1987</v>
      </c>
      <c r="N630">
        <v>3.0122222220000001</v>
      </c>
      <c r="O630">
        <v>0</v>
      </c>
      <c r="P630">
        <v>15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45.183332999999998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2738167</v>
      </c>
      <c r="B631">
        <v>1</v>
      </c>
      <c r="C631" t="s">
        <v>77</v>
      </c>
      <c r="D631" t="s">
        <v>114</v>
      </c>
      <c r="E631" t="s">
        <v>126</v>
      </c>
      <c r="F631" t="s">
        <v>1988</v>
      </c>
      <c r="G631" t="s">
        <v>227</v>
      </c>
      <c r="H631" t="s">
        <v>46</v>
      </c>
      <c r="I631" t="s">
        <v>129</v>
      </c>
      <c r="J631" t="s">
        <v>130</v>
      </c>
      <c r="K631" t="s">
        <v>131</v>
      </c>
      <c r="L631" t="s">
        <v>1989</v>
      </c>
      <c r="M631" t="s">
        <v>1990</v>
      </c>
      <c r="N631">
        <v>1.253333333</v>
      </c>
      <c r="O631">
        <v>0</v>
      </c>
      <c r="P631">
        <v>306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383.52</v>
      </c>
      <c r="W631">
        <v>0</v>
      </c>
      <c r="X631">
        <v>0</v>
      </c>
      <c r="Y631">
        <v>0</v>
      </c>
      <c r="Z631">
        <v>0</v>
      </c>
    </row>
    <row r="632" spans="1:26" x14ac:dyDescent="0.3">
      <c r="A632">
        <v>2738175</v>
      </c>
      <c r="B632">
        <v>1</v>
      </c>
      <c r="C632" t="s">
        <v>77</v>
      </c>
      <c r="D632" t="s">
        <v>114</v>
      </c>
      <c r="E632" t="s">
        <v>153</v>
      </c>
      <c r="F632" t="s">
        <v>1991</v>
      </c>
      <c r="G632" t="s">
        <v>206</v>
      </c>
      <c r="H632" t="s">
        <v>46</v>
      </c>
      <c r="I632" t="s">
        <v>129</v>
      </c>
      <c r="J632" t="s">
        <v>130</v>
      </c>
      <c r="K632" t="s">
        <v>131</v>
      </c>
      <c r="L632" t="s">
        <v>1992</v>
      </c>
      <c r="M632" t="s">
        <v>1993</v>
      </c>
      <c r="N632">
        <v>2.7977777769999999</v>
      </c>
      <c r="O632">
        <v>0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2.7977780000000001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2738171</v>
      </c>
      <c r="B633">
        <v>1</v>
      </c>
      <c r="C633" t="s">
        <v>76</v>
      </c>
      <c r="D633" t="s">
        <v>86</v>
      </c>
      <c r="E633" t="s">
        <v>153</v>
      </c>
      <c r="F633" t="s">
        <v>1994</v>
      </c>
      <c r="G633" t="s">
        <v>249</v>
      </c>
      <c r="H633" t="s">
        <v>46</v>
      </c>
      <c r="I633" t="s">
        <v>129</v>
      </c>
      <c r="J633" t="s">
        <v>130</v>
      </c>
      <c r="K633" t="s">
        <v>131</v>
      </c>
      <c r="L633" t="s">
        <v>1995</v>
      </c>
      <c r="M633" t="s">
        <v>1996</v>
      </c>
      <c r="N633">
        <v>1.533055555</v>
      </c>
      <c r="O633">
        <v>0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3.0661109999999998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2738180</v>
      </c>
      <c r="B634">
        <v>1</v>
      </c>
      <c r="C634" t="s">
        <v>77</v>
      </c>
      <c r="D634" t="s">
        <v>112</v>
      </c>
      <c r="E634" t="s">
        <v>158</v>
      </c>
      <c r="F634" t="s">
        <v>1997</v>
      </c>
      <c r="G634" t="s">
        <v>199</v>
      </c>
      <c r="H634" t="s">
        <v>47</v>
      </c>
      <c r="I634" t="s">
        <v>129</v>
      </c>
      <c r="J634" t="s">
        <v>130</v>
      </c>
      <c r="K634" t="s">
        <v>131</v>
      </c>
      <c r="L634" t="s">
        <v>1998</v>
      </c>
      <c r="M634" t="s">
        <v>1999</v>
      </c>
      <c r="N634">
        <v>0.770277777</v>
      </c>
      <c r="O634">
        <v>0</v>
      </c>
      <c r="P634">
        <v>0</v>
      </c>
      <c r="Q634">
        <v>0</v>
      </c>
      <c r="R634">
        <v>0</v>
      </c>
      <c r="S634">
        <v>15</v>
      </c>
      <c r="T634">
        <v>983</v>
      </c>
      <c r="U634">
        <v>0</v>
      </c>
      <c r="V634">
        <v>0</v>
      </c>
      <c r="W634">
        <v>0</v>
      </c>
      <c r="X634">
        <v>0</v>
      </c>
      <c r="Y634">
        <v>11.554167</v>
      </c>
      <c r="Z634">
        <v>757.18305499999997</v>
      </c>
    </row>
    <row r="635" spans="1:26" x14ac:dyDescent="0.3">
      <c r="A635">
        <v>2738183</v>
      </c>
      <c r="B635">
        <v>1</v>
      </c>
      <c r="C635" t="s">
        <v>76</v>
      </c>
      <c r="D635" t="s">
        <v>85</v>
      </c>
      <c r="E635" t="s">
        <v>153</v>
      </c>
      <c r="F635" t="s">
        <v>2000</v>
      </c>
      <c r="G635" t="s">
        <v>155</v>
      </c>
      <c r="H635" t="s">
        <v>46</v>
      </c>
      <c r="I635" t="s">
        <v>129</v>
      </c>
      <c r="J635" t="s">
        <v>130</v>
      </c>
      <c r="K635" t="s">
        <v>131</v>
      </c>
      <c r="L635" t="s">
        <v>2001</v>
      </c>
      <c r="M635" t="s">
        <v>2002</v>
      </c>
      <c r="N635">
        <v>1.544166666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1.5441670000000001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2738184</v>
      </c>
      <c r="B636">
        <v>1</v>
      </c>
      <c r="C636" t="s">
        <v>76</v>
      </c>
      <c r="D636" t="s">
        <v>97</v>
      </c>
      <c r="E636" t="s">
        <v>126</v>
      </c>
      <c r="F636" t="s">
        <v>2003</v>
      </c>
      <c r="G636" t="s">
        <v>160</v>
      </c>
      <c r="H636" t="s">
        <v>46</v>
      </c>
      <c r="I636" t="s">
        <v>129</v>
      </c>
      <c r="J636" t="s">
        <v>130</v>
      </c>
      <c r="K636" t="s">
        <v>131</v>
      </c>
      <c r="L636" t="s">
        <v>2004</v>
      </c>
      <c r="M636" t="s">
        <v>2005</v>
      </c>
      <c r="N636">
        <v>2.384166666</v>
      </c>
      <c r="O636">
        <v>0</v>
      </c>
      <c r="P636">
        <v>112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267.02666699999997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2738186</v>
      </c>
      <c r="B637">
        <v>1</v>
      </c>
      <c r="C637" t="s">
        <v>77</v>
      </c>
      <c r="D637" t="s">
        <v>116</v>
      </c>
      <c r="E637" t="s">
        <v>126</v>
      </c>
      <c r="F637" t="s">
        <v>2006</v>
      </c>
      <c r="G637" t="s">
        <v>128</v>
      </c>
      <c r="H637" t="s">
        <v>46</v>
      </c>
      <c r="I637" t="s">
        <v>129</v>
      </c>
      <c r="J637" t="s">
        <v>130</v>
      </c>
      <c r="K637" t="s">
        <v>131</v>
      </c>
      <c r="L637" t="s">
        <v>2007</v>
      </c>
      <c r="M637" t="s">
        <v>2008</v>
      </c>
      <c r="N637">
        <v>0.55416666599999997</v>
      </c>
      <c r="O637">
        <v>0</v>
      </c>
      <c r="P637">
        <v>31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17.179167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2738194</v>
      </c>
      <c r="B638">
        <v>1</v>
      </c>
      <c r="C638" t="s">
        <v>77</v>
      </c>
      <c r="D638" t="s">
        <v>117</v>
      </c>
      <c r="E638" t="s">
        <v>167</v>
      </c>
      <c r="F638" t="s">
        <v>2009</v>
      </c>
      <c r="G638" t="s">
        <v>195</v>
      </c>
      <c r="H638" t="s">
        <v>46</v>
      </c>
      <c r="I638" t="s">
        <v>129</v>
      </c>
      <c r="J638" t="s">
        <v>130</v>
      </c>
      <c r="K638" t="s">
        <v>131</v>
      </c>
      <c r="L638" t="s">
        <v>2010</v>
      </c>
      <c r="M638" t="s">
        <v>2011</v>
      </c>
      <c r="N638">
        <v>1.1147222219999999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190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211.797222</v>
      </c>
    </row>
    <row r="639" spans="1:26" x14ac:dyDescent="0.3">
      <c r="A639">
        <v>2738199</v>
      </c>
      <c r="B639">
        <v>1</v>
      </c>
      <c r="C639" t="s">
        <v>77</v>
      </c>
      <c r="D639" t="s">
        <v>108</v>
      </c>
      <c r="E639" t="s">
        <v>153</v>
      </c>
      <c r="F639" t="s">
        <v>2012</v>
      </c>
      <c r="G639" t="s">
        <v>249</v>
      </c>
      <c r="H639" t="s">
        <v>46</v>
      </c>
      <c r="I639" t="s">
        <v>129</v>
      </c>
      <c r="J639" t="s">
        <v>130</v>
      </c>
      <c r="K639" t="s">
        <v>131</v>
      </c>
      <c r="L639" t="s">
        <v>2013</v>
      </c>
      <c r="M639" t="s">
        <v>2014</v>
      </c>
      <c r="N639">
        <v>3.6941666660000001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3.6941670000000002</v>
      </c>
    </row>
    <row r="640" spans="1:26" x14ac:dyDescent="0.3">
      <c r="A640">
        <v>2738197</v>
      </c>
      <c r="B640">
        <v>1</v>
      </c>
      <c r="C640" t="s">
        <v>76</v>
      </c>
      <c r="D640" t="s">
        <v>79</v>
      </c>
      <c r="E640" t="s">
        <v>153</v>
      </c>
      <c r="F640" t="s">
        <v>2015</v>
      </c>
      <c r="G640" t="s">
        <v>206</v>
      </c>
      <c r="H640" t="s">
        <v>46</v>
      </c>
      <c r="I640" t="s">
        <v>129</v>
      </c>
      <c r="J640" t="s">
        <v>130</v>
      </c>
      <c r="K640" t="s">
        <v>131</v>
      </c>
      <c r="L640" t="s">
        <v>2016</v>
      </c>
      <c r="M640" t="s">
        <v>2017</v>
      </c>
      <c r="N640">
        <v>1.0505555550000001</v>
      </c>
      <c r="O640">
        <v>0</v>
      </c>
      <c r="P640">
        <v>3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3.1516670000000002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2738202</v>
      </c>
      <c r="B641">
        <v>1</v>
      </c>
      <c r="C641" t="s">
        <v>76</v>
      </c>
      <c r="D641" t="s">
        <v>80</v>
      </c>
      <c r="E641" t="s">
        <v>153</v>
      </c>
      <c r="F641" t="s">
        <v>2018</v>
      </c>
      <c r="G641" t="s">
        <v>155</v>
      </c>
      <c r="H641" t="s">
        <v>46</v>
      </c>
      <c r="I641" t="s">
        <v>129</v>
      </c>
      <c r="J641" t="s">
        <v>130</v>
      </c>
      <c r="K641" t="s">
        <v>131</v>
      </c>
      <c r="L641" t="s">
        <v>2019</v>
      </c>
      <c r="M641" t="s">
        <v>2020</v>
      </c>
      <c r="N641">
        <v>1.0538888879999999</v>
      </c>
      <c r="O641">
        <v>0</v>
      </c>
      <c r="P641">
        <v>3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3.161667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2738167</v>
      </c>
      <c r="B642">
        <v>2</v>
      </c>
      <c r="C642" t="s">
        <v>77</v>
      </c>
      <c r="D642" t="s">
        <v>114</v>
      </c>
      <c r="E642" t="s">
        <v>167</v>
      </c>
      <c r="F642" t="s">
        <v>2021</v>
      </c>
      <c r="G642" t="s">
        <v>227</v>
      </c>
      <c r="H642" t="s">
        <v>46</v>
      </c>
      <c r="I642" t="s">
        <v>129</v>
      </c>
      <c r="J642" t="s">
        <v>130</v>
      </c>
      <c r="K642" t="s">
        <v>131</v>
      </c>
      <c r="L642" t="s">
        <v>1990</v>
      </c>
      <c r="M642" t="s">
        <v>2022</v>
      </c>
      <c r="N642">
        <v>0.37888888799999998</v>
      </c>
      <c r="O642">
        <v>0</v>
      </c>
      <c r="P642">
        <v>1168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442.54222099999998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2738207</v>
      </c>
      <c r="B643">
        <v>1</v>
      </c>
      <c r="C643" t="s">
        <v>76</v>
      </c>
      <c r="D643" t="s">
        <v>94</v>
      </c>
      <c r="E643" t="s">
        <v>126</v>
      </c>
      <c r="F643" t="s">
        <v>2023</v>
      </c>
      <c r="G643" t="s">
        <v>128</v>
      </c>
      <c r="H643" t="s">
        <v>46</v>
      </c>
      <c r="I643" t="s">
        <v>129</v>
      </c>
      <c r="J643" t="s">
        <v>130</v>
      </c>
      <c r="K643" t="s">
        <v>131</v>
      </c>
      <c r="L643" t="s">
        <v>2024</v>
      </c>
      <c r="M643" t="s">
        <v>2025</v>
      </c>
      <c r="N643">
        <v>1.000555555</v>
      </c>
      <c r="O643">
        <v>0</v>
      </c>
      <c r="P643">
        <v>25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25.013888999999999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2738217</v>
      </c>
      <c r="B644">
        <v>1</v>
      </c>
      <c r="C644" t="s">
        <v>76</v>
      </c>
      <c r="D644" t="s">
        <v>106</v>
      </c>
      <c r="E644" t="s">
        <v>153</v>
      </c>
      <c r="F644" t="s">
        <v>2026</v>
      </c>
      <c r="G644" t="s">
        <v>249</v>
      </c>
      <c r="H644" t="s">
        <v>46</v>
      </c>
      <c r="I644" t="s">
        <v>129</v>
      </c>
      <c r="J644" t="s">
        <v>130</v>
      </c>
      <c r="K644" t="s">
        <v>131</v>
      </c>
      <c r="L644" t="s">
        <v>2027</v>
      </c>
      <c r="M644" t="s">
        <v>2028</v>
      </c>
      <c r="N644">
        <v>4.8886111110000003</v>
      </c>
      <c r="O644">
        <v>0</v>
      </c>
      <c r="P644">
        <v>3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14.665832999999999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2738214</v>
      </c>
      <c r="B645">
        <v>1</v>
      </c>
      <c r="C645" t="s">
        <v>77</v>
      </c>
      <c r="D645" t="s">
        <v>123</v>
      </c>
      <c r="E645" t="s">
        <v>126</v>
      </c>
      <c r="F645" t="s">
        <v>2029</v>
      </c>
      <c r="G645" t="s">
        <v>160</v>
      </c>
      <c r="H645" t="s">
        <v>46</v>
      </c>
      <c r="I645" t="s">
        <v>129</v>
      </c>
      <c r="J645" t="s">
        <v>130</v>
      </c>
      <c r="K645" t="s">
        <v>131</v>
      </c>
      <c r="L645" t="s">
        <v>2030</v>
      </c>
      <c r="M645" t="s">
        <v>2031</v>
      </c>
      <c r="N645">
        <v>0.93277777699999997</v>
      </c>
      <c r="O645">
        <v>0</v>
      </c>
      <c r="P645">
        <v>68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63.428888999999998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2738222</v>
      </c>
      <c r="B646">
        <v>1</v>
      </c>
      <c r="C646" t="s">
        <v>76</v>
      </c>
      <c r="D646" t="s">
        <v>90</v>
      </c>
      <c r="E646" t="s">
        <v>153</v>
      </c>
      <c r="F646" t="s">
        <v>2032</v>
      </c>
      <c r="G646" t="s">
        <v>155</v>
      </c>
      <c r="H646" t="s">
        <v>46</v>
      </c>
      <c r="I646" t="s">
        <v>129</v>
      </c>
      <c r="J646" t="s">
        <v>130</v>
      </c>
      <c r="K646" t="s">
        <v>131</v>
      </c>
      <c r="L646" t="s">
        <v>2033</v>
      </c>
      <c r="M646" t="s">
        <v>2034</v>
      </c>
      <c r="N646">
        <v>1.271111111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2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2.5422220000000002</v>
      </c>
    </row>
    <row r="647" spans="1:26" x14ac:dyDescent="0.3">
      <c r="A647">
        <v>2738227</v>
      </c>
      <c r="B647">
        <v>1</v>
      </c>
      <c r="C647" t="s">
        <v>76</v>
      </c>
      <c r="D647" t="s">
        <v>81</v>
      </c>
      <c r="E647" t="s">
        <v>153</v>
      </c>
      <c r="F647" t="s">
        <v>2035</v>
      </c>
      <c r="G647" t="s">
        <v>206</v>
      </c>
      <c r="H647" t="s">
        <v>46</v>
      </c>
      <c r="I647" t="s">
        <v>129</v>
      </c>
      <c r="J647" t="s">
        <v>130</v>
      </c>
      <c r="K647" t="s">
        <v>131</v>
      </c>
      <c r="L647" t="s">
        <v>2036</v>
      </c>
      <c r="M647" t="s">
        <v>2037</v>
      </c>
      <c r="N647">
        <v>4.3899999999999997</v>
      </c>
      <c r="O647">
        <v>0</v>
      </c>
      <c r="P647">
        <v>13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57.07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2738236</v>
      </c>
      <c r="B648">
        <v>1</v>
      </c>
      <c r="C648" t="s">
        <v>76</v>
      </c>
      <c r="D648" t="s">
        <v>88</v>
      </c>
      <c r="E648" t="s">
        <v>153</v>
      </c>
      <c r="F648" t="s">
        <v>2038</v>
      </c>
      <c r="G648" t="s">
        <v>249</v>
      </c>
      <c r="H648" t="s">
        <v>46</v>
      </c>
      <c r="I648" t="s">
        <v>129</v>
      </c>
      <c r="J648" t="s">
        <v>130</v>
      </c>
      <c r="K648" t="s">
        <v>131</v>
      </c>
      <c r="L648" t="s">
        <v>2039</v>
      </c>
      <c r="M648" t="s">
        <v>2040</v>
      </c>
      <c r="N648">
        <v>2.2025000000000001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2.2025000000000001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2738237</v>
      </c>
      <c r="B649">
        <v>1</v>
      </c>
      <c r="C649" t="s">
        <v>76</v>
      </c>
      <c r="D649" t="s">
        <v>92</v>
      </c>
      <c r="E649" t="s">
        <v>153</v>
      </c>
      <c r="F649" t="s">
        <v>2041</v>
      </c>
      <c r="G649" t="s">
        <v>155</v>
      </c>
      <c r="H649" t="s">
        <v>46</v>
      </c>
      <c r="I649" t="s">
        <v>129</v>
      </c>
      <c r="J649" t="s">
        <v>130</v>
      </c>
      <c r="K649" t="s">
        <v>131</v>
      </c>
      <c r="L649" t="s">
        <v>2042</v>
      </c>
      <c r="M649" t="s">
        <v>2043</v>
      </c>
      <c r="N649">
        <v>1.2141666659999999</v>
      </c>
      <c r="O649">
        <v>0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1.214167</v>
      </c>
      <c r="Y649">
        <v>0</v>
      </c>
      <c r="Z649">
        <v>0</v>
      </c>
    </row>
    <row r="650" spans="1:26" x14ac:dyDescent="0.3">
      <c r="A650">
        <v>2738241</v>
      </c>
      <c r="B650">
        <v>1</v>
      </c>
      <c r="C650" t="s">
        <v>76</v>
      </c>
      <c r="D650" t="s">
        <v>81</v>
      </c>
      <c r="E650" t="s">
        <v>153</v>
      </c>
      <c r="F650" t="s">
        <v>2044</v>
      </c>
      <c r="G650" t="s">
        <v>206</v>
      </c>
      <c r="H650" t="s">
        <v>46</v>
      </c>
      <c r="I650" t="s">
        <v>129</v>
      </c>
      <c r="J650" t="s">
        <v>130</v>
      </c>
      <c r="K650" t="s">
        <v>131</v>
      </c>
      <c r="L650" t="s">
        <v>2045</v>
      </c>
      <c r="M650" t="s">
        <v>2046</v>
      </c>
      <c r="N650">
        <v>4.0027777770000004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4.0027780000000002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2738242</v>
      </c>
      <c r="B651">
        <v>1</v>
      </c>
      <c r="C651" t="s">
        <v>77</v>
      </c>
      <c r="D651" t="s">
        <v>112</v>
      </c>
      <c r="E651" t="s">
        <v>153</v>
      </c>
      <c r="F651" t="s">
        <v>2047</v>
      </c>
      <c r="G651" t="s">
        <v>249</v>
      </c>
      <c r="H651" t="s">
        <v>46</v>
      </c>
      <c r="I651" t="s">
        <v>129</v>
      </c>
      <c r="J651" t="s">
        <v>130</v>
      </c>
      <c r="K651" t="s">
        <v>131</v>
      </c>
      <c r="L651" t="s">
        <v>2048</v>
      </c>
      <c r="M651" t="s">
        <v>2049</v>
      </c>
      <c r="N651">
        <v>2.2772222219999998</v>
      </c>
      <c r="O651">
        <v>0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2.2772220000000001</v>
      </c>
      <c r="Y651">
        <v>0</v>
      </c>
      <c r="Z651">
        <v>0</v>
      </c>
    </row>
    <row r="652" spans="1:26" x14ac:dyDescent="0.3">
      <c r="A652">
        <v>2738248</v>
      </c>
      <c r="B652">
        <v>1</v>
      </c>
      <c r="C652" t="s">
        <v>76</v>
      </c>
      <c r="D652" t="s">
        <v>91</v>
      </c>
      <c r="E652" t="s">
        <v>126</v>
      </c>
      <c r="F652" t="s">
        <v>2050</v>
      </c>
      <c r="G652" t="s">
        <v>371</v>
      </c>
      <c r="H652" t="s">
        <v>46</v>
      </c>
      <c r="I652" t="s">
        <v>129</v>
      </c>
      <c r="J652" t="s">
        <v>130</v>
      </c>
      <c r="K652" t="s">
        <v>131</v>
      </c>
      <c r="L652" t="s">
        <v>2051</v>
      </c>
      <c r="M652" t="s">
        <v>2052</v>
      </c>
      <c r="N652">
        <v>0.93388888800000003</v>
      </c>
      <c r="O652">
        <v>0</v>
      </c>
      <c r="P652">
        <v>63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58.835000000000001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2738250</v>
      </c>
      <c r="B653">
        <v>1</v>
      </c>
      <c r="C653" t="s">
        <v>76</v>
      </c>
      <c r="D653" t="s">
        <v>81</v>
      </c>
      <c r="E653" t="s">
        <v>145</v>
      </c>
      <c r="F653" t="s">
        <v>2053</v>
      </c>
      <c r="G653" t="s">
        <v>128</v>
      </c>
      <c r="H653" t="s">
        <v>46</v>
      </c>
      <c r="I653" t="s">
        <v>129</v>
      </c>
      <c r="J653" t="s">
        <v>130</v>
      </c>
      <c r="K653" t="s">
        <v>131</v>
      </c>
      <c r="L653" t="s">
        <v>2054</v>
      </c>
      <c r="M653" t="s">
        <v>2055</v>
      </c>
      <c r="N653">
        <v>3.608055555</v>
      </c>
      <c r="O653">
        <v>0</v>
      </c>
      <c r="P653">
        <v>98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353.58944400000001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2738253</v>
      </c>
      <c r="B654">
        <v>1</v>
      </c>
      <c r="C654" t="s">
        <v>76</v>
      </c>
      <c r="D654" t="s">
        <v>101</v>
      </c>
      <c r="E654" t="s">
        <v>126</v>
      </c>
      <c r="F654" t="s">
        <v>2056</v>
      </c>
      <c r="G654" t="s">
        <v>128</v>
      </c>
      <c r="H654" t="s">
        <v>46</v>
      </c>
      <c r="I654" t="s">
        <v>129</v>
      </c>
      <c r="J654" t="s">
        <v>130</v>
      </c>
      <c r="K654" t="s">
        <v>131</v>
      </c>
      <c r="L654" t="s">
        <v>2057</v>
      </c>
      <c r="M654" t="s">
        <v>2058</v>
      </c>
      <c r="N654">
        <v>0.85611111100000004</v>
      </c>
      <c r="O654">
        <v>0</v>
      </c>
      <c r="P654">
        <v>153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130.98500000000001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2738256</v>
      </c>
      <c r="B655">
        <v>1</v>
      </c>
      <c r="C655" t="s">
        <v>77</v>
      </c>
      <c r="D655" t="s">
        <v>114</v>
      </c>
      <c r="E655" t="s">
        <v>138</v>
      </c>
      <c r="F655" t="s">
        <v>2059</v>
      </c>
      <c r="G655" t="s">
        <v>140</v>
      </c>
      <c r="H655" t="s">
        <v>141</v>
      </c>
      <c r="I655" t="s">
        <v>129</v>
      </c>
      <c r="J655" t="s">
        <v>130</v>
      </c>
      <c r="K655" t="s">
        <v>142</v>
      </c>
      <c r="L655" t="s">
        <v>2060</v>
      </c>
      <c r="M655" t="s">
        <v>2061</v>
      </c>
      <c r="N655">
        <v>9.4952777770000001</v>
      </c>
      <c r="O655">
        <v>1341</v>
      </c>
      <c r="P655">
        <v>76519</v>
      </c>
      <c r="Q655">
        <v>73</v>
      </c>
      <c r="R655">
        <v>433</v>
      </c>
      <c r="S655">
        <v>676</v>
      </c>
      <c r="T655">
        <v>7439</v>
      </c>
      <c r="U655">
        <v>12733.167498999999</v>
      </c>
      <c r="V655">
        <v>726569.16021799995</v>
      </c>
      <c r="W655">
        <v>693.15527799999995</v>
      </c>
      <c r="X655">
        <v>4111.455277</v>
      </c>
      <c r="Y655">
        <v>6418.807777</v>
      </c>
      <c r="Z655">
        <v>70635.371383000005</v>
      </c>
    </row>
    <row r="656" spans="1:26" x14ac:dyDescent="0.3">
      <c r="A656">
        <v>2738258</v>
      </c>
      <c r="B656">
        <v>1</v>
      </c>
      <c r="C656" t="s">
        <v>76</v>
      </c>
      <c r="D656" t="s">
        <v>95</v>
      </c>
      <c r="E656" t="s">
        <v>126</v>
      </c>
      <c r="F656" t="s">
        <v>2062</v>
      </c>
      <c r="G656" t="s">
        <v>128</v>
      </c>
      <c r="H656" t="s">
        <v>46</v>
      </c>
      <c r="I656" t="s">
        <v>129</v>
      </c>
      <c r="J656" t="s">
        <v>130</v>
      </c>
      <c r="K656" t="s">
        <v>131</v>
      </c>
      <c r="L656" t="s">
        <v>2063</v>
      </c>
      <c r="M656" t="s">
        <v>2064</v>
      </c>
      <c r="N656">
        <v>1.5991666659999999</v>
      </c>
      <c r="O656">
        <v>0</v>
      </c>
      <c r="P656">
        <v>0</v>
      </c>
      <c r="Q656">
        <v>0</v>
      </c>
      <c r="R656">
        <v>27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43.177500000000002</v>
      </c>
      <c r="Y656">
        <v>0</v>
      </c>
      <c r="Z656">
        <v>0</v>
      </c>
    </row>
    <row r="657" spans="1:26" x14ac:dyDescent="0.3">
      <c r="A657">
        <v>2738262</v>
      </c>
      <c r="B657">
        <v>1</v>
      </c>
      <c r="C657" t="s">
        <v>76</v>
      </c>
      <c r="D657" t="s">
        <v>78</v>
      </c>
      <c r="E657" t="s">
        <v>153</v>
      </c>
      <c r="F657" t="s">
        <v>2065</v>
      </c>
      <c r="G657" t="s">
        <v>155</v>
      </c>
      <c r="H657" t="s">
        <v>46</v>
      </c>
      <c r="I657" t="s">
        <v>129</v>
      </c>
      <c r="J657" t="s">
        <v>130</v>
      </c>
      <c r="K657" t="s">
        <v>131</v>
      </c>
      <c r="L657" t="s">
        <v>2066</v>
      </c>
      <c r="M657" t="s">
        <v>2067</v>
      </c>
      <c r="N657">
        <v>7.9211111110000001</v>
      </c>
      <c r="O657">
        <v>0</v>
      </c>
      <c r="P657">
        <v>18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142.58000000000001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2738261</v>
      </c>
      <c r="B658">
        <v>1</v>
      </c>
      <c r="C658" t="s">
        <v>76</v>
      </c>
      <c r="D658" t="s">
        <v>101</v>
      </c>
      <c r="E658" t="s">
        <v>153</v>
      </c>
      <c r="F658" t="s">
        <v>2068</v>
      </c>
      <c r="G658" t="s">
        <v>206</v>
      </c>
      <c r="H658" t="s">
        <v>46</v>
      </c>
      <c r="I658" t="s">
        <v>129</v>
      </c>
      <c r="J658" t="s">
        <v>130</v>
      </c>
      <c r="K658" t="s">
        <v>131</v>
      </c>
      <c r="L658" t="s">
        <v>2069</v>
      </c>
      <c r="M658" t="s">
        <v>2070</v>
      </c>
      <c r="N658">
        <v>1.474722222</v>
      </c>
      <c r="O658">
        <v>0</v>
      </c>
      <c r="P658">
        <v>6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8.8483330000000002</v>
      </c>
      <c r="W658">
        <v>0</v>
      </c>
      <c r="X658">
        <v>0</v>
      </c>
      <c r="Y658">
        <v>0</v>
      </c>
      <c r="Z658">
        <v>0</v>
      </c>
    </row>
    <row r="659" spans="1:26" x14ac:dyDescent="0.3">
      <c r="A659">
        <v>2738266</v>
      </c>
      <c r="B659">
        <v>1</v>
      </c>
      <c r="C659" t="s">
        <v>77</v>
      </c>
      <c r="D659" t="s">
        <v>123</v>
      </c>
      <c r="E659" t="s">
        <v>158</v>
      </c>
      <c r="F659" t="s">
        <v>2071</v>
      </c>
      <c r="G659" t="s">
        <v>199</v>
      </c>
      <c r="H659" t="s">
        <v>47</v>
      </c>
      <c r="I659" t="s">
        <v>129</v>
      </c>
      <c r="J659" t="s">
        <v>130</v>
      </c>
      <c r="K659" t="s">
        <v>131</v>
      </c>
      <c r="L659" t="s">
        <v>2072</v>
      </c>
      <c r="M659" t="s">
        <v>2073</v>
      </c>
      <c r="N659">
        <v>1.1924999999999999</v>
      </c>
      <c r="O659">
        <v>727</v>
      </c>
      <c r="P659">
        <v>3774</v>
      </c>
      <c r="Q659">
        <v>0</v>
      </c>
      <c r="R659">
        <v>0</v>
      </c>
      <c r="S659">
        <v>0</v>
      </c>
      <c r="T659">
        <v>0</v>
      </c>
      <c r="U659">
        <v>866.94749999999999</v>
      </c>
      <c r="V659">
        <v>4500.4949999999999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2738270</v>
      </c>
      <c r="B660">
        <v>1</v>
      </c>
      <c r="C660" t="s">
        <v>76</v>
      </c>
      <c r="D660" t="s">
        <v>78</v>
      </c>
      <c r="E660" t="s">
        <v>153</v>
      </c>
      <c r="F660" t="s">
        <v>2074</v>
      </c>
      <c r="G660" t="s">
        <v>155</v>
      </c>
      <c r="H660" t="s">
        <v>46</v>
      </c>
      <c r="I660" t="s">
        <v>129</v>
      </c>
      <c r="J660" t="s">
        <v>130</v>
      </c>
      <c r="K660" t="s">
        <v>131</v>
      </c>
      <c r="L660" t="s">
        <v>2075</v>
      </c>
      <c r="M660" t="s">
        <v>2076</v>
      </c>
      <c r="N660">
        <v>6.8711111110000003</v>
      </c>
      <c r="O660">
        <v>0</v>
      </c>
      <c r="P660">
        <v>16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109.93777799999999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2738273</v>
      </c>
      <c r="B661">
        <v>1</v>
      </c>
      <c r="C661" t="s">
        <v>76</v>
      </c>
      <c r="D661" t="s">
        <v>100</v>
      </c>
      <c r="E661" t="s">
        <v>222</v>
      </c>
      <c r="F661" t="s">
        <v>2077</v>
      </c>
      <c r="G661" t="s">
        <v>199</v>
      </c>
      <c r="H661" t="s">
        <v>47</v>
      </c>
      <c r="I661" t="s">
        <v>129</v>
      </c>
      <c r="J661" t="s">
        <v>130</v>
      </c>
      <c r="K661" t="s">
        <v>131</v>
      </c>
      <c r="L661" t="s">
        <v>2078</v>
      </c>
      <c r="M661" t="s">
        <v>2079</v>
      </c>
      <c r="N661">
        <v>0.325833333</v>
      </c>
      <c r="O661">
        <v>236</v>
      </c>
      <c r="P661">
        <v>3551</v>
      </c>
      <c r="Q661">
        <v>0</v>
      </c>
      <c r="R661">
        <v>0</v>
      </c>
      <c r="S661">
        <v>0</v>
      </c>
      <c r="T661">
        <v>0</v>
      </c>
      <c r="U661">
        <v>76.896666999999994</v>
      </c>
      <c r="V661">
        <v>1157.034165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2738272</v>
      </c>
      <c r="B662">
        <v>1</v>
      </c>
      <c r="C662" t="s">
        <v>76</v>
      </c>
      <c r="D662" t="s">
        <v>96</v>
      </c>
      <c r="E662" t="s">
        <v>222</v>
      </c>
      <c r="F662" t="s">
        <v>2080</v>
      </c>
      <c r="G662" t="s">
        <v>2081</v>
      </c>
      <c r="H662" t="s">
        <v>47</v>
      </c>
      <c r="I662" t="s">
        <v>129</v>
      </c>
      <c r="J662" t="s">
        <v>130</v>
      </c>
      <c r="K662" t="s">
        <v>131</v>
      </c>
      <c r="L662" t="s">
        <v>2082</v>
      </c>
      <c r="M662" t="s">
        <v>2083</v>
      </c>
      <c r="N662">
        <v>0.49555555499999998</v>
      </c>
      <c r="O662">
        <v>0</v>
      </c>
      <c r="P662">
        <v>182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90.191111000000006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2738274</v>
      </c>
      <c r="B663">
        <v>1</v>
      </c>
      <c r="C663" t="s">
        <v>76</v>
      </c>
      <c r="D663" t="s">
        <v>78</v>
      </c>
      <c r="E663" t="s">
        <v>145</v>
      </c>
      <c r="F663" t="s">
        <v>2084</v>
      </c>
      <c r="G663" t="s">
        <v>160</v>
      </c>
      <c r="H663" t="s">
        <v>46</v>
      </c>
      <c r="I663" t="s">
        <v>129</v>
      </c>
      <c r="J663" t="s">
        <v>130</v>
      </c>
      <c r="K663" t="s">
        <v>131</v>
      </c>
      <c r="L663" t="s">
        <v>2085</v>
      </c>
      <c r="M663" t="s">
        <v>2086</v>
      </c>
      <c r="N663">
        <v>1.4316666659999999</v>
      </c>
      <c r="O663">
        <v>0</v>
      </c>
      <c r="P663">
        <v>66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94.49</v>
      </c>
      <c r="W663">
        <v>0</v>
      </c>
      <c r="X663">
        <v>0</v>
      </c>
      <c r="Y663">
        <v>0</v>
      </c>
      <c r="Z663">
        <v>0</v>
      </c>
    </row>
    <row r="664" spans="1:26" x14ac:dyDescent="0.3">
      <c r="A664">
        <v>2738277</v>
      </c>
      <c r="B664">
        <v>1</v>
      </c>
      <c r="C664" t="s">
        <v>77</v>
      </c>
      <c r="D664" t="s">
        <v>123</v>
      </c>
      <c r="E664" t="s">
        <v>163</v>
      </c>
      <c r="F664" t="s">
        <v>2087</v>
      </c>
      <c r="G664" t="s">
        <v>264</v>
      </c>
      <c r="H664" t="s">
        <v>47</v>
      </c>
      <c r="I664" t="s">
        <v>129</v>
      </c>
      <c r="J664" t="s">
        <v>130</v>
      </c>
      <c r="K664" t="s">
        <v>131</v>
      </c>
      <c r="L664" t="s">
        <v>2088</v>
      </c>
      <c r="M664" t="s">
        <v>2089</v>
      </c>
      <c r="N664">
        <v>9.7338888879999992</v>
      </c>
      <c r="O664">
        <v>0</v>
      </c>
      <c r="P664">
        <v>128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1245.937778</v>
      </c>
      <c r="W664">
        <v>0</v>
      </c>
      <c r="X664">
        <v>0</v>
      </c>
      <c r="Y664">
        <v>0</v>
      </c>
      <c r="Z664">
        <v>0</v>
      </c>
    </row>
    <row r="665" spans="1:26" x14ac:dyDescent="0.3">
      <c r="A665">
        <v>2738282</v>
      </c>
      <c r="B665">
        <v>1</v>
      </c>
      <c r="C665" t="s">
        <v>76</v>
      </c>
      <c r="D665" t="s">
        <v>100</v>
      </c>
      <c r="E665" t="s">
        <v>222</v>
      </c>
      <c r="F665" t="s">
        <v>2077</v>
      </c>
      <c r="G665" t="s">
        <v>199</v>
      </c>
      <c r="H665" t="s">
        <v>47</v>
      </c>
      <c r="I665" t="s">
        <v>129</v>
      </c>
      <c r="J665" t="s">
        <v>130</v>
      </c>
      <c r="K665" t="s">
        <v>131</v>
      </c>
      <c r="L665" t="s">
        <v>2090</v>
      </c>
      <c r="M665" t="s">
        <v>2091</v>
      </c>
      <c r="N665">
        <v>0.48055555500000002</v>
      </c>
      <c r="O665">
        <v>236</v>
      </c>
      <c r="P665">
        <v>3551</v>
      </c>
      <c r="Q665">
        <v>0</v>
      </c>
      <c r="R665">
        <v>0</v>
      </c>
      <c r="S665">
        <v>0</v>
      </c>
      <c r="T665">
        <v>0</v>
      </c>
      <c r="U665">
        <v>113.41111100000001</v>
      </c>
      <c r="V665">
        <v>1706.4527760000001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2738284</v>
      </c>
      <c r="B666">
        <v>1</v>
      </c>
      <c r="C666" t="s">
        <v>76</v>
      </c>
      <c r="D666" t="s">
        <v>79</v>
      </c>
      <c r="E666" t="s">
        <v>126</v>
      </c>
      <c r="F666" t="s">
        <v>2092</v>
      </c>
      <c r="G666" t="s">
        <v>128</v>
      </c>
      <c r="H666" t="s">
        <v>46</v>
      </c>
      <c r="I666" t="s">
        <v>129</v>
      </c>
      <c r="J666" t="s">
        <v>130</v>
      </c>
      <c r="K666" t="s">
        <v>131</v>
      </c>
      <c r="L666" t="s">
        <v>2093</v>
      </c>
      <c r="M666" t="s">
        <v>2094</v>
      </c>
      <c r="N666">
        <v>0.82416666599999999</v>
      </c>
      <c r="O666">
        <v>0</v>
      </c>
      <c r="P666">
        <v>246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202.745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2738290</v>
      </c>
      <c r="B667">
        <v>1</v>
      </c>
      <c r="C667" t="s">
        <v>76</v>
      </c>
      <c r="D667" t="s">
        <v>81</v>
      </c>
      <c r="E667" t="s">
        <v>145</v>
      </c>
      <c r="F667" t="s">
        <v>2095</v>
      </c>
      <c r="G667" t="s">
        <v>128</v>
      </c>
      <c r="H667" t="s">
        <v>46</v>
      </c>
      <c r="I667" t="s">
        <v>129</v>
      </c>
      <c r="J667" t="s">
        <v>130</v>
      </c>
      <c r="K667" t="s">
        <v>131</v>
      </c>
      <c r="L667" t="s">
        <v>2096</v>
      </c>
      <c r="M667" t="s">
        <v>2097</v>
      </c>
      <c r="N667">
        <v>3.6563888879999999</v>
      </c>
      <c r="O667">
        <v>0</v>
      </c>
      <c r="P667">
        <v>127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464.36138899999997</v>
      </c>
      <c r="W667">
        <v>0</v>
      </c>
      <c r="X667">
        <v>0</v>
      </c>
      <c r="Y667">
        <v>0</v>
      </c>
      <c r="Z667">
        <v>0</v>
      </c>
    </row>
    <row r="668" spans="1:26" x14ac:dyDescent="0.3">
      <c r="A668">
        <v>2738301</v>
      </c>
      <c r="B668">
        <v>1</v>
      </c>
      <c r="C668" t="s">
        <v>76</v>
      </c>
      <c r="D668" t="s">
        <v>100</v>
      </c>
      <c r="E668" t="s">
        <v>222</v>
      </c>
      <c r="F668" t="s">
        <v>2098</v>
      </c>
      <c r="G668" t="s">
        <v>199</v>
      </c>
      <c r="H668" t="s">
        <v>47</v>
      </c>
      <c r="I668" t="s">
        <v>129</v>
      </c>
      <c r="J668" t="s">
        <v>130</v>
      </c>
      <c r="K668" t="s">
        <v>131</v>
      </c>
      <c r="L668" t="s">
        <v>2099</v>
      </c>
      <c r="M668" t="s">
        <v>2100</v>
      </c>
      <c r="N668">
        <v>2.8083333330000002</v>
      </c>
      <c r="O668">
        <v>3</v>
      </c>
      <c r="P668">
        <v>987</v>
      </c>
      <c r="Q668">
        <v>0</v>
      </c>
      <c r="R668">
        <v>0</v>
      </c>
      <c r="S668">
        <v>0</v>
      </c>
      <c r="T668">
        <v>0</v>
      </c>
      <c r="U668">
        <v>8.4250000000000007</v>
      </c>
      <c r="V668">
        <v>2771.8249999999998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2738302</v>
      </c>
      <c r="B669">
        <v>1</v>
      </c>
      <c r="C669" t="s">
        <v>77</v>
      </c>
      <c r="D669" t="s">
        <v>116</v>
      </c>
      <c r="E669" t="s">
        <v>126</v>
      </c>
      <c r="F669" t="s">
        <v>2101</v>
      </c>
      <c r="G669" t="s">
        <v>2102</v>
      </c>
      <c r="H669" t="s">
        <v>46</v>
      </c>
      <c r="I669" t="s">
        <v>129</v>
      </c>
      <c r="J669" t="s">
        <v>130</v>
      </c>
      <c r="K669" t="s">
        <v>131</v>
      </c>
      <c r="L669" t="s">
        <v>2103</v>
      </c>
      <c r="M669" t="s">
        <v>2104</v>
      </c>
      <c r="N669">
        <v>1.2350000000000001</v>
      </c>
      <c r="O669">
        <v>0</v>
      </c>
      <c r="P669">
        <v>154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190.19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2738303</v>
      </c>
      <c r="B670">
        <v>1</v>
      </c>
      <c r="C670" t="s">
        <v>76</v>
      </c>
      <c r="D670" t="s">
        <v>90</v>
      </c>
      <c r="E670" t="s">
        <v>126</v>
      </c>
      <c r="F670" t="s">
        <v>2105</v>
      </c>
      <c r="G670" t="s">
        <v>128</v>
      </c>
      <c r="H670" t="s">
        <v>46</v>
      </c>
      <c r="I670" t="s">
        <v>129</v>
      </c>
      <c r="J670" t="s">
        <v>130</v>
      </c>
      <c r="K670" t="s">
        <v>131</v>
      </c>
      <c r="L670" t="s">
        <v>2106</v>
      </c>
      <c r="M670" t="s">
        <v>2107</v>
      </c>
      <c r="N670">
        <v>0.77472222199999996</v>
      </c>
      <c r="O670">
        <v>0</v>
      </c>
      <c r="P670">
        <v>36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27.89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2738307</v>
      </c>
      <c r="B671">
        <v>1</v>
      </c>
      <c r="C671" t="s">
        <v>76</v>
      </c>
      <c r="D671" t="s">
        <v>92</v>
      </c>
      <c r="E671" t="s">
        <v>145</v>
      </c>
      <c r="F671" t="s">
        <v>2108</v>
      </c>
      <c r="G671" t="s">
        <v>135</v>
      </c>
      <c r="H671" t="s">
        <v>46</v>
      </c>
      <c r="I671" t="s">
        <v>129</v>
      </c>
      <c r="J671" t="s">
        <v>130</v>
      </c>
      <c r="K671" t="s">
        <v>131</v>
      </c>
      <c r="L671" t="s">
        <v>2109</v>
      </c>
      <c r="M671" t="s">
        <v>2110</v>
      </c>
      <c r="N671">
        <v>4.153888888</v>
      </c>
      <c r="O671">
        <v>0</v>
      </c>
      <c r="P671">
        <v>0</v>
      </c>
      <c r="Q671">
        <v>0</v>
      </c>
      <c r="R671">
        <v>27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112.155</v>
      </c>
      <c r="Y671">
        <v>0</v>
      </c>
      <c r="Z671">
        <v>0</v>
      </c>
    </row>
    <row r="672" spans="1:26" x14ac:dyDescent="0.3">
      <c r="A672">
        <v>2738312</v>
      </c>
      <c r="B672">
        <v>1</v>
      </c>
      <c r="C672" t="s">
        <v>76</v>
      </c>
      <c r="D672" t="s">
        <v>95</v>
      </c>
      <c r="E672" t="s">
        <v>126</v>
      </c>
      <c r="F672" t="s">
        <v>2111</v>
      </c>
      <c r="G672" t="s">
        <v>128</v>
      </c>
      <c r="H672" t="s">
        <v>46</v>
      </c>
      <c r="I672" t="s">
        <v>129</v>
      </c>
      <c r="J672" t="s">
        <v>130</v>
      </c>
      <c r="K672" t="s">
        <v>131</v>
      </c>
      <c r="L672" t="s">
        <v>2112</v>
      </c>
      <c r="M672" t="s">
        <v>2113</v>
      </c>
      <c r="N672">
        <v>3.2208333329999999</v>
      </c>
      <c r="O672">
        <v>0</v>
      </c>
      <c r="P672">
        <v>0</v>
      </c>
      <c r="Q672">
        <v>0</v>
      </c>
      <c r="R672">
        <v>65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209.35416699999999</v>
      </c>
      <c r="Y672">
        <v>0</v>
      </c>
      <c r="Z672">
        <v>0</v>
      </c>
    </row>
    <row r="673" spans="1:26" x14ac:dyDescent="0.3">
      <c r="A673">
        <v>2738313</v>
      </c>
      <c r="B673">
        <v>1</v>
      </c>
      <c r="C673" t="s">
        <v>77</v>
      </c>
      <c r="D673" t="s">
        <v>119</v>
      </c>
      <c r="E673" t="s">
        <v>158</v>
      </c>
      <c r="F673" t="s">
        <v>2114</v>
      </c>
      <c r="G673" t="s">
        <v>199</v>
      </c>
      <c r="H673" t="s">
        <v>47</v>
      </c>
      <c r="I673" t="s">
        <v>129</v>
      </c>
      <c r="J673" t="s">
        <v>130</v>
      </c>
      <c r="K673" t="s">
        <v>131</v>
      </c>
      <c r="L673" t="s">
        <v>2115</v>
      </c>
      <c r="M673" t="s">
        <v>2116</v>
      </c>
      <c r="N673">
        <v>0.64249999999999996</v>
      </c>
      <c r="O673">
        <v>340</v>
      </c>
      <c r="P673">
        <v>822</v>
      </c>
      <c r="Q673">
        <v>0</v>
      </c>
      <c r="R673">
        <v>0</v>
      </c>
      <c r="S673">
        <v>0</v>
      </c>
      <c r="T673">
        <v>0</v>
      </c>
      <c r="U673">
        <v>218.45</v>
      </c>
      <c r="V673">
        <v>528.13499999999999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2738316</v>
      </c>
      <c r="B674">
        <v>1</v>
      </c>
      <c r="C674" t="s">
        <v>77</v>
      </c>
      <c r="D674" t="s">
        <v>110</v>
      </c>
      <c r="E674" t="s">
        <v>163</v>
      </c>
      <c r="F674" t="s">
        <v>2117</v>
      </c>
      <c r="G674" t="s">
        <v>199</v>
      </c>
      <c r="H674" t="s">
        <v>47</v>
      </c>
      <c r="I674" t="s">
        <v>339</v>
      </c>
      <c r="J674" t="s">
        <v>130</v>
      </c>
      <c r="K674" t="s">
        <v>131</v>
      </c>
      <c r="L674" t="s">
        <v>2118</v>
      </c>
      <c r="M674" t="s">
        <v>2119</v>
      </c>
      <c r="N674">
        <v>9.1666660000000004E-3</v>
      </c>
      <c r="O674">
        <v>0</v>
      </c>
      <c r="P674">
        <v>0</v>
      </c>
      <c r="Q674">
        <v>0</v>
      </c>
      <c r="R674">
        <v>0</v>
      </c>
      <c r="S674">
        <v>9</v>
      </c>
      <c r="T674">
        <v>587</v>
      </c>
      <c r="U674">
        <v>0</v>
      </c>
      <c r="V674">
        <v>0</v>
      </c>
      <c r="W674">
        <v>0</v>
      </c>
      <c r="X674">
        <v>0</v>
      </c>
      <c r="Y674">
        <v>8.2500000000000004E-2</v>
      </c>
      <c r="Z674">
        <v>5.380833</v>
      </c>
    </row>
    <row r="675" spans="1:26" x14ac:dyDescent="0.3">
      <c r="A675">
        <v>2777158</v>
      </c>
      <c r="B675">
        <v>1</v>
      </c>
      <c r="C675" t="s">
        <v>76</v>
      </c>
      <c r="D675" t="s">
        <v>96</v>
      </c>
      <c r="E675" t="s">
        <v>222</v>
      </c>
      <c r="F675" t="s">
        <v>2120</v>
      </c>
      <c r="G675" t="s">
        <v>199</v>
      </c>
      <c r="H675" t="s">
        <v>47</v>
      </c>
      <c r="I675" t="s">
        <v>129</v>
      </c>
      <c r="J675" t="s">
        <v>130</v>
      </c>
      <c r="K675" t="s">
        <v>131</v>
      </c>
      <c r="L675" t="s">
        <v>2121</v>
      </c>
      <c r="M675" t="s">
        <v>2122</v>
      </c>
      <c r="N675">
        <v>0.80166666600000003</v>
      </c>
      <c r="O675">
        <v>41</v>
      </c>
      <c r="P675">
        <v>737</v>
      </c>
      <c r="Q675">
        <v>0</v>
      </c>
      <c r="R675">
        <v>0</v>
      </c>
      <c r="S675">
        <v>0</v>
      </c>
      <c r="T675">
        <v>0</v>
      </c>
      <c r="U675">
        <v>32.868333</v>
      </c>
      <c r="V675">
        <v>590.82833300000004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2759373</v>
      </c>
      <c r="B676">
        <v>1</v>
      </c>
      <c r="C676" t="s">
        <v>76</v>
      </c>
      <c r="D676" t="s">
        <v>96</v>
      </c>
      <c r="E676" t="s">
        <v>222</v>
      </c>
      <c r="F676" t="s">
        <v>2123</v>
      </c>
      <c r="G676" t="s">
        <v>199</v>
      </c>
      <c r="H676" t="s">
        <v>47</v>
      </c>
      <c r="I676" t="s">
        <v>129</v>
      </c>
      <c r="J676" t="s">
        <v>130</v>
      </c>
      <c r="K676" t="s">
        <v>131</v>
      </c>
      <c r="L676" t="s">
        <v>2124</v>
      </c>
      <c r="M676" t="s">
        <v>2125</v>
      </c>
      <c r="N676">
        <v>0.765833333</v>
      </c>
      <c r="O676">
        <v>31</v>
      </c>
      <c r="P676">
        <v>2366</v>
      </c>
      <c r="Q676">
        <v>0</v>
      </c>
      <c r="R676">
        <v>0</v>
      </c>
      <c r="S676">
        <v>0</v>
      </c>
      <c r="T676">
        <v>0</v>
      </c>
      <c r="U676">
        <v>23.740832999999999</v>
      </c>
      <c r="V676">
        <v>1811.9616659999999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2738323</v>
      </c>
      <c r="B677">
        <v>1</v>
      </c>
      <c r="C677" t="s">
        <v>76</v>
      </c>
      <c r="D677" t="s">
        <v>96</v>
      </c>
      <c r="E677" t="s">
        <v>222</v>
      </c>
      <c r="F677" t="s">
        <v>2126</v>
      </c>
      <c r="G677" t="s">
        <v>199</v>
      </c>
      <c r="H677" t="s">
        <v>47</v>
      </c>
      <c r="I677" t="s">
        <v>129</v>
      </c>
      <c r="J677" t="s">
        <v>130</v>
      </c>
      <c r="K677" t="s">
        <v>131</v>
      </c>
      <c r="L677" t="s">
        <v>2127</v>
      </c>
      <c r="M677" t="s">
        <v>2128</v>
      </c>
      <c r="N677">
        <v>0.40749999999999997</v>
      </c>
      <c r="O677">
        <v>0</v>
      </c>
      <c r="P677">
        <v>771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314.1825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2738330</v>
      </c>
      <c r="B678">
        <v>1</v>
      </c>
      <c r="C678" t="s">
        <v>76</v>
      </c>
      <c r="D678" t="s">
        <v>107</v>
      </c>
      <c r="E678" t="s">
        <v>153</v>
      </c>
      <c r="F678" t="s">
        <v>2129</v>
      </c>
      <c r="G678" t="s">
        <v>2130</v>
      </c>
      <c r="H678" t="s">
        <v>46</v>
      </c>
      <c r="I678" t="s">
        <v>129</v>
      </c>
      <c r="J678" t="s">
        <v>130</v>
      </c>
      <c r="K678" t="s">
        <v>131</v>
      </c>
      <c r="L678" t="s">
        <v>2131</v>
      </c>
      <c r="M678" t="s">
        <v>2132</v>
      </c>
      <c r="N678">
        <v>0.78194444399999996</v>
      </c>
      <c r="O678">
        <v>0</v>
      </c>
      <c r="P678">
        <v>4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3.1277780000000002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2738327</v>
      </c>
      <c r="B679">
        <v>1</v>
      </c>
      <c r="C679" t="s">
        <v>76</v>
      </c>
      <c r="D679" t="s">
        <v>88</v>
      </c>
      <c r="E679" t="s">
        <v>153</v>
      </c>
      <c r="F679" t="s">
        <v>2133</v>
      </c>
      <c r="G679" t="s">
        <v>249</v>
      </c>
      <c r="H679" t="s">
        <v>46</v>
      </c>
      <c r="I679" t="s">
        <v>129</v>
      </c>
      <c r="J679" t="s">
        <v>130</v>
      </c>
      <c r="K679" t="s">
        <v>131</v>
      </c>
      <c r="L679" t="s">
        <v>2134</v>
      </c>
      <c r="M679" t="s">
        <v>2135</v>
      </c>
      <c r="N679">
        <v>1.298611111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1.298611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2738331</v>
      </c>
      <c r="B680">
        <v>1</v>
      </c>
      <c r="C680" t="s">
        <v>76</v>
      </c>
      <c r="D680" t="s">
        <v>78</v>
      </c>
      <c r="E680" t="s">
        <v>167</v>
      </c>
      <c r="F680" t="s">
        <v>1230</v>
      </c>
      <c r="G680" t="s">
        <v>135</v>
      </c>
      <c r="H680" t="s">
        <v>46</v>
      </c>
      <c r="I680" t="s">
        <v>339</v>
      </c>
      <c r="J680" t="s">
        <v>130</v>
      </c>
      <c r="K680" t="s">
        <v>131</v>
      </c>
      <c r="L680" t="s">
        <v>2136</v>
      </c>
      <c r="M680" t="s">
        <v>2137</v>
      </c>
      <c r="N680">
        <v>1.7777777000000002E-2</v>
      </c>
      <c r="O680">
        <v>0</v>
      </c>
      <c r="P680">
        <v>543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9.6533329999999999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2738454</v>
      </c>
      <c r="B681">
        <v>1</v>
      </c>
      <c r="C681" t="s">
        <v>76</v>
      </c>
      <c r="D681" t="s">
        <v>78</v>
      </c>
      <c r="E681" t="s">
        <v>145</v>
      </c>
      <c r="F681" t="s">
        <v>2138</v>
      </c>
      <c r="G681" t="s">
        <v>135</v>
      </c>
      <c r="H681" t="s">
        <v>46</v>
      </c>
      <c r="I681" t="s">
        <v>129</v>
      </c>
      <c r="J681" t="s">
        <v>130</v>
      </c>
      <c r="K681" t="s">
        <v>131</v>
      </c>
      <c r="L681" t="s">
        <v>2136</v>
      </c>
      <c r="M681" t="s">
        <v>2139</v>
      </c>
      <c r="N681">
        <v>5.4238888879999996</v>
      </c>
      <c r="O681">
        <v>0</v>
      </c>
      <c r="P681">
        <v>24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130.17333300000001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2738331</v>
      </c>
      <c r="B682">
        <v>2</v>
      </c>
      <c r="C682" t="s">
        <v>76</v>
      </c>
      <c r="D682" t="s">
        <v>78</v>
      </c>
      <c r="E682" t="s">
        <v>145</v>
      </c>
      <c r="F682" t="s">
        <v>2140</v>
      </c>
      <c r="G682" t="s">
        <v>135</v>
      </c>
      <c r="H682" t="s">
        <v>46</v>
      </c>
      <c r="I682" t="s">
        <v>129</v>
      </c>
      <c r="J682" t="s">
        <v>130</v>
      </c>
      <c r="K682" t="s">
        <v>131</v>
      </c>
      <c r="L682" t="s">
        <v>2137</v>
      </c>
      <c r="M682" t="s">
        <v>2141</v>
      </c>
      <c r="N682">
        <v>5.3983333330000001</v>
      </c>
      <c r="O682">
        <v>0</v>
      </c>
      <c r="P682">
        <v>54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291.51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2738303</v>
      </c>
      <c r="B683">
        <v>2</v>
      </c>
      <c r="C683" t="s">
        <v>76</v>
      </c>
      <c r="D683" t="s">
        <v>90</v>
      </c>
      <c r="E683" t="s">
        <v>167</v>
      </c>
      <c r="F683" t="s">
        <v>2142</v>
      </c>
      <c r="G683" t="s">
        <v>128</v>
      </c>
      <c r="H683" t="s">
        <v>46</v>
      </c>
      <c r="I683" t="s">
        <v>129</v>
      </c>
      <c r="J683" t="s">
        <v>130</v>
      </c>
      <c r="K683" t="s">
        <v>131</v>
      </c>
      <c r="L683" t="s">
        <v>2107</v>
      </c>
      <c r="M683" t="s">
        <v>2143</v>
      </c>
      <c r="N683">
        <v>0.84611111100000003</v>
      </c>
      <c r="O683">
        <v>0</v>
      </c>
      <c r="P683">
        <v>97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82.072778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2738339</v>
      </c>
      <c r="B684">
        <v>1</v>
      </c>
      <c r="C684" t="s">
        <v>76</v>
      </c>
      <c r="D684" t="s">
        <v>78</v>
      </c>
      <c r="E684" t="s">
        <v>153</v>
      </c>
      <c r="F684" t="s">
        <v>2144</v>
      </c>
      <c r="G684" t="s">
        <v>206</v>
      </c>
      <c r="H684" t="s">
        <v>46</v>
      </c>
      <c r="I684" t="s">
        <v>129</v>
      </c>
      <c r="J684" t="s">
        <v>130</v>
      </c>
      <c r="K684" t="s">
        <v>131</v>
      </c>
      <c r="L684" t="s">
        <v>2145</v>
      </c>
      <c r="M684" t="s">
        <v>2146</v>
      </c>
      <c r="N684">
        <v>7.9911111110000004</v>
      </c>
      <c r="O684">
        <v>0</v>
      </c>
      <c r="P684">
        <v>7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55.937778000000002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2738341</v>
      </c>
      <c r="B685">
        <v>1</v>
      </c>
      <c r="C685" t="s">
        <v>76</v>
      </c>
      <c r="D685" t="s">
        <v>88</v>
      </c>
      <c r="E685" t="s">
        <v>153</v>
      </c>
      <c r="F685" t="s">
        <v>2147</v>
      </c>
      <c r="G685" t="s">
        <v>206</v>
      </c>
      <c r="H685" t="s">
        <v>46</v>
      </c>
      <c r="I685" t="s">
        <v>129</v>
      </c>
      <c r="J685" t="s">
        <v>130</v>
      </c>
      <c r="K685" t="s">
        <v>131</v>
      </c>
      <c r="L685" t="s">
        <v>2148</v>
      </c>
      <c r="M685" t="s">
        <v>2149</v>
      </c>
      <c r="N685">
        <v>1.717222222</v>
      </c>
      <c r="O685">
        <v>0</v>
      </c>
      <c r="P685">
        <v>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1.717222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2738347</v>
      </c>
      <c r="B686">
        <v>1</v>
      </c>
      <c r="C686" t="s">
        <v>77</v>
      </c>
      <c r="D686" t="s">
        <v>119</v>
      </c>
      <c r="E686" t="s">
        <v>222</v>
      </c>
      <c r="F686" t="s">
        <v>2150</v>
      </c>
      <c r="G686" t="s">
        <v>199</v>
      </c>
      <c r="H686" t="s">
        <v>47</v>
      </c>
      <c r="I686" t="s">
        <v>129</v>
      </c>
      <c r="J686" t="s">
        <v>130</v>
      </c>
      <c r="K686" t="s">
        <v>131</v>
      </c>
      <c r="L686" t="s">
        <v>2151</v>
      </c>
      <c r="M686" t="s">
        <v>2152</v>
      </c>
      <c r="N686">
        <v>0.264444444</v>
      </c>
      <c r="O686">
        <v>456</v>
      </c>
      <c r="P686">
        <v>997</v>
      </c>
      <c r="Q686">
        <v>0</v>
      </c>
      <c r="R686">
        <v>0</v>
      </c>
      <c r="S686">
        <v>0</v>
      </c>
      <c r="T686">
        <v>0</v>
      </c>
      <c r="U686">
        <v>120.58666599999999</v>
      </c>
      <c r="V686">
        <v>263.65111100000001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2738349</v>
      </c>
      <c r="B687">
        <v>1</v>
      </c>
      <c r="C687" t="s">
        <v>76</v>
      </c>
      <c r="D687" t="s">
        <v>89</v>
      </c>
      <c r="E687" t="s">
        <v>222</v>
      </c>
      <c r="F687" t="s">
        <v>2153</v>
      </c>
      <c r="G687" t="s">
        <v>199</v>
      </c>
      <c r="H687" t="s">
        <v>47</v>
      </c>
      <c r="I687" t="s">
        <v>129</v>
      </c>
      <c r="J687" t="s">
        <v>130</v>
      </c>
      <c r="K687" t="s">
        <v>131</v>
      </c>
      <c r="L687" t="s">
        <v>2154</v>
      </c>
      <c r="M687" t="s">
        <v>2155</v>
      </c>
      <c r="N687">
        <v>0.268055555</v>
      </c>
      <c r="O687">
        <v>0</v>
      </c>
      <c r="P687">
        <v>0</v>
      </c>
      <c r="Q687">
        <v>2</v>
      </c>
      <c r="R687">
        <v>600</v>
      </c>
      <c r="S687">
        <v>0</v>
      </c>
      <c r="T687">
        <v>0</v>
      </c>
      <c r="U687">
        <v>0</v>
      </c>
      <c r="V687">
        <v>0</v>
      </c>
      <c r="W687">
        <v>0.536111</v>
      </c>
      <c r="X687">
        <v>160.83333300000001</v>
      </c>
      <c r="Y687">
        <v>0</v>
      </c>
      <c r="Z687">
        <v>0</v>
      </c>
    </row>
    <row r="688" spans="1:26" x14ac:dyDescent="0.3">
      <c r="A688">
        <v>2738354</v>
      </c>
      <c r="B688">
        <v>1</v>
      </c>
      <c r="C688" t="s">
        <v>76</v>
      </c>
      <c r="D688" t="s">
        <v>80</v>
      </c>
      <c r="E688" t="s">
        <v>153</v>
      </c>
      <c r="F688" t="s">
        <v>2156</v>
      </c>
      <c r="G688" t="s">
        <v>155</v>
      </c>
      <c r="H688" t="s">
        <v>46</v>
      </c>
      <c r="I688" t="s">
        <v>129</v>
      </c>
      <c r="J688" t="s">
        <v>130</v>
      </c>
      <c r="K688" t="s">
        <v>131</v>
      </c>
      <c r="L688" t="s">
        <v>2157</v>
      </c>
      <c r="M688" t="s">
        <v>2158</v>
      </c>
      <c r="N688">
        <v>5.3841666659999996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5.3841669999999997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2738355</v>
      </c>
      <c r="B689">
        <v>1</v>
      </c>
      <c r="C689" t="s">
        <v>76</v>
      </c>
      <c r="D689" t="s">
        <v>103</v>
      </c>
      <c r="E689" t="s">
        <v>126</v>
      </c>
      <c r="F689" t="s">
        <v>1881</v>
      </c>
      <c r="G689" t="s">
        <v>128</v>
      </c>
      <c r="H689" t="s">
        <v>46</v>
      </c>
      <c r="I689" t="s">
        <v>129</v>
      </c>
      <c r="J689" t="s">
        <v>130</v>
      </c>
      <c r="K689" t="s">
        <v>131</v>
      </c>
      <c r="L689" t="s">
        <v>2159</v>
      </c>
      <c r="M689" t="s">
        <v>2160</v>
      </c>
      <c r="N689">
        <v>0.48388888800000002</v>
      </c>
      <c r="O689">
        <v>0</v>
      </c>
      <c r="P689">
        <v>0</v>
      </c>
      <c r="Q689">
        <v>0</v>
      </c>
      <c r="R689">
        <v>29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14.032778</v>
      </c>
      <c r="Y689">
        <v>0</v>
      </c>
      <c r="Z689">
        <v>0</v>
      </c>
    </row>
    <row r="690" spans="1:26" x14ac:dyDescent="0.3">
      <c r="A690">
        <v>2738353</v>
      </c>
      <c r="B690">
        <v>1</v>
      </c>
      <c r="C690" t="s">
        <v>76</v>
      </c>
      <c r="D690" t="s">
        <v>104</v>
      </c>
      <c r="E690" t="s">
        <v>158</v>
      </c>
      <c r="F690" t="s">
        <v>1437</v>
      </c>
      <c r="G690" t="s">
        <v>348</v>
      </c>
      <c r="H690" t="s">
        <v>47</v>
      </c>
      <c r="I690" t="s">
        <v>129</v>
      </c>
      <c r="J690" t="s">
        <v>130</v>
      </c>
      <c r="K690" t="s">
        <v>142</v>
      </c>
      <c r="L690" t="s">
        <v>2161</v>
      </c>
      <c r="M690" t="s">
        <v>2162</v>
      </c>
      <c r="N690">
        <v>2.0977777770000001</v>
      </c>
      <c r="O690">
        <v>0</v>
      </c>
      <c r="P690">
        <v>0</v>
      </c>
      <c r="Q690">
        <v>8</v>
      </c>
      <c r="R690">
        <v>1140</v>
      </c>
      <c r="S690">
        <v>0</v>
      </c>
      <c r="T690">
        <v>0</v>
      </c>
      <c r="U690">
        <v>0</v>
      </c>
      <c r="V690">
        <v>0</v>
      </c>
      <c r="W690">
        <v>16.782222000000001</v>
      </c>
      <c r="X690">
        <v>2391.4666659999998</v>
      </c>
      <c r="Y690">
        <v>0</v>
      </c>
      <c r="Z690">
        <v>0</v>
      </c>
    </row>
    <row r="691" spans="1:26" x14ac:dyDescent="0.3">
      <c r="A691">
        <v>2738357</v>
      </c>
      <c r="B691">
        <v>1</v>
      </c>
      <c r="C691" t="s">
        <v>76</v>
      </c>
      <c r="D691" t="s">
        <v>88</v>
      </c>
      <c r="E691" t="s">
        <v>153</v>
      </c>
      <c r="F691" t="s">
        <v>2163</v>
      </c>
      <c r="G691" t="s">
        <v>155</v>
      </c>
      <c r="H691" t="s">
        <v>46</v>
      </c>
      <c r="I691" t="s">
        <v>129</v>
      </c>
      <c r="J691" t="s">
        <v>130</v>
      </c>
      <c r="K691" t="s">
        <v>131</v>
      </c>
      <c r="L691" t="s">
        <v>2164</v>
      </c>
      <c r="M691" t="s">
        <v>2165</v>
      </c>
      <c r="N691">
        <v>5.170555555</v>
      </c>
      <c r="O691">
        <v>0</v>
      </c>
      <c r="P691">
        <v>4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20.682221999999999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2738358</v>
      </c>
      <c r="B692">
        <v>1</v>
      </c>
      <c r="C692" t="s">
        <v>77</v>
      </c>
      <c r="D692" t="s">
        <v>114</v>
      </c>
      <c r="E692" t="s">
        <v>167</v>
      </c>
      <c r="F692" t="s">
        <v>2166</v>
      </c>
      <c r="G692" t="s">
        <v>348</v>
      </c>
      <c r="H692" t="s">
        <v>46</v>
      </c>
      <c r="I692" t="s">
        <v>129</v>
      </c>
      <c r="J692" t="s">
        <v>130</v>
      </c>
      <c r="K692" t="s">
        <v>142</v>
      </c>
      <c r="L692" t="s">
        <v>2167</v>
      </c>
      <c r="M692" t="s">
        <v>2168</v>
      </c>
      <c r="N692">
        <v>1.862777777</v>
      </c>
      <c r="O692">
        <v>0</v>
      </c>
      <c r="P692">
        <v>81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150.88499999999999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2738365</v>
      </c>
      <c r="B693">
        <v>1</v>
      </c>
      <c r="C693" t="s">
        <v>77</v>
      </c>
      <c r="D693" t="s">
        <v>124</v>
      </c>
      <c r="E693" t="s">
        <v>153</v>
      </c>
      <c r="F693" t="s">
        <v>2169</v>
      </c>
      <c r="G693" t="s">
        <v>249</v>
      </c>
      <c r="H693" t="s">
        <v>46</v>
      </c>
      <c r="I693" t="s">
        <v>129</v>
      </c>
      <c r="J693" t="s">
        <v>130</v>
      </c>
      <c r="K693" t="s">
        <v>131</v>
      </c>
      <c r="L693" t="s">
        <v>2170</v>
      </c>
      <c r="M693" t="s">
        <v>2171</v>
      </c>
      <c r="N693">
        <v>7.1169444439999996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7.1169440000000002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2738370</v>
      </c>
      <c r="B694">
        <v>1</v>
      </c>
      <c r="C694" t="s">
        <v>76</v>
      </c>
      <c r="D694" t="s">
        <v>84</v>
      </c>
      <c r="E694" t="s">
        <v>126</v>
      </c>
      <c r="F694" t="s">
        <v>2172</v>
      </c>
      <c r="G694" t="s">
        <v>128</v>
      </c>
      <c r="H694" t="s">
        <v>46</v>
      </c>
      <c r="I694" t="s">
        <v>129</v>
      </c>
      <c r="J694" t="s">
        <v>130</v>
      </c>
      <c r="K694" t="s">
        <v>131</v>
      </c>
      <c r="L694" t="s">
        <v>2173</v>
      </c>
      <c r="M694" t="s">
        <v>2174</v>
      </c>
      <c r="N694">
        <v>0.821111111</v>
      </c>
      <c r="O694">
        <v>0</v>
      </c>
      <c r="P694">
        <v>17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13.958888999999999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2738363</v>
      </c>
      <c r="B695">
        <v>1</v>
      </c>
      <c r="C695" t="s">
        <v>77</v>
      </c>
      <c r="D695" t="s">
        <v>124</v>
      </c>
      <c r="E695" t="s">
        <v>222</v>
      </c>
      <c r="F695" t="s">
        <v>2175</v>
      </c>
      <c r="G695" t="s">
        <v>199</v>
      </c>
      <c r="H695" t="s">
        <v>47</v>
      </c>
      <c r="I695" t="s">
        <v>129</v>
      </c>
      <c r="J695" t="s">
        <v>130</v>
      </c>
      <c r="K695" t="s">
        <v>131</v>
      </c>
      <c r="L695" t="s">
        <v>2176</v>
      </c>
      <c r="M695" t="s">
        <v>2177</v>
      </c>
      <c r="N695">
        <v>6.3888888000000005E-2</v>
      </c>
      <c r="O695">
        <v>4</v>
      </c>
      <c r="P695">
        <v>989</v>
      </c>
      <c r="Q695">
        <v>0</v>
      </c>
      <c r="R695">
        <v>0</v>
      </c>
      <c r="S695">
        <v>0</v>
      </c>
      <c r="T695">
        <v>0</v>
      </c>
      <c r="U695">
        <v>0.25555600000000001</v>
      </c>
      <c r="V695">
        <v>63.186109999999999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2738367</v>
      </c>
      <c r="B696">
        <v>1</v>
      </c>
      <c r="C696" t="s">
        <v>77</v>
      </c>
      <c r="D696" t="s">
        <v>124</v>
      </c>
      <c r="E696" t="s">
        <v>222</v>
      </c>
      <c r="F696" t="s">
        <v>2178</v>
      </c>
      <c r="G696" t="s">
        <v>348</v>
      </c>
      <c r="H696" t="s">
        <v>47</v>
      </c>
      <c r="I696" t="s">
        <v>129</v>
      </c>
      <c r="J696" t="s">
        <v>130</v>
      </c>
      <c r="K696" t="s">
        <v>142</v>
      </c>
      <c r="L696" t="s">
        <v>2179</v>
      </c>
      <c r="M696" t="s">
        <v>2180</v>
      </c>
      <c r="N696">
        <v>5.6633333329999997</v>
      </c>
      <c r="O696">
        <v>12</v>
      </c>
      <c r="P696">
        <v>846</v>
      </c>
      <c r="Q696">
        <v>0</v>
      </c>
      <c r="R696">
        <v>0</v>
      </c>
      <c r="S696">
        <v>0</v>
      </c>
      <c r="T696">
        <v>0</v>
      </c>
      <c r="U696">
        <v>67.959999999999994</v>
      </c>
      <c r="V696">
        <v>4791.18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2738372</v>
      </c>
      <c r="B697">
        <v>1</v>
      </c>
      <c r="C697" t="s">
        <v>76</v>
      </c>
      <c r="D697" t="s">
        <v>89</v>
      </c>
      <c r="E697" t="s">
        <v>126</v>
      </c>
      <c r="F697" t="s">
        <v>2181</v>
      </c>
      <c r="G697" t="s">
        <v>371</v>
      </c>
      <c r="H697" t="s">
        <v>46</v>
      </c>
      <c r="I697" t="s">
        <v>129</v>
      </c>
      <c r="J697" t="s">
        <v>130</v>
      </c>
      <c r="K697" t="s">
        <v>131</v>
      </c>
      <c r="L697" t="s">
        <v>2182</v>
      </c>
      <c r="M697" t="s">
        <v>2183</v>
      </c>
      <c r="N697">
        <v>4.5599999999999996</v>
      </c>
      <c r="O697">
        <v>0</v>
      </c>
      <c r="P697">
        <v>44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200.64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2738368</v>
      </c>
      <c r="B698">
        <v>1</v>
      </c>
      <c r="C698" t="s">
        <v>77</v>
      </c>
      <c r="D698" t="s">
        <v>124</v>
      </c>
      <c r="E698" t="s">
        <v>222</v>
      </c>
      <c r="F698" t="s">
        <v>2184</v>
      </c>
      <c r="G698" t="s">
        <v>348</v>
      </c>
      <c r="H698" t="s">
        <v>47</v>
      </c>
      <c r="I698" t="s">
        <v>129</v>
      </c>
      <c r="J698" t="s">
        <v>130</v>
      </c>
      <c r="K698" t="s">
        <v>142</v>
      </c>
      <c r="L698" t="s">
        <v>2185</v>
      </c>
      <c r="M698" t="s">
        <v>2186</v>
      </c>
      <c r="N698">
        <v>4.7852777770000001</v>
      </c>
      <c r="O698">
        <v>3</v>
      </c>
      <c r="P698">
        <v>305</v>
      </c>
      <c r="Q698">
        <v>0</v>
      </c>
      <c r="R698">
        <v>0</v>
      </c>
      <c r="S698">
        <v>0</v>
      </c>
      <c r="T698">
        <v>0</v>
      </c>
      <c r="U698">
        <v>14.355833000000001</v>
      </c>
      <c r="V698">
        <v>1459.509722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2738371</v>
      </c>
      <c r="B699">
        <v>1</v>
      </c>
      <c r="C699" t="s">
        <v>77</v>
      </c>
      <c r="D699" t="s">
        <v>116</v>
      </c>
      <c r="E699" t="s">
        <v>222</v>
      </c>
      <c r="F699" t="s">
        <v>2187</v>
      </c>
      <c r="G699" t="s">
        <v>344</v>
      </c>
      <c r="H699" t="s">
        <v>47</v>
      </c>
      <c r="I699" t="s">
        <v>129</v>
      </c>
      <c r="J699" t="s">
        <v>130</v>
      </c>
      <c r="K699" t="s">
        <v>142</v>
      </c>
      <c r="L699" t="s">
        <v>2188</v>
      </c>
      <c r="M699" t="s">
        <v>2189</v>
      </c>
      <c r="N699">
        <v>0.73694444400000003</v>
      </c>
      <c r="O699">
        <v>58</v>
      </c>
      <c r="P699">
        <v>127</v>
      </c>
      <c r="Q699">
        <v>0</v>
      </c>
      <c r="R699">
        <v>0</v>
      </c>
      <c r="S699">
        <v>0</v>
      </c>
      <c r="T699">
        <v>0</v>
      </c>
      <c r="U699">
        <v>42.742778000000001</v>
      </c>
      <c r="V699">
        <v>93.591943999999998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2738375</v>
      </c>
      <c r="B700">
        <v>1</v>
      </c>
      <c r="C700" t="s">
        <v>76</v>
      </c>
      <c r="D700" t="s">
        <v>96</v>
      </c>
      <c r="E700" t="s">
        <v>126</v>
      </c>
      <c r="F700" t="s">
        <v>2190</v>
      </c>
      <c r="G700" t="s">
        <v>128</v>
      </c>
      <c r="H700" t="s">
        <v>46</v>
      </c>
      <c r="I700" t="s">
        <v>129</v>
      </c>
      <c r="J700" t="s">
        <v>130</v>
      </c>
      <c r="K700" t="s">
        <v>131</v>
      </c>
      <c r="L700" t="s">
        <v>2191</v>
      </c>
      <c r="M700" t="s">
        <v>2192</v>
      </c>
      <c r="N700">
        <v>1.4358333329999999</v>
      </c>
      <c r="O700">
        <v>0</v>
      </c>
      <c r="P700">
        <v>20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28.716667000000001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2738379</v>
      </c>
      <c r="B701">
        <v>1</v>
      </c>
      <c r="C701" t="s">
        <v>76</v>
      </c>
      <c r="D701" t="s">
        <v>100</v>
      </c>
      <c r="E701" t="s">
        <v>153</v>
      </c>
      <c r="F701" t="s">
        <v>2193</v>
      </c>
      <c r="G701" t="s">
        <v>249</v>
      </c>
      <c r="H701" t="s">
        <v>46</v>
      </c>
      <c r="I701" t="s">
        <v>129</v>
      </c>
      <c r="J701" t="s">
        <v>130</v>
      </c>
      <c r="K701" t="s">
        <v>131</v>
      </c>
      <c r="L701" t="s">
        <v>2194</v>
      </c>
      <c r="M701" t="s">
        <v>2195</v>
      </c>
      <c r="N701">
        <v>0.80361111100000004</v>
      </c>
      <c r="O701">
        <v>0</v>
      </c>
      <c r="P701">
        <v>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1.6072219999999999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2738374</v>
      </c>
      <c r="B702">
        <v>1</v>
      </c>
      <c r="C702" t="s">
        <v>77</v>
      </c>
      <c r="D702" t="s">
        <v>113</v>
      </c>
      <c r="E702" t="s">
        <v>222</v>
      </c>
      <c r="F702" t="s">
        <v>2196</v>
      </c>
      <c r="G702" t="s">
        <v>344</v>
      </c>
      <c r="H702" t="s">
        <v>47</v>
      </c>
      <c r="I702" t="s">
        <v>129</v>
      </c>
      <c r="J702" t="s">
        <v>130</v>
      </c>
      <c r="K702" t="s">
        <v>142</v>
      </c>
      <c r="L702" t="s">
        <v>2197</v>
      </c>
      <c r="M702" t="s">
        <v>2198</v>
      </c>
      <c r="N702">
        <v>5.1183333329999998</v>
      </c>
      <c r="O702">
        <v>0</v>
      </c>
      <c r="P702">
        <v>12</v>
      </c>
      <c r="Q702">
        <v>5</v>
      </c>
      <c r="R702">
        <v>231</v>
      </c>
      <c r="S702">
        <v>22</v>
      </c>
      <c r="T702">
        <v>431</v>
      </c>
      <c r="U702">
        <v>0</v>
      </c>
      <c r="V702">
        <v>61.42</v>
      </c>
      <c r="W702">
        <v>25.591667000000001</v>
      </c>
      <c r="X702">
        <v>1182.335</v>
      </c>
      <c r="Y702">
        <v>112.60333300000001</v>
      </c>
      <c r="Z702">
        <v>2206.001667</v>
      </c>
    </row>
    <row r="703" spans="1:26" x14ac:dyDescent="0.3">
      <c r="A703">
        <v>2738377</v>
      </c>
      <c r="B703">
        <v>1</v>
      </c>
      <c r="C703" t="s">
        <v>76</v>
      </c>
      <c r="D703" t="s">
        <v>81</v>
      </c>
      <c r="E703" t="s">
        <v>163</v>
      </c>
      <c r="F703" t="s">
        <v>2199</v>
      </c>
      <c r="G703" t="s">
        <v>344</v>
      </c>
      <c r="H703" t="s">
        <v>47</v>
      </c>
      <c r="I703" t="s">
        <v>129</v>
      </c>
      <c r="J703" t="s">
        <v>130</v>
      </c>
      <c r="K703" t="s">
        <v>142</v>
      </c>
      <c r="L703" t="s">
        <v>2200</v>
      </c>
      <c r="M703" t="s">
        <v>2201</v>
      </c>
      <c r="N703">
        <v>0.50333333300000005</v>
      </c>
      <c r="O703">
        <v>0</v>
      </c>
      <c r="P703">
        <v>260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130.86666700000001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2738388</v>
      </c>
      <c r="B704">
        <v>1</v>
      </c>
      <c r="C704" t="s">
        <v>76</v>
      </c>
      <c r="D704" t="s">
        <v>92</v>
      </c>
      <c r="E704" t="s">
        <v>153</v>
      </c>
      <c r="F704" t="s">
        <v>1618</v>
      </c>
      <c r="G704" t="s">
        <v>155</v>
      </c>
      <c r="H704" t="s">
        <v>46</v>
      </c>
      <c r="I704" t="s">
        <v>129</v>
      </c>
      <c r="J704" t="s">
        <v>130</v>
      </c>
      <c r="K704" t="s">
        <v>131</v>
      </c>
      <c r="L704" t="s">
        <v>2202</v>
      </c>
      <c r="M704" t="s">
        <v>2203</v>
      </c>
      <c r="N704">
        <v>0.82</v>
      </c>
      <c r="O704">
        <v>0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0.82</v>
      </c>
      <c r="Y704">
        <v>0</v>
      </c>
      <c r="Z704">
        <v>0</v>
      </c>
    </row>
    <row r="705" spans="1:26" x14ac:dyDescent="0.3">
      <c r="A705">
        <v>2738390</v>
      </c>
      <c r="B705">
        <v>1</v>
      </c>
      <c r="C705" t="s">
        <v>76</v>
      </c>
      <c r="D705" t="s">
        <v>79</v>
      </c>
      <c r="E705" t="s">
        <v>145</v>
      </c>
      <c r="F705" t="s">
        <v>2204</v>
      </c>
      <c r="G705" t="s">
        <v>128</v>
      </c>
      <c r="H705" t="s">
        <v>46</v>
      </c>
      <c r="I705" t="s">
        <v>129</v>
      </c>
      <c r="J705" t="s">
        <v>130</v>
      </c>
      <c r="K705" t="s">
        <v>131</v>
      </c>
      <c r="L705" t="s">
        <v>2205</v>
      </c>
      <c r="M705" t="s">
        <v>2206</v>
      </c>
      <c r="N705">
        <v>0.68444444400000004</v>
      </c>
      <c r="O705">
        <v>0</v>
      </c>
      <c r="P705">
        <v>27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18.48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2738383</v>
      </c>
      <c r="B706">
        <v>1</v>
      </c>
      <c r="C706" t="s">
        <v>76</v>
      </c>
      <c r="D706" t="s">
        <v>100</v>
      </c>
      <c r="E706" t="s">
        <v>158</v>
      </c>
      <c r="F706" t="s">
        <v>2207</v>
      </c>
      <c r="G706" t="s">
        <v>417</v>
      </c>
      <c r="H706" t="s">
        <v>47</v>
      </c>
      <c r="I706" t="s">
        <v>129</v>
      </c>
      <c r="J706" t="s">
        <v>130</v>
      </c>
      <c r="K706" t="s">
        <v>142</v>
      </c>
      <c r="L706" t="s">
        <v>2208</v>
      </c>
      <c r="M706" t="s">
        <v>2209</v>
      </c>
      <c r="N706">
        <v>3.255833333</v>
      </c>
      <c r="O706">
        <v>8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26.046666999999999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">
      <c r="A707">
        <v>2738385</v>
      </c>
      <c r="B707">
        <v>1</v>
      </c>
      <c r="C707" t="s">
        <v>77</v>
      </c>
      <c r="D707" t="s">
        <v>109</v>
      </c>
      <c r="E707" t="s">
        <v>158</v>
      </c>
      <c r="F707" t="s">
        <v>2210</v>
      </c>
      <c r="G707" t="s">
        <v>199</v>
      </c>
      <c r="H707" t="s">
        <v>47</v>
      </c>
      <c r="I707" t="s">
        <v>339</v>
      </c>
      <c r="J707" t="s">
        <v>130</v>
      </c>
      <c r="K707" t="s">
        <v>131</v>
      </c>
      <c r="L707" t="s">
        <v>2211</v>
      </c>
      <c r="M707" t="s">
        <v>2212</v>
      </c>
      <c r="N707">
        <v>8.3333330000000001E-3</v>
      </c>
      <c r="O707">
        <v>13</v>
      </c>
      <c r="P707">
        <v>72</v>
      </c>
      <c r="Q707">
        <v>0</v>
      </c>
      <c r="R707">
        <v>2</v>
      </c>
      <c r="S707">
        <v>5</v>
      </c>
      <c r="T707">
        <v>645</v>
      </c>
      <c r="U707">
        <v>0.108333</v>
      </c>
      <c r="V707">
        <v>0.6</v>
      </c>
      <c r="W707">
        <v>0</v>
      </c>
      <c r="X707">
        <v>1.6667000000000001E-2</v>
      </c>
      <c r="Y707">
        <v>4.1667000000000003E-2</v>
      </c>
      <c r="Z707">
        <v>5.375</v>
      </c>
    </row>
    <row r="708" spans="1:26" x14ac:dyDescent="0.3">
      <c r="A708">
        <v>2738387</v>
      </c>
      <c r="B708">
        <v>1</v>
      </c>
      <c r="C708" t="s">
        <v>77</v>
      </c>
      <c r="D708" t="s">
        <v>124</v>
      </c>
      <c r="E708" t="s">
        <v>163</v>
      </c>
      <c r="F708" t="s">
        <v>2213</v>
      </c>
      <c r="G708" t="s">
        <v>348</v>
      </c>
      <c r="H708" t="s">
        <v>47</v>
      </c>
      <c r="I708" t="s">
        <v>129</v>
      </c>
      <c r="J708" t="s">
        <v>130</v>
      </c>
      <c r="K708" t="s">
        <v>142</v>
      </c>
      <c r="L708" t="s">
        <v>2214</v>
      </c>
      <c r="M708" t="s">
        <v>2215</v>
      </c>
      <c r="N708">
        <v>5.1702777769999999</v>
      </c>
      <c r="O708">
        <v>1</v>
      </c>
      <c r="P708">
        <v>97</v>
      </c>
      <c r="Q708">
        <v>0</v>
      </c>
      <c r="R708">
        <v>0</v>
      </c>
      <c r="S708">
        <v>0</v>
      </c>
      <c r="T708">
        <v>0</v>
      </c>
      <c r="U708">
        <v>5.1702779999999997</v>
      </c>
      <c r="V708">
        <v>501.51694400000002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2738389</v>
      </c>
      <c r="B709">
        <v>1</v>
      </c>
      <c r="C709" t="s">
        <v>77</v>
      </c>
      <c r="D709" t="s">
        <v>119</v>
      </c>
      <c r="E709" t="s">
        <v>222</v>
      </c>
      <c r="F709" t="s">
        <v>2216</v>
      </c>
      <c r="G709" t="s">
        <v>348</v>
      </c>
      <c r="H709" t="s">
        <v>47</v>
      </c>
      <c r="I709" t="s">
        <v>129</v>
      </c>
      <c r="J709" t="s">
        <v>130</v>
      </c>
      <c r="K709" t="s">
        <v>142</v>
      </c>
      <c r="L709" t="s">
        <v>2217</v>
      </c>
      <c r="M709" t="s">
        <v>2218</v>
      </c>
      <c r="N709">
        <v>5.7580555550000003</v>
      </c>
      <c r="O709">
        <v>1</v>
      </c>
      <c r="P709">
        <v>3303</v>
      </c>
      <c r="Q709">
        <v>0</v>
      </c>
      <c r="R709">
        <v>0</v>
      </c>
      <c r="S709">
        <v>0</v>
      </c>
      <c r="T709">
        <v>0</v>
      </c>
      <c r="U709">
        <v>5.7580559999999998</v>
      </c>
      <c r="V709">
        <v>19018.857498000001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2738392</v>
      </c>
      <c r="B710">
        <v>1</v>
      </c>
      <c r="C710" t="s">
        <v>76</v>
      </c>
      <c r="D710" t="s">
        <v>90</v>
      </c>
      <c r="E710" t="s">
        <v>167</v>
      </c>
      <c r="F710" t="s">
        <v>2219</v>
      </c>
      <c r="G710" t="s">
        <v>160</v>
      </c>
      <c r="H710" t="s">
        <v>46</v>
      </c>
      <c r="I710" t="s">
        <v>129</v>
      </c>
      <c r="J710" t="s">
        <v>130</v>
      </c>
      <c r="K710" t="s">
        <v>131</v>
      </c>
      <c r="L710" t="s">
        <v>2220</v>
      </c>
      <c r="M710" t="s">
        <v>2221</v>
      </c>
      <c r="N710">
        <v>0.41861111099999998</v>
      </c>
      <c r="O710">
        <v>0</v>
      </c>
      <c r="P710">
        <v>96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40.186667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2738394</v>
      </c>
      <c r="B711">
        <v>1</v>
      </c>
      <c r="C711" t="s">
        <v>77</v>
      </c>
      <c r="D711" t="s">
        <v>108</v>
      </c>
      <c r="E711" t="s">
        <v>222</v>
      </c>
      <c r="F711" t="s">
        <v>2222</v>
      </c>
      <c r="G711" t="s">
        <v>199</v>
      </c>
      <c r="H711" t="s">
        <v>47</v>
      </c>
      <c r="I711" t="s">
        <v>129</v>
      </c>
      <c r="J711" t="s">
        <v>130</v>
      </c>
      <c r="K711" t="s">
        <v>131</v>
      </c>
      <c r="L711" t="s">
        <v>2223</v>
      </c>
      <c r="M711" t="s">
        <v>2224</v>
      </c>
      <c r="N711">
        <v>0.97472222200000003</v>
      </c>
      <c r="O711">
        <v>0</v>
      </c>
      <c r="P711">
        <v>0</v>
      </c>
      <c r="Q711">
        <v>9</v>
      </c>
      <c r="R711">
        <v>489</v>
      </c>
      <c r="S711">
        <v>0</v>
      </c>
      <c r="T711">
        <v>0</v>
      </c>
      <c r="U711">
        <v>0</v>
      </c>
      <c r="V711">
        <v>0</v>
      </c>
      <c r="W711">
        <v>8.7725000000000009</v>
      </c>
      <c r="X711">
        <v>476.63916699999999</v>
      </c>
      <c r="Y711">
        <v>0</v>
      </c>
      <c r="Z711">
        <v>0</v>
      </c>
    </row>
    <row r="712" spans="1:26" x14ac:dyDescent="0.3">
      <c r="A712">
        <v>2738397</v>
      </c>
      <c r="B712">
        <v>1</v>
      </c>
      <c r="C712" t="s">
        <v>77</v>
      </c>
      <c r="D712" t="s">
        <v>124</v>
      </c>
      <c r="E712" t="s">
        <v>222</v>
      </c>
      <c r="F712" t="s">
        <v>1703</v>
      </c>
      <c r="G712" t="s">
        <v>199</v>
      </c>
      <c r="H712" t="s">
        <v>47</v>
      </c>
      <c r="I712" t="s">
        <v>129</v>
      </c>
      <c r="J712" t="s">
        <v>130</v>
      </c>
      <c r="K712" t="s">
        <v>131</v>
      </c>
      <c r="L712" t="s">
        <v>2225</v>
      </c>
      <c r="M712" t="s">
        <v>2226</v>
      </c>
      <c r="N712">
        <v>0.23027777699999999</v>
      </c>
      <c r="O712">
        <v>4</v>
      </c>
      <c r="P712">
        <v>989</v>
      </c>
      <c r="Q712">
        <v>0</v>
      </c>
      <c r="R712">
        <v>0</v>
      </c>
      <c r="S712">
        <v>0</v>
      </c>
      <c r="T712">
        <v>0</v>
      </c>
      <c r="U712">
        <v>0.92111100000000001</v>
      </c>
      <c r="V712">
        <v>227.744721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2738408</v>
      </c>
      <c r="B713">
        <v>1</v>
      </c>
      <c r="C713" t="s">
        <v>76</v>
      </c>
      <c r="D713" t="s">
        <v>78</v>
      </c>
      <c r="E713" t="s">
        <v>153</v>
      </c>
      <c r="F713" t="s">
        <v>2227</v>
      </c>
      <c r="G713" t="s">
        <v>206</v>
      </c>
      <c r="H713" t="s">
        <v>46</v>
      </c>
      <c r="I713" t="s">
        <v>129</v>
      </c>
      <c r="J713" t="s">
        <v>130</v>
      </c>
      <c r="K713" t="s">
        <v>131</v>
      </c>
      <c r="L713" t="s">
        <v>2228</v>
      </c>
      <c r="M713" t="s">
        <v>2229</v>
      </c>
      <c r="N713">
        <v>3.8430555549999998</v>
      </c>
      <c r="O713">
        <v>0</v>
      </c>
      <c r="P713">
        <v>13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49.959721999999999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2738410</v>
      </c>
      <c r="B714">
        <v>1</v>
      </c>
      <c r="C714" t="s">
        <v>76</v>
      </c>
      <c r="D714" t="s">
        <v>101</v>
      </c>
      <c r="E714" t="s">
        <v>167</v>
      </c>
      <c r="F714" t="s">
        <v>2230</v>
      </c>
      <c r="G714" t="s">
        <v>195</v>
      </c>
      <c r="H714" t="s">
        <v>46</v>
      </c>
      <c r="I714" t="s">
        <v>129</v>
      </c>
      <c r="J714" t="s">
        <v>130</v>
      </c>
      <c r="K714" t="s">
        <v>131</v>
      </c>
      <c r="L714" t="s">
        <v>2231</v>
      </c>
      <c r="M714" t="s">
        <v>2232</v>
      </c>
      <c r="N714">
        <v>2.2022222220000001</v>
      </c>
      <c r="O714">
        <v>0</v>
      </c>
      <c r="P714">
        <v>12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26.426666999999998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2738413</v>
      </c>
      <c r="B715">
        <v>1</v>
      </c>
      <c r="C715" t="s">
        <v>76</v>
      </c>
      <c r="D715" t="s">
        <v>100</v>
      </c>
      <c r="E715" t="s">
        <v>158</v>
      </c>
      <c r="F715" t="s">
        <v>2233</v>
      </c>
      <c r="G715" t="s">
        <v>348</v>
      </c>
      <c r="H715" t="s">
        <v>47</v>
      </c>
      <c r="I715" t="s">
        <v>129</v>
      </c>
      <c r="J715" t="s">
        <v>130</v>
      </c>
      <c r="K715" t="s">
        <v>142</v>
      </c>
      <c r="L715" t="s">
        <v>2234</v>
      </c>
      <c r="M715" t="s">
        <v>2235</v>
      </c>
      <c r="N715">
        <v>4.0350000000000001</v>
      </c>
      <c r="O715">
        <v>4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16.14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2738414</v>
      </c>
      <c r="B716">
        <v>1</v>
      </c>
      <c r="C716" t="s">
        <v>77</v>
      </c>
      <c r="D716" t="s">
        <v>108</v>
      </c>
      <c r="E716" t="s">
        <v>158</v>
      </c>
      <c r="F716" t="s">
        <v>2236</v>
      </c>
      <c r="G716" t="s">
        <v>199</v>
      </c>
      <c r="H716" t="s">
        <v>47</v>
      </c>
      <c r="I716" t="s">
        <v>129</v>
      </c>
      <c r="J716" t="s">
        <v>130</v>
      </c>
      <c r="K716" t="s">
        <v>131</v>
      </c>
      <c r="L716" t="s">
        <v>2237</v>
      </c>
      <c r="M716" t="s">
        <v>2238</v>
      </c>
      <c r="N716">
        <v>0.68055555499999998</v>
      </c>
      <c r="O716">
        <v>0</v>
      </c>
      <c r="P716">
        <v>0</v>
      </c>
      <c r="Q716">
        <v>0</v>
      </c>
      <c r="R716">
        <v>0</v>
      </c>
      <c r="S716">
        <v>19</v>
      </c>
      <c r="T716">
        <v>683</v>
      </c>
      <c r="U716">
        <v>0</v>
      </c>
      <c r="V716">
        <v>0</v>
      </c>
      <c r="W716">
        <v>0</v>
      </c>
      <c r="X716">
        <v>0</v>
      </c>
      <c r="Y716">
        <v>12.930555999999999</v>
      </c>
      <c r="Z716">
        <v>464.81944399999998</v>
      </c>
    </row>
    <row r="717" spans="1:26" x14ac:dyDescent="0.3">
      <c r="A717">
        <v>2738418</v>
      </c>
      <c r="B717">
        <v>1</v>
      </c>
      <c r="C717" t="s">
        <v>76</v>
      </c>
      <c r="D717" t="s">
        <v>89</v>
      </c>
      <c r="E717" t="s">
        <v>153</v>
      </c>
      <c r="F717" t="s">
        <v>2239</v>
      </c>
      <c r="G717" t="s">
        <v>206</v>
      </c>
      <c r="H717" t="s">
        <v>46</v>
      </c>
      <c r="I717" t="s">
        <v>129</v>
      </c>
      <c r="J717" t="s">
        <v>130</v>
      </c>
      <c r="K717" t="s">
        <v>131</v>
      </c>
      <c r="L717" t="s">
        <v>2240</v>
      </c>
      <c r="M717" t="s">
        <v>2241</v>
      </c>
      <c r="N717">
        <v>4.5613888879999998</v>
      </c>
      <c r="O717">
        <v>0</v>
      </c>
      <c r="P717">
        <v>2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9.1227780000000003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2738421</v>
      </c>
      <c r="B718">
        <v>1</v>
      </c>
      <c r="C718" t="s">
        <v>77</v>
      </c>
      <c r="D718" t="s">
        <v>123</v>
      </c>
      <c r="E718" t="s">
        <v>158</v>
      </c>
      <c r="F718" t="s">
        <v>2242</v>
      </c>
      <c r="G718" t="s">
        <v>199</v>
      </c>
      <c r="H718" t="s">
        <v>47</v>
      </c>
      <c r="I718" t="s">
        <v>129</v>
      </c>
      <c r="J718" t="s">
        <v>130</v>
      </c>
      <c r="K718" t="s">
        <v>131</v>
      </c>
      <c r="L718" t="s">
        <v>2243</v>
      </c>
      <c r="M718" t="s">
        <v>2244</v>
      </c>
      <c r="N718">
        <v>3.4327777770000001</v>
      </c>
      <c r="O718">
        <v>67</v>
      </c>
      <c r="P718">
        <v>40</v>
      </c>
      <c r="Q718">
        <v>0</v>
      </c>
      <c r="R718">
        <v>0</v>
      </c>
      <c r="S718">
        <v>0</v>
      </c>
      <c r="T718">
        <v>0</v>
      </c>
      <c r="U718">
        <v>229.99611100000001</v>
      </c>
      <c r="V718">
        <v>137.31111100000001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2738430</v>
      </c>
      <c r="B719">
        <v>1</v>
      </c>
      <c r="C719" t="s">
        <v>76</v>
      </c>
      <c r="D719" t="s">
        <v>95</v>
      </c>
      <c r="E719" t="s">
        <v>153</v>
      </c>
      <c r="F719" t="s">
        <v>2245</v>
      </c>
      <c r="G719" t="s">
        <v>249</v>
      </c>
      <c r="H719" t="s">
        <v>46</v>
      </c>
      <c r="I719" t="s">
        <v>129</v>
      </c>
      <c r="J719" t="s">
        <v>130</v>
      </c>
      <c r="K719" t="s">
        <v>131</v>
      </c>
      <c r="L719" t="s">
        <v>2246</v>
      </c>
      <c r="M719" t="s">
        <v>2247</v>
      </c>
      <c r="N719">
        <v>2.8388888880000001</v>
      </c>
      <c r="O719">
        <v>0</v>
      </c>
      <c r="P719">
        <v>0</v>
      </c>
      <c r="Q719">
        <v>0</v>
      </c>
      <c r="R719">
        <v>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5.677778</v>
      </c>
      <c r="Y719">
        <v>0</v>
      </c>
      <c r="Z719">
        <v>0</v>
      </c>
    </row>
    <row r="720" spans="1:26" x14ac:dyDescent="0.3">
      <c r="A720">
        <v>2738433</v>
      </c>
      <c r="B720">
        <v>1</v>
      </c>
      <c r="C720" t="s">
        <v>76</v>
      </c>
      <c r="D720" t="s">
        <v>88</v>
      </c>
      <c r="E720" t="s">
        <v>153</v>
      </c>
      <c r="F720" t="s">
        <v>2248</v>
      </c>
      <c r="G720" t="s">
        <v>155</v>
      </c>
      <c r="H720" t="s">
        <v>46</v>
      </c>
      <c r="I720" t="s">
        <v>129</v>
      </c>
      <c r="J720" t="s">
        <v>130</v>
      </c>
      <c r="K720" t="s">
        <v>131</v>
      </c>
      <c r="L720" t="s">
        <v>2249</v>
      </c>
      <c r="M720" t="s">
        <v>2250</v>
      </c>
      <c r="N720">
        <v>2.227222222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2.2272219999999998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2738428</v>
      </c>
      <c r="B721">
        <v>1</v>
      </c>
      <c r="C721" t="s">
        <v>76</v>
      </c>
      <c r="D721" t="s">
        <v>78</v>
      </c>
      <c r="E721" t="s">
        <v>153</v>
      </c>
      <c r="F721" t="s">
        <v>2251</v>
      </c>
      <c r="G721" t="s">
        <v>155</v>
      </c>
      <c r="H721" t="s">
        <v>46</v>
      </c>
      <c r="I721" t="s">
        <v>129</v>
      </c>
      <c r="J721" t="s">
        <v>130</v>
      </c>
      <c r="K721" t="s">
        <v>131</v>
      </c>
      <c r="L721" t="s">
        <v>2252</v>
      </c>
      <c r="M721" t="s">
        <v>2253</v>
      </c>
      <c r="N721">
        <v>2.4116666659999999</v>
      </c>
      <c r="O721">
        <v>0</v>
      </c>
      <c r="P721">
        <v>2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4.8233329999999999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2738426</v>
      </c>
      <c r="B722">
        <v>1</v>
      </c>
      <c r="C722" t="s">
        <v>76</v>
      </c>
      <c r="D722" t="s">
        <v>101</v>
      </c>
      <c r="E722" t="s">
        <v>167</v>
      </c>
      <c r="F722" t="s">
        <v>2254</v>
      </c>
      <c r="G722" t="s">
        <v>348</v>
      </c>
      <c r="H722" t="s">
        <v>46</v>
      </c>
      <c r="I722" t="s">
        <v>129</v>
      </c>
      <c r="J722" t="s">
        <v>130</v>
      </c>
      <c r="K722" t="s">
        <v>142</v>
      </c>
      <c r="L722" t="s">
        <v>2255</v>
      </c>
      <c r="M722" t="s">
        <v>2256</v>
      </c>
      <c r="N722">
        <v>5.3141666660000002</v>
      </c>
      <c r="O722">
        <v>0</v>
      </c>
      <c r="P722">
        <v>20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106.283333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2738432</v>
      </c>
      <c r="B723">
        <v>1</v>
      </c>
      <c r="C723" t="s">
        <v>77</v>
      </c>
      <c r="D723" t="s">
        <v>123</v>
      </c>
      <c r="E723" t="s">
        <v>158</v>
      </c>
      <c r="F723" t="s">
        <v>2257</v>
      </c>
      <c r="G723" t="s">
        <v>160</v>
      </c>
      <c r="H723" t="s">
        <v>47</v>
      </c>
      <c r="I723" t="s">
        <v>129</v>
      </c>
      <c r="J723" t="s">
        <v>130</v>
      </c>
      <c r="K723" t="s">
        <v>131</v>
      </c>
      <c r="L723" t="s">
        <v>2258</v>
      </c>
      <c r="M723" t="s">
        <v>2259</v>
      </c>
      <c r="N723">
        <v>1.825</v>
      </c>
      <c r="O723">
        <v>106</v>
      </c>
      <c r="P723">
        <v>311</v>
      </c>
      <c r="Q723">
        <v>0</v>
      </c>
      <c r="R723">
        <v>0</v>
      </c>
      <c r="S723">
        <v>0</v>
      </c>
      <c r="T723">
        <v>0</v>
      </c>
      <c r="U723">
        <v>193.45</v>
      </c>
      <c r="V723">
        <v>567.57500000000005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2738431</v>
      </c>
      <c r="B724">
        <v>1</v>
      </c>
      <c r="C724" t="s">
        <v>76</v>
      </c>
      <c r="D724" t="s">
        <v>81</v>
      </c>
      <c r="E724" t="s">
        <v>145</v>
      </c>
      <c r="F724" t="s">
        <v>216</v>
      </c>
      <c r="G724" t="s">
        <v>135</v>
      </c>
      <c r="H724" t="s">
        <v>46</v>
      </c>
      <c r="I724" t="s">
        <v>129</v>
      </c>
      <c r="J724" t="s">
        <v>130</v>
      </c>
      <c r="K724" t="s">
        <v>131</v>
      </c>
      <c r="L724" t="s">
        <v>2260</v>
      </c>
      <c r="M724" t="s">
        <v>2261</v>
      </c>
      <c r="N724">
        <v>3.483055555</v>
      </c>
      <c r="O724">
        <v>0</v>
      </c>
      <c r="P724">
        <v>111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386.619167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2738429</v>
      </c>
      <c r="B725">
        <v>1</v>
      </c>
      <c r="C725" t="s">
        <v>77</v>
      </c>
      <c r="D725" t="s">
        <v>108</v>
      </c>
      <c r="E725" t="s">
        <v>153</v>
      </c>
      <c r="F725" t="s">
        <v>2262</v>
      </c>
      <c r="G725" t="s">
        <v>249</v>
      </c>
      <c r="H725" t="s">
        <v>46</v>
      </c>
      <c r="I725" t="s">
        <v>129</v>
      </c>
      <c r="J725" t="s">
        <v>130</v>
      </c>
      <c r="K725" t="s">
        <v>131</v>
      </c>
      <c r="L725" t="s">
        <v>2263</v>
      </c>
      <c r="M725" t="s">
        <v>2264</v>
      </c>
      <c r="N725">
        <v>0.63249999999999995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2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1.2649999999999999</v>
      </c>
    </row>
    <row r="726" spans="1:26" x14ac:dyDescent="0.3">
      <c r="A726">
        <v>2738435</v>
      </c>
      <c r="B726">
        <v>1</v>
      </c>
      <c r="C726" t="s">
        <v>76</v>
      </c>
      <c r="D726" t="s">
        <v>100</v>
      </c>
      <c r="E726" t="s">
        <v>158</v>
      </c>
      <c r="F726" t="s">
        <v>2265</v>
      </c>
      <c r="G726" t="s">
        <v>160</v>
      </c>
      <c r="H726" t="s">
        <v>47</v>
      </c>
      <c r="I726" t="s">
        <v>129</v>
      </c>
      <c r="J726" t="s">
        <v>130</v>
      </c>
      <c r="K726" t="s">
        <v>131</v>
      </c>
      <c r="L726" t="s">
        <v>2266</v>
      </c>
      <c r="M726" t="s">
        <v>2267</v>
      </c>
      <c r="N726">
        <v>0.89916666599999995</v>
      </c>
      <c r="O726">
        <v>7</v>
      </c>
      <c r="P726">
        <v>425</v>
      </c>
      <c r="Q726">
        <v>0</v>
      </c>
      <c r="R726">
        <v>0</v>
      </c>
      <c r="S726">
        <v>0</v>
      </c>
      <c r="T726">
        <v>0</v>
      </c>
      <c r="U726">
        <v>6.2941669999999998</v>
      </c>
      <c r="V726">
        <v>382.14583299999998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2738437</v>
      </c>
      <c r="B727">
        <v>1</v>
      </c>
      <c r="C727" t="s">
        <v>76</v>
      </c>
      <c r="D727" t="s">
        <v>103</v>
      </c>
      <c r="E727" t="s">
        <v>153</v>
      </c>
      <c r="F727" t="s">
        <v>2268</v>
      </c>
      <c r="G727" t="s">
        <v>206</v>
      </c>
      <c r="H727" t="s">
        <v>46</v>
      </c>
      <c r="I727" t="s">
        <v>129</v>
      </c>
      <c r="J727" t="s">
        <v>130</v>
      </c>
      <c r="K727" t="s">
        <v>131</v>
      </c>
      <c r="L727" t="s">
        <v>2269</v>
      </c>
      <c r="M727" t="s">
        <v>2270</v>
      </c>
      <c r="N727">
        <v>1.07</v>
      </c>
      <c r="O727">
        <v>0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1.07</v>
      </c>
      <c r="Y727">
        <v>0</v>
      </c>
      <c r="Z727">
        <v>0</v>
      </c>
    </row>
    <row r="728" spans="1:26" x14ac:dyDescent="0.3">
      <c r="A728">
        <v>2738440</v>
      </c>
      <c r="B728">
        <v>1</v>
      </c>
      <c r="C728" t="s">
        <v>76</v>
      </c>
      <c r="D728" t="s">
        <v>81</v>
      </c>
      <c r="E728" t="s">
        <v>153</v>
      </c>
      <c r="F728" t="s">
        <v>2271</v>
      </c>
      <c r="G728" t="s">
        <v>578</v>
      </c>
      <c r="H728" t="s">
        <v>46</v>
      </c>
      <c r="I728" t="s">
        <v>129</v>
      </c>
      <c r="J728" t="s">
        <v>15</v>
      </c>
      <c r="K728" t="s">
        <v>131</v>
      </c>
      <c r="L728" t="s">
        <v>2272</v>
      </c>
      <c r="M728" t="s">
        <v>2273</v>
      </c>
      <c r="N728">
        <v>1.645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1.645</v>
      </c>
      <c r="W728">
        <v>0</v>
      </c>
      <c r="X728">
        <v>0</v>
      </c>
      <c r="Y728">
        <v>0</v>
      </c>
      <c r="Z728">
        <v>0</v>
      </c>
    </row>
    <row r="729" spans="1:26" x14ac:dyDescent="0.3">
      <c r="A729">
        <v>2738451</v>
      </c>
      <c r="B729">
        <v>1</v>
      </c>
      <c r="C729" t="s">
        <v>76</v>
      </c>
      <c r="D729" t="s">
        <v>79</v>
      </c>
      <c r="E729" t="s">
        <v>126</v>
      </c>
      <c r="F729" t="s">
        <v>2274</v>
      </c>
      <c r="G729" t="s">
        <v>128</v>
      </c>
      <c r="H729" t="s">
        <v>46</v>
      </c>
      <c r="I729" t="s">
        <v>129</v>
      </c>
      <c r="J729" t="s">
        <v>130</v>
      </c>
      <c r="K729" t="s">
        <v>131</v>
      </c>
      <c r="L729" t="s">
        <v>2275</v>
      </c>
      <c r="M729" t="s">
        <v>2276</v>
      </c>
      <c r="N729">
        <v>1.580833333</v>
      </c>
      <c r="O729">
        <v>0</v>
      </c>
      <c r="P729">
        <v>9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14.227499999999999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2738462</v>
      </c>
      <c r="B730">
        <v>1</v>
      </c>
      <c r="C730" t="s">
        <v>76</v>
      </c>
      <c r="D730" t="s">
        <v>101</v>
      </c>
      <c r="E730" t="s">
        <v>126</v>
      </c>
      <c r="F730" t="s">
        <v>2277</v>
      </c>
      <c r="G730" t="s">
        <v>177</v>
      </c>
      <c r="H730" t="s">
        <v>46</v>
      </c>
      <c r="I730" t="s">
        <v>129</v>
      </c>
      <c r="J730" t="s">
        <v>130</v>
      </c>
      <c r="K730" t="s">
        <v>131</v>
      </c>
      <c r="L730" t="s">
        <v>2278</v>
      </c>
      <c r="M730" t="s">
        <v>2279</v>
      </c>
      <c r="N730">
        <v>8.6469444440000007</v>
      </c>
      <c r="O730">
        <v>0</v>
      </c>
      <c r="P730">
        <v>121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1046.280278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2738452</v>
      </c>
      <c r="B731">
        <v>1</v>
      </c>
      <c r="C731" t="s">
        <v>76</v>
      </c>
      <c r="D731" t="s">
        <v>101</v>
      </c>
      <c r="E731" t="s">
        <v>167</v>
      </c>
      <c r="F731" t="s">
        <v>2280</v>
      </c>
      <c r="G731" t="s">
        <v>2281</v>
      </c>
      <c r="H731" t="s">
        <v>46</v>
      </c>
      <c r="I731" t="s">
        <v>129</v>
      </c>
      <c r="J731" t="s">
        <v>130</v>
      </c>
      <c r="K731" t="s">
        <v>131</v>
      </c>
      <c r="L731" t="s">
        <v>2282</v>
      </c>
      <c r="M731" t="s">
        <v>2283</v>
      </c>
      <c r="N731">
        <v>1.2480555550000001</v>
      </c>
      <c r="O731">
        <v>0</v>
      </c>
      <c r="P731">
        <v>104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129.79777799999999</v>
      </c>
      <c r="W731">
        <v>0</v>
      </c>
      <c r="X731">
        <v>0</v>
      </c>
      <c r="Y731">
        <v>0</v>
      </c>
      <c r="Z731">
        <v>0</v>
      </c>
    </row>
    <row r="732" spans="1:26" x14ac:dyDescent="0.3">
      <c r="A732">
        <v>2738458</v>
      </c>
      <c r="B732">
        <v>1</v>
      </c>
      <c r="C732" t="s">
        <v>76</v>
      </c>
      <c r="D732" t="s">
        <v>102</v>
      </c>
      <c r="E732" t="s">
        <v>126</v>
      </c>
      <c r="F732" t="s">
        <v>2284</v>
      </c>
      <c r="G732" t="s">
        <v>371</v>
      </c>
      <c r="H732" t="s">
        <v>46</v>
      </c>
      <c r="I732" t="s">
        <v>129</v>
      </c>
      <c r="J732" t="s">
        <v>130</v>
      </c>
      <c r="K732" t="s">
        <v>131</v>
      </c>
      <c r="L732" t="s">
        <v>2285</v>
      </c>
      <c r="M732" t="s">
        <v>2286</v>
      </c>
      <c r="N732">
        <v>2.5938888879999999</v>
      </c>
      <c r="O732">
        <v>0</v>
      </c>
      <c r="P732">
        <v>3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7.7816669999999997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2738465</v>
      </c>
      <c r="B733">
        <v>1</v>
      </c>
      <c r="C733" t="s">
        <v>76</v>
      </c>
      <c r="D733" t="s">
        <v>90</v>
      </c>
      <c r="E733" t="s">
        <v>153</v>
      </c>
      <c r="F733" t="s">
        <v>2287</v>
      </c>
      <c r="G733" t="s">
        <v>155</v>
      </c>
      <c r="H733" t="s">
        <v>46</v>
      </c>
      <c r="I733" t="s">
        <v>129</v>
      </c>
      <c r="J733" t="s">
        <v>130</v>
      </c>
      <c r="K733" t="s">
        <v>131</v>
      </c>
      <c r="L733" t="s">
        <v>2288</v>
      </c>
      <c r="M733" t="s">
        <v>2289</v>
      </c>
      <c r="N733">
        <v>1.6016666660000001</v>
      </c>
      <c r="O733">
        <v>0</v>
      </c>
      <c r="P733">
        <v>9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14.414999999999999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2738459</v>
      </c>
      <c r="B734">
        <v>1</v>
      </c>
      <c r="C734" t="s">
        <v>76</v>
      </c>
      <c r="D734" t="s">
        <v>97</v>
      </c>
      <c r="E734" t="s">
        <v>167</v>
      </c>
      <c r="F734" t="s">
        <v>2290</v>
      </c>
      <c r="G734" t="s">
        <v>160</v>
      </c>
      <c r="H734" t="s">
        <v>46</v>
      </c>
      <c r="I734" t="s">
        <v>129</v>
      </c>
      <c r="J734" t="s">
        <v>130</v>
      </c>
      <c r="K734" t="s">
        <v>131</v>
      </c>
      <c r="L734" t="s">
        <v>2291</v>
      </c>
      <c r="M734" t="s">
        <v>2292</v>
      </c>
      <c r="N734">
        <v>0.95138888799999999</v>
      </c>
      <c r="O734">
        <v>0</v>
      </c>
      <c r="P734">
        <v>318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302.54166600000002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2738467</v>
      </c>
      <c r="B735">
        <v>1</v>
      </c>
      <c r="C735" t="s">
        <v>77</v>
      </c>
      <c r="D735" t="s">
        <v>108</v>
      </c>
      <c r="E735" t="s">
        <v>167</v>
      </c>
      <c r="F735" t="s">
        <v>2293</v>
      </c>
      <c r="G735" t="s">
        <v>195</v>
      </c>
      <c r="H735" t="s">
        <v>46</v>
      </c>
      <c r="I735" t="s">
        <v>129</v>
      </c>
      <c r="J735" t="s">
        <v>130</v>
      </c>
      <c r="K735" t="s">
        <v>131</v>
      </c>
      <c r="L735" t="s">
        <v>2294</v>
      </c>
      <c r="M735" t="s">
        <v>2295</v>
      </c>
      <c r="N735">
        <v>1.6072222220000001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35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56.252777999999999</v>
      </c>
    </row>
    <row r="736" spans="1:26" x14ac:dyDescent="0.3">
      <c r="A736">
        <v>2738469</v>
      </c>
      <c r="B736">
        <v>1</v>
      </c>
      <c r="C736" t="s">
        <v>77</v>
      </c>
      <c r="D736" t="s">
        <v>109</v>
      </c>
      <c r="E736" t="s">
        <v>126</v>
      </c>
      <c r="F736" t="s">
        <v>2296</v>
      </c>
      <c r="G736" t="s">
        <v>128</v>
      </c>
      <c r="H736" t="s">
        <v>46</v>
      </c>
      <c r="I736" t="s">
        <v>129</v>
      </c>
      <c r="J736" t="s">
        <v>130</v>
      </c>
      <c r="K736" t="s">
        <v>131</v>
      </c>
      <c r="L736" t="s">
        <v>2294</v>
      </c>
      <c r="M736" t="s">
        <v>2297</v>
      </c>
      <c r="N736">
        <v>1.093611111</v>
      </c>
      <c r="O736">
        <v>0</v>
      </c>
      <c r="P736">
        <v>1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1.0936110000000001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2738468</v>
      </c>
      <c r="B737">
        <v>1</v>
      </c>
      <c r="C737" t="s">
        <v>76</v>
      </c>
      <c r="D737" t="s">
        <v>90</v>
      </c>
      <c r="E737" t="s">
        <v>126</v>
      </c>
      <c r="F737" t="s">
        <v>2298</v>
      </c>
      <c r="G737" t="s">
        <v>2299</v>
      </c>
      <c r="H737" t="s">
        <v>46</v>
      </c>
      <c r="I737" t="s">
        <v>129</v>
      </c>
      <c r="J737" t="s">
        <v>130</v>
      </c>
      <c r="K737" t="s">
        <v>131</v>
      </c>
      <c r="L737" t="s">
        <v>2300</v>
      </c>
      <c r="M737" t="s">
        <v>2301</v>
      </c>
      <c r="N737">
        <v>2.3025000000000002</v>
      </c>
      <c r="O737">
        <v>0</v>
      </c>
      <c r="P737">
        <v>0</v>
      </c>
      <c r="Q737">
        <v>0</v>
      </c>
      <c r="R737">
        <v>78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179.595</v>
      </c>
      <c r="Y737">
        <v>0</v>
      </c>
      <c r="Z737">
        <v>0</v>
      </c>
    </row>
    <row r="738" spans="1:26" x14ac:dyDescent="0.3">
      <c r="A738">
        <v>2738473</v>
      </c>
      <c r="B738">
        <v>1</v>
      </c>
      <c r="C738" t="s">
        <v>76</v>
      </c>
      <c r="D738" t="s">
        <v>80</v>
      </c>
      <c r="E738" t="s">
        <v>153</v>
      </c>
      <c r="F738" t="s">
        <v>2302</v>
      </c>
      <c r="G738" t="s">
        <v>206</v>
      </c>
      <c r="H738" t="s">
        <v>46</v>
      </c>
      <c r="I738" t="s">
        <v>129</v>
      </c>
      <c r="J738" t="s">
        <v>130</v>
      </c>
      <c r="K738" t="s">
        <v>131</v>
      </c>
      <c r="L738" t="s">
        <v>2303</v>
      </c>
      <c r="M738" t="s">
        <v>2304</v>
      </c>
      <c r="N738">
        <v>4.9505555550000002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4.9505559999999997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2738479</v>
      </c>
      <c r="B739">
        <v>1</v>
      </c>
      <c r="C739" t="s">
        <v>76</v>
      </c>
      <c r="D739" t="s">
        <v>79</v>
      </c>
      <c r="E739" t="s">
        <v>163</v>
      </c>
      <c r="F739" t="s">
        <v>2305</v>
      </c>
      <c r="G739" t="s">
        <v>364</v>
      </c>
      <c r="H739" t="s">
        <v>47</v>
      </c>
      <c r="I739" t="s">
        <v>129</v>
      </c>
      <c r="J739" t="s">
        <v>130</v>
      </c>
      <c r="K739" t="s">
        <v>131</v>
      </c>
      <c r="L739" t="s">
        <v>2306</v>
      </c>
      <c r="M739" t="s">
        <v>2307</v>
      </c>
      <c r="N739">
        <v>0.53777777699999996</v>
      </c>
      <c r="O739">
        <v>67</v>
      </c>
      <c r="P739">
        <v>175</v>
      </c>
      <c r="Q739">
        <v>0</v>
      </c>
      <c r="R739">
        <v>0</v>
      </c>
      <c r="S739">
        <v>0</v>
      </c>
      <c r="T739">
        <v>0</v>
      </c>
      <c r="U739">
        <v>36.031111000000003</v>
      </c>
      <c r="V739">
        <v>94.111110999999994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2738477</v>
      </c>
      <c r="B740">
        <v>1</v>
      </c>
      <c r="C740" t="s">
        <v>77</v>
      </c>
      <c r="D740" t="s">
        <v>108</v>
      </c>
      <c r="E740" t="s">
        <v>222</v>
      </c>
      <c r="F740" t="s">
        <v>2308</v>
      </c>
      <c r="G740" t="s">
        <v>199</v>
      </c>
      <c r="H740" t="s">
        <v>47</v>
      </c>
      <c r="I740" t="s">
        <v>339</v>
      </c>
      <c r="J740" t="s">
        <v>130</v>
      </c>
      <c r="K740" t="s">
        <v>131</v>
      </c>
      <c r="L740" t="s">
        <v>2309</v>
      </c>
      <c r="M740" t="s">
        <v>2310</v>
      </c>
      <c r="N740">
        <v>4.8888887999999998E-2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422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20.631111000000001</v>
      </c>
    </row>
    <row r="741" spans="1:26" x14ac:dyDescent="0.3">
      <c r="A741">
        <v>2738484</v>
      </c>
      <c r="B741">
        <v>1</v>
      </c>
      <c r="C741" t="s">
        <v>76</v>
      </c>
      <c r="D741" t="s">
        <v>92</v>
      </c>
      <c r="E741" t="s">
        <v>153</v>
      </c>
      <c r="F741" t="s">
        <v>2311</v>
      </c>
      <c r="G741" t="s">
        <v>155</v>
      </c>
      <c r="H741" t="s">
        <v>46</v>
      </c>
      <c r="I741" t="s">
        <v>129</v>
      </c>
      <c r="J741" t="s">
        <v>130</v>
      </c>
      <c r="K741" t="s">
        <v>131</v>
      </c>
      <c r="L741" t="s">
        <v>2312</v>
      </c>
      <c r="M741" t="s">
        <v>2313</v>
      </c>
      <c r="N741">
        <v>1.132222222</v>
      </c>
      <c r="O741">
        <v>0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1.1322220000000001</v>
      </c>
      <c r="Y741">
        <v>0</v>
      </c>
      <c r="Z741">
        <v>0</v>
      </c>
    </row>
    <row r="742" spans="1:26" x14ac:dyDescent="0.3">
      <c r="A742">
        <v>2738492</v>
      </c>
      <c r="B742">
        <v>1</v>
      </c>
      <c r="C742" t="s">
        <v>76</v>
      </c>
      <c r="D742" t="s">
        <v>101</v>
      </c>
      <c r="E742" t="s">
        <v>153</v>
      </c>
      <c r="F742" t="s">
        <v>2314</v>
      </c>
      <c r="G742" t="s">
        <v>155</v>
      </c>
      <c r="H742" t="s">
        <v>46</v>
      </c>
      <c r="I742" t="s">
        <v>129</v>
      </c>
      <c r="J742" t="s">
        <v>130</v>
      </c>
      <c r="K742" t="s">
        <v>131</v>
      </c>
      <c r="L742" t="s">
        <v>2315</v>
      </c>
      <c r="M742" t="s">
        <v>2316</v>
      </c>
      <c r="N742">
        <v>2.9533333329999998</v>
      </c>
      <c r="O742">
        <v>0</v>
      </c>
      <c r="P742">
        <v>8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23.626667000000001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2738489</v>
      </c>
      <c r="B743">
        <v>1</v>
      </c>
      <c r="C743" t="s">
        <v>77</v>
      </c>
      <c r="D743" t="s">
        <v>118</v>
      </c>
      <c r="E743" t="s">
        <v>153</v>
      </c>
      <c r="F743" t="s">
        <v>2317</v>
      </c>
      <c r="G743" t="s">
        <v>155</v>
      </c>
      <c r="H743" t="s">
        <v>46</v>
      </c>
      <c r="I743" t="s">
        <v>129</v>
      </c>
      <c r="J743" t="s">
        <v>130</v>
      </c>
      <c r="K743" t="s">
        <v>131</v>
      </c>
      <c r="L743" t="s">
        <v>2318</v>
      </c>
      <c r="M743" t="s">
        <v>2319</v>
      </c>
      <c r="N743">
        <v>4.9591666659999998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4.9591669999999999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2738490</v>
      </c>
      <c r="B744">
        <v>1</v>
      </c>
      <c r="C744" t="s">
        <v>77</v>
      </c>
      <c r="D744" t="s">
        <v>117</v>
      </c>
      <c r="E744" t="s">
        <v>153</v>
      </c>
      <c r="F744" t="s">
        <v>2320</v>
      </c>
      <c r="G744" t="s">
        <v>155</v>
      </c>
      <c r="H744" t="s">
        <v>46</v>
      </c>
      <c r="I744" t="s">
        <v>129</v>
      </c>
      <c r="J744" t="s">
        <v>130</v>
      </c>
      <c r="K744" t="s">
        <v>131</v>
      </c>
      <c r="L744" t="s">
        <v>2321</v>
      </c>
      <c r="M744" t="s">
        <v>2322</v>
      </c>
      <c r="N744">
        <v>6.3397222219999998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1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6.3397220000000001</v>
      </c>
    </row>
    <row r="745" spans="1:26" x14ac:dyDescent="0.3">
      <c r="A745">
        <v>2738493</v>
      </c>
      <c r="B745">
        <v>1</v>
      </c>
      <c r="C745" t="s">
        <v>76</v>
      </c>
      <c r="D745" t="s">
        <v>103</v>
      </c>
      <c r="E745" t="s">
        <v>222</v>
      </c>
      <c r="F745" t="s">
        <v>565</v>
      </c>
      <c r="G745" t="s">
        <v>199</v>
      </c>
      <c r="H745" t="s">
        <v>47</v>
      </c>
      <c r="I745" t="s">
        <v>129</v>
      </c>
      <c r="J745" t="s">
        <v>130</v>
      </c>
      <c r="K745" t="s">
        <v>131</v>
      </c>
      <c r="L745" t="s">
        <v>2323</v>
      </c>
      <c r="M745" t="s">
        <v>2324</v>
      </c>
      <c r="N745">
        <v>0.1875</v>
      </c>
      <c r="O745">
        <v>0</v>
      </c>
      <c r="P745">
        <v>0</v>
      </c>
      <c r="Q745">
        <v>29</v>
      </c>
      <c r="R745">
        <v>356</v>
      </c>
      <c r="S745">
        <v>23</v>
      </c>
      <c r="T745">
        <v>691</v>
      </c>
      <c r="U745">
        <v>0</v>
      </c>
      <c r="V745">
        <v>0</v>
      </c>
      <c r="W745">
        <v>5.4375</v>
      </c>
      <c r="X745">
        <v>66.75</v>
      </c>
      <c r="Y745">
        <v>4.3125</v>
      </c>
      <c r="Z745">
        <v>129.5625</v>
      </c>
    </row>
    <row r="746" spans="1:26" x14ac:dyDescent="0.3">
      <c r="A746">
        <v>2738494</v>
      </c>
      <c r="B746">
        <v>1</v>
      </c>
      <c r="C746" t="s">
        <v>77</v>
      </c>
      <c r="D746" t="s">
        <v>123</v>
      </c>
      <c r="E746" t="s">
        <v>126</v>
      </c>
      <c r="F746" t="s">
        <v>2325</v>
      </c>
      <c r="G746" t="s">
        <v>177</v>
      </c>
      <c r="H746" t="s">
        <v>46</v>
      </c>
      <c r="I746" t="s">
        <v>129</v>
      </c>
      <c r="J746" t="s">
        <v>130</v>
      </c>
      <c r="K746" t="s">
        <v>131</v>
      </c>
      <c r="L746" t="s">
        <v>2326</v>
      </c>
      <c r="M746" t="s">
        <v>2327</v>
      </c>
      <c r="N746">
        <v>3.8475000000000001</v>
      </c>
      <c r="O746">
        <v>0</v>
      </c>
      <c r="P746">
        <v>18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69.254999999999995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2738496</v>
      </c>
      <c r="B747">
        <v>1</v>
      </c>
      <c r="C747" t="s">
        <v>77</v>
      </c>
      <c r="D747" t="s">
        <v>108</v>
      </c>
      <c r="E747" t="s">
        <v>222</v>
      </c>
      <c r="F747" t="s">
        <v>2328</v>
      </c>
      <c r="G747" t="s">
        <v>199</v>
      </c>
      <c r="H747" t="s">
        <v>47</v>
      </c>
      <c r="I747" t="s">
        <v>129</v>
      </c>
      <c r="J747" t="s">
        <v>130</v>
      </c>
      <c r="K747" t="s">
        <v>131</v>
      </c>
      <c r="L747" t="s">
        <v>2329</v>
      </c>
      <c r="M747" t="s">
        <v>2330</v>
      </c>
      <c r="N747">
        <v>1.778611111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422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750.57388900000001</v>
      </c>
    </row>
    <row r="748" spans="1:26" x14ac:dyDescent="0.3">
      <c r="A748">
        <v>2738505</v>
      </c>
      <c r="B748">
        <v>1</v>
      </c>
      <c r="C748" t="s">
        <v>76</v>
      </c>
      <c r="D748" t="s">
        <v>78</v>
      </c>
      <c r="E748" t="s">
        <v>153</v>
      </c>
      <c r="F748" t="s">
        <v>2331</v>
      </c>
      <c r="G748" t="s">
        <v>155</v>
      </c>
      <c r="H748" t="s">
        <v>46</v>
      </c>
      <c r="I748" t="s">
        <v>129</v>
      </c>
      <c r="J748" t="s">
        <v>130</v>
      </c>
      <c r="K748" t="s">
        <v>131</v>
      </c>
      <c r="L748" t="s">
        <v>2332</v>
      </c>
      <c r="M748" t="s">
        <v>2333</v>
      </c>
      <c r="N748">
        <v>2.3194444440000002</v>
      </c>
      <c r="O748">
        <v>0</v>
      </c>
      <c r="P748">
        <v>10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23.194444000000001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2738502</v>
      </c>
      <c r="B749">
        <v>1</v>
      </c>
      <c r="C749" t="s">
        <v>76</v>
      </c>
      <c r="D749" t="s">
        <v>90</v>
      </c>
      <c r="E749" t="s">
        <v>222</v>
      </c>
      <c r="F749" t="s">
        <v>2334</v>
      </c>
      <c r="G749" t="s">
        <v>199</v>
      </c>
      <c r="H749" t="s">
        <v>47</v>
      </c>
      <c r="I749" t="s">
        <v>129</v>
      </c>
      <c r="J749" t="s">
        <v>130</v>
      </c>
      <c r="K749" t="s">
        <v>131</v>
      </c>
      <c r="L749" t="s">
        <v>2335</v>
      </c>
      <c r="M749" t="s">
        <v>2336</v>
      </c>
      <c r="N749">
        <v>0.73138888800000001</v>
      </c>
      <c r="O749">
        <v>14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10.239444000000001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2738503</v>
      </c>
      <c r="B750">
        <v>1</v>
      </c>
      <c r="C750" t="s">
        <v>76</v>
      </c>
      <c r="D750" t="s">
        <v>81</v>
      </c>
      <c r="E750" t="s">
        <v>167</v>
      </c>
      <c r="F750" t="s">
        <v>2337</v>
      </c>
      <c r="G750" t="s">
        <v>2102</v>
      </c>
      <c r="H750" t="s">
        <v>46</v>
      </c>
      <c r="I750" t="s">
        <v>129</v>
      </c>
      <c r="J750" t="s">
        <v>130</v>
      </c>
      <c r="K750" t="s">
        <v>131</v>
      </c>
      <c r="L750" t="s">
        <v>2338</v>
      </c>
      <c r="M750" t="s">
        <v>2339</v>
      </c>
      <c r="N750">
        <v>1.674722222</v>
      </c>
      <c r="O750">
        <v>0</v>
      </c>
      <c r="P750">
        <v>794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1329.7294440000001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2738504</v>
      </c>
      <c r="B751">
        <v>1</v>
      </c>
      <c r="C751" t="s">
        <v>76</v>
      </c>
      <c r="D751" t="s">
        <v>99</v>
      </c>
      <c r="E751" t="s">
        <v>158</v>
      </c>
      <c r="F751" t="s">
        <v>2340</v>
      </c>
      <c r="G751" t="s">
        <v>199</v>
      </c>
      <c r="H751" t="s">
        <v>47</v>
      </c>
      <c r="I751" t="s">
        <v>129</v>
      </c>
      <c r="J751" t="s">
        <v>130</v>
      </c>
      <c r="K751" t="s">
        <v>131</v>
      </c>
      <c r="L751" t="s">
        <v>2341</v>
      </c>
      <c r="M751" t="s">
        <v>2342</v>
      </c>
      <c r="N751">
        <v>1.373611111</v>
      </c>
      <c r="O751">
        <v>25</v>
      </c>
      <c r="P751">
        <v>785</v>
      </c>
      <c r="Q751">
        <v>0</v>
      </c>
      <c r="R751">
        <v>0</v>
      </c>
      <c r="S751">
        <v>0</v>
      </c>
      <c r="T751">
        <v>0</v>
      </c>
      <c r="U751">
        <v>34.340277999999998</v>
      </c>
      <c r="V751">
        <v>1078.2847220000001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2738499</v>
      </c>
      <c r="B752">
        <v>1</v>
      </c>
      <c r="C752" t="s">
        <v>77</v>
      </c>
      <c r="D752" t="s">
        <v>117</v>
      </c>
      <c r="E752" t="s">
        <v>158</v>
      </c>
      <c r="F752" t="s">
        <v>1405</v>
      </c>
      <c r="G752" t="s">
        <v>199</v>
      </c>
      <c r="H752" t="s">
        <v>47</v>
      </c>
      <c r="I752" t="s">
        <v>129</v>
      </c>
      <c r="J752" t="s">
        <v>130</v>
      </c>
      <c r="K752" t="s">
        <v>131</v>
      </c>
      <c r="L752" t="s">
        <v>2343</v>
      </c>
      <c r="M752" t="s">
        <v>2344</v>
      </c>
      <c r="N752">
        <v>0.163611111</v>
      </c>
      <c r="O752">
        <v>0</v>
      </c>
      <c r="P752">
        <v>0</v>
      </c>
      <c r="Q752">
        <v>3</v>
      </c>
      <c r="R752">
        <v>278</v>
      </c>
      <c r="S752">
        <v>3</v>
      </c>
      <c r="T752">
        <v>315</v>
      </c>
      <c r="U752">
        <v>0</v>
      </c>
      <c r="V752">
        <v>0</v>
      </c>
      <c r="W752">
        <v>0.49083300000000002</v>
      </c>
      <c r="X752">
        <v>45.483888999999998</v>
      </c>
      <c r="Y752">
        <v>0.49083300000000002</v>
      </c>
      <c r="Z752">
        <v>51.537500000000001</v>
      </c>
    </row>
    <row r="753" spans="1:26" x14ac:dyDescent="0.3">
      <c r="A753">
        <v>2738510</v>
      </c>
      <c r="B753">
        <v>1</v>
      </c>
      <c r="C753" t="s">
        <v>77</v>
      </c>
      <c r="D753" t="s">
        <v>108</v>
      </c>
      <c r="E753" t="s">
        <v>222</v>
      </c>
      <c r="F753" t="s">
        <v>2345</v>
      </c>
      <c r="G753" t="s">
        <v>199</v>
      </c>
      <c r="H753" t="s">
        <v>47</v>
      </c>
      <c r="I753" t="s">
        <v>129</v>
      </c>
      <c r="J753" t="s">
        <v>130</v>
      </c>
      <c r="K753" t="s">
        <v>131</v>
      </c>
      <c r="L753" t="s">
        <v>2346</v>
      </c>
      <c r="M753" t="s">
        <v>2347</v>
      </c>
      <c r="N753">
        <v>6.8888887999999995E-2</v>
      </c>
      <c r="O753">
        <v>15</v>
      </c>
      <c r="P753">
        <v>0</v>
      </c>
      <c r="Q753">
        <v>172</v>
      </c>
      <c r="R753">
        <v>2062</v>
      </c>
      <c r="S753">
        <v>41</v>
      </c>
      <c r="T753">
        <v>186</v>
      </c>
      <c r="U753">
        <v>1.0333330000000001</v>
      </c>
      <c r="V753">
        <v>0</v>
      </c>
      <c r="W753">
        <v>11.848889</v>
      </c>
      <c r="X753">
        <v>142.04888700000001</v>
      </c>
      <c r="Y753">
        <v>2.8244440000000002</v>
      </c>
      <c r="Z753">
        <v>12.813333</v>
      </c>
    </row>
    <row r="754" spans="1:26" x14ac:dyDescent="0.3">
      <c r="A754">
        <v>2738511</v>
      </c>
      <c r="B754">
        <v>1</v>
      </c>
      <c r="C754" t="s">
        <v>76</v>
      </c>
      <c r="D754" t="s">
        <v>100</v>
      </c>
      <c r="E754" t="s">
        <v>222</v>
      </c>
      <c r="F754" t="s">
        <v>223</v>
      </c>
      <c r="G754" t="s">
        <v>199</v>
      </c>
      <c r="H754" t="s">
        <v>47</v>
      </c>
      <c r="I754" t="s">
        <v>129</v>
      </c>
      <c r="J754" t="s">
        <v>130</v>
      </c>
      <c r="K754" t="s">
        <v>131</v>
      </c>
      <c r="L754" t="s">
        <v>2348</v>
      </c>
      <c r="M754" t="s">
        <v>2349</v>
      </c>
      <c r="N754">
        <v>0.650277777</v>
      </c>
      <c r="O754">
        <v>3</v>
      </c>
      <c r="P754">
        <v>987</v>
      </c>
      <c r="Q754">
        <v>0</v>
      </c>
      <c r="R754">
        <v>0</v>
      </c>
      <c r="S754">
        <v>0</v>
      </c>
      <c r="T754">
        <v>0</v>
      </c>
      <c r="U754">
        <v>1.950833</v>
      </c>
      <c r="V754">
        <v>641.82416599999999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2738513</v>
      </c>
      <c r="B755">
        <v>1</v>
      </c>
      <c r="C755" t="s">
        <v>77</v>
      </c>
      <c r="D755" t="s">
        <v>124</v>
      </c>
      <c r="E755" t="s">
        <v>126</v>
      </c>
      <c r="F755" t="s">
        <v>2350</v>
      </c>
      <c r="G755" t="s">
        <v>371</v>
      </c>
      <c r="H755" t="s">
        <v>46</v>
      </c>
      <c r="I755" t="s">
        <v>129</v>
      </c>
      <c r="J755" t="s">
        <v>130</v>
      </c>
      <c r="K755" t="s">
        <v>131</v>
      </c>
      <c r="L755" t="s">
        <v>2351</v>
      </c>
      <c r="M755" t="s">
        <v>2352</v>
      </c>
      <c r="N755">
        <v>4.0988888880000003</v>
      </c>
      <c r="O755">
        <v>0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32.791111000000001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2738522</v>
      </c>
      <c r="B756">
        <v>1</v>
      </c>
      <c r="C756" t="s">
        <v>77</v>
      </c>
      <c r="D756" t="s">
        <v>124</v>
      </c>
      <c r="E756" t="s">
        <v>153</v>
      </c>
      <c r="F756" t="s">
        <v>2353</v>
      </c>
      <c r="G756" t="s">
        <v>249</v>
      </c>
      <c r="H756" t="s">
        <v>46</v>
      </c>
      <c r="I756" t="s">
        <v>129</v>
      </c>
      <c r="J756" t="s">
        <v>130</v>
      </c>
      <c r="K756" t="s">
        <v>131</v>
      </c>
      <c r="L756" t="s">
        <v>2354</v>
      </c>
      <c r="M756" t="s">
        <v>2355</v>
      </c>
      <c r="N756">
        <v>6.113888888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6.1138890000000004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2738525</v>
      </c>
      <c r="B757">
        <v>1</v>
      </c>
      <c r="C757" t="s">
        <v>77</v>
      </c>
      <c r="D757" t="s">
        <v>114</v>
      </c>
      <c r="E757" t="s">
        <v>167</v>
      </c>
      <c r="F757" t="s">
        <v>2356</v>
      </c>
      <c r="G757" t="s">
        <v>348</v>
      </c>
      <c r="H757" t="s">
        <v>46</v>
      </c>
      <c r="I757" t="s">
        <v>129</v>
      </c>
      <c r="J757" t="s">
        <v>130</v>
      </c>
      <c r="K757" t="s">
        <v>142</v>
      </c>
      <c r="L757" t="s">
        <v>2357</v>
      </c>
      <c r="M757" t="s">
        <v>2358</v>
      </c>
      <c r="N757">
        <v>0.54833333299999998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110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60.316667000000002</v>
      </c>
    </row>
    <row r="758" spans="1:26" x14ac:dyDescent="0.3">
      <c r="A758">
        <v>2738527</v>
      </c>
      <c r="B758">
        <v>1</v>
      </c>
      <c r="C758" t="s">
        <v>76</v>
      </c>
      <c r="D758" t="s">
        <v>86</v>
      </c>
      <c r="E758" t="s">
        <v>126</v>
      </c>
      <c r="F758" t="s">
        <v>2359</v>
      </c>
      <c r="G758" t="s">
        <v>128</v>
      </c>
      <c r="H758" t="s">
        <v>46</v>
      </c>
      <c r="I758" t="s">
        <v>129</v>
      </c>
      <c r="J758" t="s">
        <v>130</v>
      </c>
      <c r="K758" t="s">
        <v>131</v>
      </c>
      <c r="L758" t="s">
        <v>2360</v>
      </c>
      <c r="M758" t="s">
        <v>2361</v>
      </c>
      <c r="N758">
        <v>1.4566666660000001</v>
      </c>
      <c r="O758">
        <v>0</v>
      </c>
      <c r="P758">
        <v>79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115.076667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2738538</v>
      </c>
      <c r="B759">
        <v>1</v>
      </c>
      <c r="C759" t="s">
        <v>76</v>
      </c>
      <c r="D759" t="s">
        <v>96</v>
      </c>
      <c r="E759" t="s">
        <v>153</v>
      </c>
      <c r="F759" t="s">
        <v>2362</v>
      </c>
      <c r="G759" t="s">
        <v>155</v>
      </c>
      <c r="H759" t="s">
        <v>46</v>
      </c>
      <c r="I759" t="s">
        <v>129</v>
      </c>
      <c r="J759" t="s">
        <v>130</v>
      </c>
      <c r="K759" t="s">
        <v>131</v>
      </c>
      <c r="L759" t="s">
        <v>2363</v>
      </c>
      <c r="M759" t="s">
        <v>2364</v>
      </c>
      <c r="N759">
        <v>1.6411111110000001</v>
      </c>
      <c r="O759">
        <v>0</v>
      </c>
      <c r="P759">
        <v>2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3.282222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2738537</v>
      </c>
      <c r="B760">
        <v>1</v>
      </c>
      <c r="C760" t="s">
        <v>77</v>
      </c>
      <c r="D760" t="s">
        <v>119</v>
      </c>
      <c r="E760" t="s">
        <v>163</v>
      </c>
      <c r="F760" t="s">
        <v>2365</v>
      </c>
      <c r="G760" t="s">
        <v>199</v>
      </c>
      <c r="H760" t="s">
        <v>47</v>
      </c>
      <c r="I760" t="s">
        <v>339</v>
      </c>
      <c r="J760" t="s">
        <v>130</v>
      </c>
      <c r="K760" t="s">
        <v>131</v>
      </c>
      <c r="L760" t="s">
        <v>2366</v>
      </c>
      <c r="M760" t="s">
        <v>2367</v>
      </c>
      <c r="N760">
        <v>3.6944444E-2</v>
      </c>
      <c r="O760">
        <v>5</v>
      </c>
      <c r="P760">
        <v>218</v>
      </c>
      <c r="Q760">
        <v>0</v>
      </c>
      <c r="R760">
        <v>0</v>
      </c>
      <c r="S760">
        <v>0</v>
      </c>
      <c r="T760">
        <v>0</v>
      </c>
      <c r="U760">
        <v>0.184722</v>
      </c>
      <c r="V760">
        <v>8.0538889999999999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2738546</v>
      </c>
      <c r="B761">
        <v>1</v>
      </c>
      <c r="C761" t="s">
        <v>76</v>
      </c>
      <c r="D761" t="s">
        <v>83</v>
      </c>
      <c r="E761" t="s">
        <v>153</v>
      </c>
      <c r="F761" t="s">
        <v>2368</v>
      </c>
      <c r="G761" t="s">
        <v>155</v>
      </c>
      <c r="H761" t="s">
        <v>46</v>
      </c>
      <c r="I761" t="s">
        <v>129</v>
      </c>
      <c r="J761" t="s">
        <v>130</v>
      </c>
      <c r="K761" t="s">
        <v>131</v>
      </c>
      <c r="L761" t="s">
        <v>2369</v>
      </c>
      <c r="M761" t="s">
        <v>2370</v>
      </c>
      <c r="N761">
        <v>2.6541666660000001</v>
      </c>
      <c r="O761">
        <v>0</v>
      </c>
      <c r="P761">
        <v>2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5.3083330000000002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2738550</v>
      </c>
      <c r="B762">
        <v>1</v>
      </c>
      <c r="C762" t="s">
        <v>76</v>
      </c>
      <c r="D762" t="s">
        <v>93</v>
      </c>
      <c r="E762" t="s">
        <v>153</v>
      </c>
      <c r="F762" t="s">
        <v>935</v>
      </c>
      <c r="G762" t="s">
        <v>155</v>
      </c>
      <c r="H762" t="s">
        <v>46</v>
      </c>
      <c r="I762" t="s">
        <v>129</v>
      </c>
      <c r="J762" t="s">
        <v>130</v>
      </c>
      <c r="K762" t="s">
        <v>131</v>
      </c>
      <c r="L762" t="s">
        <v>2371</v>
      </c>
      <c r="M762" t="s">
        <v>2372</v>
      </c>
      <c r="N762">
        <v>2.5944444440000001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2.5944440000000002</v>
      </c>
      <c r="W762">
        <v>0</v>
      </c>
      <c r="X762">
        <v>0</v>
      </c>
      <c r="Y762">
        <v>0</v>
      </c>
      <c r="Z762">
        <v>0</v>
      </c>
    </row>
    <row r="763" spans="1:26" x14ac:dyDescent="0.3">
      <c r="A763">
        <v>2738553</v>
      </c>
      <c r="B763">
        <v>1</v>
      </c>
      <c r="C763" t="s">
        <v>76</v>
      </c>
      <c r="D763" t="s">
        <v>92</v>
      </c>
      <c r="E763" t="s">
        <v>163</v>
      </c>
      <c r="F763" t="s">
        <v>2373</v>
      </c>
      <c r="G763" t="s">
        <v>923</v>
      </c>
      <c r="H763" t="s">
        <v>47</v>
      </c>
      <c r="I763" t="s">
        <v>129</v>
      </c>
      <c r="J763" t="s">
        <v>130</v>
      </c>
      <c r="K763" t="s">
        <v>131</v>
      </c>
      <c r="L763" t="s">
        <v>2374</v>
      </c>
      <c r="M763" t="s">
        <v>2375</v>
      </c>
      <c r="N763">
        <v>5.5272222219999998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88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486.395556</v>
      </c>
    </row>
    <row r="764" spans="1:26" x14ac:dyDescent="0.3">
      <c r="A764">
        <v>2738551</v>
      </c>
      <c r="B764">
        <v>1</v>
      </c>
      <c r="C764" t="s">
        <v>77</v>
      </c>
      <c r="D764" t="s">
        <v>118</v>
      </c>
      <c r="E764" t="s">
        <v>153</v>
      </c>
      <c r="F764" t="s">
        <v>2376</v>
      </c>
      <c r="G764" t="s">
        <v>155</v>
      </c>
      <c r="H764" t="s">
        <v>46</v>
      </c>
      <c r="I764" t="s">
        <v>129</v>
      </c>
      <c r="J764" t="s">
        <v>130</v>
      </c>
      <c r="K764" t="s">
        <v>131</v>
      </c>
      <c r="L764" t="s">
        <v>2377</v>
      </c>
      <c r="M764" t="s">
        <v>2378</v>
      </c>
      <c r="N764">
        <v>3.4397222219999999</v>
      </c>
      <c r="O764">
        <v>0</v>
      </c>
      <c r="P764">
        <v>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13.758889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2738554</v>
      </c>
      <c r="B765">
        <v>1</v>
      </c>
      <c r="C765" t="s">
        <v>77</v>
      </c>
      <c r="D765" t="s">
        <v>123</v>
      </c>
      <c r="E765" t="s">
        <v>158</v>
      </c>
      <c r="F765" t="s">
        <v>2379</v>
      </c>
      <c r="G765" t="s">
        <v>199</v>
      </c>
      <c r="H765" t="s">
        <v>47</v>
      </c>
      <c r="I765" t="s">
        <v>129</v>
      </c>
      <c r="J765" t="s">
        <v>130</v>
      </c>
      <c r="K765" t="s">
        <v>131</v>
      </c>
      <c r="L765" t="s">
        <v>2380</v>
      </c>
      <c r="M765" t="s">
        <v>2381</v>
      </c>
      <c r="N765">
        <v>0.71527777699999995</v>
      </c>
      <c r="O765">
        <v>318</v>
      </c>
      <c r="P765">
        <v>51</v>
      </c>
      <c r="Q765">
        <v>0</v>
      </c>
      <c r="R765">
        <v>0</v>
      </c>
      <c r="S765">
        <v>0</v>
      </c>
      <c r="T765">
        <v>0</v>
      </c>
      <c r="U765">
        <v>227.45833300000001</v>
      </c>
      <c r="V765">
        <v>36.479166999999997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2738557</v>
      </c>
      <c r="B766">
        <v>1</v>
      </c>
      <c r="C766" t="s">
        <v>76</v>
      </c>
      <c r="D766" t="s">
        <v>92</v>
      </c>
      <c r="E766" t="s">
        <v>167</v>
      </c>
      <c r="F766" t="s">
        <v>2382</v>
      </c>
      <c r="G766" t="s">
        <v>227</v>
      </c>
      <c r="H766" t="s">
        <v>46</v>
      </c>
      <c r="I766" t="s">
        <v>129</v>
      </c>
      <c r="J766" t="s">
        <v>130</v>
      </c>
      <c r="K766" t="s">
        <v>131</v>
      </c>
      <c r="L766" t="s">
        <v>2383</v>
      </c>
      <c r="M766" t="s">
        <v>2384</v>
      </c>
      <c r="N766">
        <v>1.6205555549999999</v>
      </c>
      <c r="O766">
        <v>0</v>
      </c>
      <c r="P766">
        <v>0</v>
      </c>
      <c r="Q766">
        <v>0</v>
      </c>
      <c r="R766">
        <v>269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435.92944399999999</v>
      </c>
      <c r="Y766">
        <v>0</v>
      </c>
      <c r="Z766">
        <v>0</v>
      </c>
    </row>
    <row r="767" spans="1:26" x14ac:dyDescent="0.3">
      <c r="A767">
        <v>2738468</v>
      </c>
      <c r="B767">
        <v>2</v>
      </c>
      <c r="C767" t="s">
        <v>76</v>
      </c>
      <c r="D767" t="s">
        <v>90</v>
      </c>
      <c r="E767" t="s">
        <v>167</v>
      </c>
      <c r="F767" t="s">
        <v>2385</v>
      </c>
      <c r="G767" t="s">
        <v>2299</v>
      </c>
      <c r="H767" t="s">
        <v>46</v>
      </c>
      <c r="I767" t="s">
        <v>129</v>
      </c>
      <c r="J767" t="s">
        <v>130</v>
      </c>
      <c r="K767" t="s">
        <v>131</v>
      </c>
      <c r="L767" t="s">
        <v>2301</v>
      </c>
      <c r="M767" t="s">
        <v>2386</v>
      </c>
      <c r="N767">
        <v>0.37777777699999998</v>
      </c>
      <c r="O767">
        <v>0</v>
      </c>
      <c r="P767">
        <v>0</v>
      </c>
      <c r="Q767">
        <v>0</v>
      </c>
      <c r="R767">
        <v>197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74.422222000000005</v>
      </c>
      <c r="Y767">
        <v>0</v>
      </c>
      <c r="Z767">
        <v>0</v>
      </c>
    </row>
    <row r="768" spans="1:26" x14ac:dyDescent="0.3">
      <c r="A768">
        <v>2738574</v>
      </c>
      <c r="B768">
        <v>1</v>
      </c>
      <c r="C768" t="s">
        <v>77</v>
      </c>
      <c r="D768" t="s">
        <v>109</v>
      </c>
      <c r="E768" t="s">
        <v>158</v>
      </c>
      <c r="F768" t="s">
        <v>2387</v>
      </c>
      <c r="G768" t="s">
        <v>199</v>
      </c>
      <c r="H768" t="s">
        <v>47</v>
      </c>
      <c r="I768" t="s">
        <v>129</v>
      </c>
      <c r="J768" t="s">
        <v>130</v>
      </c>
      <c r="K768" t="s">
        <v>131</v>
      </c>
      <c r="L768" t="s">
        <v>2388</v>
      </c>
      <c r="M768" t="s">
        <v>2389</v>
      </c>
      <c r="N768">
        <v>0.59194444400000001</v>
      </c>
      <c r="O768">
        <v>42</v>
      </c>
      <c r="P768">
        <v>1145</v>
      </c>
      <c r="Q768">
        <v>0</v>
      </c>
      <c r="R768">
        <v>0</v>
      </c>
      <c r="S768">
        <v>0</v>
      </c>
      <c r="T768">
        <v>0</v>
      </c>
      <c r="U768">
        <v>24.861667000000001</v>
      </c>
      <c r="V768">
        <v>677.776388</v>
      </c>
      <c r="W768">
        <v>0</v>
      </c>
      <c r="X768">
        <v>0</v>
      </c>
      <c r="Y768">
        <v>0</v>
      </c>
      <c r="Z768">
        <v>0</v>
      </c>
    </row>
    <row r="769" spans="1:26" x14ac:dyDescent="0.3">
      <c r="A769">
        <v>2738575</v>
      </c>
      <c r="B769">
        <v>1</v>
      </c>
      <c r="C769" t="s">
        <v>77</v>
      </c>
      <c r="D769" t="s">
        <v>109</v>
      </c>
      <c r="E769" t="s">
        <v>138</v>
      </c>
      <c r="F769" t="s">
        <v>2390</v>
      </c>
      <c r="G769" t="s">
        <v>199</v>
      </c>
      <c r="H769" t="s">
        <v>47</v>
      </c>
      <c r="I769" t="s">
        <v>129</v>
      </c>
      <c r="J769" t="s">
        <v>130</v>
      </c>
      <c r="K769" t="s">
        <v>131</v>
      </c>
      <c r="L769" t="s">
        <v>2391</v>
      </c>
      <c r="M769" t="s">
        <v>2392</v>
      </c>
      <c r="N769">
        <v>0.35527777700000002</v>
      </c>
      <c r="O769">
        <v>25</v>
      </c>
      <c r="P769">
        <v>805</v>
      </c>
      <c r="Q769">
        <v>3</v>
      </c>
      <c r="R769">
        <v>2130</v>
      </c>
      <c r="S769">
        <v>32</v>
      </c>
      <c r="T769">
        <v>1275</v>
      </c>
      <c r="U769">
        <v>8.8819440000000007</v>
      </c>
      <c r="V769">
        <v>285.99860999999999</v>
      </c>
      <c r="W769">
        <v>1.065833</v>
      </c>
      <c r="X769">
        <v>756.74166500000001</v>
      </c>
      <c r="Y769">
        <v>11.368888999999999</v>
      </c>
      <c r="Z769">
        <v>452.97916600000002</v>
      </c>
    </row>
    <row r="770" spans="1:26" x14ac:dyDescent="0.3">
      <c r="A770">
        <v>2738577</v>
      </c>
      <c r="B770">
        <v>1</v>
      </c>
      <c r="C770" t="s">
        <v>76</v>
      </c>
      <c r="D770" t="s">
        <v>90</v>
      </c>
      <c r="E770" t="s">
        <v>222</v>
      </c>
      <c r="F770" t="s">
        <v>2393</v>
      </c>
      <c r="G770" t="s">
        <v>199</v>
      </c>
      <c r="H770" t="s">
        <v>47</v>
      </c>
      <c r="I770" t="s">
        <v>129</v>
      </c>
      <c r="J770" t="s">
        <v>130</v>
      </c>
      <c r="K770" t="s">
        <v>131</v>
      </c>
      <c r="L770" t="s">
        <v>2394</v>
      </c>
      <c r="M770" t="s">
        <v>2395</v>
      </c>
      <c r="N770">
        <v>0.37527777699999998</v>
      </c>
      <c r="O770">
        <v>0</v>
      </c>
      <c r="P770">
        <v>0</v>
      </c>
      <c r="Q770">
        <v>4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1.5011110000000001</v>
      </c>
      <c r="X770">
        <v>0</v>
      </c>
      <c r="Y770">
        <v>0</v>
      </c>
      <c r="Z770">
        <v>0</v>
      </c>
    </row>
    <row r="771" spans="1:26" x14ac:dyDescent="0.3">
      <c r="A771">
        <v>2738581</v>
      </c>
      <c r="B771">
        <v>1</v>
      </c>
      <c r="C771" t="s">
        <v>76</v>
      </c>
      <c r="D771" t="s">
        <v>92</v>
      </c>
      <c r="E771" t="s">
        <v>153</v>
      </c>
      <c r="F771" t="s">
        <v>2396</v>
      </c>
      <c r="G771" t="s">
        <v>249</v>
      </c>
      <c r="H771" t="s">
        <v>46</v>
      </c>
      <c r="I771" t="s">
        <v>129</v>
      </c>
      <c r="J771" t="s">
        <v>130</v>
      </c>
      <c r="K771" t="s">
        <v>131</v>
      </c>
      <c r="L771" t="s">
        <v>2397</v>
      </c>
      <c r="M771" t="s">
        <v>2398</v>
      </c>
      <c r="N771">
        <v>2.2969444440000002</v>
      </c>
      <c r="O771">
        <v>0</v>
      </c>
      <c r="P771">
        <v>0</v>
      </c>
      <c r="Q771">
        <v>0</v>
      </c>
      <c r="R771">
        <v>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4.5938889999999999</v>
      </c>
      <c r="Y771">
        <v>0</v>
      </c>
      <c r="Z771">
        <v>0</v>
      </c>
    </row>
    <row r="772" spans="1:26" x14ac:dyDescent="0.3">
      <c r="A772">
        <v>2738583</v>
      </c>
      <c r="B772">
        <v>1</v>
      </c>
      <c r="C772" t="s">
        <v>77</v>
      </c>
      <c r="D772" t="s">
        <v>123</v>
      </c>
      <c r="E772" t="s">
        <v>158</v>
      </c>
      <c r="F772" t="s">
        <v>1246</v>
      </c>
      <c r="G772" t="s">
        <v>199</v>
      </c>
      <c r="H772" t="s">
        <v>47</v>
      </c>
      <c r="I772" t="s">
        <v>129</v>
      </c>
      <c r="J772" t="s">
        <v>130</v>
      </c>
      <c r="K772" t="s">
        <v>131</v>
      </c>
      <c r="L772" t="s">
        <v>2399</v>
      </c>
      <c r="M772" t="s">
        <v>2400</v>
      </c>
      <c r="N772">
        <v>1.2508333330000001</v>
      </c>
      <c r="O772">
        <v>118</v>
      </c>
      <c r="P772">
        <v>678</v>
      </c>
      <c r="Q772">
        <v>0</v>
      </c>
      <c r="R772">
        <v>0</v>
      </c>
      <c r="S772">
        <v>0</v>
      </c>
      <c r="T772">
        <v>0</v>
      </c>
      <c r="U772">
        <v>147.598333</v>
      </c>
      <c r="V772">
        <v>848.06500000000005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2738580</v>
      </c>
      <c r="B773">
        <v>1</v>
      </c>
      <c r="C773" t="s">
        <v>77</v>
      </c>
      <c r="D773" t="s">
        <v>117</v>
      </c>
      <c r="E773" t="s">
        <v>158</v>
      </c>
      <c r="F773" t="s">
        <v>2401</v>
      </c>
      <c r="G773" t="s">
        <v>199</v>
      </c>
      <c r="H773" t="s">
        <v>47</v>
      </c>
      <c r="I773" t="s">
        <v>129</v>
      </c>
      <c r="J773" t="s">
        <v>130</v>
      </c>
      <c r="K773" t="s">
        <v>131</v>
      </c>
      <c r="L773" t="s">
        <v>2402</v>
      </c>
      <c r="M773" t="s">
        <v>2403</v>
      </c>
      <c r="N773">
        <v>0.42111111099999998</v>
      </c>
      <c r="O773">
        <v>0</v>
      </c>
      <c r="P773">
        <v>0</v>
      </c>
      <c r="Q773">
        <v>0</v>
      </c>
      <c r="R773">
        <v>32</v>
      </c>
      <c r="S773">
        <v>20</v>
      </c>
      <c r="T773">
        <v>1034</v>
      </c>
      <c r="U773">
        <v>0</v>
      </c>
      <c r="V773">
        <v>0</v>
      </c>
      <c r="W773">
        <v>0</v>
      </c>
      <c r="X773">
        <v>13.475555999999999</v>
      </c>
      <c r="Y773">
        <v>8.4222219999999997</v>
      </c>
      <c r="Z773">
        <v>435.42888900000003</v>
      </c>
    </row>
    <row r="774" spans="1:26" x14ac:dyDescent="0.3">
      <c r="A774">
        <v>2738585</v>
      </c>
      <c r="B774">
        <v>1</v>
      </c>
      <c r="C774" t="s">
        <v>77</v>
      </c>
      <c r="D774" t="s">
        <v>113</v>
      </c>
      <c r="E774" t="s">
        <v>222</v>
      </c>
      <c r="F774" t="s">
        <v>2404</v>
      </c>
      <c r="G774" t="s">
        <v>199</v>
      </c>
      <c r="H774" t="s">
        <v>47</v>
      </c>
      <c r="I774" t="s">
        <v>129</v>
      </c>
      <c r="J774" t="s">
        <v>130</v>
      </c>
      <c r="K774" t="s">
        <v>131</v>
      </c>
      <c r="L774" t="s">
        <v>2405</v>
      </c>
      <c r="M774" t="s">
        <v>2406</v>
      </c>
      <c r="N774">
        <v>0.275277777</v>
      </c>
      <c r="O774">
        <v>0</v>
      </c>
      <c r="P774">
        <v>0</v>
      </c>
      <c r="Q774">
        <v>30</v>
      </c>
      <c r="R774">
        <v>856</v>
      </c>
      <c r="S774">
        <v>29</v>
      </c>
      <c r="T774">
        <v>708</v>
      </c>
      <c r="U774">
        <v>0</v>
      </c>
      <c r="V774">
        <v>0</v>
      </c>
      <c r="W774">
        <v>8.2583330000000004</v>
      </c>
      <c r="X774">
        <v>235.637777</v>
      </c>
      <c r="Y774">
        <v>7.9830560000000004</v>
      </c>
      <c r="Z774">
        <v>194.89666600000001</v>
      </c>
    </row>
    <row r="775" spans="1:26" x14ac:dyDescent="0.3">
      <c r="A775">
        <v>2738589</v>
      </c>
      <c r="B775">
        <v>1</v>
      </c>
      <c r="C775" t="s">
        <v>77</v>
      </c>
      <c r="D775" t="s">
        <v>117</v>
      </c>
      <c r="E775" t="s">
        <v>222</v>
      </c>
      <c r="F775" t="s">
        <v>2407</v>
      </c>
      <c r="G775" t="s">
        <v>199</v>
      </c>
      <c r="H775" t="s">
        <v>47</v>
      </c>
      <c r="I775" t="s">
        <v>129</v>
      </c>
      <c r="J775" t="s">
        <v>130</v>
      </c>
      <c r="K775" t="s">
        <v>131</v>
      </c>
      <c r="L775" t="s">
        <v>2408</v>
      </c>
      <c r="M775" t="s">
        <v>2409</v>
      </c>
      <c r="N775">
        <v>1.005833333</v>
      </c>
      <c r="O775">
        <v>0</v>
      </c>
      <c r="P775">
        <v>0</v>
      </c>
      <c r="Q775">
        <v>6</v>
      </c>
      <c r="R775">
        <v>229</v>
      </c>
      <c r="S775">
        <v>12</v>
      </c>
      <c r="T775">
        <v>1356</v>
      </c>
      <c r="U775">
        <v>0</v>
      </c>
      <c r="V775">
        <v>0</v>
      </c>
      <c r="W775">
        <v>6.0350000000000001</v>
      </c>
      <c r="X775">
        <v>230.33583300000001</v>
      </c>
      <c r="Y775">
        <v>12.07</v>
      </c>
      <c r="Z775">
        <v>1363.91</v>
      </c>
    </row>
    <row r="776" spans="1:26" x14ac:dyDescent="0.3">
      <c r="A776">
        <v>2738591</v>
      </c>
      <c r="B776">
        <v>1</v>
      </c>
      <c r="C776" t="s">
        <v>76</v>
      </c>
      <c r="D776" t="s">
        <v>96</v>
      </c>
      <c r="E776" t="s">
        <v>153</v>
      </c>
      <c r="F776" t="s">
        <v>2410</v>
      </c>
      <c r="G776" t="s">
        <v>249</v>
      </c>
      <c r="H776" t="s">
        <v>46</v>
      </c>
      <c r="I776" t="s">
        <v>129</v>
      </c>
      <c r="J776" t="s">
        <v>130</v>
      </c>
      <c r="K776" t="s">
        <v>131</v>
      </c>
      <c r="L776" t="s">
        <v>2411</v>
      </c>
      <c r="M776" t="s">
        <v>2412</v>
      </c>
      <c r="N776">
        <v>3.093611111</v>
      </c>
      <c r="O776">
        <v>0</v>
      </c>
      <c r="P776">
        <v>6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18.561667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2738594</v>
      </c>
      <c r="B777">
        <v>1</v>
      </c>
      <c r="C777" t="s">
        <v>76</v>
      </c>
      <c r="D777" t="s">
        <v>96</v>
      </c>
      <c r="E777" t="s">
        <v>167</v>
      </c>
      <c r="F777" t="s">
        <v>2413</v>
      </c>
      <c r="G777" t="s">
        <v>160</v>
      </c>
      <c r="H777" t="s">
        <v>46</v>
      </c>
      <c r="I777" t="s">
        <v>129</v>
      </c>
      <c r="J777" t="s">
        <v>130</v>
      </c>
      <c r="K777" t="s">
        <v>131</v>
      </c>
      <c r="L777" t="s">
        <v>2414</v>
      </c>
      <c r="M777" t="s">
        <v>2415</v>
      </c>
      <c r="N777">
        <v>0.68138888799999997</v>
      </c>
      <c r="O777">
        <v>0</v>
      </c>
      <c r="P777">
        <v>57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38.839167000000003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2738597</v>
      </c>
      <c r="B778">
        <v>1</v>
      </c>
      <c r="C778" t="s">
        <v>76</v>
      </c>
      <c r="D778" t="s">
        <v>80</v>
      </c>
      <c r="E778" t="s">
        <v>153</v>
      </c>
      <c r="F778" t="s">
        <v>2416</v>
      </c>
      <c r="G778" t="s">
        <v>249</v>
      </c>
      <c r="H778" t="s">
        <v>46</v>
      </c>
      <c r="I778" t="s">
        <v>129</v>
      </c>
      <c r="J778" t="s">
        <v>130</v>
      </c>
      <c r="K778" t="s">
        <v>131</v>
      </c>
      <c r="L778" t="s">
        <v>2417</v>
      </c>
      <c r="M778" t="s">
        <v>2418</v>
      </c>
      <c r="N778">
        <v>5.1311111110000001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5.1311109999999998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2738599</v>
      </c>
      <c r="B779">
        <v>1</v>
      </c>
      <c r="C779" t="s">
        <v>76</v>
      </c>
      <c r="D779" t="s">
        <v>93</v>
      </c>
      <c r="E779" t="s">
        <v>153</v>
      </c>
      <c r="F779" t="s">
        <v>2419</v>
      </c>
      <c r="G779" t="s">
        <v>155</v>
      </c>
      <c r="H779" t="s">
        <v>46</v>
      </c>
      <c r="I779" t="s">
        <v>129</v>
      </c>
      <c r="J779" t="s">
        <v>130</v>
      </c>
      <c r="K779" t="s">
        <v>131</v>
      </c>
      <c r="L779" t="s">
        <v>2403</v>
      </c>
      <c r="M779" t="s">
        <v>2420</v>
      </c>
      <c r="N779">
        <v>2.938055555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2.938056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2738600</v>
      </c>
      <c r="B780">
        <v>1</v>
      </c>
      <c r="C780" t="s">
        <v>76</v>
      </c>
      <c r="D780" t="s">
        <v>88</v>
      </c>
      <c r="E780" t="s">
        <v>153</v>
      </c>
      <c r="F780" t="s">
        <v>2421</v>
      </c>
      <c r="G780" t="s">
        <v>249</v>
      </c>
      <c r="H780" t="s">
        <v>46</v>
      </c>
      <c r="I780" t="s">
        <v>129</v>
      </c>
      <c r="J780" t="s">
        <v>130</v>
      </c>
      <c r="K780" t="s">
        <v>131</v>
      </c>
      <c r="L780" t="s">
        <v>2422</v>
      </c>
      <c r="M780" t="s">
        <v>2423</v>
      </c>
      <c r="N780">
        <v>3.6861111110000002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3.6861109999999999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2738603</v>
      </c>
      <c r="B781">
        <v>1</v>
      </c>
      <c r="C781" t="s">
        <v>76</v>
      </c>
      <c r="D781" t="s">
        <v>88</v>
      </c>
      <c r="E781" t="s">
        <v>153</v>
      </c>
      <c r="F781" t="s">
        <v>2424</v>
      </c>
      <c r="G781" t="s">
        <v>249</v>
      </c>
      <c r="H781" t="s">
        <v>46</v>
      </c>
      <c r="I781" t="s">
        <v>129</v>
      </c>
      <c r="J781" t="s">
        <v>130</v>
      </c>
      <c r="K781" t="s">
        <v>131</v>
      </c>
      <c r="L781" t="s">
        <v>2425</v>
      </c>
      <c r="M781" t="s">
        <v>2426</v>
      </c>
      <c r="N781">
        <v>2.2888888879999998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2.2888890000000002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2738604</v>
      </c>
      <c r="B782">
        <v>1</v>
      </c>
      <c r="C782" t="s">
        <v>76</v>
      </c>
      <c r="D782" t="s">
        <v>99</v>
      </c>
      <c r="E782" t="s">
        <v>222</v>
      </c>
      <c r="F782" t="s">
        <v>2427</v>
      </c>
      <c r="G782" t="s">
        <v>199</v>
      </c>
      <c r="H782" t="s">
        <v>47</v>
      </c>
      <c r="I782" t="s">
        <v>129</v>
      </c>
      <c r="J782" t="s">
        <v>130</v>
      </c>
      <c r="K782" t="s">
        <v>131</v>
      </c>
      <c r="L782" t="s">
        <v>2428</v>
      </c>
      <c r="M782" t="s">
        <v>2429</v>
      </c>
      <c r="N782">
        <v>0.89194444399999995</v>
      </c>
      <c r="O782">
        <v>23</v>
      </c>
      <c r="P782">
        <v>112</v>
      </c>
      <c r="Q782">
        <v>0</v>
      </c>
      <c r="R782">
        <v>0</v>
      </c>
      <c r="S782">
        <v>0</v>
      </c>
      <c r="T782">
        <v>0</v>
      </c>
      <c r="U782">
        <v>20.514721999999999</v>
      </c>
      <c r="V782">
        <v>99.897778000000002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2738608</v>
      </c>
      <c r="B783">
        <v>1</v>
      </c>
      <c r="C783" t="s">
        <v>76</v>
      </c>
      <c r="D783" t="s">
        <v>78</v>
      </c>
      <c r="E783" t="s">
        <v>153</v>
      </c>
      <c r="F783" t="s">
        <v>2430</v>
      </c>
      <c r="G783" t="s">
        <v>155</v>
      </c>
      <c r="H783" t="s">
        <v>46</v>
      </c>
      <c r="I783" t="s">
        <v>129</v>
      </c>
      <c r="J783" t="s">
        <v>130</v>
      </c>
      <c r="K783" t="s">
        <v>131</v>
      </c>
      <c r="L783" t="s">
        <v>2431</v>
      </c>
      <c r="M783" t="s">
        <v>2432</v>
      </c>
      <c r="N783">
        <v>3.2847222220000001</v>
      </c>
      <c r="O783">
        <v>0</v>
      </c>
      <c r="P783">
        <v>16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52.555556000000003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2738610</v>
      </c>
      <c r="B784">
        <v>1</v>
      </c>
      <c r="C784" t="s">
        <v>77</v>
      </c>
      <c r="D784" t="s">
        <v>108</v>
      </c>
      <c r="E784" t="s">
        <v>153</v>
      </c>
      <c r="F784" t="s">
        <v>2433</v>
      </c>
      <c r="G784" t="s">
        <v>249</v>
      </c>
      <c r="H784" t="s">
        <v>46</v>
      </c>
      <c r="I784" t="s">
        <v>129</v>
      </c>
      <c r="J784" t="s">
        <v>130</v>
      </c>
      <c r="K784" t="s">
        <v>131</v>
      </c>
      <c r="L784" t="s">
        <v>2434</v>
      </c>
      <c r="M784" t="s">
        <v>2435</v>
      </c>
      <c r="N784">
        <v>1.676388888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1.6763889999999999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2738607</v>
      </c>
      <c r="B785">
        <v>1</v>
      </c>
      <c r="C785" t="s">
        <v>77</v>
      </c>
      <c r="D785" t="s">
        <v>114</v>
      </c>
      <c r="E785" t="s">
        <v>167</v>
      </c>
      <c r="F785" t="s">
        <v>2436</v>
      </c>
      <c r="G785" t="s">
        <v>348</v>
      </c>
      <c r="H785" t="s">
        <v>46</v>
      </c>
      <c r="I785" t="s">
        <v>129</v>
      </c>
      <c r="J785" t="s">
        <v>130</v>
      </c>
      <c r="K785" t="s">
        <v>142</v>
      </c>
      <c r="L785" t="s">
        <v>2437</v>
      </c>
      <c r="M785" t="s">
        <v>2438</v>
      </c>
      <c r="N785">
        <v>0.99222222199999999</v>
      </c>
      <c r="O785">
        <v>0</v>
      </c>
      <c r="P785">
        <v>77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76.401111</v>
      </c>
      <c r="W785">
        <v>0</v>
      </c>
      <c r="X785">
        <v>0</v>
      </c>
      <c r="Y785">
        <v>0</v>
      </c>
      <c r="Z785">
        <v>0</v>
      </c>
    </row>
    <row r="786" spans="1:26" x14ac:dyDescent="0.3">
      <c r="A786">
        <v>2738611</v>
      </c>
      <c r="B786">
        <v>1</v>
      </c>
      <c r="C786" t="s">
        <v>77</v>
      </c>
      <c r="D786" t="s">
        <v>109</v>
      </c>
      <c r="E786" t="s">
        <v>167</v>
      </c>
      <c r="F786" t="s">
        <v>2439</v>
      </c>
      <c r="G786" t="s">
        <v>195</v>
      </c>
      <c r="H786" t="s">
        <v>46</v>
      </c>
      <c r="I786" t="s">
        <v>129</v>
      </c>
      <c r="J786" t="s">
        <v>130</v>
      </c>
      <c r="K786" t="s">
        <v>131</v>
      </c>
      <c r="L786" t="s">
        <v>2440</v>
      </c>
      <c r="M786" t="s">
        <v>2441</v>
      </c>
      <c r="N786">
        <v>0.61888888799999997</v>
      </c>
      <c r="O786">
        <v>0</v>
      </c>
      <c r="P786">
        <v>428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264.88444399999997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2738617</v>
      </c>
      <c r="B787">
        <v>1</v>
      </c>
      <c r="C787" t="s">
        <v>76</v>
      </c>
      <c r="D787" t="s">
        <v>102</v>
      </c>
      <c r="E787" t="s">
        <v>126</v>
      </c>
      <c r="F787" t="s">
        <v>2442</v>
      </c>
      <c r="G787" t="s">
        <v>128</v>
      </c>
      <c r="H787" t="s">
        <v>46</v>
      </c>
      <c r="I787" t="s">
        <v>129</v>
      </c>
      <c r="J787" t="s">
        <v>130</v>
      </c>
      <c r="K787" t="s">
        <v>131</v>
      </c>
      <c r="L787" t="s">
        <v>2443</v>
      </c>
      <c r="M787" t="s">
        <v>2444</v>
      </c>
      <c r="N787">
        <v>1.709166666</v>
      </c>
      <c r="O787">
        <v>0</v>
      </c>
      <c r="P787">
        <v>26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44.438333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2738618</v>
      </c>
      <c r="B788">
        <v>1</v>
      </c>
      <c r="C788" t="s">
        <v>76</v>
      </c>
      <c r="D788" t="s">
        <v>102</v>
      </c>
      <c r="E788" t="s">
        <v>126</v>
      </c>
      <c r="F788" t="s">
        <v>2445</v>
      </c>
      <c r="G788" t="s">
        <v>128</v>
      </c>
      <c r="H788" t="s">
        <v>46</v>
      </c>
      <c r="I788" t="s">
        <v>129</v>
      </c>
      <c r="J788" t="s">
        <v>130</v>
      </c>
      <c r="K788" t="s">
        <v>131</v>
      </c>
      <c r="L788" t="s">
        <v>2446</v>
      </c>
      <c r="M788" t="s">
        <v>2447</v>
      </c>
      <c r="N788">
        <v>2.5527777770000002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2.552778</v>
      </c>
      <c r="W788">
        <v>0</v>
      </c>
      <c r="X788">
        <v>0</v>
      </c>
      <c r="Y788">
        <v>0</v>
      </c>
      <c r="Z788">
        <v>0</v>
      </c>
    </row>
    <row r="789" spans="1:26" x14ac:dyDescent="0.3">
      <c r="A789">
        <v>2738623</v>
      </c>
      <c r="B789">
        <v>1</v>
      </c>
      <c r="C789" t="s">
        <v>76</v>
      </c>
      <c r="D789" t="s">
        <v>78</v>
      </c>
      <c r="E789" t="s">
        <v>153</v>
      </c>
      <c r="F789" t="s">
        <v>2448</v>
      </c>
      <c r="G789" t="s">
        <v>155</v>
      </c>
      <c r="H789" t="s">
        <v>46</v>
      </c>
      <c r="I789" t="s">
        <v>129</v>
      </c>
      <c r="J789" t="s">
        <v>130</v>
      </c>
      <c r="K789" t="s">
        <v>131</v>
      </c>
      <c r="L789" t="s">
        <v>2449</v>
      </c>
      <c r="M789" t="s">
        <v>2450</v>
      </c>
      <c r="N789">
        <v>6.4644444439999997</v>
      </c>
      <c r="O789">
        <v>0</v>
      </c>
      <c r="P789">
        <v>10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64.644443999999993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2738630</v>
      </c>
      <c r="B790">
        <v>1</v>
      </c>
      <c r="C790" t="s">
        <v>77</v>
      </c>
      <c r="D790" t="s">
        <v>109</v>
      </c>
      <c r="E790" t="s">
        <v>126</v>
      </c>
      <c r="F790" t="s">
        <v>2451</v>
      </c>
      <c r="G790" t="s">
        <v>128</v>
      </c>
      <c r="H790" t="s">
        <v>46</v>
      </c>
      <c r="I790" t="s">
        <v>129</v>
      </c>
      <c r="J790" t="s">
        <v>130</v>
      </c>
      <c r="K790" t="s">
        <v>131</v>
      </c>
      <c r="L790" t="s">
        <v>2452</v>
      </c>
      <c r="M790" t="s">
        <v>2453</v>
      </c>
      <c r="N790">
        <v>2.3777777769999999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11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26.155556000000001</v>
      </c>
    </row>
    <row r="791" spans="1:26" x14ac:dyDescent="0.3">
      <c r="A791">
        <v>2738622</v>
      </c>
      <c r="B791">
        <v>1</v>
      </c>
      <c r="C791" t="s">
        <v>76</v>
      </c>
      <c r="D791" t="s">
        <v>92</v>
      </c>
      <c r="E791" t="s">
        <v>153</v>
      </c>
      <c r="F791" t="s">
        <v>2454</v>
      </c>
      <c r="G791" t="s">
        <v>155</v>
      </c>
      <c r="H791" t="s">
        <v>46</v>
      </c>
      <c r="I791" t="s">
        <v>129</v>
      </c>
      <c r="J791" t="s">
        <v>130</v>
      </c>
      <c r="K791" t="s">
        <v>131</v>
      </c>
      <c r="L791" t="s">
        <v>2455</v>
      </c>
      <c r="M791" t="s">
        <v>2456</v>
      </c>
      <c r="N791">
        <v>6.0222222219999999</v>
      </c>
      <c r="O791">
        <v>0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6.0222220000000002</v>
      </c>
      <c r="Y791">
        <v>0</v>
      </c>
      <c r="Z791">
        <v>0</v>
      </c>
    </row>
    <row r="792" spans="1:26" x14ac:dyDescent="0.3">
      <c r="A792">
        <v>2738621</v>
      </c>
      <c r="B792">
        <v>1</v>
      </c>
      <c r="C792" t="s">
        <v>76</v>
      </c>
      <c r="D792" t="s">
        <v>78</v>
      </c>
      <c r="E792" t="s">
        <v>153</v>
      </c>
      <c r="F792" t="s">
        <v>2457</v>
      </c>
      <c r="G792" t="s">
        <v>206</v>
      </c>
      <c r="H792" t="s">
        <v>46</v>
      </c>
      <c r="I792" t="s">
        <v>129</v>
      </c>
      <c r="J792" t="s">
        <v>130</v>
      </c>
      <c r="K792" t="s">
        <v>131</v>
      </c>
      <c r="L792" t="s">
        <v>2458</v>
      </c>
      <c r="M792" t="s">
        <v>2459</v>
      </c>
      <c r="N792">
        <v>1.595</v>
      </c>
      <c r="O792">
        <v>0</v>
      </c>
      <c r="P792">
        <v>11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17.545000000000002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2738640</v>
      </c>
      <c r="B793">
        <v>1</v>
      </c>
      <c r="C793" t="s">
        <v>77</v>
      </c>
      <c r="D793" t="s">
        <v>109</v>
      </c>
      <c r="E793" t="s">
        <v>158</v>
      </c>
      <c r="F793" t="s">
        <v>2460</v>
      </c>
      <c r="G793" t="s">
        <v>199</v>
      </c>
      <c r="H793" t="s">
        <v>47</v>
      </c>
      <c r="I793" t="s">
        <v>129</v>
      </c>
      <c r="J793" t="s">
        <v>130</v>
      </c>
      <c r="K793" t="s">
        <v>131</v>
      </c>
      <c r="L793" t="s">
        <v>2461</v>
      </c>
      <c r="M793" t="s">
        <v>2462</v>
      </c>
      <c r="N793">
        <v>0.80666666600000003</v>
      </c>
      <c r="O793">
        <v>42</v>
      </c>
      <c r="P793">
        <v>1145</v>
      </c>
      <c r="Q793">
        <v>0</v>
      </c>
      <c r="R793">
        <v>0</v>
      </c>
      <c r="S793">
        <v>0</v>
      </c>
      <c r="T793">
        <v>0</v>
      </c>
      <c r="U793">
        <v>33.880000000000003</v>
      </c>
      <c r="V793">
        <v>923.63333299999999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2738631</v>
      </c>
      <c r="B794">
        <v>1</v>
      </c>
      <c r="C794" t="s">
        <v>76</v>
      </c>
      <c r="D794" t="s">
        <v>86</v>
      </c>
      <c r="E794" t="s">
        <v>153</v>
      </c>
      <c r="F794" t="s">
        <v>2463</v>
      </c>
      <c r="G794" t="s">
        <v>249</v>
      </c>
      <c r="H794" t="s">
        <v>46</v>
      </c>
      <c r="I794" t="s">
        <v>129</v>
      </c>
      <c r="J794" t="s">
        <v>130</v>
      </c>
      <c r="K794" t="s">
        <v>131</v>
      </c>
      <c r="L794" t="s">
        <v>2464</v>
      </c>
      <c r="M794" t="s">
        <v>2465</v>
      </c>
      <c r="N794">
        <v>2.542777777</v>
      </c>
      <c r="O794">
        <v>0</v>
      </c>
      <c r="P794">
        <v>3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7.6283329999999996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2738626</v>
      </c>
      <c r="B795">
        <v>1</v>
      </c>
      <c r="C795" t="s">
        <v>77</v>
      </c>
      <c r="D795" t="s">
        <v>123</v>
      </c>
      <c r="E795" t="s">
        <v>158</v>
      </c>
      <c r="F795" t="s">
        <v>2379</v>
      </c>
      <c r="G795" t="s">
        <v>199</v>
      </c>
      <c r="H795" t="s">
        <v>47</v>
      </c>
      <c r="I795" t="s">
        <v>129</v>
      </c>
      <c r="J795" t="s">
        <v>130</v>
      </c>
      <c r="K795" t="s">
        <v>131</v>
      </c>
      <c r="L795" t="s">
        <v>2466</v>
      </c>
      <c r="M795" t="s">
        <v>2467</v>
      </c>
      <c r="N795">
        <v>0.12666666600000001</v>
      </c>
      <c r="O795">
        <v>318</v>
      </c>
      <c r="P795">
        <v>51</v>
      </c>
      <c r="Q795">
        <v>0</v>
      </c>
      <c r="R795">
        <v>0</v>
      </c>
      <c r="S795">
        <v>0</v>
      </c>
      <c r="T795">
        <v>0</v>
      </c>
      <c r="U795">
        <v>40.28</v>
      </c>
      <c r="V795">
        <v>6.46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2738633</v>
      </c>
      <c r="B796">
        <v>1</v>
      </c>
      <c r="C796" t="s">
        <v>76</v>
      </c>
      <c r="D796" t="s">
        <v>79</v>
      </c>
      <c r="E796" t="s">
        <v>145</v>
      </c>
      <c r="F796" t="s">
        <v>2468</v>
      </c>
      <c r="G796" t="s">
        <v>128</v>
      </c>
      <c r="H796" t="s">
        <v>46</v>
      </c>
      <c r="I796" t="s">
        <v>129</v>
      </c>
      <c r="J796" t="s">
        <v>130</v>
      </c>
      <c r="K796" t="s">
        <v>131</v>
      </c>
      <c r="L796" t="s">
        <v>2469</v>
      </c>
      <c r="M796" t="s">
        <v>2470</v>
      </c>
      <c r="N796">
        <v>0.95694444400000001</v>
      </c>
      <c r="O796">
        <v>0</v>
      </c>
      <c r="P796">
        <v>49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46.890278000000002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2738668</v>
      </c>
      <c r="B797">
        <v>1</v>
      </c>
      <c r="C797" t="s">
        <v>76</v>
      </c>
      <c r="D797" t="s">
        <v>82</v>
      </c>
      <c r="E797" t="s">
        <v>153</v>
      </c>
      <c r="F797" t="s">
        <v>2471</v>
      </c>
      <c r="G797" t="s">
        <v>155</v>
      </c>
      <c r="H797" t="s">
        <v>46</v>
      </c>
      <c r="I797" t="s">
        <v>129</v>
      </c>
      <c r="J797" t="s">
        <v>130</v>
      </c>
      <c r="K797" t="s">
        <v>131</v>
      </c>
      <c r="L797" t="s">
        <v>2472</v>
      </c>
      <c r="M797" t="s">
        <v>2473</v>
      </c>
      <c r="N797">
        <v>1.28</v>
      </c>
      <c r="O797">
        <v>0</v>
      </c>
      <c r="P797">
        <v>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2.56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2738639</v>
      </c>
      <c r="B798">
        <v>1</v>
      </c>
      <c r="C798" t="s">
        <v>76</v>
      </c>
      <c r="D798" t="s">
        <v>93</v>
      </c>
      <c r="E798" t="s">
        <v>163</v>
      </c>
      <c r="F798" t="s">
        <v>2474</v>
      </c>
      <c r="G798" t="s">
        <v>364</v>
      </c>
      <c r="H798" t="s">
        <v>47</v>
      </c>
      <c r="I798" t="s">
        <v>129</v>
      </c>
      <c r="J798" t="s">
        <v>130</v>
      </c>
      <c r="K798" t="s">
        <v>131</v>
      </c>
      <c r="L798" t="s">
        <v>2475</v>
      </c>
      <c r="M798" t="s">
        <v>2476</v>
      </c>
      <c r="N798">
        <v>3.8030555549999998</v>
      </c>
      <c r="O798">
        <v>0</v>
      </c>
      <c r="P798">
        <v>94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357.48722199999997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2738644</v>
      </c>
      <c r="B799">
        <v>1</v>
      </c>
      <c r="C799" t="s">
        <v>76</v>
      </c>
      <c r="D799" t="s">
        <v>102</v>
      </c>
      <c r="E799" t="s">
        <v>126</v>
      </c>
      <c r="F799" t="s">
        <v>2477</v>
      </c>
      <c r="G799" t="s">
        <v>128</v>
      </c>
      <c r="H799" t="s">
        <v>46</v>
      </c>
      <c r="I799" t="s">
        <v>129</v>
      </c>
      <c r="J799" t="s">
        <v>130</v>
      </c>
      <c r="K799" t="s">
        <v>131</v>
      </c>
      <c r="L799" t="s">
        <v>2478</v>
      </c>
      <c r="M799" t="s">
        <v>2479</v>
      </c>
      <c r="N799">
        <v>2.13</v>
      </c>
      <c r="O799">
        <v>0</v>
      </c>
      <c r="P799">
        <v>17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36.21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2738645</v>
      </c>
      <c r="B800">
        <v>1</v>
      </c>
      <c r="C800" t="s">
        <v>76</v>
      </c>
      <c r="D800" t="s">
        <v>78</v>
      </c>
      <c r="E800" t="s">
        <v>153</v>
      </c>
      <c r="F800" t="s">
        <v>1506</v>
      </c>
      <c r="G800" t="s">
        <v>155</v>
      </c>
      <c r="H800" t="s">
        <v>46</v>
      </c>
      <c r="I800" t="s">
        <v>129</v>
      </c>
      <c r="J800" t="s">
        <v>130</v>
      </c>
      <c r="K800" t="s">
        <v>131</v>
      </c>
      <c r="L800" t="s">
        <v>2480</v>
      </c>
      <c r="M800" t="s">
        <v>2481</v>
      </c>
      <c r="N800">
        <v>5.011666666</v>
      </c>
      <c r="O800">
        <v>0</v>
      </c>
      <c r="P800">
        <v>5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25.058333000000001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2738651</v>
      </c>
      <c r="B801">
        <v>1</v>
      </c>
      <c r="C801" t="s">
        <v>76</v>
      </c>
      <c r="D801" t="s">
        <v>93</v>
      </c>
      <c r="E801" t="s">
        <v>167</v>
      </c>
      <c r="F801" t="s">
        <v>2482</v>
      </c>
      <c r="G801" t="s">
        <v>195</v>
      </c>
      <c r="H801" t="s">
        <v>46</v>
      </c>
      <c r="I801" t="s">
        <v>129</v>
      </c>
      <c r="J801" t="s">
        <v>130</v>
      </c>
      <c r="K801" t="s">
        <v>131</v>
      </c>
      <c r="L801" t="s">
        <v>2483</v>
      </c>
      <c r="M801" t="s">
        <v>2484</v>
      </c>
      <c r="N801">
        <v>1.943888888</v>
      </c>
      <c r="O801">
        <v>0</v>
      </c>
      <c r="P801">
        <v>24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46.653333000000003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2738653</v>
      </c>
      <c r="B802">
        <v>1</v>
      </c>
      <c r="C802" t="s">
        <v>77</v>
      </c>
      <c r="D802" t="s">
        <v>116</v>
      </c>
      <c r="E802" t="s">
        <v>126</v>
      </c>
      <c r="F802" t="s">
        <v>2485</v>
      </c>
      <c r="G802" t="s">
        <v>128</v>
      </c>
      <c r="H802" t="s">
        <v>46</v>
      </c>
      <c r="I802" t="s">
        <v>129</v>
      </c>
      <c r="J802" t="s">
        <v>130</v>
      </c>
      <c r="K802" t="s">
        <v>131</v>
      </c>
      <c r="L802" t="s">
        <v>2486</v>
      </c>
      <c r="M802" t="s">
        <v>2487</v>
      </c>
      <c r="N802">
        <v>1.8108333329999999</v>
      </c>
      <c r="O802">
        <v>0</v>
      </c>
      <c r="P802">
        <v>16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28.973333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2738660</v>
      </c>
      <c r="B803">
        <v>1</v>
      </c>
      <c r="C803" t="s">
        <v>76</v>
      </c>
      <c r="D803" t="s">
        <v>86</v>
      </c>
      <c r="E803" t="s">
        <v>153</v>
      </c>
      <c r="F803" t="s">
        <v>2488</v>
      </c>
      <c r="G803" t="s">
        <v>249</v>
      </c>
      <c r="H803" t="s">
        <v>46</v>
      </c>
      <c r="I803" t="s">
        <v>129</v>
      </c>
      <c r="J803" t="s">
        <v>130</v>
      </c>
      <c r="K803" t="s">
        <v>131</v>
      </c>
      <c r="L803" t="s">
        <v>2489</v>
      </c>
      <c r="M803" t="s">
        <v>2490</v>
      </c>
      <c r="N803">
        <v>2.4327777770000001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2.4327779999999999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2738659</v>
      </c>
      <c r="B804">
        <v>1</v>
      </c>
      <c r="C804" t="s">
        <v>76</v>
      </c>
      <c r="D804" t="s">
        <v>103</v>
      </c>
      <c r="E804" t="s">
        <v>153</v>
      </c>
      <c r="F804" t="s">
        <v>2491</v>
      </c>
      <c r="G804" t="s">
        <v>155</v>
      </c>
      <c r="H804" t="s">
        <v>46</v>
      </c>
      <c r="I804" t="s">
        <v>129</v>
      </c>
      <c r="J804" t="s">
        <v>130</v>
      </c>
      <c r="K804" t="s">
        <v>131</v>
      </c>
      <c r="L804" t="s">
        <v>2492</v>
      </c>
      <c r="M804" t="s">
        <v>2493</v>
      </c>
      <c r="N804">
        <v>2.0191666659999998</v>
      </c>
      <c r="O804">
        <v>0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2.0191669999999999</v>
      </c>
      <c r="Y804">
        <v>0</v>
      </c>
      <c r="Z804">
        <v>0</v>
      </c>
    </row>
    <row r="805" spans="1:26" x14ac:dyDescent="0.3">
      <c r="A805">
        <v>2738673</v>
      </c>
      <c r="B805">
        <v>1</v>
      </c>
      <c r="C805" t="s">
        <v>76</v>
      </c>
      <c r="D805" t="s">
        <v>90</v>
      </c>
      <c r="E805" t="s">
        <v>153</v>
      </c>
      <c r="F805" t="s">
        <v>2494</v>
      </c>
      <c r="G805" t="s">
        <v>578</v>
      </c>
      <c r="H805" t="s">
        <v>46</v>
      </c>
      <c r="I805" t="s">
        <v>129</v>
      </c>
      <c r="J805" t="s">
        <v>130</v>
      </c>
      <c r="K805" t="s">
        <v>131</v>
      </c>
      <c r="L805" t="s">
        <v>2495</v>
      </c>
      <c r="M805" t="s">
        <v>2496</v>
      </c>
      <c r="N805">
        <v>2.7044444439999999</v>
      </c>
      <c r="O805">
        <v>0</v>
      </c>
      <c r="P805">
        <v>9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24.34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2738678</v>
      </c>
      <c r="B806">
        <v>1</v>
      </c>
      <c r="C806" t="s">
        <v>76</v>
      </c>
      <c r="D806" t="s">
        <v>90</v>
      </c>
      <c r="E806" t="s">
        <v>126</v>
      </c>
      <c r="F806" t="s">
        <v>2497</v>
      </c>
      <c r="G806" t="s">
        <v>128</v>
      </c>
      <c r="H806" t="s">
        <v>46</v>
      </c>
      <c r="I806" t="s">
        <v>129</v>
      </c>
      <c r="J806" t="s">
        <v>130</v>
      </c>
      <c r="K806" t="s">
        <v>131</v>
      </c>
      <c r="L806" t="s">
        <v>2498</v>
      </c>
      <c r="M806" t="s">
        <v>2499</v>
      </c>
      <c r="N806">
        <v>3.6616666659999999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34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124.496667</v>
      </c>
    </row>
    <row r="807" spans="1:26" x14ac:dyDescent="0.3">
      <c r="A807">
        <v>2738684</v>
      </c>
      <c r="B807">
        <v>1</v>
      </c>
      <c r="C807" t="s">
        <v>77</v>
      </c>
      <c r="D807" t="s">
        <v>109</v>
      </c>
      <c r="E807" t="s">
        <v>158</v>
      </c>
      <c r="F807" t="s">
        <v>2500</v>
      </c>
      <c r="G807" t="s">
        <v>199</v>
      </c>
      <c r="H807" t="s">
        <v>47</v>
      </c>
      <c r="I807" t="s">
        <v>339</v>
      </c>
      <c r="J807" t="s">
        <v>130</v>
      </c>
      <c r="K807" t="s">
        <v>131</v>
      </c>
      <c r="L807" t="s">
        <v>2501</v>
      </c>
      <c r="M807" t="s">
        <v>2502</v>
      </c>
      <c r="N807">
        <v>2.3888888E-2</v>
      </c>
      <c r="O807">
        <v>102</v>
      </c>
      <c r="P807">
        <v>406</v>
      </c>
      <c r="Q807">
        <v>0</v>
      </c>
      <c r="R807">
        <v>0</v>
      </c>
      <c r="S807">
        <v>1</v>
      </c>
      <c r="T807">
        <v>50</v>
      </c>
      <c r="U807">
        <v>2.4366669999999999</v>
      </c>
      <c r="V807">
        <v>9.6988889999999994</v>
      </c>
      <c r="W807">
        <v>0</v>
      </c>
      <c r="X807">
        <v>0</v>
      </c>
      <c r="Y807">
        <v>2.3889000000000001E-2</v>
      </c>
      <c r="Z807">
        <v>1.1944440000000001</v>
      </c>
    </row>
    <row r="808" spans="1:26" x14ac:dyDescent="0.3">
      <c r="A808">
        <v>2738692</v>
      </c>
      <c r="B808">
        <v>1</v>
      </c>
      <c r="C808" t="s">
        <v>77</v>
      </c>
      <c r="D808" t="s">
        <v>124</v>
      </c>
      <c r="E808" t="s">
        <v>163</v>
      </c>
      <c r="F808" t="s">
        <v>2503</v>
      </c>
      <c r="G808" t="s">
        <v>264</v>
      </c>
      <c r="H808" t="s">
        <v>47</v>
      </c>
      <c r="I808" t="s">
        <v>129</v>
      </c>
      <c r="J808" t="s">
        <v>130</v>
      </c>
      <c r="K808" t="s">
        <v>131</v>
      </c>
      <c r="L808" t="s">
        <v>2504</v>
      </c>
      <c r="M808" t="s">
        <v>2505</v>
      </c>
      <c r="N808">
        <v>4.75</v>
      </c>
      <c r="O808">
        <v>2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9.5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2738694</v>
      </c>
      <c r="B809">
        <v>1</v>
      </c>
      <c r="C809" t="s">
        <v>76</v>
      </c>
      <c r="D809" t="s">
        <v>79</v>
      </c>
      <c r="E809" t="s">
        <v>167</v>
      </c>
      <c r="F809" t="s">
        <v>2506</v>
      </c>
      <c r="G809" t="s">
        <v>195</v>
      </c>
      <c r="H809" t="s">
        <v>46</v>
      </c>
      <c r="I809" t="s">
        <v>129</v>
      </c>
      <c r="J809" t="s">
        <v>130</v>
      </c>
      <c r="K809" t="s">
        <v>131</v>
      </c>
      <c r="L809" t="s">
        <v>2507</v>
      </c>
      <c r="M809" t="s">
        <v>2508</v>
      </c>
      <c r="N809">
        <v>1.665</v>
      </c>
      <c r="O809">
        <v>0</v>
      </c>
      <c r="P809">
        <v>117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194.80500000000001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2738693</v>
      </c>
      <c r="B810">
        <v>1</v>
      </c>
      <c r="C810" t="s">
        <v>77</v>
      </c>
      <c r="D810" t="s">
        <v>109</v>
      </c>
      <c r="E810" t="s">
        <v>222</v>
      </c>
      <c r="F810" t="s">
        <v>2509</v>
      </c>
      <c r="G810" t="s">
        <v>199</v>
      </c>
      <c r="H810" t="s">
        <v>47</v>
      </c>
      <c r="I810" t="s">
        <v>129</v>
      </c>
      <c r="J810" t="s">
        <v>130</v>
      </c>
      <c r="K810" t="s">
        <v>131</v>
      </c>
      <c r="L810" t="s">
        <v>2510</v>
      </c>
      <c r="M810" t="s">
        <v>2511</v>
      </c>
      <c r="N810">
        <v>0.21694444399999999</v>
      </c>
      <c r="O810">
        <v>39</v>
      </c>
      <c r="P810">
        <v>2281</v>
      </c>
      <c r="Q810">
        <v>2</v>
      </c>
      <c r="R810">
        <v>133</v>
      </c>
      <c r="S810">
        <v>29</v>
      </c>
      <c r="T810">
        <v>1483</v>
      </c>
      <c r="U810">
        <v>8.4608329999999992</v>
      </c>
      <c r="V810">
        <v>494.85027700000001</v>
      </c>
      <c r="W810">
        <v>0.43388900000000002</v>
      </c>
      <c r="X810">
        <v>28.853611000000001</v>
      </c>
      <c r="Y810">
        <v>6.2913889999999997</v>
      </c>
      <c r="Z810">
        <v>321.72861</v>
      </c>
    </row>
    <row r="811" spans="1:26" x14ac:dyDescent="0.3">
      <c r="A811">
        <v>2738695</v>
      </c>
      <c r="B811">
        <v>1</v>
      </c>
      <c r="C811" t="s">
        <v>77</v>
      </c>
      <c r="D811" t="s">
        <v>114</v>
      </c>
      <c r="E811" t="s">
        <v>163</v>
      </c>
      <c r="F811" t="s">
        <v>2512</v>
      </c>
      <c r="G811" t="s">
        <v>264</v>
      </c>
      <c r="H811" t="s">
        <v>47</v>
      </c>
      <c r="I811" t="s">
        <v>129</v>
      </c>
      <c r="J811" t="s">
        <v>130</v>
      </c>
      <c r="K811" t="s">
        <v>131</v>
      </c>
      <c r="L811" t="s">
        <v>2513</v>
      </c>
      <c r="M811" t="s">
        <v>2514</v>
      </c>
      <c r="N811">
        <v>1.0480555549999999</v>
      </c>
      <c r="O811">
        <v>10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10.480556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2738365</v>
      </c>
      <c r="B812">
        <v>2</v>
      </c>
      <c r="C812" t="s">
        <v>77</v>
      </c>
      <c r="D812" t="s">
        <v>124</v>
      </c>
      <c r="E812" t="s">
        <v>167</v>
      </c>
      <c r="F812" t="s">
        <v>2515</v>
      </c>
      <c r="G812" t="s">
        <v>249</v>
      </c>
      <c r="H812" t="s">
        <v>46</v>
      </c>
      <c r="I812" t="s">
        <v>129</v>
      </c>
      <c r="J812" t="s">
        <v>130</v>
      </c>
      <c r="K812" t="s">
        <v>131</v>
      </c>
      <c r="L812" t="s">
        <v>2171</v>
      </c>
      <c r="M812" t="s">
        <v>2516</v>
      </c>
      <c r="N812">
        <v>0.70277777699999999</v>
      </c>
      <c r="O812">
        <v>0</v>
      </c>
      <c r="P812">
        <v>117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82.224999999999994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2738701</v>
      </c>
      <c r="B813">
        <v>1</v>
      </c>
      <c r="C813" t="s">
        <v>77</v>
      </c>
      <c r="D813" t="s">
        <v>108</v>
      </c>
      <c r="E813" t="s">
        <v>138</v>
      </c>
      <c r="F813" t="s">
        <v>2517</v>
      </c>
      <c r="G813" t="s">
        <v>199</v>
      </c>
      <c r="H813" t="s">
        <v>47</v>
      </c>
      <c r="I813" t="s">
        <v>129</v>
      </c>
      <c r="J813" t="s">
        <v>130</v>
      </c>
      <c r="K813" t="s">
        <v>131</v>
      </c>
      <c r="L813" t="s">
        <v>2518</v>
      </c>
      <c r="M813" t="s">
        <v>2519</v>
      </c>
      <c r="N813">
        <v>0.14277777699999999</v>
      </c>
      <c r="O813">
        <v>133</v>
      </c>
      <c r="P813">
        <v>1241</v>
      </c>
      <c r="Q813">
        <v>6</v>
      </c>
      <c r="R813">
        <v>44</v>
      </c>
      <c r="S813">
        <v>22</v>
      </c>
      <c r="T813">
        <v>1075</v>
      </c>
      <c r="U813">
        <v>18.989443999999999</v>
      </c>
      <c r="V813">
        <v>177.18722099999999</v>
      </c>
      <c r="W813">
        <v>0.85666699999999996</v>
      </c>
      <c r="X813">
        <v>6.282222</v>
      </c>
      <c r="Y813">
        <v>3.141111</v>
      </c>
      <c r="Z813">
        <v>153.48611</v>
      </c>
    </row>
    <row r="814" spans="1:26" x14ac:dyDescent="0.3">
      <c r="A814">
        <v>2738707</v>
      </c>
      <c r="B814">
        <v>1</v>
      </c>
      <c r="C814" t="s">
        <v>76</v>
      </c>
      <c r="D814" t="s">
        <v>81</v>
      </c>
      <c r="E814" t="s">
        <v>153</v>
      </c>
      <c r="F814" t="s">
        <v>2035</v>
      </c>
      <c r="G814" t="s">
        <v>206</v>
      </c>
      <c r="H814" t="s">
        <v>46</v>
      </c>
      <c r="I814" t="s">
        <v>129</v>
      </c>
      <c r="J814" t="s">
        <v>130</v>
      </c>
      <c r="K814" t="s">
        <v>131</v>
      </c>
      <c r="L814" t="s">
        <v>2520</v>
      </c>
      <c r="M814" t="s">
        <v>2521</v>
      </c>
      <c r="N814">
        <v>1.375277777</v>
      </c>
      <c r="O814">
        <v>0</v>
      </c>
      <c r="P814">
        <v>13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17.878610999999999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2738710</v>
      </c>
      <c r="B815">
        <v>1</v>
      </c>
      <c r="C815" t="s">
        <v>76</v>
      </c>
      <c r="D815" t="s">
        <v>78</v>
      </c>
      <c r="E815" t="s">
        <v>126</v>
      </c>
      <c r="F815" t="s">
        <v>2522</v>
      </c>
      <c r="G815" t="s">
        <v>1488</v>
      </c>
      <c r="H815" t="s">
        <v>46</v>
      </c>
      <c r="I815" t="s">
        <v>129</v>
      </c>
      <c r="J815" t="s">
        <v>15</v>
      </c>
      <c r="K815" t="s">
        <v>131</v>
      </c>
      <c r="L815" t="s">
        <v>2523</v>
      </c>
      <c r="M815" t="s">
        <v>2524</v>
      </c>
      <c r="N815">
        <v>1.1555555550000001</v>
      </c>
      <c r="O815">
        <v>0</v>
      </c>
      <c r="P815">
        <v>379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437.955555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2738709</v>
      </c>
      <c r="B816">
        <v>1</v>
      </c>
      <c r="C816" t="s">
        <v>76</v>
      </c>
      <c r="D816" t="s">
        <v>80</v>
      </c>
      <c r="E816" t="s">
        <v>163</v>
      </c>
      <c r="F816" t="s">
        <v>2525</v>
      </c>
      <c r="G816" t="s">
        <v>160</v>
      </c>
      <c r="H816" t="s">
        <v>47</v>
      </c>
      <c r="I816" t="s">
        <v>129</v>
      </c>
      <c r="J816" t="s">
        <v>130</v>
      </c>
      <c r="K816" t="s">
        <v>131</v>
      </c>
      <c r="L816" t="s">
        <v>2526</v>
      </c>
      <c r="M816" t="s">
        <v>2527</v>
      </c>
      <c r="N816">
        <v>0.27861111100000002</v>
      </c>
      <c r="O816">
        <v>0</v>
      </c>
      <c r="P816">
        <v>682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190.012778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2738717</v>
      </c>
      <c r="B817">
        <v>1</v>
      </c>
      <c r="C817" t="s">
        <v>76</v>
      </c>
      <c r="D817" t="s">
        <v>90</v>
      </c>
      <c r="E817" t="s">
        <v>163</v>
      </c>
      <c r="F817" t="s">
        <v>2528</v>
      </c>
      <c r="G817" t="s">
        <v>199</v>
      </c>
      <c r="H817" t="s">
        <v>47</v>
      </c>
      <c r="I817" t="s">
        <v>129</v>
      </c>
      <c r="J817" t="s">
        <v>130</v>
      </c>
      <c r="K817" t="s">
        <v>131</v>
      </c>
      <c r="L817" t="s">
        <v>2529</v>
      </c>
      <c r="M817" t="s">
        <v>2530</v>
      </c>
      <c r="N817">
        <v>0.20111111100000001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228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45.853332999999999</v>
      </c>
    </row>
    <row r="818" spans="1:26" x14ac:dyDescent="0.3">
      <c r="A818">
        <v>2738727</v>
      </c>
      <c r="B818">
        <v>1</v>
      </c>
      <c r="C818" t="s">
        <v>76</v>
      </c>
      <c r="D818" t="s">
        <v>79</v>
      </c>
      <c r="E818" t="s">
        <v>145</v>
      </c>
      <c r="F818" t="s">
        <v>245</v>
      </c>
      <c r="G818" t="s">
        <v>128</v>
      </c>
      <c r="H818" t="s">
        <v>46</v>
      </c>
      <c r="I818" t="s">
        <v>129</v>
      </c>
      <c r="J818" t="s">
        <v>130</v>
      </c>
      <c r="K818" t="s">
        <v>131</v>
      </c>
      <c r="L818" t="s">
        <v>2531</v>
      </c>
      <c r="M818" t="s">
        <v>2532</v>
      </c>
      <c r="N818">
        <v>4.7244444440000004</v>
      </c>
      <c r="O818">
        <v>0</v>
      </c>
      <c r="P818">
        <v>111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524.41333299999997</v>
      </c>
      <c r="W818">
        <v>0</v>
      </c>
      <c r="X818">
        <v>0</v>
      </c>
      <c r="Y818">
        <v>0</v>
      </c>
      <c r="Z818">
        <v>0</v>
      </c>
    </row>
    <row r="819" spans="1:26" x14ac:dyDescent="0.3">
      <c r="A819">
        <v>2738726</v>
      </c>
      <c r="B819">
        <v>1</v>
      </c>
      <c r="C819" t="s">
        <v>76</v>
      </c>
      <c r="D819" t="s">
        <v>103</v>
      </c>
      <c r="E819" t="s">
        <v>153</v>
      </c>
      <c r="F819" t="s">
        <v>2533</v>
      </c>
      <c r="G819" t="s">
        <v>155</v>
      </c>
      <c r="H819" t="s">
        <v>46</v>
      </c>
      <c r="I819" t="s">
        <v>129</v>
      </c>
      <c r="J819" t="s">
        <v>130</v>
      </c>
      <c r="K819" t="s">
        <v>131</v>
      </c>
      <c r="L819" t="s">
        <v>2534</v>
      </c>
      <c r="M819" t="s">
        <v>2535</v>
      </c>
      <c r="N819">
        <v>2.2561111110000001</v>
      </c>
      <c r="O819">
        <v>0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2.2561110000000002</v>
      </c>
      <c r="Y819">
        <v>0</v>
      </c>
      <c r="Z819">
        <v>0</v>
      </c>
    </row>
    <row r="820" spans="1:26" x14ac:dyDescent="0.3">
      <c r="A820">
        <v>2738724</v>
      </c>
      <c r="B820">
        <v>1</v>
      </c>
      <c r="C820" t="s">
        <v>76</v>
      </c>
      <c r="D820" t="s">
        <v>81</v>
      </c>
      <c r="E820" t="s">
        <v>153</v>
      </c>
      <c r="F820" t="s">
        <v>2536</v>
      </c>
      <c r="G820" t="s">
        <v>206</v>
      </c>
      <c r="H820" t="s">
        <v>46</v>
      </c>
      <c r="I820" t="s">
        <v>129</v>
      </c>
      <c r="J820" t="s">
        <v>130</v>
      </c>
      <c r="K820" t="s">
        <v>131</v>
      </c>
      <c r="L820" t="s">
        <v>2537</v>
      </c>
      <c r="M820" t="s">
        <v>2538</v>
      </c>
      <c r="N820">
        <v>4.1972222219999997</v>
      </c>
      <c r="O820">
        <v>0</v>
      </c>
      <c r="P820">
        <v>20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83.944444000000004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2738734</v>
      </c>
      <c r="B821">
        <v>1</v>
      </c>
      <c r="C821" t="s">
        <v>76</v>
      </c>
      <c r="D821" t="s">
        <v>78</v>
      </c>
      <c r="E821" t="s">
        <v>153</v>
      </c>
      <c r="F821" t="s">
        <v>450</v>
      </c>
      <c r="G821" t="s">
        <v>155</v>
      </c>
      <c r="H821" t="s">
        <v>46</v>
      </c>
      <c r="I821" t="s">
        <v>129</v>
      </c>
      <c r="J821" t="s">
        <v>130</v>
      </c>
      <c r="K821" t="s">
        <v>131</v>
      </c>
      <c r="L821" t="s">
        <v>2539</v>
      </c>
      <c r="M821" t="s">
        <v>2540</v>
      </c>
      <c r="N821">
        <v>5.0819444440000003</v>
      </c>
      <c r="O821">
        <v>0</v>
      </c>
      <c r="P821">
        <v>6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30.491667</v>
      </c>
      <c r="W821">
        <v>0</v>
      </c>
      <c r="X821">
        <v>0</v>
      </c>
      <c r="Y821">
        <v>0</v>
      </c>
      <c r="Z821">
        <v>0</v>
      </c>
    </row>
    <row r="822" spans="1:26" x14ac:dyDescent="0.3">
      <c r="A822">
        <v>2738733</v>
      </c>
      <c r="B822">
        <v>1</v>
      </c>
      <c r="C822" t="s">
        <v>76</v>
      </c>
      <c r="D822" t="s">
        <v>94</v>
      </c>
      <c r="E822" t="s">
        <v>158</v>
      </c>
      <c r="F822" t="s">
        <v>2541</v>
      </c>
      <c r="G822" t="s">
        <v>199</v>
      </c>
      <c r="H822" t="s">
        <v>47</v>
      </c>
      <c r="I822" t="s">
        <v>129</v>
      </c>
      <c r="J822" t="s">
        <v>130</v>
      </c>
      <c r="K822" t="s">
        <v>131</v>
      </c>
      <c r="L822" t="s">
        <v>2542</v>
      </c>
      <c r="M822" t="s">
        <v>2543</v>
      </c>
      <c r="N822">
        <v>0.65583333300000002</v>
      </c>
      <c r="O822">
        <v>18</v>
      </c>
      <c r="P822">
        <v>734</v>
      </c>
      <c r="Q822">
        <v>0</v>
      </c>
      <c r="R822">
        <v>0</v>
      </c>
      <c r="S822">
        <v>0</v>
      </c>
      <c r="T822">
        <v>0</v>
      </c>
      <c r="U822">
        <v>11.805</v>
      </c>
      <c r="V822">
        <v>481.381666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2748737</v>
      </c>
      <c r="B823">
        <v>1</v>
      </c>
      <c r="C823" t="s">
        <v>76</v>
      </c>
      <c r="D823" t="s">
        <v>99</v>
      </c>
      <c r="E823" t="s">
        <v>167</v>
      </c>
      <c r="F823" t="s">
        <v>2544</v>
      </c>
      <c r="G823" t="s">
        <v>195</v>
      </c>
      <c r="H823" t="s">
        <v>46</v>
      </c>
      <c r="I823" t="s">
        <v>129</v>
      </c>
      <c r="J823" t="s">
        <v>130</v>
      </c>
      <c r="K823" t="s">
        <v>131</v>
      </c>
      <c r="L823" t="s">
        <v>2545</v>
      </c>
      <c r="M823" t="s">
        <v>2546</v>
      </c>
      <c r="N823">
        <v>6.9363888879999998</v>
      </c>
      <c r="O823">
        <v>0</v>
      </c>
      <c r="P823">
        <v>16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110.98222199999999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2748735</v>
      </c>
      <c r="B824">
        <v>1</v>
      </c>
      <c r="C824" t="s">
        <v>76</v>
      </c>
      <c r="D824" t="s">
        <v>91</v>
      </c>
      <c r="E824" t="s">
        <v>126</v>
      </c>
      <c r="F824" t="s">
        <v>1500</v>
      </c>
      <c r="G824" t="s">
        <v>160</v>
      </c>
      <c r="H824" t="s">
        <v>46</v>
      </c>
      <c r="I824" t="s">
        <v>129</v>
      </c>
      <c r="J824" t="s">
        <v>130</v>
      </c>
      <c r="K824" t="s">
        <v>131</v>
      </c>
      <c r="L824" t="s">
        <v>2547</v>
      </c>
      <c r="M824" t="s">
        <v>2548</v>
      </c>
      <c r="N824">
        <v>0.748611111</v>
      </c>
      <c r="O824">
        <v>0</v>
      </c>
      <c r="P824">
        <v>46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34.436110999999997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2748736</v>
      </c>
      <c r="B825">
        <v>1</v>
      </c>
      <c r="C825" t="s">
        <v>76</v>
      </c>
      <c r="D825" t="s">
        <v>78</v>
      </c>
      <c r="E825" t="s">
        <v>167</v>
      </c>
      <c r="F825" t="s">
        <v>2549</v>
      </c>
      <c r="G825" t="s">
        <v>160</v>
      </c>
      <c r="H825" t="s">
        <v>46</v>
      </c>
      <c r="I825" t="s">
        <v>129</v>
      </c>
      <c r="J825" t="s">
        <v>130</v>
      </c>
      <c r="K825" t="s">
        <v>131</v>
      </c>
      <c r="L825" t="s">
        <v>2550</v>
      </c>
      <c r="M825" t="s">
        <v>2551</v>
      </c>
      <c r="N825">
        <v>0.30527777699999997</v>
      </c>
      <c r="O825">
        <v>0</v>
      </c>
      <c r="P825">
        <v>306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93.415000000000006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2748738</v>
      </c>
      <c r="B826">
        <v>1</v>
      </c>
      <c r="C826" t="s">
        <v>77</v>
      </c>
      <c r="D826" t="s">
        <v>119</v>
      </c>
      <c r="E826" t="s">
        <v>163</v>
      </c>
      <c r="F826" t="s">
        <v>2552</v>
      </c>
      <c r="G826" t="s">
        <v>264</v>
      </c>
      <c r="H826" t="s">
        <v>47</v>
      </c>
      <c r="I826" t="s">
        <v>129</v>
      </c>
      <c r="J826" t="s">
        <v>130</v>
      </c>
      <c r="K826" t="s">
        <v>131</v>
      </c>
      <c r="L826" t="s">
        <v>2553</v>
      </c>
      <c r="M826" t="s">
        <v>2554</v>
      </c>
      <c r="N826">
        <v>1.2791666660000001</v>
      </c>
      <c r="O826">
        <v>0</v>
      </c>
      <c r="P826">
        <v>62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79.308333000000005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2758760</v>
      </c>
      <c r="B827">
        <v>1</v>
      </c>
      <c r="C827" t="s">
        <v>77</v>
      </c>
      <c r="D827" t="s">
        <v>123</v>
      </c>
      <c r="E827" t="s">
        <v>126</v>
      </c>
      <c r="F827" t="s">
        <v>2325</v>
      </c>
      <c r="G827" t="s">
        <v>2299</v>
      </c>
      <c r="H827" t="s">
        <v>46</v>
      </c>
      <c r="I827" t="s">
        <v>129</v>
      </c>
      <c r="J827" t="s">
        <v>130</v>
      </c>
      <c r="K827" t="s">
        <v>131</v>
      </c>
      <c r="L827" t="s">
        <v>2555</v>
      </c>
      <c r="M827" t="s">
        <v>2556</v>
      </c>
      <c r="N827">
        <v>0.91694444399999997</v>
      </c>
      <c r="O827">
        <v>0</v>
      </c>
      <c r="P827">
        <v>18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16.504999999999999</v>
      </c>
      <c r="W827">
        <v>0</v>
      </c>
      <c r="X827">
        <v>0</v>
      </c>
      <c r="Y827">
        <v>0</v>
      </c>
      <c r="Z827">
        <v>0</v>
      </c>
    </row>
    <row r="828" spans="1:26" x14ac:dyDescent="0.3">
      <c r="A828">
        <v>2758752</v>
      </c>
      <c r="B828">
        <v>1</v>
      </c>
      <c r="C828" t="s">
        <v>76</v>
      </c>
      <c r="D828" t="s">
        <v>102</v>
      </c>
      <c r="E828" t="s">
        <v>126</v>
      </c>
      <c r="F828" t="s">
        <v>2557</v>
      </c>
      <c r="G828" t="s">
        <v>195</v>
      </c>
      <c r="H828" t="s">
        <v>46</v>
      </c>
      <c r="I828" t="s">
        <v>129</v>
      </c>
      <c r="J828" t="s">
        <v>130</v>
      </c>
      <c r="K828" t="s">
        <v>131</v>
      </c>
      <c r="L828" t="s">
        <v>2558</v>
      </c>
      <c r="M828" t="s">
        <v>2559</v>
      </c>
      <c r="N828">
        <v>2.3461111109999999</v>
      </c>
      <c r="O828">
        <v>0</v>
      </c>
      <c r="P828">
        <v>42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98.536666999999994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2758756</v>
      </c>
      <c r="B829">
        <v>1</v>
      </c>
      <c r="C829" t="s">
        <v>76</v>
      </c>
      <c r="D829" t="s">
        <v>93</v>
      </c>
      <c r="E829" t="s">
        <v>153</v>
      </c>
      <c r="F829" t="s">
        <v>2560</v>
      </c>
      <c r="G829" t="s">
        <v>249</v>
      </c>
      <c r="H829" t="s">
        <v>46</v>
      </c>
      <c r="I829" t="s">
        <v>129</v>
      </c>
      <c r="J829" t="s">
        <v>130</v>
      </c>
      <c r="K829" t="s">
        <v>131</v>
      </c>
      <c r="L829" t="s">
        <v>2561</v>
      </c>
      <c r="M829" t="s">
        <v>2562</v>
      </c>
      <c r="N829">
        <v>4.5088888880000004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4.5088889999999999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2758745</v>
      </c>
      <c r="B830">
        <v>1</v>
      </c>
      <c r="C830" t="s">
        <v>76</v>
      </c>
      <c r="D830" t="s">
        <v>79</v>
      </c>
      <c r="E830" t="s">
        <v>153</v>
      </c>
      <c r="F830" t="s">
        <v>2563</v>
      </c>
      <c r="G830" t="s">
        <v>249</v>
      </c>
      <c r="H830" t="s">
        <v>46</v>
      </c>
      <c r="I830" t="s">
        <v>129</v>
      </c>
      <c r="J830" t="s">
        <v>130</v>
      </c>
      <c r="K830" t="s">
        <v>131</v>
      </c>
      <c r="L830" t="s">
        <v>2564</v>
      </c>
      <c r="M830" t="s">
        <v>2565</v>
      </c>
      <c r="N830">
        <v>2.7894444439999999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2.789444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2758750</v>
      </c>
      <c r="B831">
        <v>1</v>
      </c>
      <c r="C831" t="s">
        <v>76</v>
      </c>
      <c r="D831" t="s">
        <v>92</v>
      </c>
      <c r="E831" t="s">
        <v>222</v>
      </c>
      <c r="F831" t="s">
        <v>2566</v>
      </c>
      <c r="G831" t="s">
        <v>160</v>
      </c>
      <c r="H831" t="s">
        <v>47</v>
      </c>
      <c r="I831" t="s">
        <v>129</v>
      </c>
      <c r="J831" t="s">
        <v>130</v>
      </c>
      <c r="K831" t="s">
        <v>131</v>
      </c>
      <c r="L831" t="s">
        <v>2567</v>
      </c>
      <c r="M831" t="s">
        <v>2568</v>
      </c>
      <c r="N831">
        <v>1.256388888</v>
      </c>
      <c r="O831">
        <v>0</v>
      </c>
      <c r="P831">
        <v>0</v>
      </c>
      <c r="Q831">
        <v>0</v>
      </c>
      <c r="R831">
        <v>0</v>
      </c>
      <c r="S831">
        <v>11</v>
      </c>
      <c r="T831">
        <v>144</v>
      </c>
      <c r="U831">
        <v>0</v>
      </c>
      <c r="V831">
        <v>0</v>
      </c>
      <c r="W831">
        <v>0</v>
      </c>
      <c r="X831">
        <v>0</v>
      </c>
      <c r="Y831">
        <v>13.820278</v>
      </c>
      <c r="Z831">
        <v>180.92</v>
      </c>
    </row>
    <row r="832" spans="1:26" x14ac:dyDescent="0.3">
      <c r="A832">
        <v>2758754</v>
      </c>
      <c r="B832">
        <v>1</v>
      </c>
      <c r="C832" t="s">
        <v>76</v>
      </c>
      <c r="D832" t="s">
        <v>81</v>
      </c>
      <c r="E832" t="s">
        <v>153</v>
      </c>
      <c r="F832" t="s">
        <v>2569</v>
      </c>
      <c r="G832" t="s">
        <v>206</v>
      </c>
      <c r="H832" t="s">
        <v>46</v>
      </c>
      <c r="I832" t="s">
        <v>129</v>
      </c>
      <c r="J832" t="s">
        <v>130</v>
      </c>
      <c r="K832" t="s">
        <v>131</v>
      </c>
      <c r="L832" t="s">
        <v>2570</v>
      </c>
      <c r="M832" t="s">
        <v>2571</v>
      </c>
      <c r="N832">
        <v>2.1816666659999999</v>
      </c>
      <c r="O832">
        <v>0</v>
      </c>
      <c r="P832">
        <v>11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23.998332999999999</v>
      </c>
      <c r="W832">
        <v>0</v>
      </c>
      <c r="X832">
        <v>0</v>
      </c>
      <c r="Y832">
        <v>0</v>
      </c>
      <c r="Z832">
        <v>0</v>
      </c>
    </row>
    <row r="833" spans="1:26" x14ac:dyDescent="0.3">
      <c r="A833">
        <v>2758763</v>
      </c>
      <c r="B833">
        <v>1</v>
      </c>
      <c r="C833" t="s">
        <v>76</v>
      </c>
      <c r="D833" t="s">
        <v>94</v>
      </c>
      <c r="E833" t="s">
        <v>153</v>
      </c>
      <c r="F833" t="s">
        <v>2572</v>
      </c>
      <c r="G833" t="s">
        <v>155</v>
      </c>
      <c r="H833" t="s">
        <v>46</v>
      </c>
      <c r="I833" t="s">
        <v>129</v>
      </c>
      <c r="J833" t="s">
        <v>130</v>
      </c>
      <c r="K833" t="s">
        <v>131</v>
      </c>
      <c r="L833" t="s">
        <v>2573</v>
      </c>
      <c r="M833" t="s">
        <v>2574</v>
      </c>
      <c r="N833">
        <v>3.2827777770000002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3.282778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2738710</v>
      </c>
      <c r="B834">
        <v>2</v>
      </c>
      <c r="C834" t="s">
        <v>76</v>
      </c>
      <c r="D834" t="s">
        <v>78</v>
      </c>
      <c r="E834" t="s">
        <v>167</v>
      </c>
      <c r="F834" t="s">
        <v>2575</v>
      </c>
      <c r="G834" t="s">
        <v>1488</v>
      </c>
      <c r="H834" t="s">
        <v>46</v>
      </c>
      <c r="I834" t="s">
        <v>129</v>
      </c>
      <c r="J834" t="s">
        <v>15</v>
      </c>
      <c r="K834" t="s">
        <v>131</v>
      </c>
      <c r="L834" t="s">
        <v>2524</v>
      </c>
      <c r="M834" t="s">
        <v>2576</v>
      </c>
      <c r="N834">
        <v>0.443333333</v>
      </c>
      <c r="O834">
        <v>0</v>
      </c>
      <c r="P834">
        <v>924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409.64</v>
      </c>
      <c r="W834">
        <v>0</v>
      </c>
      <c r="X834">
        <v>0</v>
      </c>
      <c r="Y834">
        <v>0</v>
      </c>
      <c r="Z834">
        <v>0</v>
      </c>
    </row>
    <row r="835" spans="1:26" x14ac:dyDescent="0.3">
      <c r="A835">
        <v>2758774</v>
      </c>
      <c r="B835">
        <v>1</v>
      </c>
      <c r="C835" t="s">
        <v>77</v>
      </c>
      <c r="D835" t="s">
        <v>109</v>
      </c>
      <c r="E835" t="s">
        <v>163</v>
      </c>
      <c r="F835" t="s">
        <v>2577</v>
      </c>
      <c r="G835" t="s">
        <v>264</v>
      </c>
      <c r="H835" t="s">
        <v>47</v>
      </c>
      <c r="I835" t="s">
        <v>129</v>
      </c>
      <c r="J835" t="s">
        <v>130</v>
      </c>
      <c r="K835" t="s">
        <v>131</v>
      </c>
      <c r="L835" t="s">
        <v>2578</v>
      </c>
      <c r="M835" t="s">
        <v>2579</v>
      </c>
      <c r="N835">
        <v>2.6358333329999999</v>
      </c>
      <c r="O835">
        <v>0</v>
      </c>
      <c r="P835">
        <v>80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210.86666700000001</v>
      </c>
      <c r="W835">
        <v>0</v>
      </c>
      <c r="X835">
        <v>0</v>
      </c>
      <c r="Y835">
        <v>0</v>
      </c>
      <c r="Z835">
        <v>0</v>
      </c>
    </row>
    <row r="836" spans="1:26" x14ac:dyDescent="0.3">
      <c r="A836">
        <v>2758761</v>
      </c>
      <c r="B836">
        <v>1</v>
      </c>
      <c r="C836" t="s">
        <v>76</v>
      </c>
      <c r="D836" t="s">
        <v>90</v>
      </c>
      <c r="E836" t="s">
        <v>126</v>
      </c>
      <c r="F836" t="s">
        <v>2580</v>
      </c>
      <c r="G836" t="s">
        <v>128</v>
      </c>
      <c r="H836" t="s">
        <v>46</v>
      </c>
      <c r="I836" t="s">
        <v>129</v>
      </c>
      <c r="J836" t="s">
        <v>130</v>
      </c>
      <c r="K836" t="s">
        <v>131</v>
      </c>
      <c r="L836" t="s">
        <v>2581</v>
      </c>
      <c r="M836" t="s">
        <v>2582</v>
      </c>
      <c r="N836">
        <v>2.5186111109999998</v>
      </c>
      <c r="O836">
        <v>0</v>
      </c>
      <c r="P836">
        <v>13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32.741943999999997</v>
      </c>
      <c r="W836">
        <v>0</v>
      </c>
      <c r="X836">
        <v>0</v>
      </c>
      <c r="Y836">
        <v>0</v>
      </c>
      <c r="Z836">
        <v>0</v>
      </c>
    </row>
    <row r="837" spans="1:26" x14ac:dyDescent="0.3">
      <c r="A837">
        <v>2758775</v>
      </c>
      <c r="B837">
        <v>1</v>
      </c>
      <c r="C837" t="s">
        <v>77</v>
      </c>
      <c r="D837" t="s">
        <v>109</v>
      </c>
      <c r="E837" t="s">
        <v>153</v>
      </c>
      <c r="F837" t="s">
        <v>2583</v>
      </c>
      <c r="G837" t="s">
        <v>249</v>
      </c>
      <c r="H837" t="s">
        <v>46</v>
      </c>
      <c r="I837" t="s">
        <v>129</v>
      </c>
      <c r="J837" t="s">
        <v>130</v>
      </c>
      <c r="K837" t="s">
        <v>131</v>
      </c>
      <c r="L837" t="s">
        <v>2584</v>
      </c>
      <c r="M837" t="s">
        <v>2585</v>
      </c>
      <c r="N837">
        <v>3.7541666660000002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2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7.5083330000000004</v>
      </c>
    </row>
    <row r="838" spans="1:26" x14ac:dyDescent="0.3">
      <c r="A838">
        <v>2758780</v>
      </c>
      <c r="B838">
        <v>1</v>
      </c>
      <c r="C838" t="s">
        <v>77</v>
      </c>
      <c r="D838" t="s">
        <v>115</v>
      </c>
      <c r="E838" t="s">
        <v>126</v>
      </c>
      <c r="F838" t="s">
        <v>2586</v>
      </c>
      <c r="G838" t="s">
        <v>128</v>
      </c>
      <c r="H838" t="s">
        <v>46</v>
      </c>
      <c r="I838" t="s">
        <v>129</v>
      </c>
      <c r="J838" t="s">
        <v>130</v>
      </c>
      <c r="K838" t="s">
        <v>131</v>
      </c>
      <c r="L838" t="s">
        <v>2587</v>
      </c>
      <c r="M838" t="s">
        <v>2588</v>
      </c>
      <c r="N838">
        <v>1.207222222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13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15.693889</v>
      </c>
    </row>
    <row r="839" spans="1:26" x14ac:dyDescent="0.3">
      <c r="A839">
        <v>2758779</v>
      </c>
      <c r="B839">
        <v>1</v>
      </c>
      <c r="C839" t="s">
        <v>77</v>
      </c>
      <c r="D839" t="s">
        <v>118</v>
      </c>
      <c r="E839" t="s">
        <v>222</v>
      </c>
      <c r="F839" t="s">
        <v>1893</v>
      </c>
      <c r="G839" t="s">
        <v>728</v>
      </c>
      <c r="H839" t="s">
        <v>47</v>
      </c>
      <c r="I839" t="s">
        <v>129</v>
      </c>
      <c r="J839" t="s">
        <v>130</v>
      </c>
      <c r="K839" t="s">
        <v>131</v>
      </c>
      <c r="L839" t="s">
        <v>2589</v>
      </c>
      <c r="M839" t="s">
        <v>2590</v>
      </c>
      <c r="N839">
        <v>1.4424999999999999</v>
      </c>
      <c r="O839">
        <v>25</v>
      </c>
      <c r="P839">
        <v>0</v>
      </c>
      <c r="Q839">
        <v>0</v>
      </c>
      <c r="R839">
        <v>0</v>
      </c>
      <c r="S839">
        <v>0</v>
      </c>
      <c r="T839">
        <v>119</v>
      </c>
      <c r="U839">
        <v>36.0625</v>
      </c>
      <c r="V839">
        <v>0</v>
      </c>
      <c r="W839">
        <v>0</v>
      </c>
      <c r="X839">
        <v>0</v>
      </c>
      <c r="Y839">
        <v>0</v>
      </c>
      <c r="Z839">
        <v>171.6575</v>
      </c>
    </row>
    <row r="840" spans="1:26" x14ac:dyDescent="0.3">
      <c r="A840">
        <v>2758773</v>
      </c>
      <c r="B840">
        <v>1</v>
      </c>
      <c r="C840" t="s">
        <v>77</v>
      </c>
      <c r="D840" t="s">
        <v>114</v>
      </c>
      <c r="E840" t="s">
        <v>163</v>
      </c>
      <c r="F840" t="s">
        <v>2591</v>
      </c>
      <c r="G840" t="s">
        <v>264</v>
      </c>
      <c r="H840" t="s">
        <v>47</v>
      </c>
      <c r="I840" t="s">
        <v>129</v>
      </c>
      <c r="J840" t="s">
        <v>130</v>
      </c>
      <c r="K840" t="s">
        <v>131</v>
      </c>
      <c r="L840" t="s">
        <v>2592</v>
      </c>
      <c r="M840" t="s">
        <v>2593</v>
      </c>
      <c r="N840">
        <v>2.4872222220000002</v>
      </c>
      <c r="O840">
        <v>0</v>
      </c>
      <c r="P840">
        <v>0</v>
      </c>
      <c r="Q840">
        <v>0</v>
      </c>
      <c r="R840">
        <v>0</v>
      </c>
      <c r="S840">
        <v>2</v>
      </c>
      <c r="T840">
        <v>117</v>
      </c>
      <c r="U840">
        <v>0</v>
      </c>
      <c r="V840">
        <v>0</v>
      </c>
      <c r="W840">
        <v>0</v>
      </c>
      <c r="X840">
        <v>0</v>
      </c>
      <c r="Y840">
        <v>4.9744440000000001</v>
      </c>
      <c r="Z840">
        <v>291.005</v>
      </c>
    </row>
    <row r="841" spans="1:26" x14ac:dyDescent="0.3">
      <c r="A841">
        <v>2758777</v>
      </c>
      <c r="B841">
        <v>1</v>
      </c>
      <c r="C841" t="s">
        <v>76</v>
      </c>
      <c r="D841" t="s">
        <v>78</v>
      </c>
      <c r="E841" t="s">
        <v>153</v>
      </c>
      <c r="F841" t="s">
        <v>2594</v>
      </c>
      <c r="G841" t="s">
        <v>249</v>
      </c>
      <c r="H841" t="s">
        <v>46</v>
      </c>
      <c r="I841" t="s">
        <v>129</v>
      </c>
      <c r="J841" t="s">
        <v>130</v>
      </c>
      <c r="K841" t="s">
        <v>131</v>
      </c>
      <c r="L841" t="s">
        <v>2595</v>
      </c>
      <c r="M841" t="s">
        <v>2596</v>
      </c>
      <c r="N841">
        <v>1.4530555549999999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1.4530559999999999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2758783</v>
      </c>
      <c r="B842">
        <v>1</v>
      </c>
      <c r="C842" t="s">
        <v>77</v>
      </c>
      <c r="D842" t="s">
        <v>109</v>
      </c>
      <c r="E842" t="s">
        <v>153</v>
      </c>
      <c r="F842" t="s">
        <v>2597</v>
      </c>
      <c r="G842" t="s">
        <v>155</v>
      </c>
      <c r="H842" t="s">
        <v>46</v>
      </c>
      <c r="I842" t="s">
        <v>129</v>
      </c>
      <c r="J842" t="s">
        <v>130</v>
      </c>
      <c r="K842" t="s">
        <v>131</v>
      </c>
      <c r="L842" t="s">
        <v>2598</v>
      </c>
      <c r="M842" t="s">
        <v>2599</v>
      </c>
      <c r="N842">
        <v>3.511111111</v>
      </c>
      <c r="O842">
        <v>0</v>
      </c>
      <c r="P842">
        <v>2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7.0222220000000002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2738522</v>
      </c>
      <c r="B843">
        <v>2</v>
      </c>
      <c r="C843" t="s">
        <v>77</v>
      </c>
      <c r="D843" t="s">
        <v>124</v>
      </c>
      <c r="E843" t="s">
        <v>167</v>
      </c>
      <c r="F843" t="s">
        <v>2600</v>
      </c>
      <c r="G843" t="s">
        <v>249</v>
      </c>
      <c r="H843" t="s">
        <v>46</v>
      </c>
      <c r="I843" t="s">
        <v>129</v>
      </c>
      <c r="J843" t="s">
        <v>130</v>
      </c>
      <c r="K843" t="s">
        <v>131</v>
      </c>
      <c r="L843" t="s">
        <v>2355</v>
      </c>
      <c r="M843" t="s">
        <v>2601</v>
      </c>
      <c r="N843">
        <v>0.591388888</v>
      </c>
      <c r="O843">
        <v>0</v>
      </c>
      <c r="P843">
        <v>134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79.246110999999999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2758792</v>
      </c>
      <c r="B844">
        <v>1</v>
      </c>
      <c r="C844" t="s">
        <v>77</v>
      </c>
      <c r="D844" t="s">
        <v>116</v>
      </c>
      <c r="E844" t="s">
        <v>145</v>
      </c>
      <c r="F844" t="s">
        <v>2602</v>
      </c>
      <c r="G844" t="s">
        <v>160</v>
      </c>
      <c r="H844" t="s">
        <v>46</v>
      </c>
      <c r="I844" t="s">
        <v>129</v>
      </c>
      <c r="J844" t="s">
        <v>130</v>
      </c>
      <c r="K844" t="s">
        <v>131</v>
      </c>
      <c r="L844" t="s">
        <v>2603</v>
      </c>
      <c r="M844" t="s">
        <v>2604</v>
      </c>
      <c r="N844">
        <v>1.215833333</v>
      </c>
      <c r="O844">
        <v>0</v>
      </c>
      <c r="P844">
        <v>83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100.91416700000001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2758793</v>
      </c>
      <c r="B845">
        <v>1</v>
      </c>
      <c r="C845" t="s">
        <v>77</v>
      </c>
      <c r="D845" t="s">
        <v>124</v>
      </c>
      <c r="E845" t="s">
        <v>145</v>
      </c>
      <c r="F845" t="s">
        <v>2605</v>
      </c>
      <c r="G845" t="s">
        <v>135</v>
      </c>
      <c r="H845" t="s">
        <v>46</v>
      </c>
      <c r="I845" t="s">
        <v>129</v>
      </c>
      <c r="J845" t="s">
        <v>130</v>
      </c>
      <c r="K845" t="s">
        <v>131</v>
      </c>
      <c r="L845" t="s">
        <v>2606</v>
      </c>
      <c r="M845" t="s">
        <v>2607</v>
      </c>
      <c r="N845">
        <v>1.574166666</v>
      </c>
      <c r="O845">
        <v>0</v>
      </c>
      <c r="P845">
        <v>312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491.14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2758805</v>
      </c>
      <c r="B846">
        <v>1</v>
      </c>
      <c r="C846" t="s">
        <v>76</v>
      </c>
      <c r="D846" t="s">
        <v>78</v>
      </c>
      <c r="E846" t="s">
        <v>145</v>
      </c>
      <c r="F846" t="s">
        <v>2608</v>
      </c>
      <c r="G846" t="s">
        <v>128</v>
      </c>
      <c r="H846" t="s">
        <v>46</v>
      </c>
      <c r="I846" t="s">
        <v>129</v>
      </c>
      <c r="J846" t="s">
        <v>130</v>
      </c>
      <c r="K846" t="s">
        <v>131</v>
      </c>
      <c r="L846" t="s">
        <v>2609</v>
      </c>
      <c r="M846" t="s">
        <v>2610</v>
      </c>
      <c r="N846">
        <v>1.6044444440000001</v>
      </c>
      <c r="O846">
        <v>0</v>
      </c>
      <c r="P846">
        <v>31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49.737777999999999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2758806</v>
      </c>
      <c r="B847">
        <v>1</v>
      </c>
      <c r="C847" t="s">
        <v>76</v>
      </c>
      <c r="D847" t="s">
        <v>91</v>
      </c>
      <c r="E847" t="s">
        <v>163</v>
      </c>
      <c r="F847" t="s">
        <v>2611</v>
      </c>
      <c r="G847" t="s">
        <v>264</v>
      </c>
      <c r="H847" t="s">
        <v>47</v>
      </c>
      <c r="I847" t="s">
        <v>129</v>
      </c>
      <c r="J847" t="s">
        <v>130</v>
      </c>
      <c r="K847" t="s">
        <v>131</v>
      </c>
      <c r="L847" t="s">
        <v>2612</v>
      </c>
      <c r="M847" t="s">
        <v>2613</v>
      </c>
      <c r="N847">
        <v>1.4422222220000001</v>
      </c>
      <c r="O847">
        <v>0</v>
      </c>
      <c r="P847">
        <v>2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2.8844439999999998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2758807</v>
      </c>
      <c r="B848">
        <v>1</v>
      </c>
      <c r="C848" t="s">
        <v>76</v>
      </c>
      <c r="D848" t="s">
        <v>95</v>
      </c>
      <c r="E848" t="s">
        <v>126</v>
      </c>
      <c r="F848" t="s">
        <v>2614</v>
      </c>
      <c r="G848" t="s">
        <v>128</v>
      </c>
      <c r="H848" t="s">
        <v>46</v>
      </c>
      <c r="I848" t="s">
        <v>129</v>
      </c>
      <c r="J848" t="s">
        <v>130</v>
      </c>
      <c r="K848" t="s">
        <v>131</v>
      </c>
      <c r="L848" t="s">
        <v>2615</v>
      </c>
      <c r="M848" t="s">
        <v>2616</v>
      </c>
      <c r="N848">
        <v>1.4883333329999999</v>
      </c>
      <c r="O848">
        <v>0</v>
      </c>
      <c r="P848">
        <v>0</v>
      </c>
      <c r="Q848">
        <v>0</v>
      </c>
      <c r="R848">
        <v>44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65.486666999999997</v>
      </c>
      <c r="Y848">
        <v>0</v>
      </c>
      <c r="Z848">
        <v>0</v>
      </c>
    </row>
    <row r="849" spans="1:26" x14ac:dyDescent="0.3">
      <c r="A849">
        <v>2758810</v>
      </c>
      <c r="B849">
        <v>1</v>
      </c>
      <c r="C849" t="s">
        <v>77</v>
      </c>
      <c r="D849" t="s">
        <v>123</v>
      </c>
      <c r="E849" t="s">
        <v>163</v>
      </c>
      <c r="F849" t="s">
        <v>2617</v>
      </c>
      <c r="G849" t="s">
        <v>364</v>
      </c>
      <c r="H849" t="s">
        <v>47</v>
      </c>
      <c r="I849" t="s">
        <v>129</v>
      </c>
      <c r="J849" t="s">
        <v>130</v>
      </c>
      <c r="K849" t="s">
        <v>131</v>
      </c>
      <c r="L849" t="s">
        <v>2618</v>
      </c>
      <c r="M849" t="s">
        <v>2619</v>
      </c>
      <c r="N849">
        <v>6.0769444439999996</v>
      </c>
      <c r="O849">
        <v>0</v>
      </c>
      <c r="P849">
        <v>202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1227.542778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2758812</v>
      </c>
      <c r="B850">
        <v>1</v>
      </c>
      <c r="C850" t="s">
        <v>77</v>
      </c>
      <c r="D850" t="s">
        <v>111</v>
      </c>
      <c r="E850" t="s">
        <v>126</v>
      </c>
      <c r="F850" t="s">
        <v>2620</v>
      </c>
      <c r="G850" t="s">
        <v>128</v>
      </c>
      <c r="H850" t="s">
        <v>46</v>
      </c>
      <c r="I850" t="s">
        <v>129</v>
      </c>
      <c r="J850" t="s">
        <v>130</v>
      </c>
      <c r="K850" t="s">
        <v>131</v>
      </c>
      <c r="L850" t="s">
        <v>2621</v>
      </c>
      <c r="M850" t="s">
        <v>2622</v>
      </c>
      <c r="N850">
        <v>0.77111111099999996</v>
      </c>
      <c r="O850">
        <v>0</v>
      </c>
      <c r="P850">
        <v>0</v>
      </c>
      <c r="Q850">
        <v>0</v>
      </c>
      <c r="R850">
        <v>10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7.7111109999999998</v>
      </c>
      <c r="Y850">
        <v>0</v>
      </c>
      <c r="Z850">
        <v>0</v>
      </c>
    </row>
    <row r="851" spans="1:26" x14ac:dyDescent="0.3">
      <c r="A851">
        <v>2758815</v>
      </c>
      <c r="B851">
        <v>1</v>
      </c>
      <c r="C851" t="s">
        <v>76</v>
      </c>
      <c r="D851" t="s">
        <v>92</v>
      </c>
      <c r="E851" t="s">
        <v>153</v>
      </c>
      <c r="F851" t="s">
        <v>2623</v>
      </c>
      <c r="G851" t="s">
        <v>249</v>
      </c>
      <c r="H851" t="s">
        <v>46</v>
      </c>
      <c r="I851" t="s">
        <v>129</v>
      </c>
      <c r="J851" t="s">
        <v>130</v>
      </c>
      <c r="K851" t="s">
        <v>131</v>
      </c>
      <c r="L851" t="s">
        <v>2624</v>
      </c>
      <c r="M851" t="s">
        <v>2625</v>
      </c>
      <c r="N851">
        <v>3.420833333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3.420833</v>
      </c>
    </row>
    <row r="852" spans="1:26" x14ac:dyDescent="0.3">
      <c r="A852">
        <v>2758752</v>
      </c>
      <c r="B852">
        <v>2</v>
      </c>
      <c r="C852" t="s">
        <v>76</v>
      </c>
      <c r="D852" t="s">
        <v>102</v>
      </c>
      <c r="E852" t="s">
        <v>167</v>
      </c>
      <c r="F852" t="s">
        <v>2626</v>
      </c>
      <c r="G852" t="s">
        <v>195</v>
      </c>
      <c r="H852" t="s">
        <v>46</v>
      </c>
      <c r="I852" t="s">
        <v>129</v>
      </c>
      <c r="J852" t="s">
        <v>130</v>
      </c>
      <c r="K852" t="s">
        <v>131</v>
      </c>
      <c r="L852" t="s">
        <v>2559</v>
      </c>
      <c r="M852" t="s">
        <v>2627</v>
      </c>
      <c r="N852">
        <v>0.231944444</v>
      </c>
      <c r="O852">
        <v>0</v>
      </c>
      <c r="P852">
        <v>117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27.137499999999999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2758818</v>
      </c>
      <c r="B853">
        <v>1</v>
      </c>
      <c r="C853" t="s">
        <v>76</v>
      </c>
      <c r="D853" t="s">
        <v>78</v>
      </c>
      <c r="E853" t="s">
        <v>153</v>
      </c>
      <c r="F853" t="s">
        <v>1537</v>
      </c>
      <c r="G853" t="s">
        <v>206</v>
      </c>
      <c r="H853" t="s">
        <v>46</v>
      </c>
      <c r="I853" t="s">
        <v>129</v>
      </c>
      <c r="J853" t="s">
        <v>130</v>
      </c>
      <c r="K853" t="s">
        <v>131</v>
      </c>
      <c r="L853" t="s">
        <v>2628</v>
      </c>
      <c r="M853" t="s">
        <v>2629</v>
      </c>
      <c r="N853">
        <v>1.8591666659999999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1.859167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2758826</v>
      </c>
      <c r="B854">
        <v>1</v>
      </c>
      <c r="C854" t="s">
        <v>77</v>
      </c>
      <c r="D854" t="s">
        <v>112</v>
      </c>
      <c r="E854" t="s">
        <v>153</v>
      </c>
      <c r="F854" t="s">
        <v>2630</v>
      </c>
      <c r="G854" t="s">
        <v>249</v>
      </c>
      <c r="H854" t="s">
        <v>46</v>
      </c>
      <c r="I854" t="s">
        <v>129</v>
      </c>
      <c r="J854" t="s">
        <v>130</v>
      </c>
      <c r="K854" t="s">
        <v>131</v>
      </c>
      <c r="L854" t="s">
        <v>2631</v>
      </c>
      <c r="M854" t="s">
        <v>2632</v>
      </c>
      <c r="N854">
        <v>2.1002777770000001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1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2.1002779999999999</v>
      </c>
    </row>
    <row r="855" spans="1:26" x14ac:dyDescent="0.3">
      <c r="A855">
        <v>2758825</v>
      </c>
      <c r="B855">
        <v>1</v>
      </c>
      <c r="C855" t="s">
        <v>76</v>
      </c>
      <c r="D855" t="s">
        <v>78</v>
      </c>
      <c r="E855" t="s">
        <v>153</v>
      </c>
      <c r="F855" t="s">
        <v>2633</v>
      </c>
      <c r="G855" t="s">
        <v>249</v>
      </c>
      <c r="H855" t="s">
        <v>46</v>
      </c>
      <c r="I855" t="s">
        <v>129</v>
      </c>
      <c r="J855" t="s">
        <v>130</v>
      </c>
      <c r="K855" t="s">
        <v>131</v>
      </c>
      <c r="L855" t="s">
        <v>2634</v>
      </c>
      <c r="M855" t="s">
        <v>2635</v>
      </c>
      <c r="N855">
        <v>0.75194444400000005</v>
      </c>
      <c r="O855">
        <v>0</v>
      </c>
      <c r="P855">
        <v>2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1.503889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2758829</v>
      </c>
      <c r="B856">
        <v>1</v>
      </c>
      <c r="C856" t="s">
        <v>76</v>
      </c>
      <c r="D856" t="s">
        <v>81</v>
      </c>
      <c r="E856" t="s">
        <v>145</v>
      </c>
      <c r="F856" t="s">
        <v>2636</v>
      </c>
      <c r="G856" t="s">
        <v>150</v>
      </c>
      <c r="H856" t="s">
        <v>46</v>
      </c>
      <c r="I856" t="s">
        <v>129</v>
      </c>
      <c r="J856" t="s">
        <v>130</v>
      </c>
      <c r="K856" t="s">
        <v>131</v>
      </c>
      <c r="L856" t="s">
        <v>2637</v>
      </c>
      <c r="M856" t="s">
        <v>2638</v>
      </c>
      <c r="N856">
        <v>4.4511111110000003</v>
      </c>
      <c r="O856">
        <v>0</v>
      </c>
      <c r="P856">
        <v>131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583.09555599999999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2758831</v>
      </c>
      <c r="B857">
        <v>1</v>
      </c>
      <c r="C857" t="s">
        <v>77</v>
      </c>
      <c r="D857" t="s">
        <v>109</v>
      </c>
      <c r="E857" t="s">
        <v>153</v>
      </c>
      <c r="F857" t="s">
        <v>2639</v>
      </c>
      <c r="G857" t="s">
        <v>249</v>
      </c>
      <c r="H857" t="s">
        <v>46</v>
      </c>
      <c r="I857" t="s">
        <v>129</v>
      </c>
      <c r="J857" t="s">
        <v>130</v>
      </c>
      <c r="K857" t="s">
        <v>131</v>
      </c>
      <c r="L857" t="s">
        <v>2640</v>
      </c>
      <c r="M857" t="s">
        <v>2641</v>
      </c>
      <c r="N857">
        <v>2.4361111110000002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2.4361109999999999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2758834</v>
      </c>
      <c r="B858">
        <v>1</v>
      </c>
      <c r="C858" t="s">
        <v>77</v>
      </c>
      <c r="D858" t="s">
        <v>123</v>
      </c>
      <c r="E858" t="s">
        <v>167</v>
      </c>
      <c r="F858" t="s">
        <v>2642</v>
      </c>
      <c r="G858" t="s">
        <v>160</v>
      </c>
      <c r="H858" t="s">
        <v>46</v>
      </c>
      <c r="I858" t="s">
        <v>339</v>
      </c>
      <c r="J858" t="s">
        <v>130</v>
      </c>
      <c r="K858" t="s">
        <v>131</v>
      </c>
      <c r="L858" t="s">
        <v>2643</v>
      </c>
      <c r="M858" t="s">
        <v>2644</v>
      </c>
      <c r="N858">
        <v>2.2222222E-2</v>
      </c>
      <c r="O858">
        <v>0</v>
      </c>
      <c r="P858">
        <v>64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1.4222220000000001</v>
      </c>
      <c r="W858">
        <v>0</v>
      </c>
      <c r="X858">
        <v>0</v>
      </c>
      <c r="Y858">
        <v>0</v>
      </c>
      <c r="Z858">
        <v>0</v>
      </c>
    </row>
    <row r="859" spans="1:26" x14ac:dyDescent="0.3">
      <c r="A859">
        <v>2758837</v>
      </c>
      <c r="B859">
        <v>1</v>
      </c>
      <c r="C859" t="s">
        <v>77</v>
      </c>
      <c r="D859" t="s">
        <v>124</v>
      </c>
      <c r="E859" t="s">
        <v>145</v>
      </c>
      <c r="F859" t="s">
        <v>2605</v>
      </c>
      <c r="G859" t="s">
        <v>135</v>
      </c>
      <c r="H859" t="s">
        <v>46</v>
      </c>
      <c r="I859" t="s">
        <v>129</v>
      </c>
      <c r="J859" t="s">
        <v>130</v>
      </c>
      <c r="K859" t="s">
        <v>131</v>
      </c>
      <c r="L859" t="s">
        <v>2645</v>
      </c>
      <c r="M859" t="s">
        <v>2646</v>
      </c>
      <c r="N859">
        <v>0.49777777699999998</v>
      </c>
      <c r="O859">
        <v>0</v>
      </c>
      <c r="P859">
        <v>312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155.30666600000001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2758838</v>
      </c>
      <c r="B860">
        <v>1</v>
      </c>
      <c r="C860" t="s">
        <v>76</v>
      </c>
      <c r="D860" t="s">
        <v>81</v>
      </c>
      <c r="E860" t="s">
        <v>153</v>
      </c>
      <c r="F860" t="s">
        <v>2569</v>
      </c>
      <c r="G860" t="s">
        <v>206</v>
      </c>
      <c r="H860" t="s">
        <v>46</v>
      </c>
      <c r="I860" t="s">
        <v>129</v>
      </c>
      <c r="J860" t="s">
        <v>130</v>
      </c>
      <c r="K860" t="s">
        <v>131</v>
      </c>
      <c r="L860" t="s">
        <v>2647</v>
      </c>
      <c r="M860" t="s">
        <v>2648</v>
      </c>
      <c r="N860">
        <v>4.0644444440000003</v>
      </c>
      <c r="O860">
        <v>0</v>
      </c>
      <c r="P860">
        <v>11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44.708888999999999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2758841</v>
      </c>
      <c r="B861">
        <v>1</v>
      </c>
      <c r="C861" t="s">
        <v>76</v>
      </c>
      <c r="D861" t="s">
        <v>93</v>
      </c>
      <c r="E861" t="s">
        <v>126</v>
      </c>
      <c r="F861" t="s">
        <v>2649</v>
      </c>
      <c r="G861" t="s">
        <v>128</v>
      </c>
      <c r="H861" t="s">
        <v>46</v>
      </c>
      <c r="I861" t="s">
        <v>129</v>
      </c>
      <c r="J861" t="s">
        <v>130</v>
      </c>
      <c r="K861" t="s">
        <v>131</v>
      </c>
      <c r="L861" t="s">
        <v>2650</v>
      </c>
      <c r="M861" t="s">
        <v>2651</v>
      </c>
      <c r="N861">
        <v>1.6388888880000001</v>
      </c>
      <c r="O861">
        <v>0</v>
      </c>
      <c r="P861">
        <v>7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11.472222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2738692</v>
      </c>
      <c r="B862">
        <v>2</v>
      </c>
      <c r="C862" t="s">
        <v>77</v>
      </c>
      <c r="D862" t="s">
        <v>124</v>
      </c>
      <c r="E862" t="s">
        <v>158</v>
      </c>
      <c r="F862" t="s">
        <v>2652</v>
      </c>
      <c r="G862" t="s">
        <v>264</v>
      </c>
      <c r="H862" t="s">
        <v>47</v>
      </c>
      <c r="I862" t="s">
        <v>129</v>
      </c>
      <c r="J862" t="s">
        <v>130</v>
      </c>
      <c r="K862" t="s">
        <v>131</v>
      </c>
      <c r="L862" t="s">
        <v>2505</v>
      </c>
      <c r="M862" t="s">
        <v>2653</v>
      </c>
      <c r="N862">
        <v>1.0802777770000001</v>
      </c>
      <c r="O862">
        <v>37</v>
      </c>
      <c r="P862">
        <v>8</v>
      </c>
      <c r="Q862">
        <v>0</v>
      </c>
      <c r="R862">
        <v>0</v>
      </c>
      <c r="S862">
        <v>0</v>
      </c>
      <c r="T862">
        <v>0</v>
      </c>
      <c r="U862">
        <v>39.970278</v>
      </c>
      <c r="V862">
        <v>8.6422220000000003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2758837</v>
      </c>
      <c r="B863">
        <v>2</v>
      </c>
      <c r="C863" t="s">
        <v>77</v>
      </c>
      <c r="D863" t="s">
        <v>124</v>
      </c>
      <c r="E863" t="s">
        <v>167</v>
      </c>
      <c r="F863" t="s">
        <v>2654</v>
      </c>
      <c r="G863" t="s">
        <v>135</v>
      </c>
      <c r="H863" t="s">
        <v>46</v>
      </c>
      <c r="I863" t="s">
        <v>129</v>
      </c>
      <c r="J863" t="s">
        <v>130</v>
      </c>
      <c r="K863" t="s">
        <v>131</v>
      </c>
      <c r="L863" t="s">
        <v>2646</v>
      </c>
      <c r="M863" t="s">
        <v>2655</v>
      </c>
      <c r="N863">
        <v>0.89472222199999996</v>
      </c>
      <c r="O863">
        <v>0</v>
      </c>
      <c r="P863">
        <v>835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747.09305500000005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2758849</v>
      </c>
      <c r="B864">
        <v>1</v>
      </c>
      <c r="C864" t="s">
        <v>76</v>
      </c>
      <c r="D864" t="s">
        <v>92</v>
      </c>
      <c r="E864" t="s">
        <v>145</v>
      </c>
      <c r="F864" t="s">
        <v>2656</v>
      </c>
      <c r="G864" t="s">
        <v>150</v>
      </c>
      <c r="H864" t="s">
        <v>46</v>
      </c>
      <c r="I864" t="s">
        <v>129</v>
      </c>
      <c r="J864" t="s">
        <v>130</v>
      </c>
      <c r="K864" t="s">
        <v>131</v>
      </c>
      <c r="L864" t="s">
        <v>2657</v>
      </c>
      <c r="M864" t="s">
        <v>2658</v>
      </c>
      <c r="N864">
        <v>0.78805555500000002</v>
      </c>
      <c r="O864">
        <v>0</v>
      </c>
      <c r="P864">
        <v>0</v>
      </c>
      <c r="Q864">
        <v>0</v>
      </c>
      <c r="R864">
        <v>34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26.793889</v>
      </c>
      <c r="Y864">
        <v>0</v>
      </c>
      <c r="Z864">
        <v>0</v>
      </c>
    </row>
    <row r="865" spans="1:26" x14ac:dyDescent="0.3">
      <c r="A865">
        <v>2758861</v>
      </c>
      <c r="B865">
        <v>1</v>
      </c>
      <c r="C865" t="s">
        <v>77</v>
      </c>
      <c r="D865" t="s">
        <v>123</v>
      </c>
      <c r="E865" t="s">
        <v>138</v>
      </c>
      <c r="F865" t="s">
        <v>2659</v>
      </c>
      <c r="G865" t="s">
        <v>199</v>
      </c>
      <c r="H865" t="s">
        <v>47</v>
      </c>
      <c r="I865" t="s">
        <v>129</v>
      </c>
      <c r="J865" t="s">
        <v>130</v>
      </c>
      <c r="K865" t="s">
        <v>131</v>
      </c>
      <c r="L865" t="s">
        <v>2660</v>
      </c>
      <c r="M865" t="s">
        <v>2661</v>
      </c>
      <c r="N865">
        <v>1.041388888</v>
      </c>
      <c r="O865">
        <v>371</v>
      </c>
      <c r="P865">
        <v>1371</v>
      </c>
      <c r="Q865">
        <v>0</v>
      </c>
      <c r="R865">
        <v>0</v>
      </c>
      <c r="S865">
        <v>0</v>
      </c>
      <c r="T865">
        <v>0</v>
      </c>
      <c r="U865">
        <v>386.355277</v>
      </c>
      <c r="V865">
        <v>1427.7441650000001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2758864</v>
      </c>
      <c r="B866">
        <v>1</v>
      </c>
      <c r="C866" t="s">
        <v>76</v>
      </c>
      <c r="D866" t="s">
        <v>101</v>
      </c>
      <c r="E866" t="s">
        <v>222</v>
      </c>
      <c r="F866" t="s">
        <v>2662</v>
      </c>
      <c r="G866" t="s">
        <v>199</v>
      </c>
      <c r="H866" t="s">
        <v>47</v>
      </c>
      <c r="I866" t="s">
        <v>129</v>
      </c>
      <c r="J866" t="s">
        <v>130</v>
      </c>
      <c r="K866" t="s">
        <v>131</v>
      </c>
      <c r="L866" t="s">
        <v>2663</v>
      </c>
      <c r="M866" t="s">
        <v>2664</v>
      </c>
      <c r="N866">
        <v>0.26500000000000001</v>
      </c>
      <c r="O866">
        <v>55</v>
      </c>
      <c r="P866">
        <v>697</v>
      </c>
      <c r="Q866">
        <v>0</v>
      </c>
      <c r="R866">
        <v>0</v>
      </c>
      <c r="S866">
        <v>0</v>
      </c>
      <c r="T866">
        <v>0</v>
      </c>
      <c r="U866">
        <v>14.574999999999999</v>
      </c>
      <c r="V866">
        <v>184.70500000000001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2758866</v>
      </c>
      <c r="B867">
        <v>1</v>
      </c>
      <c r="C867" t="s">
        <v>76</v>
      </c>
      <c r="D867" t="s">
        <v>101</v>
      </c>
      <c r="E867" t="s">
        <v>222</v>
      </c>
      <c r="F867" t="s">
        <v>2665</v>
      </c>
      <c r="G867" t="s">
        <v>199</v>
      </c>
      <c r="H867" t="s">
        <v>47</v>
      </c>
      <c r="I867" t="s">
        <v>129</v>
      </c>
      <c r="J867" t="s">
        <v>130</v>
      </c>
      <c r="K867" t="s">
        <v>131</v>
      </c>
      <c r="L867" t="s">
        <v>2666</v>
      </c>
      <c r="M867" t="s">
        <v>2667</v>
      </c>
      <c r="N867">
        <v>0.24722222199999999</v>
      </c>
      <c r="O867">
        <v>27</v>
      </c>
      <c r="P867">
        <v>1974</v>
      </c>
      <c r="Q867">
        <v>0</v>
      </c>
      <c r="R867">
        <v>0</v>
      </c>
      <c r="S867">
        <v>0</v>
      </c>
      <c r="T867">
        <v>0</v>
      </c>
      <c r="U867">
        <v>6.6749999999999998</v>
      </c>
      <c r="V867">
        <v>488.01666599999999</v>
      </c>
      <c r="W867">
        <v>0</v>
      </c>
      <c r="X867">
        <v>0</v>
      </c>
      <c r="Y867">
        <v>0</v>
      </c>
      <c r="Z867">
        <v>0</v>
      </c>
    </row>
    <row r="868" spans="1:26" x14ac:dyDescent="0.3">
      <c r="A868">
        <v>2758869</v>
      </c>
      <c r="B868">
        <v>1</v>
      </c>
      <c r="C868" t="s">
        <v>76</v>
      </c>
      <c r="D868" t="s">
        <v>106</v>
      </c>
      <c r="E868" t="s">
        <v>153</v>
      </c>
      <c r="F868" t="s">
        <v>2668</v>
      </c>
      <c r="G868" t="s">
        <v>150</v>
      </c>
      <c r="H868" t="s">
        <v>46</v>
      </c>
      <c r="I868" t="s">
        <v>129</v>
      </c>
      <c r="J868" t="s">
        <v>130</v>
      </c>
      <c r="K868" t="s">
        <v>131</v>
      </c>
      <c r="L868" t="s">
        <v>2669</v>
      </c>
      <c r="M868" t="s">
        <v>2670</v>
      </c>
      <c r="N868">
        <v>6.2869444440000004</v>
      </c>
      <c r="O868">
        <v>0</v>
      </c>
      <c r="P868">
        <v>7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44.008611000000002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2758841</v>
      </c>
      <c r="B869">
        <v>2</v>
      </c>
      <c r="C869" t="s">
        <v>76</v>
      </c>
      <c r="D869" t="s">
        <v>93</v>
      </c>
      <c r="E869" t="s">
        <v>167</v>
      </c>
      <c r="F869" t="s">
        <v>2671</v>
      </c>
      <c r="G869" t="s">
        <v>128</v>
      </c>
      <c r="H869" t="s">
        <v>46</v>
      </c>
      <c r="I869" t="s">
        <v>129</v>
      </c>
      <c r="J869" t="s">
        <v>130</v>
      </c>
      <c r="K869" t="s">
        <v>131</v>
      </c>
      <c r="L869" t="s">
        <v>2651</v>
      </c>
      <c r="M869" t="s">
        <v>2672</v>
      </c>
      <c r="N869">
        <v>0.77249999999999996</v>
      </c>
      <c r="O869">
        <v>0</v>
      </c>
      <c r="P869">
        <v>24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18.54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2758863</v>
      </c>
      <c r="B870">
        <v>1</v>
      </c>
      <c r="C870" t="s">
        <v>76</v>
      </c>
      <c r="D870" t="s">
        <v>91</v>
      </c>
      <c r="E870" t="s">
        <v>222</v>
      </c>
      <c r="F870" t="s">
        <v>2673</v>
      </c>
      <c r="G870" t="s">
        <v>199</v>
      </c>
      <c r="H870" t="s">
        <v>47</v>
      </c>
      <c r="I870" t="s">
        <v>129</v>
      </c>
      <c r="J870" t="s">
        <v>130</v>
      </c>
      <c r="K870" t="s">
        <v>131</v>
      </c>
      <c r="L870" t="s">
        <v>2674</v>
      </c>
      <c r="M870" t="s">
        <v>2675</v>
      </c>
      <c r="N870">
        <v>1.438055555</v>
      </c>
      <c r="O870">
        <v>4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5.7522219999999997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2758859</v>
      </c>
      <c r="B871">
        <v>1</v>
      </c>
      <c r="C871" t="s">
        <v>76</v>
      </c>
      <c r="D871" t="s">
        <v>91</v>
      </c>
      <c r="E871" t="s">
        <v>222</v>
      </c>
      <c r="F871" t="s">
        <v>2676</v>
      </c>
      <c r="G871" t="s">
        <v>199</v>
      </c>
      <c r="H871" t="s">
        <v>47</v>
      </c>
      <c r="I871" t="s">
        <v>129</v>
      </c>
      <c r="J871" t="s">
        <v>130</v>
      </c>
      <c r="K871" t="s">
        <v>131</v>
      </c>
      <c r="L871" t="s">
        <v>2677</v>
      </c>
      <c r="M871" t="s">
        <v>2678</v>
      </c>
      <c r="N871">
        <v>1.155</v>
      </c>
      <c r="O871">
        <v>1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1.155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2758875</v>
      </c>
      <c r="B872">
        <v>1</v>
      </c>
      <c r="C872" t="s">
        <v>76</v>
      </c>
      <c r="D872" t="s">
        <v>91</v>
      </c>
      <c r="E872" t="s">
        <v>138</v>
      </c>
      <c r="F872" t="s">
        <v>2679</v>
      </c>
      <c r="G872" t="s">
        <v>1799</v>
      </c>
      <c r="H872" t="s">
        <v>47</v>
      </c>
      <c r="I872" t="s">
        <v>129</v>
      </c>
      <c r="J872" t="s">
        <v>130</v>
      </c>
      <c r="K872" t="s">
        <v>131</v>
      </c>
      <c r="L872" t="s">
        <v>2680</v>
      </c>
      <c r="M872" t="s">
        <v>2681</v>
      </c>
      <c r="N872">
        <v>3.0863888880000001</v>
      </c>
      <c r="O872">
        <v>4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12.345556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2758878</v>
      </c>
      <c r="B873">
        <v>1</v>
      </c>
      <c r="C873" t="s">
        <v>76</v>
      </c>
      <c r="D873" t="s">
        <v>101</v>
      </c>
      <c r="E873" t="s">
        <v>222</v>
      </c>
      <c r="F873" t="s">
        <v>2662</v>
      </c>
      <c r="G873" t="s">
        <v>199</v>
      </c>
      <c r="H873" t="s">
        <v>47</v>
      </c>
      <c r="I873" t="s">
        <v>129</v>
      </c>
      <c r="J873" t="s">
        <v>130</v>
      </c>
      <c r="K873" t="s">
        <v>131</v>
      </c>
      <c r="L873" t="s">
        <v>2682</v>
      </c>
      <c r="M873" t="s">
        <v>2683</v>
      </c>
      <c r="N873">
        <v>0.11083333300000001</v>
      </c>
      <c r="O873">
        <v>55</v>
      </c>
      <c r="P873">
        <v>697</v>
      </c>
      <c r="Q873">
        <v>0</v>
      </c>
      <c r="R873">
        <v>0</v>
      </c>
      <c r="S873">
        <v>0</v>
      </c>
      <c r="T873">
        <v>0</v>
      </c>
      <c r="U873">
        <v>6.0958329999999998</v>
      </c>
      <c r="V873">
        <v>77.250833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2758891</v>
      </c>
      <c r="B874">
        <v>1</v>
      </c>
      <c r="C874" t="s">
        <v>76</v>
      </c>
      <c r="D874" t="s">
        <v>79</v>
      </c>
      <c r="E874" t="s">
        <v>153</v>
      </c>
      <c r="F874" t="s">
        <v>205</v>
      </c>
      <c r="G874" t="s">
        <v>155</v>
      </c>
      <c r="H874" t="s">
        <v>46</v>
      </c>
      <c r="I874" t="s">
        <v>129</v>
      </c>
      <c r="J874" t="s">
        <v>130</v>
      </c>
      <c r="K874" t="s">
        <v>131</v>
      </c>
      <c r="L874" t="s">
        <v>2684</v>
      </c>
      <c r="M874" t="s">
        <v>2685</v>
      </c>
      <c r="N874">
        <v>2.2080555550000001</v>
      </c>
      <c r="O874">
        <v>0</v>
      </c>
      <c r="P874">
        <v>21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46.369166999999997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2758810</v>
      </c>
      <c r="B875">
        <v>2</v>
      </c>
      <c r="C875" t="s">
        <v>77</v>
      </c>
      <c r="D875" t="s">
        <v>123</v>
      </c>
      <c r="E875" t="s">
        <v>163</v>
      </c>
      <c r="F875" t="s">
        <v>2686</v>
      </c>
      <c r="G875" t="s">
        <v>364</v>
      </c>
      <c r="H875" t="s">
        <v>47</v>
      </c>
      <c r="I875" t="s">
        <v>129</v>
      </c>
      <c r="J875" t="s">
        <v>130</v>
      </c>
      <c r="K875" t="s">
        <v>131</v>
      </c>
      <c r="L875" t="s">
        <v>2619</v>
      </c>
      <c r="M875" t="s">
        <v>2687</v>
      </c>
      <c r="N875">
        <v>2.2138888880000001</v>
      </c>
      <c r="O875">
        <v>9</v>
      </c>
      <c r="P875">
        <v>500</v>
      </c>
      <c r="Q875">
        <v>0</v>
      </c>
      <c r="R875">
        <v>0</v>
      </c>
      <c r="S875">
        <v>0</v>
      </c>
      <c r="T875">
        <v>0</v>
      </c>
      <c r="U875">
        <v>19.925000000000001</v>
      </c>
      <c r="V875">
        <v>1106.944444</v>
      </c>
      <c r="W875">
        <v>0</v>
      </c>
      <c r="X875">
        <v>0</v>
      </c>
      <c r="Y875">
        <v>0</v>
      </c>
      <c r="Z875">
        <v>0</v>
      </c>
    </row>
    <row r="876" spans="1:26" x14ac:dyDescent="0.3">
      <c r="A876">
        <v>2758894</v>
      </c>
      <c r="B876">
        <v>1</v>
      </c>
      <c r="C876" t="s">
        <v>76</v>
      </c>
      <c r="D876" t="s">
        <v>78</v>
      </c>
      <c r="E876" t="s">
        <v>153</v>
      </c>
      <c r="F876" t="s">
        <v>2065</v>
      </c>
      <c r="G876" t="s">
        <v>249</v>
      </c>
      <c r="H876" t="s">
        <v>46</v>
      </c>
      <c r="I876" t="s">
        <v>129</v>
      </c>
      <c r="J876" t="s">
        <v>130</v>
      </c>
      <c r="K876" t="s">
        <v>131</v>
      </c>
      <c r="L876" t="s">
        <v>2688</v>
      </c>
      <c r="M876" t="s">
        <v>2689</v>
      </c>
      <c r="N876">
        <v>1.0947222219999999</v>
      </c>
      <c r="O876">
        <v>0</v>
      </c>
      <c r="P876">
        <v>18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19.704999999999998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2758896</v>
      </c>
      <c r="B877">
        <v>1</v>
      </c>
      <c r="C877" t="s">
        <v>77</v>
      </c>
      <c r="D877" t="s">
        <v>109</v>
      </c>
      <c r="E877" t="s">
        <v>158</v>
      </c>
      <c r="F877" t="s">
        <v>2690</v>
      </c>
      <c r="G877" t="s">
        <v>199</v>
      </c>
      <c r="H877" t="s">
        <v>47</v>
      </c>
      <c r="I877" t="s">
        <v>129</v>
      </c>
      <c r="J877" t="s">
        <v>130</v>
      </c>
      <c r="K877" t="s">
        <v>131</v>
      </c>
      <c r="L877" t="s">
        <v>2691</v>
      </c>
      <c r="M877" t="s">
        <v>2692</v>
      </c>
      <c r="N877">
        <v>0.51</v>
      </c>
      <c r="O877">
        <v>42</v>
      </c>
      <c r="P877">
        <v>1145</v>
      </c>
      <c r="Q877">
        <v>0</v>
      </c>
      <c r="R877">
        <v>0</v>
      </c>
      <c r="S877">
        <v>0</v>
      </c>
      <c r="T877">
        <v>0</v>
      </c>
      <c r="U877">
        <v>21.42</v>
      </c>
      <c r="V877">
        <v>583.95000000000005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2758897</v>
      </c>
      <c r="B878">
        <v>1</v>
      </c>
      <c r="C878" t="s">
        <v>76</v>
      </c>
      <c r="D878" t="s">
        <v>81</v>
      </c>
      <c r="E878" t="s">
        <v>167</v>
      </c>
      <c r="F878" t="s">
        <v>2693</v>
      </c>
      <c r="G878" t="s">
        <v>160</v>
      </c>
      <c r="H878" t="s">
        <v>46</v>
      </c>
      <c r="I878" t="s">
        <v>129</v>
      </c>
      <c r="J878" t="s">
        <v>130</v>
      </c>
      <c r="K878" t="s">
        <v>131</v>
      </c>
      <c r="L878" t="s">
        <v>2694</v>
      </c>
      <c r="M878" t="s">
        <v>2695</v>
      </c>
      <c r="N878">
        <v>3.1741666660000001</v>
      </c>
      <c r="O878">
        <v>0</v>
      </c>
      <c r="P878">
        <v>677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2148.9108329999999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2758899</v>
      </c>
      <c r="B879">
        <v>1</v>
      </c>
      <c r="C879" t="s">
        <v>77</v>
      </c>
      <c r="D879" t="s">
        <v>123</v>
      </c>
      <c r="E879" t="s">
        <v>167</v>
      </c>
      <c r="F879" t="s">
        <v>2696</v>
      </c>
      <c r="G879" t="s">
        <v>195</v>
      </c>
      <c r="H879" t="s">
        <v>46</v>
      </c>
      <c r="I879" t="s">
        <v>129</v>
      </c>
      <c r="J879" t="s">
        <v>130</v>
      </c>
      <c r="K879" t="s">
        <v>131</v>
      </c>
      <c r="L879" t="s">
        <v>2697</v>
      </c>
      <c r="M879" t="s">
        <v>2698</v>
      </c>
      <c r="N879">
        <v>1.3944444439999999</v>
      </c>
      <c r="O879">
        <v>0</v>
      </c>
      <c r="P879">
        <v>164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228.68888899999999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2758901</v>
      </c>
      <c r="B880">
        <v>1</v>
      </c>
      <c r="C880" t="s">
        <v>76</v>
      </c>
      <c r="D880" t="s">
        <v>83</v>
      </c>
      <c r="E880" t="s">
        <v>153</v>
      </c>
      <c r="F880" t="s">
        <v>2699</v>
      </c>
      <c r="G880" t="s">
        <v>206</v>
      </c>
      <c r="H880" t="s">
        <v>46</v>
      </c>
      <c r="I880" t="s">
        <v>129</v>
      </c>
      <c r="J880" t="s">
        <v>130</v>
      </c>
      <c r="K880" t="s">
        <v>131</v>
      </c>
      <c r="L880" t="s">
        <v>2700</v>
      </c>
      <c r="M880" t="s">
        <v>2701</v>
      </c>
      <c r="N880">
        <v>1.359444444</v>
      </c>
      <c r="O880">
        <v>0</v>
      </c>
      <c r="P880">
        <v>17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23.110555999999999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2758900</v>
      </c>
      <c r="B881">
        <v>1</v>
      </c>
      <c r="C881" t="s">
        <v>76</v>
      </c>
      <c r="D881" t="s">
        <v>99</v>
      </c>
      <c r="E881" t="s">
        <v>158</v>
      </c>
      <c r="F881" t="s">
        <v>2702</v>
      </c>
      <c r="G881" t="s">
        <v>199</v>
      </c>
      <c r="H881" t="s">
        <v>47</v>
      </c>
      <c r="I881" t="s">
        <v>129</v>
      </c>
      <c r="J881" t="s">
        <v>130</v>
      </c>
      <c r="K881" t="s">
        <v>131</v>
      </c>
      <c r="L881" t="s">
        <v>2703</v>
      </c>
      <c r="M881" t="s">
        <v>2704</v>
      </c>
      <c r="N881">
        <v>0.80916666599999998</v>
      </c>
      <c r="O881">
        <v>53</v>
      </c>
      <c r="P881">
        <v>85</v>
      </c>
      <c r="Q881">
        <v>0</v>
      </c>
      <c r="R881">
        <v>0</v>
      </c>
      <c r="S881">
        <v>0</v>
      </c>
      <c r="T881">
        <v>0</v>
      </c>
      <c r="U881">
        <v>42.885832999999998</v>
      </c>
      <c r="V881">
        <v>68.779167000000001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2758903</v>
      </c>
      <c r="B882">
        <v>1</v>
      </c>
      <c r="C882" t="s">
        <v>76</v>
      </c>
      <c r="D882" t="s">
        <v>79</v>
      </c>
      <c r="E882" t="s">
        <v>138</v>
      </c>
      <c r="F882" t="s">
        <v>1362</v>
      </c>
      <c r="G882" t="s">
        <v>728</v>
      </c>
      <c r="H882" t="s">
        <v>141</v>
      </c>
      <c r="I882" t="s">
        <v>129</v>
      </c>
      <c r="J882" t="s">
        <v>130</v>
      </c>
      <c r="K882" t="s">
        <v>142</v>
      </c>
      <c r="L882" t="s">
        <v>2705</v>
      </c>
      <c r="M882" t="s">
        <v>2706</v>
      </c>
      <c r="N882">
        <v>0.17583333300000001</v>
      </c>
      <c r="O882">
        <v>0</v>
      </c>
      <c r="P882">
        <v>1047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184.0975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2758904</v>
      </c>
      <c r="B883">
        <v>1</v>
      </c>
      <c r="C883" t="s">
        <v>76</v>
      </c>
      <c r="D883" t="s">
        <v>79</v>
      </c>
      <c r="E883" t="s">
        <v>138</v>
      </c>
      <c r="F883" t="s">
        <v>1368</v>
      </c>
      <c r="G883" t="s">
        <v>728</v>
      </c>
      <c r="H883" t="s">
        <v>141</v>
      </c>
      <c r="I883" t="s">
        <v>129</v>
      </c>
      <c r="J883" t="s">
        <v>130</v>
      </c>
      <c r="K883" t="s">
        <v>142</v>
      </c>
      <c r="L883" t="s">
        <v>2705</v>
      </c>
      <c r="M883" t="s">
        <v>2707</v>
      </c>
      <c r="N883">
        <v>0.17694444400000001</v>
      </c>
      <c r="O883">
        <v>0</v>
      </c>
      <c r="P883">
        <v>2679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474.03416499999997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2758905</v>
      </c>
      <c r="B884">
        <v>1</v>
      </c>
      <c r="C884" t="s">
        <v>76</v>
      </c>
      <c r="D884" t="s">
        <v>79</v>
      </c>
      <c r="E884" t="s">
        <v>138</v>
      </c>
      <c r="F884" t="s">
        <v>2708</v>
      </c>
      <c r="G884" t="s">
        <v>728</v>
      </c>
      <c r="H884" t="s">
        <v>141</v>
      </c>
      <c r="I884" t="s">
        <v>129</v>
      </c>
      <c r="J884" t="s">
        <v>130</v>
      </c>
      <c r="K884" t="s">
        <v>142</v>
      </c>
      <c r="L884" t="s">
        <v>2705</v>
      </c>
      <c r="M884" t="s">
        <v>2709</v>
      </c>
      <c r="N884">
        <v>0.177777777</v>
      </c>
      <c r="O884">
        <v>21</v>
      </c>
      <c r="P884">
        <v>4212</v>
      </c>
      <c r="Q884">
        <v>0</v>
      </c>
      <c r="R884">
        <v>0</v>
      </c>
      <c r="S884">
        <v>0</v>
      </c>
      <c r="T884">
        <v>0</v>
      </c>
      <c r="U884">
        <v>3.733333</v>
      </c>
      <c r="V884">
        <v>748.79999699999996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2758907</v>
      </c>
      <c r="B885">
        <v>1</v>
      </c>
      <c r="C885" t="s">
        <v>76</v>
      </c>
      <c r="D885" t="s">
        <v>79</v>
      </c>
      <c r="E885" t="s">
        <v>138</v>
      </c>
      <c r="F885" t="s">
        <v>2710</v>
      </c>
      <c r="G885" t="s">
        <v>728</v>
      </c>
      <c r="H885" t="s">
        <v>141</v>
      </c>
      <c r="I885" t="s">
        <v>129</v>
      </c>
      <c r="J885" t="s">
        <v>130</v>
      </c>
      <c r="K885" t="s">
        <v>142</v>
      </c>
      <c r="L885" t="s">
        <v>2705</v>
      </c>
      <c r="M885" t="s">
        <v>2711</v>
      </c>
      <c r="N885">
        <v>0.17972222199999999</v>
      </c>
      <c r="O885">
        <v>0</v>
      </c>
      <c r="P885">
        <v>3785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680.24860999999999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2758910</v>
      </c>
      <c r="B886">
        <v>1</v>
      </c>
      <c r="C886" t="s">
        <v>76</v>
      </c>
      <c r="D886" t="s">
        <v>79</v>
      </c>
      <c r="E886" t="s">
        <v>138</v>
      </c>
      <c r="F886" t="s">
        <v>2712</v>
      </c>
      <c r="G886" t="s">
        <v>728</v>
      </c>
      <c r="H886" t="s">
        <v>141</v>
      </c>
      <c r="I886" t="s">
        <v>129</v>
      </c>
      <c r="J886" t="s">
        <v>130</v>
      </c>
      <c r="K886" t="s">
        <v>142</v>
      </c>
      <c r="L886" t="s">
        <v>2713</v>
      </c>
      <c r="M886" t="s">
        <v>2714</v>
      </c>
      <c r="N886">
        <v>0.17333333300000001</v>
      </c>
      <c r="O886">
        <v>33</v>
      </c>
      <c r="P886">
        <v>2451</v>
      </c>
      <c r="Q886">
        <v>0</v>
      </c>
      <c r="R886">
        <v>0</v>
      </c>
      <c r="S886">
        <v>0</v>
      </c>
      <c r="T886">
        <v>0</v>
      </c>
      <c r="U886">
        <v>5.72</v>
      </c>
      <c r="V886">
        <v>424.83999899999998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2758908</v>
      </c>
      <c r="B887">
        <v>1</v>
      </c>
      <c r="C887" t="s">
        <v>76</v>
      </c>
      <c r="D887" t="s">
        <v>79</v>
      </c>
      <c r="E887" t="s">
        <v>138</v>
      </c>
      <c r="F887" t="s">
        <v>2715</v>
      </c>
      <c r="G887" t="s">
        <v>728</v>
      </c>
      <c r="H887" t="s">
        <v>141</v>
      </c>
      <c r="I887" t="s">
        <v>129</v>
      </c>
      <c r="J887" t="s">
        <v>130</v>
      </c>
      <c r="K887" t="s">
        <v>142</v>
      </c>
      <c r="L887" t="s">
        <v>2716</v>
      </c>
      <c r="M887" t="s">
        <v>2717</v>
      </c>
      <c r="N887">
        <v>0.147777777</v>
      </c>
      <c r="O887">
        <v>2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0.29555599999999999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2758909</v>
      </c>
      <c r="B888">
        <v>1</v>
      </c>
      <c r="C888" t="s">
        <v>76</v>
      </c>
      <c r="D888" t="s">
        <v>79</v>
      </c>
      <c r="E888" t="s">
        <v>138</v>
      </c>
      <c r="F888" t="s">
        <v>2718</v>
      </c>
      <c r="G888" t="s">
        <v>728</v>
      </c>
      <c r="H888" t="s">
        <v>141</v>
      </c>
      <c r="I888" t="s">
        <v>129</v>
      </c>
      <c r="J888" t="s">
        <v>130</v>
      </c>
      <c r="K888" t="s">
        <v>142</v>
      </c>
      <c r="L888" t="s">
        <v>2719</v>
      </c>
      <c r="M888" t="s">
        <v>2720</v>
      </c>
      <c r="N888">
        <v>0.14694444400000001</v>
      </c>
      <c r="O888">
        <v>3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0.44083299999999997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">
      <c r="A889">
        <v>2758912</v>
      </c>
      <c r="B889">
        <v>1</v>
      </c>
      <c r="C889" t="s">
        <v>76</v>
      </c>
      <c r="D889" t="s">
        <v>79</v>
      </c>
      <c r="E889" t="s">
        <v>145</v>
      </c>
      <c r="F889" t="s">
        <v>2204</v>
      </c>
      <c r="G889" t="s">
        <v>128</v>
      </c>
      <c r="H889" t="s">
        <v>46</v>
      </c>
      <c r="I889" t="s">
        <v>129</v>
      </c>
      <c r="J889" t="s">
        <v>130</v>
      </c>
      <c r="K889" t="s">
        <v>131</v>
      </c>
      <c r="L889" t="s">
        <v>2721</v>
      </c>
      <c r="M889" t="s">
        <v>2722</v>
      </c>
      <c r="N889">
        <v>1.0494444439999999</v>
      </c>
      <c r="O889">
        <v>0</v>
      </c>
      <c r="P889">
        <v>27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28.335000000000001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2758916</v>
      </c>
      <c r="B890">
        <v>1</v>
      </c>
      <c r="C890" t="s">
        <v>76</v>
      </c>
      <c r="D890" t="s">
        <v>95</v>
      </c>
      <c r="E890" t="s">
        <v>222</v>
      </c>
      <c r="F890" t="s">
        <v>2723</v>
      </c>
      <c r="G890" t="s">
        <v>199</v>
      </c>
      <c r="H890" t="s">
        <v>47</v>
      </c>
      <c r="I890" t="s">
        <v>129</v>
      </c>
      <c r="J890" t="s">
        <v>130</v>
      </c>
      <c r="K890" t="s">
        <v>131</v>
      </c>
      <c r="L890" t="s">
        <v>2724</v>
      </c>
      <c r="M890" t="s">
        <v>2725</v>
      </c>
      <c r="N890">
        <v>0.21722222199999999</v>
      </c>
      <c r="O890">
        <v>0</v>
      </c>
      <c r="P890">
        <v>0</v>
      </c>
      <c r="Q890">
        <v>1</v>
      </c>
      <c r="R890">
        <v>13</v>
      </c>
      <c r="S890">
        <v>37</v>
      </c>
      <c r="T890">
        <v>1186</v>
      </c>
      <c r="U890">
        <v>0</v>
      </c>
      <c r="V890">
        <v>0</v>
      </c>
      <c r="W890">
        <v>0.217222</v>
      </c>
      <c r="X890">
        <v>2.8238889999999999</v>
      </c>
      <c r="Y890">
        <v>8.0372219999999999</v>
      </c>
      <c r="Z890">
        <v>257.62555500000002</v>
      </c>
    </row>
    <row r="891" spans="1:26" x14ac:dyDescent="0.3">
      <c r="A891">
        <v>2758939</v>
      </c>
      <c r="B891">
        <v>1</v>
      </c>
      <c r="C891" t="s">
        <v>76</v>
      </c>
      <c r="D891" t="s">
        <v>86</v>
      </c>
      <c r="E891" t="s">
        <v>153</v>
      </c>
      <c r="F891" t="s">
        <v>2726</v>
      </c>
      <c r="G891" t="s">
        <v>155</v>
      </c>
      <c r="H891" t="s">
        <v>46</v>
      </c>
      <c r="I891" t="s">
        <v>129</v>
      </c>
      <c r="J891" t="s">
        <v>130</v>
      </c>
      <c r="K891" t="s">
        <v>131</v>
      </c>
      <c r="L891" t="s">
        <v>2727</v>
      </c>
      <c r="M891" t="s">
        <v>2728</v>
      </c>
      <c r="N891">
        <v>4.1224999999999996</v>
      </c>
      <c r="O891">
        <v>0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8.2449999999999992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2758917</v>
      </c>
      <c r="B892">
        <v>1</v>
      </c>
      <c r="C892" t="s">
        <v>76</v>
      </c>
      <c r="D892" t="s">
        <v>104</v>
      </c>
      <c r="E892" t="s">
        <v>158</v>
      </c>
      <c r="F892" t="s">
        <v>2729</v>
      </c>
      <c r="G892" t="s">
        <v>199</v>
      </c>
      <c r="H892" t="s">
        <v>47</v>
      </c>
      <c r="I892" t="s">
        <v>129</v>
      </c>
      <c r="J892" t="s">
        <v>130</v>
      </c>
      <c r="K892" t="s">
        <v>131</v>
      </c>
      <c r="L892" t="s">
        <v>2730</v>
      </c>
      <c r="M892" t="s">
        <v>2731</v>
      </c>
      <c r="N892">
        <v>0.75805555499999999</v>
      </c>
      <c r="O892">
        <v>0</v>
      </c>
      <c r="P892">
        <v>0</v>
      </c>
      <c r="Q892">
        <v>5</v>
      </c>
      <c r="R892">
        <v>878</v>
      </c>
      <c r="S892">
        <v>0</v>
      </c>
      <c r="T892">
        <v>3</v>
      </c>
      <c r="U892">
        <v>0</v>
      </c>
      <c r="V892">
        <v>0</v>
      </c>
      <c r="W892">
        <v>3.7902779999999998</v>
      </c>
      <c r="X892">
        <v>665.57277699999997</v>
      </c>
      <c r="Y892">
        <v>0</v>
      </c>
      <c r="Z892">
        <v>2.2741669999999998</v>
      </c>
    </row>
    <row r="893" spans="1:26" x14ac:dyDescent="0.3">
      <c r="A893">
        <v>2758919</v>
      </c>
      <c r="B893">
        <v>1</v>
      </c>
      <c r="C893" t="s">
        <v>76</v>
      </c>
      <c r="D893" t="s">
        <v>79</v>
      </c>
      <c r="E893" t="s">
        <v>126</v>
      </c>
      <c r="F893" t="s">
        <v>2092</v>
      </c>
      <c r="G893" t="s">
        <v>128</v>
      </c>
      <c r="H893" t="s">
        <v>46</v>
      </c>
      <c r="I893" t="s">
        <v>129</v>
      </c>
      <c r="J893" t="s">
        <v>130</v>
      </c>
      <c r="K893" t="s">
        <v>131</v>
      </c>
      <c r="L893" t="s">
        <v>2732</v>
      </c>
      <c r="M893" t="s">
        <v>2733</v>
      </c>
      <c r="N893">
        <v>3.0594444439999999</v>
      </c>
      <c r="O893">
        <v>0</v>
      </c>
      <c r="P893">
        <v>246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752.623333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2758940</v>
      </c>
      <c r="B894">
        <v>1</v>
      </c>
      <c r="C894" t="s">
        <v>76</v>
      </c>
      <c r="D894" t="s">
        <v>78</v>
      </c>
      <c r="E894" t="s">
        <v>153</v>
      </c>
      <c r="F894" t="s">
        <v>2074</v>
      </c>
      <c r="G894" t="s">
        <v>155</v>
      </c>
      <c r="H894" t="s">
        <v>46</v>
      </c>
      <c r="I894" t="s">
        <v>129</v>
      </c>
      <c r="J894" t="s">
        <v>130</v>
      </c>
      <c r="K894" t="s">
        <v>131</v>
      </c>
      <c r="L894" t="s">
        <v>2734</v>
      </c>
      <c r="M894" t="s">
        <v>2735</v>
      </c>
      <c r="N894">
        <v>2.9194444439999998</v>
      </c>
      <c r="O894">
        <v>0</v>
      </c>
      <c r="P894">
        <v>17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49.630555999999999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2758937</v>
      </c>
      <c r="B895">
        <v>1</v>
      </c>
      <c r="C895" t="s">
        <v>76</v>
      </c>
      <c r="D895" t="s">
        <v>92</v>
      </c>
      <c r="E895" t="s">
        <v>138</v>
      </c>
      <c r="F895" t="s">
        <v>2736</v>
      </c>
      <c r="G895" t="s">
        <v>199</v>
      </c>
      <c r="H895" t="s">
        <v>47</v>
      </c>
      <c r="I895" t="s">
        <v>129</v>
      </c>
      <c r="J895" t="s">
        <v>130</v>
      </c>
      <c r="K895" t="s">
        <v>131</v>
      </c>
      <c r="L895" t="s">
        <v>2737</v>
      </c>
      <c r="M895" t="s">
        <v>2738</v>
      </c>
      <c r="N895">
        <v>0.69361111099999995</v>
      </c>
      <c r="O895">
        <v>0</v>
      </c>
      <c r="P895">
        <v>0</v>
      </c>
      <c r="Q895">
        <v>13</v>
      </c>
      <c r="R895">
        <v>1390</v>
      </c>
      <c r="S895">
        <v>16</v>
      </c>
      <c r="T895">
        <v>5900</v>
      </c>
      <c r="U895">
        <v>0</v>
      </c>
      <c r="V895">
        <v>0</v>
      </c>
      <c r="W895">
        <v>9.0169440000000005</v>
      </c>
      <c r="X895">
        <v>964.11944400000004</v>
      </c>
      <c r="Y895">
        <v>11.097778</v>
      </c>
      <c r="Z895">
        <v>4092.3055549999999</v>
      </c>
    </row>
    <row r="896" spans="1:26" x14ac:dyDescent="0.3">
      <c r="A896">
        <v>2807786</v>
      </c>
      <c r="B896">
        <v>1</v>
      </c>
      <c r="C896" t="s">
        <v>76</v>
      </c>
      <c r="D896" t="s">
        <v>95</v>
      </c>
      <c r="E896" t="s">
        <v>222</v>
      </c>
      <c r="F896" t="s">
        <v>2739</v>
      </c>
      <c r="G896" t="s">
        <v>199</v>
      </c>
      <c r="H896" t="s">
        <v>47</v>
      </c>
      <c r="I896" t="s">
        <v>129</v>
      </c>
      <c r="J896" t="s">
        <v>130</v>
      </c>
      <c r="K896" t="s">
        <v>131</v>
      </c>
      <c r="L896" t="s">
        <v>2740</v>
      </c>
      <c r="M896" t="s">
        <v>2741</v>
      </c>
      <c r="N896">
        <v>0.3</v>
      </c>
      <c r="O896">
        <v>29</v>
      </c>
      <c r="P896">
        <v>7949</v>
      </c>
      <c r="Q896">
        <v>0</v>
      </c>
      <c r="R896">
        <v>0</v>
      </c>
      <c r="S896">
        <v>0</v>
      </c>
      <c r="T896">
        <v>409</v>
      </c>
      <c r="U896">
        <v>8.6999999999999993</v>
      </c>
      <c r="V896">
        <v>2384.6999999999998</v>
      </c>
      <c r="W896">
        <v>0</v>
      </c>
      <c r="X896">
        <v>0</v>
      </c>
      <c r="Y896">
        <v>0</v>
      </c>
      <c r="Z896">
        <v>122.7</v>
      </c>
    </row>
    <row r="897" spans="1:26" x14ac:dyDescent="0.3">
      <c r="A897">
        <v>2758938</v>
      </c>
      <c r="B897">
        <v>1</v>
      </c>
      <c r="C897" t="s">
        <v>76</v>
      </c>
      <c r="D897" t="s">
        <v>92</v>
      </c>
      <c r="E897" t="s">
        <v>138</v>
      </c>
      <c r="F897" t="s">
        <v>2742</v>
      </c>
      <c r="G897" t="s">
        <v>199</v>
      </c>
      <c r="H897" t="s">
        <v>47</v>
      </c>
      <c r="I897" t="s">
        <v>129</v>
      </c>
      <c r="J897" t="s">
        <v>130</v>
      </c>
      <c r="K897" t="s">
        <v>131</v>
      </c>
      <c r="L897" t="s">
        <v>2743</v>
      </c>
      <c r="M897" t="s">
        <v>2744</v>
      </c>
      <c r="N897">
        <v>0.73944444399999998</v>
      </c>
      <c r="O897">
        <v>0</v>
      </c>
      <c r="P897">
        <v>0</v>
      </c>
      <c r="Q897">
        <v>16</v>
      </c>
      <c r="R897">
        <v>7438</v>
      </c>
      <c r="S897">
        <v>2</v>
      </c>
      <c r="T897">
        <v>2280</v>
      </c>
      <c r="U897">
        <v>0</v>
      </c>
      <c r="V897">
        <v>0</v>
      </c>
      <c r="W897">
        <v>11.831111</v>
      </c>
      <c r="X897">
        <v>5499.9877740000002</v>
      </c>
      <c r="Y897">
        <v>1.4788889999999999</v>
      </c>
      <c r="Z897">
        <v>1685.9333320000001</v>
      </c>
    </row>
    <row r="898" spans="1:26" x14ac:dyDescent="0.3">
      <c r="A898">
        <v>2758924</v>
      </c>
      <c r="B898">
        <v>1</v>
      </c>
      <c r="C898" t="s">
        <v>76</v>
      </c>
      <c r="D898" t="s">
        <v>92</v>
      </c>
      <c r="E898" t="s">
        <v>222</v>
      </c>
      <c r="F898" t="s">
        <v>2745</v>
      </c>
      <c r="G898" t="s">
        <v>199</v>
      </c>
      <c r="H898" t="s">
        <v>47</v>
      </c>
      <c r="I898" t="s">
        <v>129</v>
      </c>
      <c r="J898" t="s">
        <v>130</v>
      </c>
      <c r="K898" t="s">
        <v>131</v>
      </c>
      <c r="L898" t="s">
        <v>2746</v>
      </c>
      <c r="M898" t="s">
        <v>2747</v>
      </c>
      <c r="N898">
        <v>0.80638888799999997</v>
      </c>
      <c r="O898">
        <v>0</v>
      </c>
      <c r="P898">
        <v>0</v>
      </c>
      <c r="Q898">
        <v>0</v>
      </c>
      <c r="R898">
        <v>867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699.13916600000005</v>
      </c>
      <c r="Y898">
        <v>0</v>
      </c>
      <c r="Z898">
        <v>0</v>
      </c>
    </row>
    <row r="899" spans="1:26" x14ac:dyDescent="0.3">
      <c r="A899">
        <v>2758929</v>
      </c>
      <c r="B899">
        <v>1</v>
      </c>
      <c r="C899" t="s">
        <v>76</v>
      </c>
      <c r="D899" t="s">
        <v>81</v>
      </c>
      <c r="E899" t="s">
        <v>126</v>
      </c>
      <c r="F899" t="s">
        <v>2748</v>
      </c>
      <c r="G899" t="s">
        <v>128</v>
      </c>
      <c r="H899" t="s">
        <v>46</v>
      </c>
      <c r="I899" t="s">
        <v>129</v>
      </c>
      <c r="J899" t="s">
        <v>130</v>
      </c>
      <c r="K899" t="s">
        <v>131</v>
      </c>
      <c r="L899" t="s">
        <v>2749</v>
      </c>
      <c r="M899" t="s">
        <v>2750</v>
      </c>
      <c r="N899">
        <v>2.3424999999999998</v>
      </c>
      <c r="O899">
        <v>0</v>
      </c>
      <c r="P899">
        <v>56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131.18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2758936</v>
      </c>
      <c r="B900">
        <v>1</v>
      </c>
      <c r="C900" t="s">
        <v>76</v>
      </c>
      <c r="D900" t="s">
        <v>92</v>
      </c>
      <c r="E900" t="s">
        <v>138</v>
      </c>
      <c r="F900" t="s">
        <v>2751</v>
      </c>
      <c r="G900" t="s">
        <v>199</v>
      </c>
      <c r="H900" t="s">
        <v>47</v>
      </c>
      <c r="I900" t="s">
        <v>129</v>
      </c>
      <c r="J900" t="s">
        <v>130</v>
      </c>
      <c r="K900" t="s">
        <v>131</v>
      </c>
      <c r="L900" t="s">
        <v>2752</v>
      </c>
      <c r="M900" t="s">
        <v>2753</v>
      </c>
      <c r="N900">
        <v>0.36249999999999999</v>
      </c>
      <c r="O900">
        <v>0</v>
      </c>
      <c r="P900">
        <v>0</v>
      </c>
      <c r="Q900">
        <v>0</v>
      </c>
      <c r="R900">
        <v>1274</v>
      </c>
      <c r="S900">
        <v>6</v>
      </c>
      <c r="T900">
        <v>436</v>
      </c>
      <c r="U900">
        <v>0</v>
      </c>
      <c r="V900">
        <v>0</v>
      </c>
      <c r="W900">
        <v>0</v>
      </c>
      <c r="X900">
        <v>461.82499999999999</v>
      </c>
      <c r="Y900">
        <v>2.1749999999999998</v>
      </c>
      <c r="Z900">
        <v>158.05000000000001</v>
      </c>
    </row>
    <row r="901" spans="1:26" x14ac:dyDescent="0.3">
      <c r="A901">
        <v>2758948</v>
      </c>
      <c r="B901">
        <v>1</v>
      </c>
      <c r="C901" t="s">
        <v>76</v>
      </c>
      <c r="D901" t="s">
        <v>92</v>
      </c>
      <c r="E901" t="s">
        <v>158</v>
      </c>
      <c r="F901" t="s">
        <v>2754</v>
      </c>
      <c r="G901" t="s">
        <v>199</v>
      </c>
      <c r="H901" t="s">
        <v>47</v>
      </c>
      <c r="I901" t="s">
        <v>129</v>
      </c>
      <c r="J901" t="s">
        <v>130</v>
      </c>
      <c r="K901" t="s">
        <v>131</v>
      </c>
      <c r="L901" t="s">
        <v>2755</v>
      </c>
      <c r="M901" t="s">
        <v>2756</v>
      </c>
      <c r="N901">
        <v>0.44555555499999999</v>
      </c>
      <c r="O901">
        <v>0</v>
      </c>
      <c r="P901">
        <v>0</v>
      </c>
      <c r="Q901">
        <v>13</v>
      </c>
      <c r="R901">
        <v>1390</v>
      </c>
      <c r="S901">
        <v>2</v>
      </c>
      <c r="T901">
        <v>32</v>
      </c>
      <c r="U901">
        <v>0</v>
      </c>
      <c r="V901">
        <v>0</v>
      </c>
      <c r="W901">
        <v>5.7922219999999998</v>
      </c>
      <c r="X901">
        <v>619.32222100000001</v>
      </c>
      <c r="Y901">
        <v>0.89111099999999999</v>
      </c>
      <c r="Z901">
        <v>14.257778</v>
      </c>
    </row>
    <row r="902" spans="1:26" x14ac:dyDescent="0.3">
      <c r="A902">
        <v>2758946</v>
      </c>
      <c r="B902">
        <v>1</v>
      </c>
      <c r="C902" t="s">
        <v>76</v>
      </c>
      <c r="D902" t="s">
        <v>78</v>
      </c>
      <c r="E902" t="s">
        <v>153</v>
      </c>
      <c r="F902" t="s">
        <v>2757</v>
      </c>
      <c r="G902" t="s">
        <v>206</v>
      </c>
      <c r="H902" t="s">
        <v>46</v>
      </c>
      <c r="I902" t="s">
        <v>129</v>
      </c>
      <c r="J902" t="s">
        <v>130</v>
      </c>
      <c r="K902" t="s">
        <v>131</v>
      </c>
      <c r="L902" t="s">
        <v>2758</v>
      </c>
      <c r="M902" t="s">
        <v>2759</v>
      </c>
      <c r="N902">
        <v>1.407777777</v>
      </c>
      <c r="O902">
        <v>0</v>
      </c>
      <c r="P902">
        <v>10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14.077778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2758949</v>
      </c>
      <c r="B903">
        <v>1</v>
      </c>
      <c r="C903" t="s">
        <v>76</v>
      </c>
      <c r="D903" t="s">
        <v>92</v>
      </c>
      <c r="E903" t="s">
        <v>163</v>
      </c>
      <c r="F903" t="s">
        <v>2760</v>
      </c>
      <c r="G903" t="s">
        <v>264</v>
      </c>
      <c r="H903" t="s">
        <v>47</v>
      </c>
      <c r="I903" t="s">
        <v>129</v>
      </c>
      <c r="J903" t="s">
        <v>130</v>
      </c>
      <c r="K903" t="s">
        <v>131</v>
      </c>
      <c r="L903" t="s">
        <v>2761</v>
      </c>
      <c r="M903" t="s">
        <v>2762</v>
      </c>
      <c r="N903">
        <v>2.5924999999999998</v>
      </c>
      <c r="O903">
        <v>0</v>
      </c>
      <c r="P903">
        <v>0</v>
      </c>
      <c r="Q903">
        <v>0</v>
      </c>
      <c r="R903">
        <v>0</v>
      </c>
      <c r="S903">
        <v>10</v>
      </c>
      <c r="T903">
        <v>399</v>
      </c>
      <c r="U903">
        <v>0</v>
      </c>
      <c r="V903">
        <v>0</v>
      </c>
      <c r="W903">
        <v>0</v>
      </c>
      <c r="X903">
        <v>0</v>
      </c>
      <c r="Y903">
        <v>25.925000000000001</v>
      </c>
      <c r="Z903">
        <v>1034.4075</v>
      </c>
    </row>
    <row r="904" spans="1:26" x14ac:dyDescent="0.3">
      <c r="A904">
        <v>2758951</v>
      </c>
      <c r="B904">
        <v>1</v>
      </c>
      <c r="C904" t="s">
        <v>76</v>
      </c>
      <c r="D904" t="s">
        <v>81</v>
      </c>
      <c r="E904" t="s">
        <v>145</v>
      </c>
      <c r="F904" t="s">
        <v>216</v>
      </c>
      <c r="G904" t="s">
        <v>135</v>
      </c>
      <c r="H904" t="s">
        <v>46</v>
      </c>
      <c r="I904" t="s">
        <v>129</v>
      </c>
      <c r="J904" t="s">
        <v>130</v>
      </c>
      <c r="K904" t="s">
        <v>131</v>
      </c>
      <c r="L904" t="s">
        <v>2763</v>
      </c>
      <c r="M904" t="s">
        <v>2764</v>
      </c>
      <c r="N904">
        <v>0.99777777700000003</v>
      </c>
      <c r="O904">
        <v>0</v>
      </c>
      <c r="P904">
        <v>111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110.753333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2758953</v>
      </c>
      <c r="B905">
        <v>1</v>
      </c>
      <c r="C905" t="s">
        <v>76</v>
      </c>
      <c r="D905" t="s">
        <v>93</v>
      </c>
      <c r="E905" t="s">
        <v>126</v>
      </c>
      <c r="F905" t="s">
        <v>2765</v>
      </c>
      <c r="G905" t="s">
        <v>128</v>
      </c>
      <c r="H905" t="s">
        <v>46</v>
      </c>
      <c r="I905" t="s">
        <v>129</v>
      </c>
      <c r="J905" t="s">
        <v>130</v>
      </c>
      <c r="K905" t="s">
        <v>131</v>
      </c>
      <c r="L905" t="s">
        <v>2766</v>
      </c>
      <c r="M905" t="s">
        <v>2767</v>
      </c>
      <c r="N905">
        <v>0.50472222200000005</v>
      </c>
      <c r="O905">
        <v>0</v>
      </c>
      <c r="P905">
        <v>144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72.680000000000007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2758956</v>
      </c>
      <c r="B906">
        <v>1</v>
      </c>
      <c r="C906" t="s">
        <v>76</v>
      </c>
      <c r="D906" t="s">
        <v>92</v>
      </c>
      <c r="E906" t="s">
        <v>222</v>
      </c>
      <c r="F906" t="s">
        <v>2768</v>
      </c>
      <c r="G906" t="s">
        <v>199</v>
      </c>
      <c r="H906" t="s">
        <v>47</v>
      </c>
      <c r="I906" t="s">
        <v>129</v>
      </c>
      <c r="J906" t="s">
        <v>130</v>
      </c>
      <c r="K906" t="s">
        <v>131</v>
      </c>
      <c r="L906" t="s">
        <v>2769</v>
      </c>
      <c r="M906" t="s">
        <v>2770</v>
      </c>
      <c r="N906">
        <v>2.3569444439999998</v>
      </c>
      <c r="O906">
        <v>0</v>
      </c>
      <c r="P906">
        <v>0</v>
      </c>
      <c r="Q906">
        <v>13</v>
      </c>
      <c r="R906">
        <v>1390</v>
      </c>
      <c r="S906">
        <v>16</v>
      </c>
      <c r="T906">
        <v>5900</v>
      </c>
      <c r="U906">
        <v>0</v>
      </c>
      <c r="V906">
        <v>0</v>
      </c>
      <c r="W906">
        <v>30.640277999999999</v>
      </c>
      <c r="X906">
        <v>3276.1527769999998</v>
      </c>
      <c r="Y906">
        <v>37.711111000000002</v>
      </c>
      <c r="Z906">
        <v>13905.97222</v>
      </c>
    </row>
    <row r="907" spans="1:26" x14ac:dyDescent="0.3">
      <c r="A907">
        <v>2758957</v>
      </c>
      <c r="B907">
        <v>1</v>
      </c>
      <c r="C907" t="s">
        <v>76</v>
      </c>
      <c r="D907" t="s">
        <v>79</v>
      </c>
      <c r="E907" t="s">
        <v>145</v>
      </c>
      <c r="F907" t="s">
        <v>2771</v>
      </c>
      <c r="G907" t="s">
        <v>128</v>
      </c>
      <c r="H907" t="s">
        <v>46</v>
      </c>
      <c r="I907" t="s">
        <v>129</v>
      </c>
      <c r="J907" t="s">
        <v>130</v>
      </c>
      <c r="K907" t="s">
        <v>131</v>
      </c>
      <c r="L907" t="s">
        <v>2772</v>
      </c>
      <c r="M907" t="s">
        <v>2773</v>
      </c>
      <c r="N907">
        <v>1.633611111</v>
      </c>
      <c r="O907">
        <v>0</v>
      </c>
      <c r="P907">
        <v>59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96.383055999999996</v>
      </c>
      <c r="W907">
        <v>0</v>
      </c>
      <c r="X907">
        <v>0</v>
      </c>
      <c r="Y907">
        <v>0</v>
      </c>
      <c r="Z907">
        <v>0</v>
      </c>
    </row>
    <row r="908" spans="1:26" x14ac:dyDescent="0.3">
      <c r="A908">
        <v>2758961</v>
      </c>
      <c r="B908">
        <v>1</v>
      </c>
      <c r="C908" t="s">
        <v>76</v>
      </c>
      <c r="D908" t="s">
        <v>85</v>
      </c>
      <c r="E908" t="s">
        <v>153</v>
      </c>
      <c r="F908" t="s">
        <v>2774</v>
      </c>
      <c r="G908" t="s">
        <v>206</v>
      </c>
      <c r="H908" t="s">
        <v>46</v>
      </c>
      <c r="I908" t="s">
        <v>129</v>
      </c>
      <c r="J908" t="s">
        <v>130</v>
      </c>
      <c r="K908" t="s">
        <v>131</v>
      </c>
      <c r="L908" t="s">
        <v>2775</v>
      </c>
      <c r="M908" t="s">
        <v>2776</v>
      </c>
      <c r="N908">
        <v>9.0369444439999995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9.0369440000000001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2758969</v>
      </c>
      <c r="B909">
        <v>1</v>
      </c>
      <c r="C909" t="s">
        <v>77</v>
      </c>
      <c r="D909" t="s">
        <v>109</v>
      </c>
      <c r="E909" t="s">
        <v>138</v>
      </c>
      <c r="F909" t="s">
        <v>2777</v>
      </c>
      <c r="G909" t="s">
        <v>199</v>
      </c>
      <c r="H909" t="s">
        <v>47</v>
      </c>
      <c r="I909" t="s">
        <v>129</v>
      </c>
      <c r="J909" t="s">
        <v>130</v>
      </c>
      <c r="K909" t="s">
        <v>131</v>
      </c>
      <c r="L909" t="s">
        <v>2778</v>
      </c>
      <c r="M909" t="s">
        <v>2779</v>
      </c>
      <c r="N909">
        <v>0.54444444400000003</v>
      </c>
      <c r="O909">
        <v>109</v>
      </c>
      <c r="P909">
        <v>3057</v>
      </c>
      <c r="Q909">
        <v>2</v>
      </c>
      <c r="R909">
        <v>133</v>
      </c>
      <c r="S909">
        <v>29</v>
      </c>
      <c r="T909">
        <v>1483</v>
      </c>
      <c r="U909">
        <v>59.344444000000003</v>
      </c>
      <c r="V909">
        <v>1664.366665</v>
      </c>
      <c r="W909">
        <v>1.088889</v>
      </c>
      <c r="X909">
        <v>72.411111000000005</v>
      </c>
      <c r="Y909">
        <v>15.788888999999999</v>
      </c>
      <c r="Z909">
        <v>807.41111000000001</v>
      </c>
    </row>
    <row r="910" spans="1:26" x14ac:dyDescent="0.3">
      <c r="A910">
        <v>2758964</v>
      </c>
      <c r="B910">
        <v>1</v>
      </c>
      <c r="C910" t="s">
        <v>76</v>
      </c>
      <c r="D910" t="s">
        <v>84</v>
      </c>
      <c r="E910" t="s">
        <v>145</v>
      </c>
      <c r="F910" t="s">
        <v>2780</v>
      </c>
      <c r="G910" t="s">
        <v>150</v>
      </c>
      <c r="H910" t="s">
        <v>46</v>
      </c>
      <c r="I910" t="s">
        <v>129</v>
      </c>
      <c r="J910" t="s">
        <v>130</v>
      </c>
      <c r="K910" t="s">
        <v>131</v>
      </c>
      <c r="L910" t="s">
        <v>2781</v>
      </c>
      <c r="M910" t="s">
        <v>2782</v>
      </c>
      <c r="N910">
        <v>1.7094444440000001</v>
      </c>
      <c r="O910">
        <v>0</v>
      </c>
      <c r="P910">
        <v>34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58.121110999999999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2758965</v>
      </c>
      <c r="B911">
        <v>1</v>
      </c>
      <c r="C911" t="s">
        <v>76</v>
      </c>
      <c r="D911" t="s">
        <v>78</v>
      </c>
      <c r="E911" t="s">
        <v>153</v>
      </c>
      <c r="F911" t="s">
        <v>2783</v>
      </c>
      <c r="G911" t="s">
        <v>206</v>
      </c>
      <c r="H911" t="s">
        <v>46</v>
      </c>
      <c r="I911" t="s">
        <v>129</v>
      </c>
      <c r="J911" t="s">
        <v>130</v>
      </c>
      <c r="K911" t="s">
        <v>131</v>
      </c>
      <c r="L911" t="s">
        <v>2784</v>
      </c>
      <c r="M911" t="s">
        <v>2785</v>
      </c>
      <c r="N911">
        <v>1.0636111109999999</v>
      </c>
      <c r="O911">
        <v>0</v>
      </c>
      <c r="P911">
        <v>2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2.1272220000000002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2758968</v>
      </c>
      <c r="B912">
        <v>1</v>
      </c>
      <c r="C912" t="s">
        <v>76</v>
      </c>
      <c r="D912" t="s">
        <v>79</v>
      </c>
      <c r="E912" t="s">
        <v>145</v>
      </c>
      <c r="F912" t="s">
        <v>2786</v>
      </c>
      <c r="G912" t="s">
        <v>150</v>
      </c>
      <c r="H912" t="s">
        <v>46</v>
      </c>
      <c r="I912" t="s">
        <v>129</v>
      </c>
      <c r="J912" t="s">
        <v>130</v>
      </c>
      <c r="K912" t="s">
        <v>131</v>
      </c>
      <c r="L912" t="s">
        <v>2787</v>
      </c>
      <c r="M912" t="s">
        <v>2788</v>
      </c>
      <c r="N912">
        <v>2.8363888880000001</v>
      </c>
      <c r="O912">
        <v>0</v>
      </c>
      <c r="P912">
        <v>2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5.6727780000000001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2758971</v>
      </c>
      <c r="B913">
        <v>1</v>
      </c>
      <c r="C913" t="s">
        <v>76</v>
      </c>
      <c r="D913" t="s">
        <v>95</v>
      </c>
      <c r="E913" t="s">
        <v>138</v>
      </c>
      <c r="F913" t="s">
        <v>2789</v>
      </c>
      <c r="G913" t="s">
        <v>199</v>
      </c>
      <c r="H913" t="s">
        <v>47</v>
      </c>
      <c r="I913" t="s">
        <v>129</v>
      </c>
      <c r="J913" t="s">
        <v>130</v>
      </c>
      <c r="K913" t="s">
        <v>131</v>
      </c>
      <c r="L913" t="s">
        <v>2790</v>
      </c>
      <c r="M913" t="s">
        <v>2791</v>
      </c>
      <c r="N913">
        <v>0.26166666599999999</v>
      </c>
      <c r="O913">
        <v>5</v>
      </c>
      <c r="P913">
        <v>456</v>
      </c>
      <c r="Q913">
        <v>0</v>
      </c>
      <c r="R913">
        <v>0</v>
      </c>
      <c r="S913">
        <v>19</v>
      </c>
      <c r="T913">
        <v>529</v>
      </c>
      <c r="U913">
        <v>1.308333</v>
      </c>
      <c r="V913">
        <v>119.32</v>
      </c>
      <c r="W913">
        <v>0</v>
      </c>
      <c r="X913">
        <v>0</v>
      </c>
      <c r="Y913">
        <v>4.9716670000000001</v>
      </c>
      <c r="Z913">
        <v>138.42166599999999</v>
      </c>
    </row>
    <row r="914" spans="1:26" x14ac:dyDescent="0.3">
      <c r="A914">
        <v>2758974</v>
      </c>
      <c r="B914">
        <v>1</v>
      </c>
      <c r="C914" t="s">
        <v>76</v>
      </c>
      <c r="D914" t="s">
        <v>97</v>
      </c>
      <c r="E914" t="s">
        <v>126</v>
      </c>
      <c r="F914" t="s">
        <v>2792</v>
      </c>
      <c r="G914" t="s">
        <v>128</v>
      </c>
      <c r="H914" t="s">
        <v>46</v>
      </c>
      <c r="I914" t="s">
        <v>129</v>
      </c>
      <c r="J914" t="s">
        <v>130</v>
      </c>
      <c r="K914" t="s">
        <v>131</v>
      </c>
      <c r="L914" t="s">
        <v>2793</v>
      </c>
      <c r="M914" t="s">
        <v>2794</v>
      </c>
      <c r="N914">
        <v>1.496388888</v>
      </c>
      <c r="O914">
        <v>0</v>
      </c>
      <c r="P914">
        <v>3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4.4891670000000001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2758972</v>
      </c>
      <c r="B915">
        <v>1</v>
      </c>
      <c r="C915" t="s">
        <v>76</v>
      </c>
      <c r="D915" t="s">
        <v>90</v>
      </c>
      <c r="E915" t="s">
        <v>153</v>
      </c>
      <c r="F915" t="s">
        <v>2795</v>
      </c>
      <c r="G915" t="s">
        <v>155</v>
      </c>
      <c r="H915" t="s">
        <v>46</v>
      </c>
      <c r="I915" t="s">
        <v>129</v>
      </c>
      <c r="J915" t="s">
        <v>130</v>
      </c>
      <c r="K915" t="s">
        <v>131</v>
      </c>
      <c r="L915" t="s">
        <v>2796</v>
      </c>
      <c r="M915" t="s">
        <v>2797</v>
      </c>
      <c r="N915">
        <v>3.7055555550000001</v>
      </c>
      <c r="O915">
        <v>0</v>
      </c>
      <c r="P915">
        <v>7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25.938889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2758973</v>
      </c>
      <c r="B916">
        <v>1</v>
      </c>
      <c r="C916" t="s">
        <v>77</v>
      </c>
      <c r="D916" t="s">
        <v>113</v>
      </c>
      <c r="E916" t="s">
        <v>126</v>
      </c>
      <c r="F916" t="s">
        <v>2798</v>
      </c>
      <c r="G916" t="s">
        <v>578</v>
      </c>
      <c r="H916" t="s">
        <v>46</v>
      </c>
      <c r="I916" t="s">
        <v>129</v>
      </c>
      <c r="J916" t="s">
        <v>130</v>
      </c>
      <c r="K916" t="s">
        <v>131</v>
      </c>
      <c r="L916" t="s">
        <v>2799</v>
      </c>
      <c r="M916" t="s">
        <v>2800</v>
      </c>
      <c r="N916">
        <v>5.6744444439999997</v>
      </c>
      <c r="O916">
        <v>0</v>
      </c>
      <c r="P916">
        <v>0</v>
      </c>
      <c r="Q916">
        <v>0</v>
      </c>
      <c r="R916">
        <v>137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777.39888900000005</v>
      </c>
      <c r="Y916">
        <v>0</v>
      </c>
      <c r="Z916">
        <v>0</v>
      </c>
    </row>
    <row r="917" spans="1:26" x14ac:dyDescent="0.3">
      <c r="A917">
        <v>2758978</v>
      </c>
      <c r="B917">
        <v>1</v>
      </c>
      <c r="C917" t="s">
        <v>76</v>
      </c>
      <c r="D917" t="s">
        <v>95</v>
      </c>
      <c r="E917" t="s">
        <v>158</v>
      </c>
      <c r="F917" t="s">
        <v>2801</v>
      </c>
      <c r="G917" t="s">
        <v>199</v>
      </c>
      <c r="H917" t="s">
        <v>47</v>
      </c>
      <c r="I917" t="s">
        <v>129</v>
      </c>
      <c r="J917" t="s">
        <v>130</v>
      </c>
      <c r="K917" t="s">
        <v>131</v>
      </c>
      <c r="L917" t="s">
        <v>2802</v>
      </c>
      <c r="M917" t="s">
        <v>2803</v>
      </c>
      <c r="N917">
        <v>1.5152777770000001</v>
      </c>
      <c r="O917">
        <v>0</v>
      </c>
      <c r="P917">
        <v>0</v>
      </c>
      <c r="Q917">
        <v>0</v>
      </c>
      <c r="R917">
        <v>0</v>
      </c>
      <c r="S917">
        <v>9</v>
      </c>
      <c r="T917">
        <v>119</v>
      </c>
      <c r="U917">
        <v>0</v>
      </c>
      <c r="V917">
        <v>0</v>
      </c>
      <c r="W917">
        <v>0</v>
      </c>
      <c r="X917">
        <v>0</v>
      </c>
      <c r="Y917">
        <v>13.637499999999999</v>
      </c>
      <c r="Z917">
        <v>180.31805499999999</v>
      </c>
    </row>
    <row r="918" spans="1:26" x14ac:dyDescent="0.3">
      <c r="A918">
        <v>2758986</v>
      </c>
      <c r="B918">
        <v>1</v>
      </c>
      <c r="C918" t="s">
        <v>76</v>
      </c>
      <c r="D918" t="s">
        <v>85</v>
      </c>
      <c r="E918" t="s">
        <v>222</v>
      </c>
      <c r="F918" t="s">
        <v>2804</v>
      </c>
      <c r="G918" t="s">
        <v>199</v>
      </c>
      <c r="H918" t="s">
        <v>47</v>
      </c>
      <c r="I918" t="s">
        <v>129</v>
      </c>
      <c r="J918" t="s">
        <v>130</v>
      </c>
      <c r="K918" t="s">
        <v>131</v>
      </c>
      <c r="L918" t="s">
        <v>2805</v>
      </c>
      <c r="M918" t="s">
        <v>2806</v>
      </c>
      <c r="N918">
        <v>0.27111111100000002</v>
      </c>
      <c r="O918">
        <v>19</v>
      </c>
      <c r="P918">
        <v>5718</v>
      </c>
      <c r="Q918">
        <v>0</v>
      </c>
      <c r="R918">
        <v>0</v>
      </c>
      <c r="S918">
        <v>0</v>
      </c>
      <c r="T918">
        <v>0</v>
      </c>
      <c r="U918">
        <v>5.1511110000000002</v>
      </c>
      <c r="V918">
        <v>1550.2133329999999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2758990</v>
      </c>
      <c r="B919">
        <v>1</v>
      </c>
      <c r="C919" t="s">
        <v>77</v>
      </c>
      <c r="D919" t="s">
        <v>109</v>
      </c>
      <c r="E919" t="s">
        <v>222</v>
      </c>
      <c r="F919" t="s">
        <v>2807</v>
      </c>
      <c r="G919" t="s">
        <v>199</v>
      </c>
      <c r="H919" t="s">
        <v>47</v>
      </c>
      <c r="I919" t="s">
        <v>129</v>
      </c>
      <c r="J919" t="s">
        <v>130</v>
      </c>
      <c r="K919" t="s">
        <v>131</v>
      </c>
      <c r="L919" t="s">
        <v>2808</v>
      </c>
      <c r="M919" t="s">
        <v>2809</v>
      </c>
      <c r="N919">
        <v>0.29472222199999998</v>
      </c>
      <c r="O919">
        <v>7</v>
      </c>
      <c r="P919">
        <v>8</v>
      </c>
      <c r="Q919">
        <v>0</v>
      </c>
      <c r="R919">
        <v>0</v>
      </c>
      <c r="S919">
        <v>0</v>
      </c>
      <c r="T919">
        <v>0</v>
      </c>
      <c r="U919">
        <v>2.063056</v>
      </c>
      <c r="V919">
        <v>2.3577780000000002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2758989</v>
      </c>
      <c r="B920">
        <v>1</v>
      </c>
      <c r="C920" t="s">
        <v>77</v>
      </c>
      <c r="D920" t="s">
        <v>109</v>
      </c>
      <c r="E920" t="s">
        <v>222</v>
      </c>
      <c r="F920" t="s">
        <v>2509</v>
      </c>
      <c r="G920" t="s">
        <v>199</v>
      </c>
      <c r="H920" t="s">
        <v>47</v>
      </c>
      <c r="I920" t="s">
        <v>129</v>
      </c>
      <c r="J920" t="s">
        <v>130</v>
      </c>
      <c r="K920" t="s">
        <v>131</v>
      </c>
      <c r="L920" t="s">
        <v>2810</v>
      </c>
      <c r="M920" t="s">
        <v>2811</v>
      </c>
      <c r="N920">
        <v>0.34111111100000002</v>
      </c>
      <c r="O920">
        <v>39</v>
      </c>
      <c r="P920">
        <v>2281</v>
      </c>
      <c r="Q920">
        <v>2</v>
      </c>
      <c r="R920">
        <v>133</v>
      </c>
      <c r="S920">
        <v>29</v>
      </c>
      <c r="T920">
        <v>1483</v>
      </c>
      <c r="U920">
        <v>13.303333</v>
      </c>
      <c r="V920">
        <v>778.07444399999997</v>
      </c>
      <c r="W920">
        <v>0.682222</v>
      </c>
      <c r="X920">
        <v>45.367778000000001</v>
      </c>
      <c r="Y920">
        <v>9.8922220000000003</v>
      </c>
      <c r="Z920">
        <v>505.86777799999999</v>
      </c>
    </row>
    <row r="921" spans="1:26" x14ac:dyDescent="0.3">
      <c r="A921">
        <v>2758992</v>
      </c>
      <c r="B921">
        <v>1</v>
      </c>
      <c r="C921" t="s">
        <v>76</v>
      </c>
      <c r="D921" t="s">
        <v>93</v>
      </c>
      <c r="E921" t="s">
        <v>158</v>
      </c>
      <c r="F921" t="s">
        <v>2812</v>
      </c>
      <c r="G921" t="s">
        <v>199</v>
      </c>
      <c r="H921" t="s">
        <v>47</v>
      </c>
      <c r="I921" t="s">
        <v>129</v>
      </c>
      <c r="J921" t="s">
        <v>130</v>
      </c>
      <c r="K921" t="s">
        <v>131</v>
      </c>
      <c r="L921" t="s">
        <v>2813</v>
      </c>
      <c r="M921" t="s">
        <v>2814</v>
      </c>
      <c r="N921">
        <v>0.58722222199999996</v>
      </c>
      <c r="O921">
        <v>3</v>
      </c>
      <c r="P921">
        <v>129</v>
      </c>
      <c r="Q921">
        <v>0</v>
      </c>
      <c r="R921">
        <v>0</v>
      </c>
      <c r="S921">
        <v>0</v>
      </c>
      <c r="T921">
        <v>0</v>
      </c>
      <c r="U921">
        <v>1.7616670000000001</v>
      </c>
      <c r="V921">
        <v>75.751666999999998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2807785</v>
      </c>
      <c r="B922">
        <v>1</v>
      </c>
      <c r="C922" t="s">
        <v>76</v>
      </c>
      <c r="D922" t="s">
        <v>93</v>
      </c>
      <c r="E922" t="s">
        <v>222</v>
      </c>
      <c r="F922" t="s">
        <v>2815</v>
      </c>
      <c r="G922" t="s">
        <v>199</v>
      </c>
      <c r="H922" t="s">
        <v>47</v>
      </c>
      <c r="I922" t="s">
        <v>129</v>
      </c>
      <c r="J922" t="s">
        <v>130</v>
      </c>
      <c r="K922" t="s">
        <v>131</v>
      </c>
      <c r="L922" t="s">
        <v>2813</v>
      </c>
      <c r="M922" t="s">
        <v>2816</v>
      </c>
      <c r="N922">
        <v>0.461666666</v>
      </c>
      <c r="O922">
        <v>0</v>
      </c>
      <c r="P922">
        <v>238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109.876667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2758985</v>
      </c>
      <c r="B923">
        <v>1</v>
      </c>
      <c r="C923" t="s">
        <v>77</v>
      </c>
      <c r="D923" t="s">
        <v>114</v>
      </c>
      <c r="E923" t="s">
        <v>158</v>
      </c>
      <c r="F923" t="s">
        <v>2817</v>
      </c>
      <c r="G923" t="s">
        <v>199</v>
      </c>
      <c r="H923" t="s">
        <v>47</v>
      </c>
      <c r="I923" t="s">
        <v>339</v>
      </c>
      <c r="J923" t="s">
        <v>130</v>
      </c>
      <c r="K923" t="s">
        <v>131</v>
      </c>
      <c r="L923" t="s">
        <v>2818</v>
      </c>
      <c r="M923" t="s">
        <v>2819</v>
      </c>
      <c r="N923">
        <v>8.3333300000000001E-4</v>
      </c>
      <c r="O923">
        <v>0</v>
      </c>
      <c r="P923">
        <v>0</v>
      </c>
      <c r="Q923">
        <v>3</v>
      </c>
      <c r="R923">
        <v>0</v>
      </c>
      <c r="S923">
        <v>63</v>
      </c>
      <c r="T923">
        <v>503</v>
      </c>
      <c r="U923">
        <v>0</v>
      </c>
      <c r="V923">
        <v>0</v>
      </c>
      <c r="W923">
        <v>2.5000000000000001E-3</v>
      </c>
      <c r="X923">
        <v>0</v>
      </c>
      <c r="Y923">
        <v>5.2499999999999998E-2</v>
      </c>
      <c r="Z923">
        <v>0.41916599999999998</v>
      </c>
    </row>
    <row r="924" spans="1:26" x14ac:dyDescent="0.3">
      <c r="A924">
        <v>2758993</v>
      </c>
      <c r="B924">
        <v>1</v>
      </c>
      <c r="C924" t="s">
        <v>76</v>
      </c>
      <c r="D924" t="s">
        <v>93</v>
      </c>
      <c r="E924" t="s">
        <v>163</v>
      </c>
      <c r="F924" t="s">
        <v>2820</v>
      </c>
      <c r="G924" t="s">
        <v>199</v>
      </c>
      <c r="H924" t="s">
        <v>47</v>
      </c>
      <c r="I924" t="s">
        <v>129</v>
      </c>
      <c r="J924" t="s">
        <v>130</v>
      </c>
      <c r="K924" t="s">
        <v>131</v>
      </c>
      <c r="L924" t="s">
        <v>2821</v>
      </c>
      <c r="M924" t="s">
        <v>2822</v>
      </c>
      <c r="N924">
        <v>0.47888888800000001</v>
      </c>
      <c r="O924">
        <v>8</v>
      </c>
      <c r="P924">
        <v>2593</v>
      </c>
      <c r="Q924">
        <v>0</v>
      </c>
      <c r="R924">
        <v>0</v>
      </c>
      <c r="S924">
        <v>0</v>
      </c>
      <c r="T924">
        <v>0</v>
      </c>
      <c r="U924">
        <v>3.8311109999999999</v>
      </c>
      <c r="V924">
        <v>1241.758887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2758994</v>
      </c>
      <c r="B925">
        <v>1</v>
      </c>
      <c r="C925" t="s">
        <v>77</v>
      </c>
      <c r="D925" t="s">
        <v>117</v>
      </c>
      <c r="E925" t="s">
        <v>158</v>
      </c>
      <c r="F925" t="s">
        <v>2823</v>
      </c>
      <c r="G925" t="s">
        <v>199</v>
      </c>
      <c r="H925" t="s">
        <v>47</v>
      </c>
      <c r="I925" t="s">
        <v>129</v>
      </c>
      <c r="J925" t="s">
        <v>130</v>
      </c>
      <c r="K925" t="s">
        <v>131</v>
      </c>
      <c r="L925" t="s">
        <v>2824</v>
      </c>
      <c r="M925" t="s">
        <v>2825</v>
      </c>
      <c r="N925">
        <v>0.221111111</v>
      </c>
      <c r="O925">
        <v>0</v>
      </c>
      <c r="P925">
        <v>0</v>
      </c>
      <c r="Q925">
        <v>1</v>
      </c>
      <c r="R925">
        <v>82</v>
      </c>
      <c r="S925">
        <v>9</v>
      </c>
      <c r="T925">
        <v>280</v>
      </c>
      <c r="U925">
        <v>0</v>
      </c>
      <c r="V925">
        <v>0</v>
      </c>
      <c r="W925">
        <v>0.221111</v>
      </c>
      <c r="X925">
        <v>18.131111000000001</v>
      </c>
      <c r="Y925">
        <v>1.99</v>
      </c>
      <c r="Z925">
        <v>61.911110999999998</v>
      </c>
    </row>
    <row r="926" spans="1:26" x14ac:dyDescent="0.3">
      <c r="A926">
        <v>2759004</v>
      </c>
      <c r="B926">
        <v>1</v>
      </c>
      <c r="C926" t="s">
        <v>76</v>
      </c>
      <c r="D926" t="s">
        <v>92</v>
      </c>
      <c r="E926" t="s">
        <v>163</v>
      </c>
      <c r="F926" t="s">
        <v>2826</v>
      </c>
      <c r="G926" t="s">
        <v>199</v>
      </c>
      <c r="H926" t="s">
        <v>47</v>
      </c>
      <c r="I926" t="s">
        <v>129</v>
      </c>
      <c r="J926" t="s">
        <v>130</v>
      </c>
      <c r="K926" t="s">
        <v>131</v>
      </c>
      <c r="L926" t="s">
        <v>2827</v>
      </c>
      <c r="M926" t="s">
        <v>2828</v>
      </c>
      <c r="N926">
        <v>2.6469444439999998</v>
      </c>
      <c r="O926">
        <v>0</v>
      </c>
      <c r="P926">
        <v>0</v>
      </c>
      <c r="Q926">
        <v>1</v>
      </c>
      <c r="R926">
        <v>414</v>
      </c>
      <c r="S926">
        <v>0</v>
      </c>
      <c r="T926">
        <v>0</v>
      </c>
      <c r="U926">
        <v>0</v>
      </c>
      <c r="V926">
        <v>0</v>
      </c>
      <c r="W926">
        <v>2.646944</v>
      </c>
      <c r="X926">
        <v>1095.835</v>
      </c>
      <c r="Y926">
        <v>0</v>
      </c>
      <c r="Z926">
        <v>0</v>
      </c>
    </row>
    <row r="927" spans="1:26" x14ac:dyDescent="0.3">
      <c r="A927">
        <v>2759002</v>
      </c>
      <c r="B927">
        <v>1</v>
      </c>
      <c r="C927" t="s">
        <v>76</v>
      </c>
      <c r="D927" t="s">
        <v>92</v>
      </c>
      <c r="E927" t="s">
        <v>126</v>
      </c>
      <c r="F927" t="s">
        <v>2829</v>
      </c>
      <c r="G927" t="s">
        <v>128</v>
      </c>
      <c r="H927" t="s">
        <v>46</v>
      </c>
      <c r="I927" t="s">
        <v>129</v>
      </c>
      <c r="J927" t="s">
        <v>130</v>
      </c>
      <c r="K927" t="s">
        <v>131</v>
      </c>
      <c r="L927" t="s">
        <v>2830</v>
      </c>
      <c r="M927" t="s">
        <v>2831</v>
      </c>
      <c r="N927">
        <v>2.1238888880000002</v>
      </c>
      <c r="O927">
        <v>0</v>
      </c>
      <c r="P927">
        <v>0</v>
      </c>
      <c r="Q927">
        <v>0</v>
      </c>
      <c r="R927">
        <v>72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152.91999999999999</v>
      </c>
      <c r="Y927">
        <v>0</v>
      </c>
      <c r="Z927">
        <v>0</v>
      </c>
    </row>
    <row r="928" spans="1:26" x14ac:dyDescent="0.3">
      <c r="A928">
        <v>2759009</v>
      </c>
      <c r="B928">
        <v>1</v>
      </c>
      <c r="C928" t="s">
        <v>76</v>
      </c>
      <c r="D928" t="s">
        <v>85</v>
      </c>
      <c r="E928" t="s">
        <v>222</v>
      </c>
      <c r="F928" t="s">
        <v>2832</v>
      </c>
      <c r="G928" t="s">
        <v>199</v>
      </c>
      <c r="H928" t="s">
        <v>47</v>
      </c>
      <c r="I928" t="s">
        <v>129</v>
      </c>
      <c r="J928" t="s">
        <v>130</v>
      </c>
      <c r="K928" t="s">
        <v>131</v>
      </c>
      <c r="L928" t="s">
        <v>2833</v>
      </c>
      <c r="M928" t="s">
        <v>2834</v>
      </c>
      <c r="N928">
        <v>0.88416666600000005</v>
      </c>
      <c r="O928">
        <v>2</v>
      </c>
      <c r="P928">
        <v>20</v>
      </c>
      <c r="Q928">
        <v>0</v>
      </c>
      <c r="R928">
        <v>0</v>
      </c>
      <c r="S928">
        <v>0</v>
      </c>
      <c r="T928">
        <v>0</v>
      </c>
      <c r="U928">
        <v>1.7683329999999999</v>
      </c>
      <c r="V928">
        <v>17.683333000000001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2759049</v>
      </c>
      <c r="B929">
        <v>1</v>
      </c>
      <c r="C929" t="s">
        <v>76</v>
      </c>
      <c r="D929" t="s">
        <v>79</v>
      </c>
      <c r="E929" t="s">
        <v>163</v>
      </c>
      <c r="F929" t="s">
        <v>2835</v>
      </c>
      <c r="G929" t="s">
        <v>199</v>
      </c>
      <c r="H929" t="s">
        <v>47</v>
      </c>
      <c r="I929" t="s">
        <v>129</v>
      </c>
      <c r="J929" t="s">
        <v>130</v>
      </c>
      <c r="K929" t="s">
        <v>131</v>
      </c>
      <c r="L929" t="s">
        <v>2836</v>
      </c>
      <c r="M929" t="s">
        <v>2837</v>
      </c>
      <c r="N929">
        <v>1.188055555</v>
      </c>
      <c r="O929">
        <v>0</v>
      </c>
      <c r="P929">
        <v>61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72.471389000000002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2759005</v>
      </c>
      <c r="B930">
        <v>1</v>
      </c>
      <c r="C930" t="s">
        <v>76</v>
      </c>
      <c r="D930" t="s">
        <v>106</v>
      </c>
      <c r="E930" t="s">
        <v>126</v>
      </c>
      <c r="F930" t="s">
        <v>2838</v>
      </c>
      <c r="G930" t="s">
        <v>348</v>
      </c>
      <c r="H930" t="s">
        <v>46</v>
      </c>
      <c r="I930" t="s">
        <v>129</v>
      </c>
      <c r="J930" t="s">
        <v>130</v>
      </c>
      <c r="K930" t="s">
        <v>142</v>
      </c>
      <c r="L930" t="s">
        <v>2839</v>
      </c>
      <c r="M930" t="s">
        <v>2840</v>
      </c>
      <c r="N930">
        <v>7.7777777769999998</v>
      </c>
      <c r="O930">
        <v>0</v>
      </c>
      <c r="P930">
        <v>197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1532.2222220000001</v>
      </c>
      <c r="W930">
        <v>0</v>
      </c>
      <c r="X930">
        <v>0</v>
      </c>
      <c r="Y930">
        <v>0</v>
      </c>
      <c r="Z930">
        <v>0</v>
      </c>
    </row>
    <row r="931" spans="1:26" x14ac:dyDescent="0.3">
      <c r="A931">
        <v>2759031</v>
      </c>
      <c r="B931">
        <v>1</v>
      </c>
      <c r="C931" t="s">
        <v>77</v>
      </c>
      <c r="D931" t="s">
        <v>114</v>
      </c>
      <c r="E931" t="s">
        <v>163</v>
      </c>
      <c r="F931" t="s">
        <v>2841</v>
      </c>
      <c r="G931" t="s">
        <v>199</v>
      </c>
      <c r="H931" t="s">
        <v>47</v>
      </c>
      <c r="I931" t="s">
        <v>129</v>
      </c>
      <c r="J931" t="s">
        <v>130</v>
      </c>
      <c r="K931" t="s">
        <v>131</v>
      </c>
      <c r="L931" t="s">
        <v>2842</v>
      </c>
      <c r="M931" t="s">
        <v>2843</v>
      </c>
      <c r="N931">
        <v>1.1575</v>
      </c>
      <c r="O931">
        <v>26</v>
      </c>
      <c r="P931">
        <v>73</v>
      </c>
      <c r="Q931">
        <v>0</v>
      </c>
      <c r="R931">
        <v>0</v>
      </c>
      <c r="S931">
        <v>0</v>
      </c>
      <c r="T931">
        <v>0</v>
      </c>
      <c r="U931">
        <v>30.094999999999999</v>
      </c>
      <c r="V931">
        <v>84.497500000000002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2759013</v>
      </c>
      <c r="B932">
        <v>1</v>
      </c>
      <c r="C932" t="s">
        <v>77</v>
      </c>
      <c r="D932" t="s">
        <v>118</v>
      </c>
      <c r="E932" t="s">
        <v>145</v>
      </c>
      <c r="F932" t="s">
        <v>2844</v>
      </c>
      <c r="G932" t="s">
        <v>348</v>
      </c>
      <c r="H932" t="s">
        <v>46</v>
      </c>
      <c r="I932" t="s">
        <v>129</v>
      </c>
      <c r="J932" t="s">
        <v>130</v>
      </c>
      <c r="K932" t="s">
        <v>142</v>
      </c>
      <c r="L932" t="s">
        <v>2845</v>
      </c>
      <c r="M932" t="s">
        <v>2846</v>
      </c>
      <c r="N932">
        <v>4.2202777769999997</v>
      </c>
      <c r="O932">
        <v>0</v>
      </c>
      <c r="P932">
        <v>92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388.26555500000001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2759022</v>
      </c>
      <c r="B933">
        <v>1</v>
      </c>
      <c r="C933" t="s">
        <v>76</v>
      </c>
      <c r="D933" t="s">
        <v>90</v>
      </c>
      <c r="E933" t="s">
        <v>167</v>
      </c>
      <c r="F933" t="s">
        <v>2847</v>
      </c>
      <c r="G933" t="s">
        <v>160</v>
      </c>
      <c r="H933" t="s">
        <v>46</v>
      </c>
      <c r="I933" t="s">
        <v>129</v>
      </c>
      <c r="J933" t="s">
        <v>130</v>
      </c>
      <c r="K933" t="s">
        <v>131</v>
      </c>
      <c r="L933" t="s">
        <v>2848</v>
      </c>
      <c r="M933" t="s">
        <v>2849</v>
      </c>
      <c r="N933">
        <v>0.385833333</v>
      </c>
      <c r="O933">
        <v>0</v>
      </c>
      <c r="P933">
        <v>560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216.066666</v>
      </c>
      <c r="W933">
        <v>0</v>
      </c>
      <c r="X933">
        <v>0</v>
      </c>
      <c r="Y933">
        <v>0</v>
      </c>
      <c r="Z933">
        <v>0</v>
      </c>
    </row>
    <row r="934" spans="1:26" x14ac:dyDescent="0.3">
      <c r="A934">
        <v>2759029</v>
      </c>
      <c r="B934">
        <v>1</v>
      </c>
      <c r="C934" t="s">
        <v>77</v>
      </c>
      <c r="D934" t="s">
        <v>109</v>
      </c>
      <c r="E934" t="s">
        <v>222</v>
      </c>
      <c r="F934" t="s">
        <v>2850</v>
      </c>
      <c r="G934" t="s">
        <v>344</v>
      </c>
      <c r="H934" t="s">
        <v>47</v>
      </c>
      <c r="I934" t="s">
        <v>129</v>
      </c>
      <c r="J934" t="s">
        <v>130</v>
      </c>
      <c r="K934" t="s">
        <v>142</v>
      </c>
      <c r="L934" t="s">
        <v>2851</v>
      </c>
      <c r="M934" t="s">
        <v>2852</v>
      </c>
      <c r="N934">
        <v>1.7041666660000001</v>
      </c>
      <c r="O934">
        <v>66</v>
      </c>
      <c r="P934">
        <v>431</v>
      </c>
      <c r="Q934">
        <v>0</v>
      </c>
      <c r="R934">
        <v>0</v>
      </c>
      <c r="S934">
        <v>0</v>
      </c>
      <c r="T934">
        <v>0</v>
      </c>
      <c r="U934">
        <v>112.47499999999999</v>
      </c>
      <c r="V934">
        <v>734.49583299999995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2759028</v>
      </c>
      <c r="B935">
        <v>1</v>
      </c>
      <c r="C935" t="s">
        <v>77</v>
      </c>
      <c r="D935" t="s">
        <v>114</v>
      </c>
      <c r="E935" t="s">
        <v>126</v>
      </c>
      <c r="F935" t="s">
        <v>2853</v>
      </c>
      <c r="G935" t="s">
        <v>348</v>
      </c>
      <c r="H935" t="s">
        <v>46</v>
      </c>
      <c r="I935" t="s">
        <v>129</v>
      </c>
      <c r="J935" t="s">
        <v>130</v>
      </c>
      <c r="K935" t="s">
        <v>142</v>
      </c>
      <c r="L935" t="s">
        <v>2854</v>
      </c>
      <c r="M935" t="s">
        <v>2855</v>
      </c>
      <c r="N935">
        <v>3.9511111109999999</v>
      </c>
      <c r="O935">
        <v>0</v>
      </c>
      <c r="P935">
        <v>62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244.96888899999999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2759030</v>
      </c>
      <c r="B936">
        <v>1</v>
      </c>
      <c r="C936" t="s">
        <v>76</v>
      </c>
      <c r="D936" t="s">
        <v>78</v>
      </c>
      <c r="E936" t="s">
        <v>153</v>
      </c>
      <c r="F936" t="s">
        <v>1537</v>
      </c>
      <c r="G936" t="s">
        <v>249</v>
      </c>
      <c r="H936" t="s">
        <v>46</v>
      </c>
      <c r="I936" t="s">
        <v>129</v>
      </c>
      <c r="J936" t="s">
        <v>130</v>
      </c>
      <c r="K936" t="s">
        <v>131</v>
      </c>
      <c r="L936" t="s">
        <v>2856</v>
      </c>
      <c r="M936" t="s">
        <v>2857</v>
      </c>
      <c r="N936">
        <v>10.928611111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10.928611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2759032</v>
      </c>
      <c r="B937">
        <v>1</v>
      </c>
      <c r="C937" t="s">
        <v>76</v>
      </c>
      <c r="D937" t="s">
        <v>98</v>
      </c>
      <c r="E937" t="s">
        <v>126</v>
      </c>
      <c r="F937" t="s">
        <v>2858</v>
      </c>
      <c r="G937" t="s">
        <v>348</v>
      </c>
      <c r="H937" t="s">
        <v>46</v>
      </c>
      <c r="I937" t="s">
        <v>129</v>
      </c>
      <c r="J937" t="s">
        <v>130</v>
      </c>
      <c r="K937" t="s">
        <v>142</v>
      </c>
      <c r="L937" t="s">
        <v>2859</v>
      </c>
      <c r="M937" t="s">
        <v>2860</v>
      </c>
      <c r="N937">
        <v>6.5719444439999997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48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315.45333299999999</v>
      </c>
    </row>
    <row r="938" spans="1:26" x14ac:dyDescent="0.3">
      <c r="A938">
        <v>2759035</v>
      </c>
      <c r="B938">
        <v>1</v>
      </c>
      <c r="C938" t="s">
        <v>76</v>
      </c>
      <c r="D938" t="s">
        <v>89</v>
      </c>
      <c r="E938" t="s">
        <v>153</v>
      </c>
      <c r="F938" t="s">
        <v>2861</v>
      </c>
      <c r="G938" t="s">
        <v>249</v>
      </c>
      <c r="H938" t="s">
        <v>46</v>
      </c>
      <c r="I938" t="s">
        <v>129</v>
      </c>
      <c r="J938" t="s">
        <v>130</v>
      </c>
      <c r="K938" t="s">
        <v>131</v>
      </c>
      <c r="L938" t="s">
        <v>2862</v>
      </c>
      <c r="M938" t="s">
        <v>2863</v>
      </c>
      <c r="N938">
        <v>6.8058333329999998</v>
      </c>
      <c r="O938">
        <v>0</v>
      </c>
      <c r="P938">
        <v>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6.8058329999999998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2759044</v>
      </c>
      <c r="B939">
        <v>1</v>
      </c>
      <c r="C939" t="s">
        <v>76</v>
      </c>
      <c r="D939" t="s">
        <v>95</v>
      </c>
      <c r="E939" t="s">
        <v>163</v>
      </c>
      <c r="F939" t="s">
        <v>2864</v>
      </c>
      <c r="G939" t="s">
        <v>264</v>
      </c>
      <c r="H939" t="s">
        <v>47</v>
      </c>
      <c r="I939" t="s">
        <v>129</v>
      </c>
      <c r="J939" t="s">
        <v>130</v>
      </c>
      <c r="K939" t="s">
        <v>131</v>
      </c>
      <c r="L939" t="s">
        <v>2865</v>
      </c>
      <c r="M939" t="s">
        <v>2866</v>
      </c>
      <c r="N939">
        <v>1.5338888879999999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55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84.363889</v>
      </c>
    </row>
    <row r="940" spans="1:26" x14ac:dyDescent="0.3">
      <c r="A940">
        <v>2759042</v>
      </c>
      <c r="B940">
        <v>1</v>
      </c>
      <c r="C940" t="s">
        <v>76</v>
      </c>
      <c r="D940" t="s">
        <v>80</v>
      </c>
      <c r="E940" t="s">
        <v>126</v>
      </c>
      <c r="F940" t="s">
        <v>2867</v>
      </c>
      <c r="G940" t="s">
        <v>128</v>
      </c>
      <c r="H940" t="s">
        <v>46</v>
      </c>
      <c r="I940" t="s">
        <v>129</v>
      </c>
      <c r="J940" t="s">
        <v>130</v>
      </c>
      <c r="K940" t="s">
        <v>131</v>
      </c>
      <c r="L940" t="s">
        <v>2868</v>
      </c>
      <c r="M940" t="s">
        <v>2869</v>
      </c>
      <c r="N940">
        <v>2.1186111109999999</v>
      </c>
      <c r="O940">
        <v>0</v>
      </c>
      <c r="P940">
        <v>53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112.286389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2759057</v>
      </c>
      <c r="B941">
        <v>1</v>
      </c>
      <c r="C941" t="s">
        <v>77</v>
      </c>
      <c r="D941" t="s">
        <v>124</v>
      </c>
      <c r="E941" t="s">
        <v>222</v>
      </c>
      <c r="F941" t="s">
        <v>2870</v>
      </c>
      <c r="G941" t="s">
        <v>344</v>
      </c>
      <c r="H941" t="s">
        <v>47</v>
      </c>
      <c r="I941" t="s">
        <v>129</v>
      </c>
      <c r="J941" t="s">
        <v>130</v>
      </c>
      <c r="K941" t="s">
        <v>142</v>
      </c>
      <c r="L941" t="s">
        <v>2871</v>
      </c>
      <c r="M941" t="s">
        <v>2872</v>
      </c>
      <c r="N941">
        <v>0.42027777700000002</v>
      </c>
      <c r="O941">
        <v>4</v>
      </c>
      <c r="P941">
        <v>1354</v>
      </c>
      <c r="Q941">
        <v>0</v>
      </c>
      <c r="R941">
        <v>0</v>
      </c>
      <c r="S941">
        <v>0</v>
      </c>
      <c r="T941">
        <v>0</v>
      </c>
      <c r="U941">
        <v>1.681111</v>
      </c>
      <c r="V941">
        <v>569.05610999999999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2759056</v>
      </c>
      <c r="B942">
        <v>1</v>
      </c>
      <c r="C942" t="s">
        <v>76</v>
      </c>
      <c r="D942" t="s">
        <v>93</v>
      </c>
      <c r="E942" t="s">
        <v>163</v>
      </c>
      <c r="F942" t="s">
        <v>2873</v>
      </c>
      <c r="G942" t="s">
        <v>264</v>
      </c>
      <c r="H942" t="s">
        <v>47</v>
      </c>
      <c r="I942" t="s">
        <v>129</v>
      </c>
      <c r="J942" t="s">
        <v>130</v>
      </c>
      <c r="K942" t="s">
        <v>131</v>
      </c>
      <c r="L942" t="s">
        <v>2874</v>
      </c>
      <c r="M942" t="s">
        <v>2875</v>
      </c>
      <c r="N942">
        <v>0.70805555499999995</v>
      </c>
      <c r="O942">
        <v>0</v>
      </c>
      <c r="P942">
        <v>228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161.436667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2759047</v>
      </c>
      <c r="B943">
        <v>1</v>
      </c>
      <c r="C943" t="s">
        <v>77</v>
      </c>
      <c r="D943" t="s">
        <v>123</v>
      </c>
      <c r="E943" t="s">
        <v>163</v>
      </c>
      <c r="F943" t="s">
        <v>2087</v>
      </c>
      <c r="G943" t="s">
        <v>264</v>
      </c>
      <c r="H943" t="s">
        <v>47</v>
      </c>
      <c r="I943" t="s">
        <v>129</v>
      </c>
      <c r="J943" t="s">
        <v>130</v>
      </c>
      <c r="K943" t="s">
        <v>131</v>
      </c>
      <c r="L943" t="s">
        <v>2876</v>
      </c>
      <c r="M943" t="s">
        <v>2877</v>
      </c>
      <c r="N943">
        <v>3.4361111110000002</v>
      </c>
      <c r="O943">
        <v>0</v>
      </c>
      <c r="P943">
        <v>129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443.25833299999999</v>
      </c>
      <c r="W943">
        <v>0</v>
      </c>
      <c r="X943">
        <v>0</v>
      </c>
      <c r="Y943">
        <v>0</v>
      </c>
      <c r="Z943">
        <v>0</v>
      </c>
    </row>
    <row r="944" spans="1:26" x14ac:dyDescent="0.3">
      <c r="A944">
        <v>2759045</v>
      </c>
      <c r="B944">
        <v>1</v>
      </c>
      <c r="C944" t="s">
        <v>76</v>
      </c>
      <c r="D944" t="s">
        <v>106</v>
      </c>
      <c r="E944" t="s">
        <v>126</v>
      </c>
      <c r="F944" t="s">
        <v>2878</v>
      </c>
      <c r="G944" t="s">
        <v>348</v>
      </c>
      <c r="H944" t="s">
        <v>46</v>
      </c>
      <c r="I944" t="s">
        <v>129</v>
      </c>
      <c r="J944" t="s">
        <v>130</v>
      </c>
      <c r="K944" t="s">
        <v>142</v>
      </c>
      <c r="L944" t="s">
        <v>2879</v>
      </c>
      <c r="M944" t="s">
        <v>2880</v>
      </c>
      <c r="N944">
        <v>1.393333333</v>
      </c>
      <c r="O944">
        <v>0</v>
      </c>
      <c r="P944">
        <v>227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316.28666700000002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2759046</v>
      </c>
      <c r="B945">
        <v>1</v>
      </c>
      <c r="C945" t="s">
        <v>77</v>
      </c>
      <c r="D945" t="s">
        <v>114</v>
      </c>
      <c r="E945" t="s">
        <v>158</v>
      </c>
      <c r="F945" t="s">
        <v>2881</v>
      </c>
      <c r="G945" t="s">
        <v>348</v>
      </c>
      <c r="H945" t="s">
        <v>47</v>
      </c>
      <c r="I945" t="s">
        <v>129</v>
      </c>
      <c r="J945" t="s">
        <v>130</v>
      </c>
      <c r="K945" t="s">
        <v>142</v>
      </c>
      <c r="L945" t="s">
        <v>2882</v>
      </c>
      <c r="M945" t="s">
        <v>2883</v>
      </c>
      <c r="N945">
        <v>7.5297222220000002</v>
      </c>
      <c r="O945">
        <v>3</v>
      </c>
      <c r="P945">
        <v>522</v>
      </c>
      <c r="Q945">
        <v>0</v>
      </c>
      <c r="R945">
        <v>0</v>
      </c>
      <c r="S945">
        <v>52</v>
      </c>
      <c r="T945">
        <v>1651</v>
      </c>
      <c r="U945">
        <v>22.589167</v>
      </c>
      <c r="V945">
        <v>3930.5149999999999</v>
      </c>
      <c r="W945">
        <v>0</v>
      </c>
      <c r="X945">
        <v>0</v>
      </c>
      <c r="Y945">
        <v>391.54555599999998</v>
      </c>
      <c r="Z945">
        <v>12431.571389000001</v>
      </c>
    </row>
    <row r="946" spans="1:26" x14ac:dyDescent="0.3">
      <c r="A946">
        <v>2759048</v>
      </c>
      <c r="B946">
        <v>1</v>
      </c>
      <c r="C946" t="s">
        <v>76</v>
      </c>
      <c r="D946" t="s">
        <v>100</v>
      </c>
      <c r="E946" t="s">
        <v>163</v>
      </c>
      <c r="F946" t="s">
        <v>2884</v>
      </c>
      <c r="G946" t="s">
        <v>348</v>
      </c>
      <c r="H946" t="s">
        <v>47</v>
      </c>
      <c r="I946" t="s">
        <v>129</v>
      </c>
      <c r="J946" t="s">
        <v>130</v>
      </c>
      <c r="K946" t="s">
        <v>142</v>
      </c>
      <c r="L946" t="s">
        <v>2885</v>
      </c>
      <c r="M946" t="s">
        <v>2886</v>
      </c>
      <c r="N946">
        <v>6.3047222219999997</v>
      </c>
      <c r="O946">
        <v>96</v>
      </c>
      <c r="P946">
        <v>405</v>
      </c>
      <c r="Q946">
        <v>0</v>
      </c>
      <c r="R946">
        <v>0</v>
      </c>
      <c r="S946">
        <v>0</v>
      </c>
      <c r="T946">
        <v>0</v>
      </c>
      <c r="U946">
        <v>605.253333</v>
      </c>
      <c r="V946">
        <v>2553.4124999999999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2759063</v>
      </c>
      <c r="B947">
        <v>1</v>
      </c>
      <c r="C947" t="s">
        <v>76</v>
      </c>
      <c r="D947" t="s">
        <v>93</v>
      </c>
      <c r="E947" t="s">
        <v>163</v>
      </c>
      <c r="F947" t="s">
        <v>2887</v>
      </c>
      <c r="G947" t="s">
        <v>199</v>
      </c>
      <c r="H947" t="s">
        <v>47</v>
      </c>
      <c r="I947" t="s">
        <v>129</v>
      </c>
      <c r="J947" t="s">
        <v>130</v>
      </c>
      <c r="K947" t="s">
        <v>131</v>
      </c>
      <c r="L947" t="s">
        <v>2888</v>
      </c>
      <c r="M947" t="s">
        <v>2889</v>
      </c>
      <c r="N947">
        <v>0.319722222</v>
      </c>
      <c r="O947">
        <v>4</v>
      </c>
      <c r="P947">
        <v>1858</v>
      </c>
      <c r="Q947">
        <v>0</v>
      </c>
      <c r="R947">
        <v>0</v>
      </c>
      <c r="S947">
        <v>0</v>
      </c>
      <c r="T947">
        <v>0</v>
      </c>
      <c r="U947">
        <v>1.2788889999999999</v>
      </c>
      <c r="V947">
        <v>594.04388800000004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2759058</v>
      </c>
      <c r="B948">
        <v>1</v>
      </c>
      <c r="C948" t="s">
        <v>76</v>
      </c>
      <c r="D948" t="s">
        <v>103</v>
      </c>
      <c r="E948" t="s">
        <v>153</v>
      </c>
      <c r="F948" t="s">
        <v>2890</v>
      </c>
      <c r="G948" t="s">
        <v>155</v>
      </c>
      <c r="H948" t="s">
        <v>46</v>
      </c>
      <c r="I948" t="s">
        <v>129</v>
      </c>
      <c r="J948" t="s">
        <v>130</v>
      </c>
      <c r="K948" t="s">
        <v>131</v>
      </c>
      <c r="L948" t="s">
        <v>2891</v>
      </c>
      <c r="M948" t="s">
        <v>2892</v>
      </c>
      <c r="N948">
        <v>1.0622222219999999</v>
      </c>
      <c r="O948">
        <v>0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1.062222</v>
      </c>
      <c r="Y948">
        <v>0</v>
      </c>
      <c r="Z948">
        <v>0</v>
      </c>
    </row>
    <row r="949" spans="1:26" x14ac:dyDescent="0.3">
      <c r="A949">
        <v>2759068</v>
      </c>
      <c r="B949">
        <v>1</v>
      </c>
      <c r="C949" t="s">
        <v>77</v>
      </c>
      <c r="D949" t="s">
        <v>113</v>
      </c>
      <c r="E949" t="s">
        <v>153</v>
      </c>
      <c r="F949" t="s">
        <v>2893</v>
      </c>
      <c r="G949" t="s">
        <v>249</v>
      </c>
      <c r="H949" t="s">
        <v>46</v>
      </c>
      <c r="I949" t="s">
        <v>129</v>
      </c>
      <c r="J949" t="s">
        <v>130</v>
      </c>
      <c r="K949" t="s">
        <v>131</v>
      </c>
      <c r="L949" t="s">
        <v>2894</v>
      </c>
      <c r="M949" t="s">
        <v>2895</v>
      </c>
      <c r="N949">
        <v>2.9069444440000001</v>
      </c>
      <c r="O949">
        <v>0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2.9069440000000002</v>
      </c>
      <c r="Y949">
        <v>0</v>
      </c>
      <c r="Z949">
        <v>0</v>
      </c>
    </row>
    <row r="950" spans="1:26" x14ac:dyDescent="0.3">
      <c r="A950">
        <v>2759061</v>
      </c>
      <c r="B950">
        <v>1</v>
      </c>
      <c r="C950" t="s">
        <v>77</v>
      </c>
      <c r="D950" t="s">
        <v>113</v>
      </c>
      <c r="E950" t="s">
        <v>222</v>
      </c>
      <c r="F950" t="s">
        <v>2896</v>
      </c>
      <c r="G950" t="s">
        <v>199</v>
      </c>
      <c r="H950" t="s">
        <v>47</v>
      </c>
      <c r="I950" t="s">
        <v>129</v>
      </c>
      <c r="J950" t="s">
        <v>130</v>
      </c>
      <c r="K950" t="s">
        <v>131</v>
      </c>
      <c r="L950" t="s">
        <v>2897</v>
      </c>
      <c r="M950" t="s">
        <v>2898</v>
      </c>
      <c r="N950">
        <v>0.24194444400000001</v>
      </c>
      <c r="O950">
        <v>0</v>
      </c>
      <c r="P950">
        <v>0</v>
      </c>
      <c r="Q950">
        <v>21</v>
      </c>
      <c r="R950">
        <v>96</v>
      </c>
      <c r="S950">
        <v>11</v>
      </c>
      <c r="T950">
        <v>215</v>
      </c>
      <c r="U950">
        <v>0</v>
      </c>
      <c r="V950">
        <v>0</v>
      </c>
      <c r="W950">
        <v>5.0808330000000002</v>
      </c>
      <c r="X950">
        <v>23.226666999999999</v>
      </c>
      <c r="Y950">
        <v>2.6613889999999998</v>
      </c>
      <c r="Z950">
        <v>52.018054999999997</v>
      </c>
    </row>
    <row r="951" spans="1:26" x14ac:dyDescent="0.3">
      <c r="A951">
        <v>2759062</v>
      </c>
      <c r="B951">
        <v>1</v>
      </c>
      <c r="C951" t="s">
        <v>76</v>
      </c>
      <c r="D951" t="s">
        <v>106</v>
      </c>
      <c r="E951" t="s">
        <v>126</v>
      </c>
      <c r="F951" t="s">
        <v>2899</v>
      </c>
      <c r="G951" t="s">
        <v>348</v>
      </c>
      <c r="H951" t="s">
        <v>46</v>
      </c>
      <c r="I951" t="s">
        <v>129</v>
      </c>
      <c r="J951" t="s">
        <v>130</v>
      </c>
      <c r="K951" t="s">
        <v>142</v>
      </c>
      <c r="L951" t="s">
        <v>2900</v>
      </c>
      <c r="M951" t="s">
        <v>2901</v>
      </c>
      <c r="N951">
        <v>7.2022222219999996</v>
      </c>
      <c r="O951">
        <v>0</v>
      </c>
      <c r="P951">
        <v>142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1022.715556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2759064</v>
      </c>
      <c r="B952">
        <v>1</v>
      </c>
      <c r="C952" t="s">
        <v>76</v>
      </c>
      <c r="D952" t="s">
        <v>89</v>
      </c>
      <c r="E952" t="s">
        <v>222</v>
      </c>
      <c r="F952" t="s">
        <v>2902</v>
      </c>
      <c r="G952" t="s">
        <v>348</v>
      </c>
      <c r="H952" t="s">
        <v>47</v>
      </c>
      <c r="I952" t="s">
        <v>129</v>
      </c>
      <c r="J952" t="s">
        <v>130</v>
      </c>
      <c r="K952" t="s">
        <v>142</v>
      </c>
      <c r="L952" t="s">
        <v>2903</v>
      </c>
      <c r="M952" t="s">
        <v>2904</v>
      </c>
      <c r="N952">
        <v>8.5627777770000009</v>
      </c>
      <c r="O952">
        <v>0</v>
      </c>
      <c r="P952">
        <v>0</v>
      </c>
      <c r="Q952">
        <v>12</v>
      </c>
      <c r="R952">
        <v>351</v>
      </c>
      <c r="S952">
        <v>55</v>
      </c>
      <c r="T952">
        <v>715</v>
      </c>
      <c r="U952">
        <v>0</v>
      </c>
      <c r="V952">
        <v>0</v>
      </c>
      <c r="W952">
        <v>102.753333</v>
      </c>
      <c r="X952">
        <v>3005.5349999999999</v>
      </c>
      <c r="Y952">
        <v>470.95277800000002</v>
      </c>
      <c r="Z952">
        <v>6122.3861109999998</v>
      </c>
    </row>
    <row r="953" spans="1:26" x14ac:dyDescent="0.3">
      <c r="A953">
        <v>2759078</v>
      </c>
      <c r="B953">
        <v>1</v>
      </c>
      <c r="C953" t="s">
        <v>76</v>
      </c>
      <c r="D953" t="s">
        <v>81</v>
      </c>
      <c r="E953" t="s">
        <v>145</v>
      </c>
      <c r="F953" t="s">
        <v>216</v>
      </c>
      <c r="G953" t="s">
        <v>135</v>
      </c>
      <c r="H953" t="s">
        <v>46</v>
      </c>
      <c r="I953" t="s">
        <v>129</v>
      </c>
      <c r="J953" t="s">
        <v>130</v>
      </c>
      <c r="K953" t="s">
        <v>131</v>
      </c>
      <c r="L953" t="s">
        <v>2905</v>
      </c>
      <c r="M953" t="s">
        <v>2906</v>
      </c>
      <c r="N953">
        <v>1.4188888879999999</v>
      </c>
      <c r="O953">
        <v>0</v>
      </c>
      <c r="P953">
        <v>111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157.496667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2759071</v>
      </c>
      <c r="B954">
        <v>1</v>
      </c>
      <c r="C954" t="s">
        <v>76</v>
      </c>
      <c r="D954" t="s">
        <v>101</v>
      </c>
      <c r="E954" t="s">
        <v>145</v>
      </c>
      <c r="F954" t="s">
        <v>2907</v>
      </c>
      <c r="G954" t="s">
        <v>160</v>
      </c>
      <c r="H954" t="s">
        <v>46</v>
      </c>
      <c r="I954" t="s">
        <v>129</v>
      </c>
      <c r="J954" t="s">
        <v>130</v>
      </c>
      <c r="K954" t="s">
        <v>131</v>
      </c>
      <c r="L954" t="s">
        <v>2908</v>
      </c>
      <c r="M954" t="s">
        <v>2909</v>
      </c>
      <c r="N954">
        <v>2.5550000000000002</v>
      </c>
      <c r="O954">
        <v>0</v>
      </c>
      <c r="P954">
        <v>41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104.755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2759070</v>
      </c>
      <c r="B955">
        <v>1</v>
      </c>
      <c r="C955" t="s">
        <v>77</v>
      </c>
      <c r="D955" t="s">
        <v>108</v>
      </c>
      <c r="E955" t="s">
        <v>163</v>
      </c>
      <c r="F955" t="s">
        <v>2910</v>
      </c>
      <c r="G955" t="s">
        <v>348</v>
      </c>
      <c r="H955" t="s">
        <v>47</v>
      </c>
      <c r="I955" t="s">
        <v>129</v>
      </c>
      <c r="J955" t="s">
        <v>130</v>
      </c>
      <c r="K955" t="s">
        <v>142</v>
      </c>
      <c r="L955" t="s">
        <v>2911</v>
      </c>
      <c r="M955" t="s">
        <v>2912</v>
      </c>
      <c r="N955">
        <v>8.1211111109999994</v>
      </c>
      <c r="O955">
        <v>0</v>
      </c>
      <c r="P955">
        <v>0</v>
      </c>
      <c r="Q955">
        <v>0</v>
      </c>
      <c r="R955">
        <v>7</v>
      </c>
      <c r="S955">
        <v>0</v>
      </c>
      <c r="T955">
        <v>220</v>
      </c>
      <c r="U955">
        <v>0</v>
      </c>
      <c r="V955">
        <v>0</v>
      </c>
      <c r="W955">
        <v>0</v>
      </c>
      <c r="X955">
        <v>56.847777999999998</v>
      </c>
      <c r="Y955">
        <v>0</v>
      </c>
      <c r="Z955">
        <v>1786.644444</v>
      </c>
    </row>
    <row r="956" spans="1:26" x14ac:dyDescent="0.3">
      <c r="A956">
        <v>2759081</v>
      </c>
      <c r="B956">
        <v>1</v>
      </c>
      <c r="C956" t="s">
        <v>76</v>
      </c>
      <c r="D956" t="s">
        <v>89</v>
      </c>
      <c r="E956" t="s">
        <v>222</v>
      </c>
      <c r="F956" t="s">
        <v>2913</v>
      </c>
      <c r="G956" t="s">
        <v>199</v>
      </c>
      <c r="H956" t="s">
        <v>47</v>
      </c>
      <c r="I956" t="s">
        <v>129</v>
      </c>
      <c r="J956" t="s">
        <v>130</v>
      </c>
      <c r="K956" t="s">
        <v>131</v>
      </c>
      <c r="L956" t="s">
        <v>2914</v>
      </c>
      <c r="M956" t="s">
        <v>2915</v>
      </c>
      <c r="N956">
        <v>0.125</v>
      </c>
      <c r="O956">
        <v>44</v>
      </c>
      <c r="P956">
        <v>346</v>
      </c>
      <c r="Q956">
        <v>0</v>
      </c>
      <c r="R956">
        <v>0</v>
      </c>
      <c r="S956">
        <v>0</v>
      </c>
      <c r="T956">
        <v>0</v>
      </c>
      <c r="U956">
        <v>5.5</v>
      </c>
      <c r="V956">
        <v>43.25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2759075</v>
      </c>
      <c r="B957">
        <v>1</v>
      </c>
      <c r="C957" t="s">
        <v>76</v>
      </c>
      <c r="D957" t="s">
        <v>85</v>
      </c>
      <c r="E957" t="s">
        <v>222</v>
      </c>
      <c r="F957" t="s">
        <v>2916</v>
      </c>
      <c r="G957" t="s">
        <v>2917</v>
      </c>
      <c r="H957" t="s">
        <v>47</v>
      </c>
      <c r="I957" t="s">
        <v>129</v>
      </c>
      <c r="J957" t="s">
        <v>130</v>
      </c>
      <c r="K957" t="s">
        <v>131</v>
      </c>
      <c r="L957" t="s">
        <v>2918</v>
      </c>
      <c r="M957" t="s">
        <v>2919</v>
      </c>
      <c r="N957">
        <v>6.3063888879999999</v>
      </c>
      <c r="O957">
        <v>8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50.451110999999997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">
      <c r="A958">
        <v>2759100</v>
      </c>
      <c r="B958">
        <v>1</v>
      </c>
      <c r="C958" t="s">
        <v>77</v>
      </c>
      <c r="D958" t="s">
        <v>116</v>
      </c>
      <c r="E958" t="s">
        <v>126</v>
      </c>
      <c r="F958" t="s">
        <v>2920</v>
      </c>
      <c r="G958" t="s">
        <v>371</v>
      </c>
      <c r="H958" t="s">
        <v>46</v>
      </c>
      <c r="I958" t="s">
        <v>129</v>
      </c>
      <c r="J958" t="s">
        <v>130</v>
      </c>
      <c r="K958" t="s">
        <v>131</v>
      </c>
      <c r="L958" t="s">
        <v>2921</v>
      </c>
      <c r="M958" t="s">
        <v>2922</v>
      </c>
      <c r="N958">
        <v>5.2638888880000003</v>
      </c>
      <c r="O958">
        <v>0</v>
      </c>
      <c r="P958">
        <v>142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747.47222199999999</v>
      </c>
      <c r="W958">
        <v>0</v>
      </c>
      <c r="X958">
        <v>0</v>
      </c>
      <c r="Y958">
        <v>0</v>
      </c>
      <c r="Z958">
        <v>0</v>
      </c>
    </row>
    <row r="959" spans="1:26" x14ac:dyDescent="0.3">
      <c r="A959">
        <v>2759082</v>
      </c>
      <c r="B959">
        <v>1</v>
      </c>
      <c r="C959" t="s">
        <v>76</v>
      </c>
      <c r="D959" t="s">
        <v>78</v>
      </c>
      <c r="E959" t="s">
        <v>145</v>
      </c>
      <c r="F959" t="s">
        <v>2923</v>
      </c>
      <c r="G959" t="s">
        <v>135</v>
      </c>
      <c r="H959" t="s">
        <v>46</v>
      </c>
      <c r="I959" t="s">
        <v>129</v>
      </c>
      <c r="J959" t="s">
        <v>130</v>
      </c>
      <c r="K959" t="s">
        <v>131</v>
      </c>
      <c r="L959" t="s">
        <v>2924</v>
      </c>
      <c r="M959" t="s">
        <v>2925</v>
      </c>
      <c r="N959">
        <v>5.5980555550000002</v>
      </c>
      <c r="O959">
        <v>0</v>
      </c>
      <c r="P959">
        <v>94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526.21722199999999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2759083</v>
      </c>
      <c r="B960">
        <v>1</v>
      </c>
      <c r="C960" t="s">
        <v>76</v>
      </c>
      <c r="D960" t="s">
        <v>97</v>
      </c>
      <c r="E960" t="s">
        <v>158</v>
      </c>
      <c r="F960" t="s">
        <v>2926</v>
      </c>
      <c r="G960" t="s">
        <v>199</v>
      </c>
      <c r="H960" t="s">
        <v>47</v>
      </c>
      <c r="I960" t="s">
        <v>129</v>
      </c>
      <c r="J960" t="s">
        <v>130</v>
      </c>
      <c r="K960" t="s">
        <v>131</v>
      </c>
      <c r="L960" t="s">
        <v>2927</v>
      </c>
      <c r="M960" t="s">
        <v>2928</v>
      </c>
      <c r="N960">
        <v>0.45527777699999999</v>
      </c>
      <c r="O960">
        <v>30</v>
      </c>
      <c r="P960">
        <v>3283</v>
      </c>
      <c r="Q960">
        <v>0</v>
      </c>
      <c r="R960">
        <v>0</v>
      </c>
      <c r="S960">
        <v>0</v>
      </c>
      <c r="T960">
        <v>0</v>
      </c>
      <c r="U960">
        <v>13.658333000000001</v>
      </c>
      <c r="V960">
        <v>1494.6769420000001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2759086</v>
      </c>
      <c r="B961">
        <v>1</v>
      </c>
      <c r="C961" t="s">
        <v>77</v>
      </c>
      <c r="D961" t="s">
        <v>119</v>
      </c>
      <c r="E961" t="s">
        <v>167</v>
      </c>
      <c r="F961" t="s">
        <v>2929</v>
      </c>
      <c r="G961" t="s">
        <v>344</v>
      </c>
      <c r="H961" t="s">
        <v>46</v>
      </c>
      <c r="I961" t="s">
        <v>129</v>
      </c>
      <c r="J961" t="s">
        <v>130</v>
      </c>
      <c r="K961" t="s">
        <v>142</v>
      </c>
      <c r="L961" t="s">
        <v>2930</v>
      </c>
      <c r="M961" t="s">
        <v>2931</v>
      </c>
      <c r="N961">
        <v>2.4500000000000002</v>
      </c>
      <c r="O961">
        <v>0</v>
      </c>
      <c r="P961">
        <v>471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1153.95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2759101</v>
      </c>
      <c r="B962">
        <v>1</v>
      </c>
      <c r="C962" t="s">
        <v>77</v>
      </c>
      <c r="D962" t="s">
        <v>110</v>
      </c>
      <c r="E962" t="s">
        <v>126</v>
      </c>
      <c r="F962" t="s">
        <v>2932</v>
      </c>
      <c r="G962" t="s">
        <v>128</v>
      </c>
      <c r="H962" t="s">
        <v>46</v>
      </c>
      <c r="I962" t="s">
        <v>129</v>
      </c>
      <c r="J962" t="s">
        <v>130</v>
      </c>
      <c r="K962" t="s">
        <v>131</v>
      </c>
      <c r="L962" t="s">
        <v>2933</v>
      </c>
      <c r="M962" t="s">
        <v>2934</v>
      </c>
      <c r="N962">
        <v>2.011666666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8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16.093333000000001</v>
      </c>
    </row>
    <row r="963" spans="1:26" x14ac:dyDescent="0.3">
      <c r="A963">
        <v>2759089</v>
      </c>
      <c r="B963">
        <v>1</v>
      </c>
      <c r="C963" t="s">
        <v>76</v>
      </c>
      <c r="D963" t="s">
        <v>89</v>
      </c>
      <c r="E963" t="s">
        <v>126</v>
      </c>
      <c r="F963" t="s">
        <v>2935</v>
      </c>
      <c r="G963" t="s">
        <v>348</v>
      </c>
      <c r="H963" t="s">
        <v>46</v>
      </c>
      <c r="I963" t="s">
        <v>129</v>
      </c>
      <c r="J963" t="s">
        <v>130</v>
      </c>
      <c r="K963" t="s">
        <v>142</v>
      </c>
      <c r="L963" t="s">
        <v>2936</v>
      </c>
      <c r="M963" t="s">
        <v>2937</v>
      </c>
      <c r="N963">
        <v>5.4808333329999996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37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202.79083299999999</v>
      </c>
    </row>
    <row r="964" spans="1:26" x14ac:dyDescent="0.3">
      <c r="A964">
        <v>2759093</v>
      </c>
      <c r="B964">
        <v>1</v>
      </c>
      <c r="C964" t="s">
        <v>76</v>
      </c>
      <c r="D964" t="s">
        <v>78</v>
      </c>
      <c r="E964" t="s">
        <v>167</v>
      </c>
      <c r="F964" t="s">
        <v>2938</v>
      </c>
      <c r="G964" t="s">
        <v>160</v>
      </c>
      <c r="H964" t="s">
        <v>46</v>
      </c>
      <c r="I964" t="s">
        <v>129</v>
      </c>
      <c r="J964" t="s">
        <v>130</v>
      </c>
      <c r="K964" t="s">
        <v>131</v>
      </c>
      <c r="L964" t="s">
        <v>2939</v>
      </c>
      <c r="M964" t="s">
        <v>2940</v>
      </c>
      <c r="N964">
        <v>0.12555555500000001</v>
      </c>
      <c r="O964">
        <v>0</v>
      </c>
      <c r="P964">
        <v>160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20.088889000000002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2759094</v>
      </c>
      <c r="B965">
        <v>1</v>
      </c>
      <c r="C965" t="s">
        <v>76</v>
      </c>
      <c r="D965" t="s">
        <v>80</v>
      </c>
      <c r="E965" t="s">
        <v>167</v>
      </c>
      <c r="F965" t="s">
        <v>1023</v>
      </c>
      <c r="G965" t="s">
        <v>348</v>
      </c>
      <c r="H965" t="s">
        <v>46</v>
      </c>
      <c r="I965" t="s">
        <v>129</v>
      </c>
      <c r="J965" t="s">
        <v>130</v>
      </c>
      <c r="K965" t="s">
        <v>142</v>
      </c>
      <c r="L965" t="s">
        <v>2941</v>
      </c>
      <c r="M965" t="s">
        <v>2942</v>
      </c>
      <c r="N965">
        <v>7.6683333329999996</v>
      </c>
      <c r="O965">
        <v>0</v>
      </c>
      <c r="P965">
        <v>1345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10313.908332999999</v>
      </c>
      <c r="W965">
        <v>0</v>
      </c>
      <c r="X965">
        <v>0</v>
      </c>
      <c r="Y965">
        <v>0</v>
      </c>
      <c r="Z965">
        <v>0</v>
      </c>
    </row>
    <row r="966" spans="1:26" x14ac:dyDescent="0.3">
      <c r="A966">
        <v>2759103</v>
      </c>
      <c r="B966">
        <v>1</v>
      </c>
      <c r="C966" t="s">
        <v>76</v>
      </c>
      <c r="D966" t="s">
        <v>102</v>
      </c>
      <c r="E966" t="s">
        <v>167</v>
      </c>
      <c r="F966" t="s">
        <v>2943</v>
      </c>
      <c r="G966" t="s">
        <v>160</v>
      </c>
      <c r="H966" t="s">
        <v>46</v>
      </c>
      <c r="I966" t="s">
        <v>129</v>
      </c>
      <c r="J966" t="s">
        <v>130</v>
      </c>
      <c r="K966" t="s">
        <v>131</v>
      </c>
      <c r="L966" t="s">
        <v>2944</v>
      </c>
      <c r="M966" t="s">
        <v>2945</v>
      </c>
      <c r="N966">
        <v>0.86111111100000004</v>
      </c>
      <c r="O966">
        <v>0</v>
      </c>
      <c r="P966">
        <v>120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103.333333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2759098</v>
      </c>
      <c r="B967">
        <v>1</v>
      </c>
      <c r="C967" t="s">
        <v>76</v>
      </c>
      <c r="D967" t="s">
        <v>79</v>
      </c>
      <c r="E967" t="s">
        <v>163</v>
      </c>
      <c r="F967" t="s">
        <v>2946</v>
      </c>
      <c r="G967" t="s">
        <v>2947</v>
      </c>
      <c r="H967" t="s">
        <v>47</v>
      </c>
      <c r="I967" t="s">
        <v>129</v>
      </c>
      <c r="J967" t="s">
        <v>130</v>
      </c>
      <c r="K967" t="s">
        <v>131</v>
      </c>
      <c r="L967" t="s">
        <v>2948</v>
      </c>
      <c r="M967" t="s">
        <v>2949</v>
      </c>
      <c r="N967">
        <v>1.789722222</v>
      </c>
      <c r="O967">
        <v>28</v>
      </c>
      <c r="P967">
        <v>27</v>
      </c>
      <c r="Q967">
        <v>0</v>
      </c>
      <c r="R967">
        <v>0</v>
      </c>
      <c r="S967">
        <v>0</v>
      </c>
      <c r="T967">
        <v>0</v>
      </c>
      <c r="U967">
        <v>50.112222000000003</v>
      </c>
      <c r="V967">
        <v>48.322499999999998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2759056</v>
      </c>
      <c r="B968">
        <v>2</v>
      </c>
      <c r="C968" t="s">
        <v>76</v>
      </c>
      <c r="D968" t="s">
        <v>93</v>
      </c>
      <c r="E968" t="s">
        <v>163</v>
      </c>
      <c r="F968" t="s">
        <v>2950</v>
      </c>
      <c r="G968" t="s">
        <v>264</v>
      </c>
      <c r="H968" t="s">
        <v>47</v>
      </c>
      <c r="I968" t="s">
        <v>129</v>
      </c>
      <c r="J968" t="s">
        <v>130</v>
      </c>
      <c r="K968" t="s">
        <v>131</v>
      </c>
      <c r="L968" t="s">
        <v>2875</v>
      </c>
      <c r="M968" t="s">
        <v>2951</v>
      </c>
      <c r="N968">
        <v>1.5408333329999999</v>
      </c>
      <c r="O968">
        <v>0</v>
      </c>
      <c r="P968">
        <v>1447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2229.5858330000001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2759106</v>
      </c>
      <c r="B969">
        <v>1</v>
      </c>
      <c r="C969" t="s">
        <v>76</v>
      </c>
      <c r="D969" t="s">
        <v>93</v>
      </c>
      <c r="E969" t="s">
        <v>163</v>
      </c>
      <c r="F969" t="s">
        <v>2952</v>
      </c>
      <c r="G969" t="s">
        <v>199</v>
      </c>
      <c r="H969" t="s">
        <v>47</v>
      </c>
      <c r="I969" t="s">
        <v>129</v>
      </c>
      <c r="J969" t="s">
        <v>130</v>
      </c>
      <c r="K969" t="s">
        <v>131</v>
      </c>
      <c r="L969" t="s">
        <v>2953</v>
      </c>
      <c r="M969" t="s">
        <v>2954</v>
      </c>
      <c r="N969">
        <v>0.13500000000000001</v>
      </c>
      <c r="O969">
        <v>4</v>
      </c>
      <c r="P969">
        <v>1858</v>
      </c>
      <c r="Q969">
        <v>0</v>
      </c>
      <c r="R969">
        <v>0</v>
      </c>
      <c r="S969">
        <v>0</v>
      </c>
      <c r="T969">
        <v>0</v>
      </c>
      <c r="U969">
        <v>0.54</v>
      </c>
      <c r="V969">
        <v>250.83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2759115</v>
      </c>
      <c r="B970">
        <v>1</v>
      </c>
      <c r="C970" t="s">
        <v>76</v>
      </c>
      <c r="D970" t="s">
        <v>86</v>
      </c>
      <c r="E970" t="s">
        <v>153</v>
      </c>
      <c r="F970" t="s">
        <v>2955</v>
      </c>
      <c r="G970" t="s">
        <v>155</v>
      </c>
      <c r="H970" t="s">
        <v>46</v>
      </c>
      <c r="I970" t="s">
        <v>129</v>
      </c>
      <c r="J970" t="s">
        <v>130</v>
      </c>
      <c r="K970" t="s">
        <v>131</v>
      </c>
      <c r="L970" t="s">
        <v>2956</v>
      </c>
      <c r="M970" t="s">
        <v>2957</v>
      </c>
      <c r="N970">
        <v>1.7894444439999999</v>
      </c>
      <c r="O970">
        <v>0</v>
      </c>
      <c r="P970">
        <v>27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48.314999999999998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2759110</v>
      </c>
      <c r="B971">
        <v>1</v>
      </c>
      <c r="C971" t="s">
        <v>77</v>
      </c>
      <c r="D971" t="s">
        <v>113</v>
      </c>
      <c r="E971" t="s">
        <v>167</v>
      </c>
      <c r="F971" t="s">
        <v>2958</v>
      </c>
      <c r="G971" t="s">
        <v>348</v>
      </c>
      <c r="H971" t="s">
        <v>46</v>
      </c>
      <c r="I971" t="s">
        <v>129</v>
      </c>
      <c r="J971" t="s">
        <v>130</v>
      </c>
      <c r="K971" t="s">
        <v>142</v>
      </c>
      <c r="L971" t="s">
        <v>2959</v>
      </c>
      <c r="M971" t="s">
        <v>2960</v>
      </c>
      <c r="N971">
        <v>4.431944444</v>
      </c>
      <c r="O971">
        <v>0</v>
      </c>
      <c r="P971">
        <v>0</v>
      </c>
      <c r="Q971">
        <v>0</v>
      </c>
      <c r="R971">
        <v>182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806.61388899999997</v>
      </c>
      <c r="Y971">
        <v>0</v>
      </c>
      <c r="Z971">
        <v>0</v>
      </c>
    </row>
    <row r="972" spans="1:26" x14ac:dyDescent="0.3">
      <c r="A972">
        <v>2759117</v>
      </c>
      <c r="B972">
        <v>1</v>
      </c>
      <c r="C972" t="s">
        <v>76</v>
      </c>
      <c r="D972" t="s">
        <v>101</v>
      </c>
      <c r="E972" t="s">
        <v>153</v>
      </c>
      <c r="F972" t="s">
        <v>2961</v>
      </c>
      <c r="G972" t="s">
        <v>249</v>
      </c>
      <c r="H972" t="s">
        <v>46</v>
      </c>
      <c r="I972" t="s">
        <v>129</v>
      </c>
      <c r="J972" t="s">
        <v>130</v>
      </c>
      <c r="K972" t="s">
        <v>131</v>
      </c>
      <c r="L972" t="s">
        <v>2962</v>
      </c>
      <c r="M972" t="s">
        <v>2963</v>
      </c>
      <c r="N972">
        <v>5.4988888879999998</v>
      </c>
      <c r="O972">
        <v>0</v>
      </c>
      <c r="P972">
        <v>40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219.955556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2759118</v>
      </c>
      <c r="B973">
        <v>1</v>
      </c>
      <c r="C973" t="s">
        <v>76</v>
      </c>
      <c r="D973" t="s">
        <v>91</v>
      </c>
      <c r="E973" t="s">
        <v>126</v>
      </c>
      <c r="F973" t="s">
        <v>2964</v>
      </c>
      <c r="G973" t="s">
        <v>160</v>
      </c>
      <c r="H973" t="s">
        <v>46</v>
      </c>
      <c r="I973" t="s">
        <v>129</v>
      </c>
      <c r="J973" t="s">
        <v>130</v>
      </c>
      <c r="K973" t="s">
        <v>131</v>
      </c>
      <c r="L973" t="s">
        <v>2965</v>
      </c>
      <c r="M973" t="s">
        <v>2966</v>
      </c>
      <c r="N973">
        <v>0.44805555499999999</v>
      </c>
      <c r="O973">
        <v>0</v>
      </c>
      <c r="P973">
        <v>538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241.053889</v>
      </c>
      <c r="W973">
        <v>0</v>
      </c>
      <c r="X973">
        <v>0</v>
      </c>
      <c r="Y973">
        <v>0</v>
      </c>
      <c r="Z973">
        <v>0</v>
      </c>
    </row>
    <row r="974" spans="1:26" x14ac:dyDescent="0.3">
      <c r="A974">
        <v>2807793</v>
      </c>
      <c r="B974">
        <v>1</v>
      </c>
      <c r="C974" t="s">
        <v>76</v>
      </c>
      <c r="D974" t="s">
        <v>89</v>
      </c>
      <c r="E974" t="s">
        <v>145</v>
      </c>
      <c r="F974" t="s">
        <v>2967</v>
      </c>
      <c r="G974" t="s">
        <v>160</v>
      </c>
      <c r="H974" t="s">
        <v>46</v>
      </c>
      <c r="I974" t="s">
        <v>129</v>
      </c>
      <c r="J974" t="s">
        <v>130</v>
      </c>
      <c r="K974" t="s">
        <v>131</v>
      </c>
      <c r="L974" t="s">
        <v>2968</v>
      </c>
      <c r="M974" t="s">
        <v>2969</v>
      </c>
      <c r="N974">
        <v>16.783333333000002</v>
      </c>
      <c r="O974">
        <v>0</v>
      </c>
      <c r="P974">
        <v>21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352.45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2759116</v>
      </c>
      <c r="B975">
        <v>1</v>
      </c>
      <c r="C975" t="s">
        <v>77</v>
      </c>
      <c r="D975" t="s">
        <v>122</v>
      </c>
      <c r="E975" t="s">
        <v>163</v>
      </c>
      <c r="F975" t="s">
        <v>2970</v>
      </c>
      <c r="G975" t="s">
        <v>417</v>
      </c>
      <c r="H975" t="s">
        <v>47</v>
      </c>
      <c r="I975" t="s">
        <v>129</v>
      </c>
      <c r="J975" t="s">
        <v>130</v>
      </c>
      <c r="K975" t="s">
        <v>142</v>
      </c>
      <c r="L975" t="s">
        <v>2971</v>
      </c>
      <c r="M975" t="s">
        <v>2972</v>
      </c>
      <c r="N975">
        <v>5.801666666</v>
      </c>
      <c r="O975">
        <v>0</v>
      </c>
      <c r="P975">
        <v>0</v>
      </c>
      <c r="Q975">
        <v>2</v>
      </c>
      <c r="R975">
        <v>169</v>
      </c>
      <c r="S975">
        <v>0</v>
      </c>
      <c r="T975">
        <v>0</v>
      </c>
      <c r="U975">
        <v>0</v>
      </c>
      <c r="V975">
        <v>0</v>
      </c>
      <c r="W975">
        <v>11.603332999999999</v>
      </c>
      <c r="X975">
        <v>980.48166700000002</v>
      </c>
      <c r="Y975">
        <v>0</v>
      </c>
      <c r="Z975">
        <v>0</v>
      </c>
    </row>
    <row r="976" spans="1:26" x14ac:dyDescent="0.3">
      <c r="A976">
        <v>2759119</v>
      </c>
      <c r="B976">
        <v>1</v>
      </c>
      <c r="C976" t="s">
        <v>76</v>
      </c>
      <c r="D976" t="s">
        <v>86</v>
      </c>
      <c r="E976" t="s">
        <v>126</v>
      </c>
      <c r="F976" t="s">
        <v>2973</v>
      </c>
      <c r="G976" t="s">
        <v>128</v>
      </c>
      <c r="H976" t="s">
        <v>46</v>
      </c>
      <c r="I976" t="s">
        <v>129</v>
      </c>
      <c r="J976" t="s">
        <v>130</v>
      </c>
      <c r="K976" t="s">
        <v>131</v>
      </c>
      <c r="L976" t="s">
        <v>2974</v>
      </c>
      <c r="M976" t="s">
        <v>2975</v>
      </c>
      <c r="N976">
        <v>2.8386111110000001</v>
      </c>
      <c r="O976">
        <v>0</v>
      </c>
      <c r="P976">
        <v>4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11.354444000000001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2759250</v>
      </c>
      <c r="B977">
        <v>1</v>
      </c>
      <c r="C977" t="s">
        <v>77</v>
      </c>
      <c r="D977" t="s">
        <v>124</v>
      </c>
      <c r="E977" t="s">
        <v>222</v>
      </c>
      <c r="F977" t="s">
        <v>2976</v>
      </c>
      <c r="G977" t="s">
        <v>348</v>
      </c>
      <c r="H977" t="s">
        <v>47</v>
      </c>
      <c r="I977" t="s">
        <v>129</v>
      </c>
      <c r="J977" t="s">
        <v>130</v>
      </c>
      <c r="K977" t="s">
        <v>142</v>
      </c>
      <c r="L977" t="s">
        <v>2977</v>
      </c>
      <c r="M977" t="s">
        <v>2978</v>
      </c>
      <c r="N977">
        <v>4.4894444440000001</v>
      </c>
      <c r="O977">
        <v>2</v>
      </c>
      <c r="P977">
        <v>911</v>
      </c>
      <c r="Q977">
        <v>0</v>
      </c>
      <c r="R977">
        <v>0</v>
      </c>
      <c r="S977">
        <v>0</v>
      </c>
      <c r="T977">
        <v>0</v>
      </c>
      <c r="U977">
        <v>8.9788890000000006</v>
      </c>
      <c r="V977">
        <v>4089.8838879999998</v>
      </c>
      <c r="W977">
        <v>0</v>
      </c>
      <c r="X977">
        <v>0</v>
      </c>
      <c r="Y977">
        <v>0</v>
      </c>
      <c r="Z977">
        <v>0</v>
      </c>
    </row>
    <row r="978" spans="1:26" x14ac:dyDescent="0.3">
      <c r="A978">
        <v>2759120</v>
      </c>
      <c r="B978">
        <v>1</v>
      </c>
      <c r="C978" t="s">
        <v>76</v>
      </c>
      <c r="D978" t="s">
        <v>78</v>
      </c>
      <c r="E978" t="s">
        <v>145</v>
      </c>
      <c r="F978" t="s">
        <v>2979</v>
      </c>
      <c r="G978" t="s">
        <v>150</v>
      </c>
      <c r="H978" t="s">
        <v>46</v>
      </c>
      <c r="I978" t="s">
        <v>129</v>
      </c>
      <c r="J978" t="s">
        <v>130</v>
      </c>
      <c r="K978" t="s">
        <v>131</v>
      </c>
      <c r="L978" t="s">
        <v>2980</v>
      </c>
      <c r="M978" t="s">
        <v>2981</v>
      </c>
      <c r="N978">
        <v>11.069722221999999</v>
      </c>
      <c r="O978">
        <v>0</v>
      </c>
      <c r="P978">
        <v>41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453.858611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2759131</v>
      </c>
      <c r="B979">
        <v>1</v>
      </c>
      <c r="C979" t="s">
        <v>76</v>
      </c>
      <c r="D979" t="s">
        <v>93</v>
      </c>
      <c r="E979" t="s">
        <v>167</v>
      </c>
      <c r="F979" t="s">
        <v>2982</v>
      </c>
      <c r="G979" t="s">
        <v>195</v>
      </c>
      <c r="H979" t="s">
        <v>46</v>
      </c>
      <c r="I979" t="s">
        <v>129</v>
      </c>
      <c r="J979" t="s">
        <v>130</v>
      </c>
      <c r="K979" t="s">
        <v>131</v>
      </c>
      <c r="L979" t="s">
        <v>2983</v>
      </c>
      <c r="M979" t="s">
        <v>2984</v>
      </c>
      <c r="N979">
        <v>1.6491666659999999</v>
      </c>
      <c r="O979">
        <v>0</v>
      </c>
      <c r="P979">
        <v>334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550.82166600000005</v>
      </c>
      <c r="W979">
        <v>0</v>
      </c>
      <c r="X979">
        <v>0</v>
      </c>
      <c r="Y979">
        <v>0</v>
      </c>
      <c r="Z979">
        <v>0</v>
      </c>
    </row>
    <row r="980" spans="1:26" x14ac:dyDescent="0.3">
      <c r="A980">
        <v>2759135</v>
      </c>
      <c r="B980">
        <v>1</v>
      </c>
      <c r="C980" t="s">
        <v>76</v>
      </c>
      <c r="D980" t="s">
        <v>90</v>
      </c>
      <c r="E980" t="s">
        <v>126</v>
      </c>
      <c r="F980" t="s">
        <v>2985</v>
      </c>
      <c r="G980" t="s">
        <v>371</v>
      </c>
      <c r="H980" t="s">
        <v>46</v>
      </c>
      <c r="I980" t="s">
        <v>129</v>
      </c>
      <c r="J980" t="s">
        <v>130</v>
      </c>
      <c r="K980" t="s">
        <v>131</v>
      </c>
      <c r="L980" t="s">
        <v>2986</v>
      </c>
      <c r="M980" t="s">
        <v>2987</v>
      </c>
      <c r="N980">
        <v>3.1158333329999999</v>
      </c>
      <c r="O980">
        <v>0</v>
      </c>
      <c r="P980">
        <v>16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49.853332999999999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2759134</v>
      </c>
      <c r="B981">
        <v>1</v>
      </c>
      <c r="C981" t="s">
        <v>76</v>
      </c>
      <c r="D981" t="s">
        <v>80</v>
      </c>
      <c r="E981" t="s">
        <v>153</v>
      </c>
      <c r="F981" t="s">
        <v>2988</v>
      </c>
      <c r="G981" t="s">
        <v>249</v>
      </c>
      <c r="H981" t="s">
        <v>46</v>
      </c>
      <c r="I981" t="s">
        <v>129</v>
      </c>
      <c r="J981" t="s">
        <v>130</v>
      </c>
      <c r="K981" t="s">
        <v>131</v>
      </c>
      <c r="L981" t="s">
        <v>2989</v>
      </c>
      <c r="M981" t="s">
        <v>2990</v>
      </c>
      <c r="N981">
        <v>8.8594444439999993</v>
      </c>
      <c r="O981">
        <v>0</v>
      </c>
      <c r="P981">
        <v>19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168.329444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2759136</v>
      </c>
      <c r="B982">
        <v>1</v>
      </c>
      <c r="C982" t="s">
        <v>76</v>
      </c>
      <c r="D982" t="s">
        <v>78</v>
      </c>
      <c r="E982" t="s">
        <v>126</v>
      </c>
      <c r="F982" t="s">
        <v>1264</v>
      </c>
      <c r="G982" t="s">
        <v>135</v>
      </c>
      <c r="H982" t="s">
        <v>46</v>
      </c>
      <c r="I982" t="s">
        <v>129</v>
      </c>
      <c r="J982" t="s">
        <v>130</v>
      </c>
      <c r="K982" t="s">
        <v>131</v>
      </c>
      <c r="L982" t="s">
        <v>2991</v>
      </c>
      <c r="M982" t="s">
        <v>2992</v>
      </c>
      <c r="N982">
        <v>2.8997222219999998</v>
      </c>
      <c r="O982">
        <v>0</v>
      </c>
      <c r="P982">
        <v>64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185.582222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2759167</v>
      </c>
      <c r="B983">
        <v>1</v>
      </c>
      <c r="C983" t="s">
        <v>76</v>
      </c>
      <c r="D983" t="s">
        <v>93</v>
      </c>
      <c r="E983" t="s">
        <v>163</v>
      </c>
      <c r="F983" t="s">
        <v>2873</v>
      </c>
      <c r="G983" t="s">
        <v>264</v>
      </c>
      <c r="H983" t="s">
        <v>47</v>
      </c>
      <c r="I983" t="s">
        <v>129</v>
      </c>
      <c r="J983" t="s">
        <v>130</v>
      </c>
      <c r="K983" t="s">
        <v>131</v>
      </c>
      <c r="L983" t="s">
        <v>2993</v>
      </c>
      <c r="M983" t="s">
        <v>2994</v>
      </c>
      <c r="N983">
        <v>1.3927777770000001</v>
      </c>
      <c r="O983">
        <v>0</v>
      </c>
      <c r="P983">
        <v>228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317.55333300000001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2759176</v>
      </c>
      <c r="B984">
        <v>1</v>
      </c>
      <c r="C984" t="s">
        <v>76</v>
      </c>
      <c r="D984" t="s">
        <v>97</v>
      </c>
      <c r="E984" t="s">
        <v>153</v>
      </c>
      <c r="F984" t="s">
        <v>2995</v>
      </c>
      <c r="G984" t="s">
        <v>249</v>
      </c>
      <c r="H984" t="s">
        <v>46</v>
      </c>
      <c r="I984" t="s">
        <v>129</v>
      </c>
      <c r="J984" t="s">
        <v>130</v>
      </c>
      <c r="K984" t="s">
        <v>131</v>
      </c>
      <c r="L984" t="s">
        <v>2996</v>
      </c>
      <c r="M984" t="s">
        <v>2997</v>
      </c>
      <c r="N984">
        <v>6.5724999999999998</v>
      </c>
      <c r="O984">
        <v>0</v>
      </c>
      <c r="P984">
        <v>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6.5724999999999998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2759144</v>
      </c>
      <c r="B985">
        <v>1</v>
      </c>
      <c r="C985" t="s">
        <v>76</v>
      </c>
      <c r="D985" t="s">
        <v>90</v>
      </c>
      <c r="E985" t="s">
        <v>222</v>
      </c>
      <c r="F985" t="s">
        <v>2998</v>
      </c>
      <c r="G985" t="s">
        <v>199</v>
      </c>
      <c r="H985" t="s">
        <v>47</v>
      </c>
      <c r="I985" t="s">
        <v>129</v>
      </c>
      <c r="J985" t="s">
        <v>130</v>
      </c>
      <c r="K985" t="s">
        <v>131</v>
      </c>
      <c r="L985" t="s">
        <v>2999</v>
      </c>
      <c r="M985" t="s">
        <v>3000</v>
      </c>
      <c r="N985">
        <v>0.35749999999999998</v>
      </c>
      <c r="O985">
        <v>0</v>
      </c>
      <c r="P985">
        <v>0</v>
      </c>
      <c r="Q985">
        <v>9</v>
      </c>
      <c r="R985">
        <v>35</v>
      </c>
      <c r="S985">
        <v>0</v>
      </c>
      <c r="T985">
        <v>0</v>
      </c>
      <c r="U985">
        <v>0</v>
      </c>
      <c r="V985">
        <v>0</v>
      </c>
      <c r="W985">
        <v>3.2174999999999998</v>
      </c>
      <c r="X985">
        <v>12.512499999999999</v>
      </c>
      <c r="Y985">
        <v>0</v>
      </c>
      <c r="Z985">
        <v>0</v>
      </c>
    </row>
    <row r="986" spans="1:26" x14ac:dyDescent="0.3">
      <c r="A986">
        <v>2759147</v>
      </c>
      <c r="B986">
        <v>1</v>
      </c>
      <c r="C986" t="s">
        <v>76</v>
      </c>
      <c r="D986" t="s">
        <v>81</v>
      </c>
      <c r="E986" t="s">
        <v>153</v>
      </c>
      <c r="F986" t="s">
        <v>3001</v>
      </c>
      <c r="G986" t="s">
        <v>155</v>
      </c>
      <c r="H986" t="s">
        <v>46</v>
      </c>
      <c r="I986" t="s">
        <v>129</v>
      </c>
      <c r="J986" t="s">
        <v>130</v>
      </c>
      <c r="K986" t="s">
        <v>131</v>
      </c>
      <c r="L986" t="s">
        <v>3002</v>
      </c>
      <c r="M986" t="s">
        <v>3003</v>
      </c>
      <c r="N986">
        <v>1.1225000000000001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1.1225000000000001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2759139</v>
      </c>
      <c r="B987">
        <v>1</v>
      </c>
      <c r="C987" t="s">
        <v>76</v>
      </c>
      <c r="D987" t="s">
        <v>85</v>
      </c>
      <c r="E987" t="s">
        <v>163</v>
      </c>
      <c r="F987" t="s">
        <v>3004</v>
      </c>
      <c r="G987" t="s">
        <v>199</v>
      </c>
      <c r="H987" t="s">
        <v>47</v>
      </c>
      <c r="I987" t="s">
        <v>339</v>
      </c>
      <c r="J987" t="s">
        <v>130</v>
      </c>
      <c r="K987" t="s">
        <v>131</v>
      </c>
      <c r="L987" t="s">
        <v>3005</v>
      </c>
      <c r="M987" t="s">
        <v>3006</v>
      </c>
      <c r="N987">
        <v>5.5555550000000002E-3</v>
      </c>
      <c r="O987">
        <v>10</v>
      </c>
      <c r="P987">
        <v>530</v>
      </c>
      <c r="Q987">
        <v>0</v>
      </c>
      <c r="R987">
        <v>0</v>
      </c>
      <c r="S987">
        <v>0</v>
      </c>
      <c r="T987">
        <v>0</v>
      </c>
      <c r="U987">
        <v>5.5556000000000001E-2</v>
      </c>
      <c r="V987">
        <v>2.9444439999999998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2759342</v>
      </c>
      <c r="B988">
        <v>1</v>
      </c>
      <c r="C988" t="s">
        <v>77</v>
      </c>
      <c r="D988" t="s">
        <v>124</v>
      </c>
      <c r="E988" t="s">
        <v>222</v>
      </c>
      <c r="F988" t="s">
        <v>3007</v>
      </c>
      <c r="G988" t="s">
        <v>348</v>
      </c>
      <c r="H988" t="s">
        <v>47</v>
      </c>
      <c r="I988" t="s">
        <v>129</v>
      </c>
      <c r="J988" t="s">
        <v>130</v>
      </c>
      <c r="K988" t="s">
        <v>142</v>
      </c>
      <c r="L988" t="s">
        <v>3005</v>
      </c>
      <c r="M988" t="s">
        <v>3008</v>
      </c>
      <c r="N988">
        <v>3.5805555550000001</v>
      </c>
      <c r="O988">
        <v>1</v>
      </c>
      <c r="P988">
        <v>246</v>
      </c>
      <c r="Q988">
        <v>0</v>
      </c>
      <c r="R988">
        <v>0</v>
      </c>
      <c r="S988">
        <v>0</v>
      </c>
      <c r="T988">
        <v>0</v>
      </c>
      <c r="U988">
        <v>3.5805560000000001</v>
      </c>
      <c r="V988">
        <v>880.81666700000005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2759148</v>
      </c>
      <c r="B989">
        <v>1</v>
      </c>
      <c r="C989" t="s">
        <v>76</v>
      </c>
      <c r="D989" t="s">
        <v>103</v>
      </c>
      <c r="E989" t="s">
        <v>153</v>
      </c>
      <c r="F989" t="s">
        <v>3009</v>
      </c>
      <c r="G989" t="s">
        <v>155</v>
      </c>
      <c r="H989" t="s">
        <v>46</v>
      </c>
      <c r="I989" t="s">
        <v>129</v>
      </c>
      <c r="J989" t="s">
        <v>130</v>
      </c>
      <c r="K989" t="s">
        <v>131</v>
      </c>
      <c r="L989" t="s">
        <v>3010</v>
      </c>
      <c r="M989" t="s">
        <v>3011</v>
      </c>
      <c r="N989">
        <v>0.88638888800000004</v>
      </c>
      <c r="O989">
        <v>0</v>
      </c>
      <c r="P989">
        <v>0</v>
      </c>
      <c r="Q989">
        <v>0</v>
      </c>
      <c r="R989">
        <v>9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7.9775</v>
      </c>
      <c r="Y989">
        <v>0</v>
      </c>
      <c r="Z989">
        <v>0</v>
      </c>
    </row>
    <row r="990" spans="1:26" x14ac:dyDescent="0.3">
      <c r="A990">
        <v>2759140</v>
      </c>
      <c r="B990">
        <v>1</v>
      </c>
      <c r="C990" t="s">
        <v>76</v>
      </c>
      <c r="D990" t="s">
        <v>97</v>
      </c>
      <c r="E990" t="s">
        <v>126</v>
      </c>
      <c r="F990" t="s">
        <v>3012</v>
      </c>
      <c r="G990" t="s">
        <v>160</v>
      </c>
      <c r="H990" t="s">
        <v>46</v>
      </c>
      <c r="I990" t="s">
        <v>129</v>
      </c>
      <c r="J990" t="s">
        <v>130</v>
      </c>
      <c r="K990" t="s">
        <v>131</v>
      </c>
      <c r="L990" t="s">
        <v>3013</v>
      </c>
      <c r="M990" t="s">
        <v>3014</v>
      </c>
      <c r="N990">
        <v>1.5594444439999999</v>
      </c>
      <c r="O990">
        <v>0</v>
      </c>
      <c r="P990">
        <v>143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223.00055499999999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2759153</v>
      </c>
      <c r="B991">
        <v>1</v>
      </c>
      <c r="C991" t="s">
        <v>77</v>
      </c>
      <c r="D991" t="s">
        <v>123</v>
      </c>
      <c r="E991" t="s">
        <v>158</v>
      </c>
      <c r="F991" t="s">
        <v>2379</v>
      </c>
      <c r="G991" t="s">
        <v>199</v>
      </c>
      <c r="H991" t="s">
        <v>47</v>
      </c>
      <c r="I991" t="s">
        <v>129</v>
      </c>
      <c r="J991" t="s">
        <v>130</v>
      </c>
      <c r="K991" t="s">
        <v>131</v>
      </c>
      <c r="L991" t="s">
        <v>3015</v>
      </c>
      <c r="M991" t="s">
        <v>3016</v>
      </c>
      <c r="N991">
        <v>0.244166666</v>
      </c>
      <c r="O991">
        <v>318</v>
      </c>
      <c r="P991">
        <v>51</v>
      </c>
      <c r="Q991">
        <v>0</v>
      </c>
      <c r="R991">
        <v>0</v>
      </c>
      <c r="S991">
        <v>0</v>
      </c>
      <c r="T991">
        <v>0</v>
      </c>
      <c r="U991">
        <v>77.644999999999996</v>
      </c>
      <c r="V991">
        <v>12.452500000000001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2759161</v>
      </c>
      <c r="B992">
        <v>1</v>
      </c>
      <c r="C992" t="s">
        <v>76</v>
      </c>
      <c r="D992" t="s">
        <v>82</v>
      </c>
      <c r="E992" t="s">
        <v>153</v>
      </c>
      <c r="F992" t="s">
        <v>3017</v>
      </c>
      <c r="G992" t="s">
        <v>578</v>
      </c>
      <c r="H992" t="s">
        <v>46</v>
      </c>
      <c r="I992" t="s">
        <v>129</v>
      </c>
      <c r="J992" t="s">
        <v>15</v>
      </c>
      <c r="K992" t="s">
        <v>131</v>
      </c>
      <c r="L992" t="s">
        <v>3018</v>
      </c>
      <c r="M992" t="s">
        <v>3019</v>
      </c>
      <c r="N992">
        <v>6.613888888</v>
      </c>
      <c r="O992">
        <v>0</v>
      </c>
      <c r="P992">
        <v>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6.6138890000000004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2759180</v>
      </c>
      <c r="B993">
        <v>1</v>
      </c>
      <c r="C993" t="s">
        <v>76</v>
      </c>
      <c r="D993" t="s">
        <v>85</v>
      </c>
      <c r="E993" t="s">
        <v>222</v>
      </c>
      <c r="F993" t="s">
        <v>3020</v>
      </c>
      <c r="G993" t="s">
        <v>199</v>
      </c>
      <c r="H993" t="s">
        <v>47</v>
      </c>
      <c r="I993" t="s">
        <v>129</v>
      </c>
      <c r="J993" t="s">
        <v>130</v>
      </c>
      <c r="K993" t="s">
        <v>131</v>
      </c>
      <c r="L993" t="s">
        <v>3021</v>
      </c>
      <c r="M993" t="s">
        <v>3022</v>
      </c>
      <c r="N993">
        <v>0.73777777700000002</v>
      </c>
      <c r="O993">
        <v>10</v>
      </c>
      <c r="P993">
        <v>875</v>
      </c>
      <c r="Q993">
        <v>0</v>
      </c>
      <c r="R993">
        <v>0</v>
      </c>
      <c r="S993">
        <v>0</v>
      </c>
      <c r="T993">
        <v>0</v>
      </c>
      <c r="U993">
        <v>7.3777780000000002</v>
      </c>
      <c r="V993">
        <v>645.55555500000003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2759158</v>
      </c>
      <c r="B994">
        <v>1</v>
      </c>
      <c r="C994" t="s">
        <v>76</v>
      </c>
      <c r="D994" t="s">
        <v>78</v>
      </c>
      <c r="E994" t="s">
        <v>167</v>
      </c>
      <c r="F994" t="s">
        <v>2549</v>
      </c>
      <c r="G994" t="s">
        <v>160</v>
      </c>
      <c r="H994" t="s">
        <v>46</v>
      </c>
      <c r="I994" t="s">
        <v>129</v>
      </c>
      <c r="J994" t="s">
        <v>130</v>
      </c>
      <c r="K994" t="s">
        <v>131</v>
      </c>
      <c r="L994" t="s">
        <v>3023</v>
      </c>
      <c r="M994" t="s">
        <v>2949</v>
      </c>
      <c r="N994">
        <v>1.133611111</v>
      </c>
      <c r="O994">
        <v>0</v>
      </c>
      <c r="P994">
        <v>306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346.88499999999999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2759188</v>
      </c>
      <c r="B995">
        <v>1</v>
      </c>
      <c r="C995" t="s">
        <v>76</v>
      </c>
      <c r="D995" t="s">
        <v>92</v>
      </c>
      <c r="E995" t="s">
        <v>163</v>
      </c>
      <c r="F995" t="s">
        <v>3024</v>
      </c>
      <c r="G995" t="s">
        <v>264</v>
      </c>
      <c r="H995" t="s">
        <v>47</v>
      </c>
      <c r="I995" t="s">
        <v>129</v>
      </c>
      <c r="J995" t="s">
        <v>130</v>
      </c>
      <c r="K995" t="s">
        <v>131</v>
      </c>
      <c r="L995" t="s">
        <v>3025</v>
      </c>
      <c r="M995" t="s">
        <v>3026</v>
      </c>
      <c r="N995">
        <v>0.60138888800000001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123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73.970832999999999</v>
      </c>
    </row>
    <row r="996" spans="1:26" x14ac:dyDescent="0.3">
      <c r="A996">
        <v>2759170</v>
      </c>
      <c r="B996">
        <v>1</v>
      </c>
      <c r="C996" t="s">
        <v>76</v>
      </c>
      <c r="D996" t="s">
        <v>78</v>
      </c>
      <c r="E996" t="s">
        <v>153</v>
      </c>
      <c r="F996" t="s">
        <v>2074</v>
      </c>
      <c r="G996" t="s">
        <v>249</v>
      </c>
      <c r="H996" t="s">
        <v>46</v>
      </c>
      <c r="I996" t="s">
        <v>129</v>
      </c>
      <c r="J996" t="s">
        <v>130</v>
      </c>
      <c r="K996" t="s">
        <v>131</v>
      </c>
      <c r="L996" t="s">
        <v>3027</v>
      </c>
      <c r="M996" t="s">
        <v>3028</v>
      </c>
      <c r="N996">
        <v>11.107777777000001</v>
      </c>
      <c r="O996">
        <v>0</v>
      </c>
      <c r="P996">
        <v>17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188.832222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2759160</v>
      </c>
      <c r="B997">
        <v>1</v>
      </c>
      <c r="C997" t="s">
        <v>76</v>
      </c>
      <c r="D997" t="s">
        <v>106</v>
      </c>
      <c r="E997" t="s">
        <v>153</v>
      </c>
      <c r="F997" t="s">
        <v>3029</v>
      </c>
      <c r="G997" t="s">
        <v>249</v>
      </c>
      <c r="H997" t="s">
        <v>46</v>
      </c>
      <c r="I997" t="s">
        <v>129</v>
      </c>
      <c r="J997" t="s">
        <v>130</v>
      </c>
      <c r="K997" t="s">
        <v>131</v>
      </c>
      <c r="L997" t="s">
        <v>3030</v>
      </c>
      <c r="M997" t="s">
        <v>3031</v>
      </c>
      <c r="N997">
        <v>1.3038888879999999</v>
      </c>
      <c r="O997">
        <v>0</v>
      </c>
      <c r="P997">
        <v>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1.3038890000000001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2759189</v>
      </c>
      <c r="B998">
        <v>1</v>
      </c>
      <c r="C998" t="s">
        <v>76</v>
      </c>
      <c r="D998" t="s">
        <v>80</v>
      </c>
      <c r="E998" t="s">
        <v>126</v>
      </c>
      <c r="F998" t="s">
        <v>3032</v>
      </c>
      <c r="G998" t="s">
        <v>135</v>
      </c>
      <c r="H998" t="s">
        <v>46</v>
      </c>
      <c r="I998" t="s">
        <v>129</v>
      </c>
      <c r="J998" t="s">
        <v>130</v>
      </c>
      <c r="K998" t="s">
        <v>131</v>
      </c>
      <c r="L998" t="s">
        <v>3033</v>
      </c>
      <c r="M998" t="s">
        <v>3034</v>
      </c>
      <c r="N998">
        <v>7.4483333329999999</v>
      </c>
      <c r="O998">
        <v>0</v>
      </c>
      <c r="P998">
        <v>191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1422.6316670000001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2759164</v>
      </c>
      <c r="B999">
        <v>1</v>
      </c>
      <c r="C999" t="s">
        <v>76</v>
      </c>
      <c r="D999" t="s">
        <v>101</v>
      </c>
      <c r="E999" t="s">
        <v>153</v>
      </c>
      <c r="F999" t="s">
        <v>3035</v>
      </c>
      <c r="G999" t="s">
        <v>155</v>
      </c>
      <c r="H999" t="s">
        <v>46</v>
      </c>
      <c r="I999" t="s">
        <v>129</v>
      </c>
      <c r="J999" t="s">
        <v>130</v>
      </c>
      <c r="K999" t="s">
        <v>131</v>
      </c>
      <c r="L999" t="s">
        <v>3036</v>
      </c>
      <c r="M999" t="s">
        <v>3037</v>
      </c>
      <c r="N999">
        <v>2.741944444</v>
      </c>
      <c r="O999">
        <v>0</v>
      </c>
      <c r="P999">
        <v>43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117.903611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2759044</v>
      </c>
      <c r="B1000">
        <v>2</v>
      </c>
      <c r="C1000" t="s">
        <v>76</v>
      </c>
      <c r="D1000" t="s">
        <v>95</v>
      </c>
      <c r="E1000" t="s">
        <v>163</v>
      </c>
      <c r="F1000" t="s">
        <v>3038</v>
      </c>
      <c r="G1000" t="s">
        <v>264</v>
      </c>
      <c r="H1000" t="s">
        <v>47</v>
      </c>
      <c r="I1000" t="s">
        <v>129</v>
      </c>
      <c r="J1000" t="s">
        <v>130</v>
      </c>
      <c r="K1000" t="s">
        <v>131</v>
      </c>
      <c r="L1000" t="s">
        <v>2866</v>
      </c>
      <c r="M1000" t="s">
        <v>3039</v>
      </c>
      <c r="N1000">
        <v>2.0380555550000001</v>
      </c>
      <c r="O1000">
        <v>0</v>
      </c>
      <c r="P1000">
        <v>0</v>
      </c>
      <c r="Q1000">
        <v>0</v>
      </c>
      <c r="R1000">
        <v>0</v>
      </c>
      <c r="S1000">
        <v>2</v>
      </c>
      <c r="T1000">
        <v>126</v>
      </c>
      <c r="U1000">
        <v>0</v>
      </c>
      <c r="V1000">
        <v>0</v>
      </c>
      <c r="W1000">
        <v>0</v>
      </c>
      <c r="X1000">
        <v>0</v>
      </c>
      <c r="Y1000">
        <v>4.076111</v>
      </c>
      <c r="Z1000">
        <v>256.79500000000002</v>
      </c>
    </row>
    <row r="1001" spans="1:26" x14ac:dyDescent="0.3">
      <c r="A1001">
        <v>2759163</v>
      </c>
      <c r="B1001">
        <v>1</v>
      </c>
      <c r="C1001" t="s">
        <v>76</v>
      </c>
      <c r="D1001" t="s">
        <v>104</v>
      </c>
      <c r="E1001" t="s">
        <v>163</v>
      </c>
      <c r="F1001" t="s">
        <v>3040</v>
      </c>
      <c r="G1001" t="s">
        <v>348</v>
      </c>
      <c r="H1001" t="s">
        <v>47</v>
      </c>
      <c r="I1001" t="s">
        <v>129</v>
      </c>
      <c r="J1001" t="s">
        <v>130</v>
      </c>
      <c r="K1001" t="s">
        <v>142</v>
      </c>
      <c r="L1001" t="s">
        <v>3041</v>
      </c>
      <c r="M1001" t="s">
        <v>3042</v>
      </c>
      <c r="N1001">
        <v>7.3797222219999998</v>
      </c>
      <c r="O1001">
        <v>0</v>
      </c>
      <c r="P1001">
        <v>0</v>
      </c>
      <c r="Q1001">
        <v>0</v>
      </c>
      <c r="R1001">
        <v>59</v>
      </c>
      <c r="S1001">
        <v>0</v>
      </c>
      <c r="T1001">
        <v>200</v>
      </c>
      <c r="U1001">
        <v>0</v>
      </c>
      <c r="V1001">
        <v>0</v>
      </c>
      <c r="W1001">
        <v>0</v>
      </c>
      <c r="X1001">
        <v>435.40361100000001</v>
      </c>
      <c r="Y1001">
        <v>0</v>
      </c>
      <c r="Z1001">
        <v>1475.944444</v>
      </c>
    </row>
    <row r="1002" spans="1:26" x14ac:dyDescent="0.3">
      <c r="A1002">
        <v>2759214</v>
      </c>
      <c r="B1002">
        <v>1</v>
      </c>
      <c r="C1002" t="s">
        <v>76</v>
      </c>
      <c r="D1002" t="s">
        <v>92</v>
      </c>
      <c r="E1002" t="s">
        <v>153</v>
      </c>
      <c r="F1002" t="s">
        <v>3043</v>
      </c>
      <c r="G1002" t="s">
        <v>155</v>
      </c>
      <c r="H1002" t="s">
        <v>46</v>
      </c>
      <c r="I1002" t="s">
        <v>129</v>
      </c>
      <c r="J1002" t="s">
        <v>130</v>
      </c>
      <c r="K1002" t="s">
        <v>131</v>
      </c>
      <c r="L1002" t="s">
        <v>3044</v>
      </c>
      <c r="M1002" t="s">
        <v>3045</v>
      </c>
      <c r="N1002">
        <v>6.3233333329999999</v>
      </c>
      <c r="O1002">
        <v>0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6.3233329999999999</v>
      </c>
      <c r="Y1002">
        <v>0</v>
      </c>
      <c r="Z1002">
        <v>0</v>
      </c>
    </row>
    <row r="1003" spans="1:26" x14ac:dyDescent="0.3">
      <c r="A1003">
        <v>2759231</v>
      </c>
      <c r="B1003">
        <v>1</v>
      </c>
      <c r="C1003" t="s">
        <v>77</v>
      </c>
      <c r="D1003" t="s">
        <v>123</v>
      </c>
      <c r="E1003" t="s">
        <v>158</v>
      </c>
      <c r="F1003" t="s">
        <v>3046</v>
      </c>
      <c r="G1003" t="s">
        <v>199</v>
      </c>
      <c r="H1003" t="s">
        <v>47</v>
      </c>
      <c r="I1003" t="s">
        <v>129</v>
      </c>
      <c r="J1003" t="s">
        <v>130</v>
      </c>
      <c r="K1003" t="s">
        <v>131</v>
      </c>
      <c r="L1003" t="s">
        <v>3047</v>
      </c>
      <c r="M1003" t="s">
        <v>3048</v>
      </c>
      <c r="N1003">
        <v>2.008611111</v>
      </c>
      <c r="O1003">
        <v>105</v>
      </c>
      <c r="P1003">
        <v>312</v>
      </c>
      <c r="Q1003">
        <v>0</v>
      </c>
      <c r="R1003">
        <v>0</v>
      </c>
      <c r="S1003">
        <v>0</v>
      </c>
      <c r="T1003">
        <v>0</v>
      </c>
      <c r="U1003">
        <v>210.904167</v>
      </c>
      <c r="V1003">
        <v>626.68666700000006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2759165</v>
      </c>
      <c r="B1004">
        <v>1</v>
      </c>
      <c r="C1004" t="s">
        <v>77</v>
      </c>
      <c r="D1004" t="s">
        <v>115</v>
      </c>
      <c r="E1004" t="s">
        <v>222</v>
      </c>
      <c r="F1004" t="s">
        <v>3049</v>
      </c>
      <c r="G1004" t="s">
        <v>344</v>
      </c>
      <c r="H1004" t="s">
        <v>47</v>
      </c>
      <c r="I1004" t="s">
        <v>129</v>
      </c>
      <c r="J1004" t="s">
        <v>130</v>
      </c>
      <c r="K1004" t="s">
        <v>142</v>
      </c>
      <c r="L1004" t="s">
        <v>3050</v>
      </c>
      <c r="M1004" t="s">
        <v>3051</v>
      </c>
      <c r="N1004">
        <v>1.6816666659999999</v>
      </c>
      <c r="O1004">
        <v>0</v>
      </c>
      <c r="P1004">
        <v>0</v>
      </c>
      <c r="Q1004">
        <v>2</v>
      </c>
      <c r="R1004">
        <v>58</v>
      </c>
      <c r="S1004">
        <v>0</v>
      </c>
      <c r="T1004">
        <v>0</v>
      </c>
      <c r="U1004">
        <v>0</v>
      </c>
      <c r="V1004">
        <v>0</v>
      </c>
      <c r="W1004">
        <v>3.3633329999999999</v>
      </c>
      <c r="X1004">
        <v>97.536666999999994</v>
      </c>
      <c r="Y1004">
        <v>0</v>
      </c>
      <c r="Z1004">
        <v>0</v>
      </c>
    </row>
    <row r="1005" spans="1:26" x14ac:dyDescent="0.3">
      <c r="A1005">
        <v>2759002</v>
      </c>
      <c r="B1005">
        <v>2</v>
      </c>
      <c r="C1005" t="s">
        <v>76</v>
      </c>
      <c r="D1005" t="s">
        <v>92</v>
      </c>
      <c r="E1005" t="s">
        <v>167</v>
      </c>
      <c r="F1005" t="s">
        <v>3052</v>
      </c>
      <c r="G1005" t="s">
        <v>128</v>
      </c>
      <c r="H1005" t="s">
        <v>46</v>
      </c>
      <c r="I1005" t="s">
        <v>129</v>
      </c>
      <c r="J1005" t="s">
        <v>130</v>
      </c>
      <c r="K1005" t="s">
        <v>131</v>
      </c>
      <c r="L1005" t="s">
        <v>2831</v>
      </c>
      <c r="M1005" t="s">
        <v>3053</v>
      </c>
      <c r="N1005">
        <v>0.15111111099999999</v>
      </c>
      <c r="O1005">
        <v>0</v>
      </c>
      <c r="P1005">
        <v>0</v>
      </c>
      <c r="Q1005">
        <v>0</v>
      </c>
      <c r="R1005">
        <v>163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24.631111000000001</v>
      </c>
      <c r="Y1005">
        <v>0</v>
      </c>
      <c r="Z1005">
        <v>0</v>
      </c>
    </row>
    <row r="1006" spans="1:26" x14ac:dyDescent="0.3">
      <c r="A1006">
        <v>2759193</v>
      </c>
      <c r="B1006">
        <v>1</v>
      </c>
      <c r="C1006" t="s">
        <v>76</v>
      </c>
      <c r="D1006" t="s">
        <v>99</v>
      </c>
      <c r="E1006" t="s">
        <v>153</v>
      </c>
      <c r="F1006" t="s">
        <v>3054</v>
      </c>
      <c r="G1006" t="s">
        <v>249</v>
      </c>
      <c r="H1006" t="s">
        <v>46</v>
      </c>
      <c r="I1006" t="s">
        <v>129</v>
      </c>
      <c r="J1006" t="s">
        <v>130</v>
      </c>
      <c r="K1006" t="s">
        <v>131</v>
      </c>
      <c r="L1006" t="s">
        <v>3055</v>
      </c>
      <c r="M1006" t="s">
        <v>3056</v>
      </c>
      <c r="N1006">
        <v>4.1677777770000004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4.1677780000000002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2759223</v>
      </c>
      <c r="B1007">
        <v>1</v>
      </c>
      <c r="C1007" t="s">
        <v>76</v>
      </c>
      <c r="D1007" t="s">
        <v>93</v>
      </c>
      <c r="E1007" t="s">
        <v>153</v>
      </c>
      <c r="F1007" t="s">
        <v>3057</v>
      </c>
      <c r="G1007" t="s">
        <v>155</v>
      </c>
      <c r="H1007" t="s">
        <v>46</v>
      </c>
      <c r="I1007" t="s">
        <v>129</v>
      </c>
      <c r="J1007" t="s">
        <v>130</v>
      </c>
      <c r="K1007" t="s">
        <v>131</v>
      </c>
      <c r="L1007" t="s">
        <v>3058</v>
      </c>
      <c r="M1007" t="s">
        <v>3059</v>
      </c>
      <c r="N1007">
        <v>3.8863888879999999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3.8863889999999999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2759184</v>
      </c>
      <c r="B1008">
        <v>1</v>
      </c>
      <c r="C1008" t="s">
        <v>76</v>
      </c>
      <c r="D1008" t="s">
        <v>92</v>
      </c>
      <c r="E1008" t="s">
        <v>163</v>
      </c>
      <c r="F1008" t="s">
        <v>3060</v>
      </c>
      <c r="G1008" t="s">
        <v>1097</v>
      </c>
      <c r="H1008" t="s">
        <v>47</v>
      </c>
      <c r="I1008" t="s">
        <v>129</v>
      </c>
      <c r="J1008" t="s">
        <v>130</v>
      </c>
      <c r="K1008" t="s">
        <v>131</v>
      </c>
      <c r="L1008" t="s">
        <v>3061</v>
      </c>
      <c r="M1008" t="s">
        <v>3062</v>
      </c>
      <c r="N1008">
        <v>0.88416666600000005</v>
      </c>
      <c r="O1008">
        <v>0</v>
      </c>
      <c r="P1008">
        <v>0</v>
      </c>
      <c r="Q1008">
        <v>5</v>
      </c>
      <c r="R1008">
        <v>1193</v>
      </c>
      <c r="S1008">
        <v>0</v>
      </c>
      <c r="T1008">
        <v>0</v>
      </c>
      <c r="U1008">
        <v>0</v>
      </c>
      <c r="V1008">
        <v>0</v>
      </c>
      <c r="W1008">
        <v>4.420833</v>
      </c>
      <c r="X1008">
        <v>1054.810833</v>
      </c>
      <c r="Y1008">
        <v>0</v>
      </c>
      <c r="Z1008">
        <v>0</v>
      </c>
    </row>
    <row r="1009" spans="1:26" x14ac:dyDescent="0.3">
      <c r="A1009">
        <v>2759196</v>
      </c>
      <c r="B1009">
        <v>1</v>
      </c>
      <c r="C1009" t="s">
        <v>77</v>
      </c>
      <c r="D1009" t="s">
        <v>118</v>
      </c>
      <c r="E1009" t="s">
        <v>222</v>
      </c>
      <c r="F1009" t="s">
        <v>3063</v>
      </c>
      <c r="G1009" t="s">
        <v>348</v>
      </c>
      <c r="H1009" t="s">
        <v>47</v>
      </c>
      <c r="I1009" t="s">
        <v>129</v>
      </c>
      <c r="J1009" t="s">
        <v>130</v>
      </c>
      <c r="K1009" t="s">
        <v>142</v>
      </c>
      <c r="L1009" t="s">
        <v>3064</v>
      </c>
      <c r="M1009" t="s">
        <v>3065</v>
      </c>
      <c r="N1009">
        <v>1.9694444440000001</v>
      </c>
      <c r="O1009">
        <v>0</v>
      </c>
      <c r="P1009">
        <v>1979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3897.5305549999998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2759204</v>
      </c>
      <c r="B1010">
        <v>1</v>
      </c>
      <c r="C1010" t="s">
        <v>76</v>
      </c>
      <c r="D1010" t="s">
        <v>86</v>
      </c>
      <c r="E1010" t="s">
        <v>126</v>
      </c>
      <c r="F1010" t="s">
        <v>3066</v>
      </c>
      <c r="G1010" t="s">
        <v>160</v>
      </c>
      <c r="H1010" t="s">
        <v>46</v>
      </c>
      <c r="I1010" t="s">
        <v>129</v>
      </c>
      <c r="J1010" t="s">
        <v>130</v>
      </c>
      <c r="K1010" t="s">
        <v>131</v>
      </c>
      <c r="L1010" t="s">
        <v>3067</v>
      </c>
      <c r="M1010" t="s">
        <v>3068</v>
      </c>
      <c r="N1010">
        <v>5.5922222220000002</v>
      </c>
      <c r="O1010">
        <v>0</v>
      </c>
      <c r="P1010">
        <v>168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939.49333300000001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2759195</v>
      </c>
      <c r="B1011">
        <v>1</v>
      </c>
      <c r="C1011" t="s">
        <v>76</v>
      </c>
      <c r="D1011" t="s">
        <v>88</v>
      </c>
      <c r="E1011" t="s">
        <v>163</v>
      </c>
      <c r="F1011" t="s">
        <v>3069</v>
      </c>
      <c r="G1011" t="s">
        <v>2081</v>
      </c>
      <c r="H1011" t="s">
        <v>47</v>
      </c>
      <c r="I1011" t="s">
        <v>129</v>
      </c>
      <c r="J1011" t="s">
        <v>130</v>
      </c>
      <c r="K1011" t="s">
        <v>131</v>
      </c>
      <c r="L1011" t="s">
        <v>3070</v>
      </c>
      <c r="M1011" t="s">
        <v>3071</v>
      </c>
      <c r="N1011">
        <v>1.3602777770000001</v>
      </c>
      <c r="O1011">
        <v>0</v>
      </c>
      <c r="P1011">
        <v>720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979.39999899999998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2759202</v>
      </c>
      <c r="B1012">
        <v>1</v>
      </c>
      <c r="C1012" t="s">
        <v>76</v>
      </c>
      <c r="D1012" t="s">
        <v>80</v>
      </c>
      <c r="E1012" t="s">
        <v>153</v>
      </c>
      <c r="F1012" t="s">
        <v>3072</v>
      </c>
      <c r="G1012" t="s">
        <v>206</v>
      </c>
      <c r="H1012" t="s">
        <v>46</v>
      </c>
      <c r="I1012" t="s">
        <v>129</v>
      </c>
      <c r="J1012" t="s">
        <v>130</v>
      </c>
      <c r="K1012" t="s">
        <v>131</v>
      </c>
      <c r="L1012" t="s">
        <v>3070</v>
      </c>
      <c r="M1012" t="s">
        <v>3073</v>
      </c>
      <c r="N1012">
        <v>5.9013888879999996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5.901389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2759198</v>
      </c>
      <c r="B1013">
        <v>1</v>
      </c>
      <c r="C1013" t="s">
        <v>76</v>
      </c>
      <c r="D1013" t="s">
        <v>89</v>
      </c>
      <c r="E1013" t="s">
        <v>222</v>
      </c>
      <c r="F1013" t="s">
        <v>3074</v>
      </c>
      <c r="G1013" t="s">
        <v>344</v>
      </c>
      <c r="H1013" t="s">
        <v>47</v>
      </c>
      <c r="I1013" t="s">
        <v>129</v>
      </c>
      <c r="J1013" t="s">
        <v>130</v>
      </c>
      <c r="K1013" t="s">
        <v>142</v>
      </c>
      <c r="L1013" t="s">
        <v>3075</v>
      </c>
      <c r="M1013" t="s">
        <v>3076</v>
      </c>
      <c r="N1013">
        <v>0.73222222199999998</v>
      </c>
      <c r="O1013">
        <v>47</v>
      </c>
      <c r="P1013">
        <v>641</v>
      </c>
      <c r="Q1013">
        <v>0</v>
      </c>
      <c r="R1013">
        <v>0</v>
      </c>
      <c r="S1013">
        <v>0</v>
      </c>
      <c r="T1013">
        <v>0</v>
      </c>
      <c r="U1013">
        <v>34.414444000000003</v>
      </c>
      <c r="V1013">
        <v>469.354444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2759205</v>
      </c>
      <c r="B1014">
        <v>1</v>
      </c>
      <c r="C1014" t="s">
        <v>76</v>
      </c>
      <c r="D1014" t="s">
        <v>103</v>
      </c>
      <c r="E1014" t="s">
        <v>153</v>
      </c>
      <c r="F1014" t="s">
        <v>3077</v>
      </c>
      <c r="G1014" t="s">
        <v>206</v>
      </c>
      <c r="H1014" t="s">
        <v>46</v>
      </c>
      <c r="I1014" t="s">
        <v>129</v>
      </c>
      <c r="J1014" t="s">
        <v>130</v>
      </c>
      <c r="K1014" t="s">
        <v>131</v>
      </c>
      <c r="L1014" t="s">
        <v>3078</v>
      </c>
      <c r="M1014" t="s">
        <v>3079</v>
      </c>
      <c r="N1014">
        <v>1.0938888879999999</v>
      </c>
      <c r="O1014">
        <v>0</v>
      </c>
      <c r="P1014">
        <v>0</v>
      </c>
      <c r="Q1014">
        <v>0</v>
      </c>
      <c r="R1014">
        <v>7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7.657222</v>
      </c>
      <c r="Y1014">
        <v>0</v>
      </c>
      <c r="Z1014">
        <v>0</v>
      </c>
    </row>
    <row r="1015" spans="1:26" x14ac:dyDescent="0.3">
      <c r="A1015">
        <v>2759188</v>
      </c>
      <c r="B1015">
        <v>2</v>
      </c>
      <c r="C1015" t="s">
        <v>76</v>
      </c>
      <c r="D1015" t="s">
        <v>92</v>
      </c>
      <c r="E1015" t="s">
        <v>163</v>
      </c>
      <c r="F1015" t="s">
        <v>2760</v>
      </c>
      <c r="G1015" t="s">
        <v>264</v>
      </c>
      <c r="H1015" t="s">
        <v>47</v>
      </c>
      <c r="I1015" t="s">
        <v>129</v>
      </c>
      <c r="J1015" t="s">
        <v>130</v>
      </c>
      <c r="K1015" t="s">
        <v>131</v>
      </c>
      <c r="L1015" t="s">
        <v>3026</v>
      </c>
      <c r="M1015" t="s">
        <v>3080</v>
      </c>
      <c r="N1015">
        <v>1.131388888</v>
      </c>
      <c r="O1015">
        <v>0</v>
      </c>
      <c r="P1015">
        <v>0</v>
      </c>
      <c r="Q1015">
        <v>0</v>
      </c>
      <c r="R1015">
        <v>0</v>
      </c>
      <c r="S1015">
        <v>10</v>
      </c>
      <c r="T1015">
        <v>399</v>
      </c>
      <c r="U1015">
        <v>0</v>
      </c>
      <c r="V1015">
        <v>0</v>
      </c>
      <c r="W1015">
        <v>0</v>
      </c>
      <c r="X1015">
        <v>0</v>
      </c>
      <c r="Y1015">
        <v>11.313889</v>
      </c>
      <c r="Z1015">
        <v>451.42416600000001</v>
      </c>
    </row>
    <row r="1016" spans="1:26" x14ac:dyDescent="0.3">
      <c r="A1016">
        <v>2759229</v>
      </c>
      <c r="B1016">
        <v>1</v>
      </c>
      <c r="C1016" t="s">
        <v>76</v>
      </c>
      <c r="D1016" t="s">
        <v>93</v>
      </c>
      <c r="E1016" t="s">
        <v>153</v>
      </c>
      <c r="F1016" t="s">
        <v>3081</v>
      </c>
      <c r="G1016" t="s">
        <v>155</v>
      </c>
      <c r="H1016" t="s">
        <v>46</v>
      </c>
      <c r="I1016" t="s">
        <v>129</v>
      </c>
      <c r="J1016" t="s">
        <v>130</v>
      </c>
      <c r="K1016" t="s">
        <v>131</v>
      </c>
      <c r="L1016" t="s">
        <v>3082</v>
      </c>
      <c r="M1016" t="s">
        <v>3083</v>
      </c>
      <c r="N1016">
        <v>2.3280555550000002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2.3280560000000001</v>
      </c>
      <c r="W1016">
        <v>0</v>
      </c>
      <c r="X1016">
        <v>0</v>
      </c>
      <c r="Y1016">
        <v>0</v>
      </c>
      <c r="Z1016">
        <v>0</v>
      </c>
    </row>
    <row r="1017" spans="1:26" x14ac:dyDescent="0.3">
      <c r="A1017">
        <v>2759216</v>
      </c>
      <c r="B1017">
        <v>1</v>
      </c>
      <c r="C1017" t="s">
        <v>77</v>
      </c>
      <c r="D1017" t="s">
        <v>124</v>
      </c>
      <c r="E1017" t="s">
        <v>222</v>
      </c>
      <c r="F1017" t="s">
        <v>3084</v>
      </c>
      <c r="G1017" t="s">
        <v>199</v>
      </c>
      <c r="H1017" t="s">
        <v>47</v>
      </c>
      <c r="I1017" t="s">
        <v>129</v>
      </c>
      <c r="J1017" t="s">
        <v>130</v>
      </c>
      <c r="K1017" t="s">
        <v>131</v>
      </c>
      <c r="L1017" t="s">
        <v>3085</v>
      </c>
      <c r="M1017" t="s">
        <v>3086</v>
      </c>
      <c r="N1017">
        <v>0.218888888</v>
      </c>
      <c r="O1017">
        <v>20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4.3777780000000002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2759218</v>
      </c>
      <c r="B1018">
        <v>1</v>
      </c>
      <c r="C1018" t="s">
        <v>77</v>
      </c>
      <c r="D1018" t="s">
        <v>123</v>
      </c>
      <c r="E1018" t="s">
        <v>163</v>
      </c>
      <c r="F1018" t="s">
        <v>3087</v>
      </c>
      <c r="G1018" t="s">
        <v>199</v>
      </c>
      <c r="H1018" t="s">
        <v>47</v>
      </c>
      <c r="I1018" t="s">
        <v>129</v>
      </c>
      <c r="J1018" t="s">
        <v>130</v>
      </c>
      <c r="K1018" t="s">
        <v>131</v>
      </c>
      <c r="L1018" t="s">
        <v>3088</v>
      </c>
      <c r="M1018" t="s">
        <v>3089</v>
      </c>
      <c r="N1018">
        <v>0.580555555</v>
      </c>
      <c r="O1018">
        <v>2</v>
      </c>
      <c r="P1018">
        <v>539</v>
      </c>
      <c r="Q1018">
        <v>0</v>
      </c>
      <c r="R1018">
        <v>0</v>
      </c>
      <c r="S1018">
        <v>0</v>
      </c>
      <c r="T1018">
        <v>0</v>
      </c>
      <c r="U1018">
        <v>1.161111</v>
      </c>
      <c r="V1018">
        <v>312.919444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2759316</v>
      </c>
      <c r="B1019">
        <v>1</v>
      </c>
      <c r="C1019" t="s">
        <v>77</v>
      </c>
      <c r="D1019" t="s">
        <v>124</v>
      </c>
      <c r="E1019" t="s">
        <v>163</v>
      </c>
      <c r="F1019" t="s">
        <v>3090</v>
      </c>
      <c r="G1019" t="s">
        <v>578</v>
      </c>
      <c r="H1019" t="s">
        <v>47</v>
      </c>
      <c r="I1019" t="s">
        <v>129</v>
      </c>
      <c r="J1019" t="s">
        <v>15</v>
      </c>
      <c r="K1019" t="s">
        <v>131</v>
      </c>
      <c r="L1019" t="s">
        <v>3088</v>
      </c>
      <c r="M1019" t="s">
        <v>3091</v>
      </c>
      <c r="N1019">
        <v>3.9455555549999999</v>
      </c>
      <c r="O1019">
        <v>0</v>
      </c>
      <c r="P1019">
        <v>481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1897.812222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2759220</v>
      </c>
      <c r="B1020">
        <v>1</v>
      </c>
      <c r="C1020" t="s">
        <v>76</v>
      </c>
      <c r="D1020" t="s">
        <v>84</v>
      </c>
      <c r="E1020" t="s">
        <v>153</v>
      </c>
      <c r="F1020" t="s">
        <v>270</v>
      </c>
      <c r="G1020" t="s">
        <v>155</v>
      </c>
      <c r="H1020" t="s">
        <v>46</v>
      </c>
      <c r="I1020" t="s">
        <v>129</v>
      </c>
      <c r="J1020" t="s">
        <v>130</v>
      </c>
      <c r="K1020" t="s">
        <v>131</v>
      </c>
      <c r="L1020" t="s">
        <v>3092</v>
      </c>
      <c r="M1020" t="s">
        <v>3093</v>
      </c>
      <c r="N1020">
        <v>3.3772222219999999</v>
      </c>
      <c r="O1020">
        <v>0</v>
      </c>
      <c r="P1020">
        <v>8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27.017778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2759226</v>
      </c>
      <c r="B1021">
        <v>1</v>
      </c>
      <c r="C1021" t="s">
        <v>77</v>
      </c>
      <c r="D1021" t="s">
        <v>108</v>
      </c>
      <c r="E1021" t="s">
        <v>158</v>
      </c>
      <c r="F1021" t="s">
        <v>3094</v>
      </c>
      <c r="G1021" t="s">
        <v>199</v>
      </c>
      <c r="H1021" t="s">
        <v>47</v>
      </c>
      <c r="I1021" t="s">
        <v>129</v>
      </c>
      <c r="J1021" t="s">
        <v>130</v>
      </c>
      <c r="K1021" t="s">
        <v>131</v>
      </c>
      <c r="L1021" t="s">
        <v>3095</v>
      </c>
      <c r="M1021" t="s">
        <v>3096</v>
      </c>
      <c r="N1021">
        <v>1.8386111110000001</v>
      </c>
      <c r="O1021">
        <v>0</v>
      </c>
      <c r="P1021">
        <v>0</v>
      </c>
      <c r="Q1021">
        <v>4</v>
      </c>
      <c r="R1021">
        <v>0</v>
      </c>
      <c r="S1021">
        <v>23</v>
      </c>
      <c r="T1021">
        <v>0</v>
      </c>
      <c r="U1021">
        <v>0</v>
      </c>
      <c r="V1021">
        <v>0</v>
      </c>
      <c r="W1021">
        <v>7.354444</v>
      </c>
      <c r="X1021">
        <v>0</v>
      </c>
      <c r="Y1021">
        <v>42.288055999999997</v>
      </c>
      <c r="Z1021">
        <v>0</v>
      </c>
    </row>
    <row r="1022" spans="1:26" x14ac:dyDescent="0.3">
      <c r="A1022">
        <v>2759222</v>
      </c>
      <c r="B1022">
        <v>1</v>
      </c>
      <c r="C1022" t="s">
        <v>76</v>
      </c>
      <c r="D1022" t="s">
        <v>89</v>
      </c>
      <c r="E1022" t="s">
        <v>222</v>
      </c>
      <c r="F1022" t="s">
        <v>3097</v>
      </c>
      <c r="G1022" t="s">
        <v>344</v>
      </c>
      <c r="H1022" t="s">
        <v>47</v>
      </c>
      <c r="I1022" t="s">
        <v>129</v>
      </c>
      <c r="J1022" t="s">
        <v>130</v>
      </c>
      <c r="K1022" t="s">
        <v>142</v>
      </c>
      <c r="L1022" t="s">
        <v>3098</v>
      </c>
      <c r="M1022" t="s">
        <v>3099</v>
      </c>
      <c r="N1022">
        <v>5.2363888879999996</v>
      </c>
      <c r="O1022">
        <v>4</v>
      </c>
      <c r="P1022">
        <v>7692</v>
      </c>
      <c r="Q1022">
        <v>0</v>
      </c>
      <c r="R1022">
        <v>0</v>
      </c>
      <c r="S1022">
        <v>0</v>
      </c>
      <c r="T1022">
        <v>0</v>
      </c>
      <c r="U1022">
        <v>20.945556</v>
      </c>
      <c r="V1022">
        <v>40278.303326000001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2759224</v>
      </c>
      <c r="B1023">
        <v>1</v>
      </c>
      <c r="C1023" t="s">
        <v>77</v>
      </c>
      <c r="D1023" t="s">
        <v>108</v>
      </c>
      <c r="E1023" t="s">
        <v>126</v>
      </c>
      <c r="F1023" t="s">
        <v>3100</v>
      </c>
      <c r="G1023" t="s">
        <v>128</v>
      </c>
      <c r="H1023" t="s">
        <v>46</v>
      </c>
      <c r="I1023" t="s">
        <v>129</v>
      </c>
      <c r="J1023" t="s">
        <v>130</v>
      </c>
      <c r="K1023" t="s">
        <v>131</v>
      </c>
      <c r="L1023" t="s">
        <v>3101</v>
      </c>
      <c r="M1023" t="s">
        <v>3102</v>
      </c>
      <c r="N1023">
        <v>1.2083333329999999</v>
      </c>
      <c r="O1023">
        <v>0</v>
      </c>
      <c r="P1023">
        <v>8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9.6666670000000003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2759227</v>
      </c>
      <c r="B1024">
        <v>1</v>
      </c>
      <c r="C1024" t="s">
        <v>77</v>
      </c>
      <c r="D1024" t="s">
        <v>111</v>
      </c>
      <c r="E1024" t="s">
        <v>158</v>
      </c>
      <c r="F1024" t="s">
        <v>1734</v>
      </c>
      <c r="G1024" t="s">
        <v>199</v>
      </c>
      <c r="H1024" t="s">
        <v>47</v>
      </c>
      <c r="I1024" t="s">
        <v>339</v>
      </c>
      <c r="J1024" t="s">
        <v>130</v>
      </c>
      <c r="K1024" t="s">
        <v>131</v>
      </c>
      <c r="L1024" t="s">
        <v>3103</v>
      </c>
      <c r="M1024" t="s">
        <v>3104</v>
      </c>
      <c r="N1024">
        <v>8.3333330000000001E-3</v>
      </c>
      <c r="O1024">
        <v>0</v>
      </c>
      <c r="P1024">
        <v>0</v>
      </c>
      <c r="Q1024">
        <v>0</v>
      </c>
      <c r="R1024">
        <v>0</v>
      </c>
      <c r="S1024">
        <v>9</v>
      </c>
      <c r="T1024">
        <v>578</v>
      </c>
      <c r="U1024">
        <v>0</v>
      </c>
      <c r="V1024">
        <v>0</v>
      </c>
      <c r="W1024">
        <v>0</v>
      </c>
      <c r="X1024">
        <v>0</v>
      </c>
      <c r="Y1024">
        <v>7.4999999999999997E-2</v>
      </c>
      <c r="Z1024">
        <v>4.8166659999999997</v>
      </c>
    </row>
    <row r="1025" spans="1:26" x14ac:dyDescent="0.3">
      <c r="A1025">
        <v>2759232</v>
      </c>
      <c r="B1025">
        <v>1</v>
      </c>
      <c r="C1025" t="s">
        <v>77</v>
      </c>
      <c r="D1025" t="s">
        <v>112</v>
      </c>
      <c r="E1025" t="s">
        <v>158</v>
      </c>
      <c r="F1025" t="s">
        <v>3105</v>
      </c>
      <c r="G1025" t="s">
        <v>199</v>
      </c>
      <c r="H1025" t="s">
        <v>47</v>
      </c>
      <c r="I1025" t="s">
        <v>129</v>
      </c>
      <c r="J1025" t="s">
        <v>130</v>
      </c>
      <c r="K1025" t="s">
        <v>131</v>
      </c>
      <c r="L1025" t="s">
        <v>3106</v>
      </c>
      <c r="M1025" t="s">
        <v>3107</v>
      </c>
      <c r="N1025">
        <v>1.363611111</v>
      </c>
      <c r="O1025">
        <v>0</v>
      </c>
      <c r="P1025">
        <v>0</v>
      </c>
      <c r="Q1025">
        <v>0</v>
      </c>
      <c r="R1025">
        <v>0</v>
      </c>
      <c r="S1025">
        <v>7</v>
      </c>
      <c r="T1025">
        <v>415</v>
      </c>
      <c r="U1025">
        <v>0</v>
      </c>
      <c r="V1025">
        <v>0</v>
      </c>
      <c r="W1025">
        <v>0</v>
      </c>
      <c r="X1025">
        <v>0</v>
      </c>
      <c r="Y1025">
        <v>9.5452779999999997</v>
      </c>
      <c r="Z1025">
        <v>565.89861099999996</v>
      </c>
    </row>
    <row r="1026" spans="1:26" x14ac:dyDescent="0.3">
      <c r="A1026">
        <v>2759235</v>
      </c>
      <c r="B1026">
        <v>1</v>
      </c>
      <c r="C1026" t="s">
        <v>77</v>
      </c>
      <c r="D1026" t="s">
        <v>111</v>
      </c>
      <c r="E1026" t="s">
        <v>163</v>
      </c>
      <c r="F1026" t="s">
        <v>3108</v>
      </c>
      <c r="G1026" t="s">
        <v>264</v>
      </c>
      <c r="H1026" t="s">
        <v>47</v>
      </c>
      <c r="I1026" t="s">
        <v>129</v>
      </c>
      <c r="J1026" t="s">
        <v>130</v>
      </c>
      <c r="K1026" t="s">
        <v>131</v>
      </c>
      <c r="L1026" t="s">
        <v>3109</v>
      </c>
      <c r="M1026" t="s">
        <v>3110</v>
      </c>
      <c r="N1026">
        <v>1.063055555</v>
      </c>
      <c r="O1026">
        <v>0</v>
      </c>
      <c r="P1026">
        <v>0</v>
      </c>
      <c r="Q1026">
        <v>0</v>
      </c>
      <c r="R1026">
        <v>90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95.674999999999997</v>
      </c>
      <c r="Y1026">
        <v>0</v>
      </c>
      <c r="Z1026">
        <v>0</v>
      </c>
    </row>
    <row r="1027" spans="1:26" x14ac:dyDescent="0.3">
      <c r="A1027">
        <v>2759236</v>
      </c>
      <c r="B1027">
        <v>1</v>
      </c>
      <c r="C1027" t="s">
        <v>76</v>
      </c>
      <c r="D1027" t="s">
        <v>78</v>
      </c>
      <c r="E1027" t="s">
        <v>153</v>
      </c>
      <c r="F1027" t="s">
        <v>3111</v>
      </c>
      <c r="G1027" t="s">
        <v>206</v>
      </c>
      <c r="H1027" t="s">
        <v>46</v>
      </c>
      <c r="I1027" t="s">
        <v>129</v>
      </c>
      <c r="J1027" t="s">
        <v>130</v>
      </c>
      <c r="K1027" t="s">
        <v>131</v>
      </c>
      <c r="L1027" t="s">
        <v>3112</v>
      </c>
      <c r="M1027" t="s">
        <v>3113</v>
      </c>
      <c r="N1027">
        <v>0.55833333299999999</v>
      </c>
      <c r="O1027">
        <v>0</v>
      </c>
      <c r="P1027">
        <v>7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3.9083329999999998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2759237</v>
      </c>
      <c r="B1028">
        <v>1</v>
      </c>
      <c r="C1028" t="s">
        <v>76</v>
      </c>
      <c r="D1028" t="s">
        <v>101</v>
      </c>
      <c r="E1028" t="s">
        <v>163</v>
      </c>
      <c r="F1028" t="s">
        <v>3114</v>
      </c>
      <c r="G1028" t="s">
        <v>199</v>
      </c>
      <c r="H1028" t="s">
        <v>47</v>
      </c>
      <c r="I1028" t="s">
        <v>129</v>
      </c>
      <c r="J1028" t="s">
        <v>130</v>
      </c>
      <c r="K1028" t="s">
        <v>131</v>
      </c>
      <c r="L1028" t="s">
        <v>3115</v>
      </c>
      <c r="M1028" t="s">
        <v>3116</v>
      </c>
      <c r="N1028">
        <v>0.188888888</v>
      </c>
      <c r="O1028">
        <v>23</v>
      </c>
      <c r="P1028">
        <v>347</v>
      </c>
      <c r="Q1028">
        <v>0</v>
      </c>
      <c r="R1028">
        <v>0</v>
      </c>
      <c r="S1028">
        <v>0</v>
      </c>
      <c r="T1028">
        <v>0</v>
      </c>
      <c r="U1028">
        <v>4.3444440000000002</v>
      </c>
      <c r="V1028">
        <v>65.544443999999999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2759239</v>
      </c>
      <c r="B1029">
        <v>1</v>
      </c>
      <c r="C1029" t="s">
        <v>76</v>
      </c>
      <c r="D1029" t="s">
        <v>84</v>
      </c>
      <c r="E1029" t="s">
        <v>138</v>
      </c>
      <c r="F1029" t="s">
        <v>922</v>
      </c>
      <c r="G1029" t="s">
        <v>1097</v>
      </c>
      <c r="H1029" t="s">
        <v>47</v>
      </c>
      <c r="I1029" t="s">
        <v>129</v>
      </c>
      <c r="J1029" t="s">
        <v>130</v>
      </c>
      <c r="K1029" t="s">
        <v>131</v>
      </c>
      <c r="L1029" t="s">
        <v>3117</v>
      </c>
      <c r="M1029" t="s">
        <v>3118</v>
      </c>
      <c r="N1029">
        <v>0.94861111099999995</v>
      </c>
      <c r="O1029">
        <v>26</v>
      </c>
      <c r="P1029">
        <v>377</v>
      </c>
      <c r="Q1029">
        <v>0</v>
      </c>
      <c r="R1029">
        <v>0</v>
      </c>
      <c r="S1029">
        <v>0</v>
      </c>
      <c r="T1029">
        <v>0</v>
      </c>
      <c r="U1029">
        <v>24.663889000000001</v>
      </c>
      <c r="V1029">
        <v>357.62638900000002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2759268</v>
      </c>
      <c r="B1030">
        <v>1</v>
      </c>
      <c r="C1030" t="s">
        <v>76</v>
      </c>
      <c r="D1030" t="s">
        <v>99</v>
      </c>
      <c r="E1030" t="s">
        <v>158</v>
      </c>
      <c r="F1030" t="s">
        <v>3119</v>
      </c>
      <c r="G1030" t="s">
        <v>199</v>
      </c>
      <c r="H1030" t="s">
        <v>47</v>
      </c>
      <c r="I1030" t="s">
        <v>129</v>
      </c>
      <c r="J1030" t="s">
        <v>130</v>
      </c>
      <c r="K1030" t="s">
        <v>131</v>
      </c>
      <c r="L1030" t="s">
        <v>3120</v>
      </c>
      <c r="M1030" t="s">
        <v>3121</v>
      </c>
      <c r="N1030">
        <v>4.7686111110000002</v>
      </c>
      <c r="O1030">
        <v>6</v>
      </c>
      <c r="P1030">
        <v>400</v>
      </c>
      <c r="Q1030">
        <v>0</v>
      </c>
      <c r="R1030">
        <v>0</v>
      </c>
      <c r="S1030">
        <v>0</v>
      </c>
      <c r="T1030">
        <v>0</v>
      </c>
      <c r="U1030">
        <v>28.611667000000001</v>
      </c>
      <c r="V1030">
        <v>1907.444444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2759245</v>
      </c>
      <c r="B1031">
        <v>1</v>
      </c>
      <c r="C1031" t="s">
        <v>77</v>
      </c>
      <c r="D1031" t="s">
        <v>123</v>
      </c>
      <c r="E1031" t="s">
        <v>158</v>
      </c>
      <c r="F1031" t="s">
        <v>2379</v>
      </c>
      <c r="G1031" t="s">
        <v>199</v>
      </c>
      <c r="H1031" t="s">
        <v>47</v>
      </c>
      <c r="I1031" t="s">
        <v>129</v>
      </c>
      <c r="J1031" t="s">
        <v>130</v>
      </c>
      <c r="K1031" t="s">
        <v>131</v>
      </c>
      <c r="L1031" t="s">
        <v>3122</v>
      </c>
      <c r="M1031" t="s">
        <v>3123</v>
      </c>
      <c r="N1031">
        <v>1.0038888880000001</v>
      </c>
      <c r="O1031">
        <v>318</v>
      </c>
      <c r="P1031">
        <v>51</v>
      </c>
      <c r="Q1031">
        <v>0</v>
      </c>
      <c r="R1031">
        <v>0</v>
      </c>
      <c r="S1031">
        <v>0</v>
      </c>
      <c r="T1031">
        <v>0</v>
      </c>
      <c r="U1031">
        <v>319.23666600000001</v>
      </c>
      <c r="V1031">
        <v>51.198332999999998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2759275</v>
      </c>
      <c r="B1032">
        <v>1</v>
      </c>
      <c r="C1032" t="s">
        <v>76</v>
      </c>
      <c r="D1032" t="s">
        <v>96</v>
      </c>
      <c r="E1032" t="s">
        <v>158</v>
      </c>
      <c r="F1032" t="s">
        <v>3124</v>
      </c>
      <c r="G1032" t="s">
        <v>199</v>
      </c>
      <c r="H1032" t="s">
        <v>47</v>
      </c>
      <c r="I1032" t="s">
        <v>129</v>
      </c>
      <c r="J1032" t="s">
        <v>130</v>
      </c>
      <c r="K1032" t="s">
        <v>131</v>
      </c>
      <c r="L1032" t="s">
        <v>3125</v>
      </c>
      <c r="M1032" t="s">
        <v>3126</v>
      </c>
      <c r="N1032">
        <v>1.112222222</v>
      </c>
      <c r="O1032">
        <v>102</v>
      </c>
      <c r="P1032">
        <v>28</v>
      </c>
      <c r="Q1032">
        <v>0</v>
      </c>
      <c r="R1032">
        <v>0</v>
      </c>
      <c r="S1032">
        <v>0</v>
      </c>
      <c r="T1032">
        <v>0</v>
      </c>
      <c r="U1032">
        <v>113.44666700000001</v>
      </c>
      <c r="V1032">
        <v>31.142222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2759259</v>
      </c>
      <c r="B1033">
        <v>1</v>
      </c>
      <c r="C1033" t="s">
        <v>76</v>
      </c>
      <c r="D1033" t="s">
        <v>79</v>
      </c>
      <c r="E1033" t="s">
        <v>145</v>
      </c>
      <c r="F1033" t="s">
        <v>3127</v>
      </c>
      <c r="G1033" t="s">
        <v>578</v>
      </c>
      <c r="H1033" t="s">
        <v>46</v>
      </c>
      <c r="I1033" t="s">
        <v>129</v>
      </c>
      <c r="J1033" t="s">
        <v>15</v>
      </c>
      <c r="K1033" t="s">
        <v>131</v>
      </c>
      <c r="L1033" t="s">
        <v>3128</v>
      </c>
      <c r="M1033" t="s">
        <v>3129</v>
      </c>
      <c r="N1033">
        <v>2.5902777769999998</v>
      </c>
      <c r="O1033">
        <v>0</v>
      </c>
      <c r="P1033">
        <v>180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466.25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2759264</v>
      </c>
      <c r="B1034">
        <v>1</v>
      </c>
      <c r="C1034" t="s">
        <v>76</v>
      </c>
      <c r="D1034" t="s">
        <v>84</v>
      </c>
      <c r="E1034" t="s">
        <v>153</v>
      </c>
      <c r="F1034" t="s">
        <v>3130</v>
      </c>
      <c r="G1034" t="s">
        <v>578</v>
      </c>
      <c r="H1034" t="s">
        <v>46</v>
      </c>
      <c r="I1034" t="s">
        <v>129</v>
      </c>
      <c r="J1034" t="s">
        <v>15</v>
      </c>
      <c r="K1034" t="s">
        <v>131</v>
      </c>
      <c r="L1034" t="s">
        <v>3131</v>
      </c>
      <c r="M1034" t="s">
        <v>3132</v>
      </c>
      <c r="N1034">
        <v>8.4683333330000004</v>
      </c>
      <c r="O1034">
        <v>0</v>
      </c>
      <c r="P1034">
        <v>19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160.89833300000001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2759269</v>
      </c>
      <c r="B1035">
        <v>1</v>
      </c>
      <c r="C1035" t="s">
        <v>76</v>
      </c>
      <c r="D1035" t="s">
        <v>79</v>
      </c>
      <c r="E1035" t="s">
        <v>167</v>
      </c>
      <c r="F1035" t="s">
        <v>3133</v>
      </c>
      <c r="G1035" t="s">
        <v>128</v>
      </c>
      <c r="H1035" t="s">
        <v>46</v>
      </c>
      <c r="I1035" t="s">
        <v>129</v>
      </c>
      <c r="J1035" t="s">
        <v>130</v>
      </c>
      <c r="K1035" t="s">
        <v>131</v>
      </c>
      <c r="L1035" t="s">
        <v>3134</v>
      </c>
      <c r="M1035" t="s">
        <v>3135</v>
      </c>
      <c r="N1035">
        <v>1.8008333329999999</v>
      </c>
      <c r="O1035">
        <v>0</v>
      </c>
      <c r="P1035">
        <v>555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999.46249999999998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2759258</v>
      </c>
      <c r="B1036">
        <v>1</v>
      </c>
      <c r="C1036" t="s">
        <v>76</v>
      </c>
      <c r="D1036" t="s">
        <v>78</v>
      </c>
      <c r="E1036" t="s">
        <v>153</v>
      </c>
      <c r="F1036" t="s">
        <v>2757</v>
      </c>
      <c r="G1036" t="s">
        <v>206</v>
      </c>
      <c r="H1036" t="s">
        <v>46</v>
      </c>
      <c r="I1036" t="s">
        <v>129</v>
      </c>
      <c r="J1036" t="s">
        <v>130</v>
      </c>
      <c r="K1036" t="s">
        <v>131</v>
      </c>
      <c r="L1036" t="s">
        <v>3136</v>
      </c>
      <c r="M1036" t="s">
        <v>3137</v>
      </c>
      <c r="N1036">
        <v>4.9997222219999999</v>
      </c>
      <c r="O1036">
        <v>0</v>
      </c>
      <c r="P1036">
        <v>10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49.997222000000001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2759276</v>
      </c>
      <c r="B1037">
        <v>1</v>
      </c>
      <c r="C1037" t="s">
        <v>77</v>
      </c>
      <c r="D1037" t="s">
        <v>112</v>
      </c>
      <c r="E1037" t="s">
        <v>126</v>
      </c>
      <c r="F1037" t="s">
        <v>1952</v>
      </c>
      <c r="G1037" t="s">
        <v>128</v>
      </c>
      <c r="H1037" t="s">
        <v>46</v>
      </c>
      <c r="I1037" t="s">
        <v>129</v>
      </c>
      <c r="J1037" t="s">
        <v>130</v>
      </c>
      <c r="K1037" t="s">
        <v>131</v>
      </c>
      <c r="L1037" t="s">
        <v>3138</v>
      </c>
      <c r="M1037" t="s">
        <v>3139</v>
      </c>
      <c r="N1037">
        <v>2.7394444440000001</v>
      </c>
      <c r="O1037">
        <v>0</v>
      </c>
      <c r="P1037">
        <v>0</v>
      </c>
      <c r="Q1037">
        <v>0</v>
      </c>
      <c r="R1037">
        <v>139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380.78277800000001</v>
      </c>
      <c r="Y1037">
        <v>0</v>
      </c>
      <c r="Z1037">
        <v>0</v>
      </c>
    </row>
    <row r="1038" spans="1:26" x14ac:dyDescent="0.3">
      <c r="A1038">
        <v>2759277</v>
      </c>
      <c r="B1038">
        <v>1</v>
      </c>
      <c r="C1038" t="s">
        <v>77</v>
      </c>
      <c r="D1038" t="s">
        <v>119</v>
      </c>
      <c r="E1038" t="s">
        <v>153</v>
      </c>
      <c r="F1038" t="s">
        <v>3140</v>
      </c>
      <c r="G1038" t="s">
        <v>206</v>
      </c>
      <c r="H1038" t="s">
        <v>46</v>
      </c>
      <c r="I1038" t="s">
        <v>129</v>
      </c>
      <c r="J1038" t="s">
        <v>130</v>
      </c>
      <c r="K1038" t="s">
        <v>131</v>
      </c>
      <c r="L1038" t="s">
        <v>3141</v>
      </c>
      <c r="M1038" t="s">
        <v>3142</v>
      </c>
      <c r="N1038">
        <v>1.446111111</v>
      </c>
      <c r="O1038">
        <v>0</v>
      </c>
      <c r="P1038">
        <v>10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14.461111000000001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2759281</v>
      </c>
      <c r="B1039">
        <v>1</v>
      </c>
      <c r="C1039" t="s">
        <v>76</v>
      </c>
      <c r="D1039" t="s">
        <v>107</v>
      </c>
      <c r="E1039" t="s">
        <v>153</v>
      </c>
      <c r="F1039" t="s">
        <v>3143</v>
      </c>
      <c r="G1039" t="s">
        <v>155</v>
      </c>
      <c r="H1039" t="s">
        <v>46</v>
      </c>
      <c r="I1039" t="s">
        <v>129</v>
      </c>
      <c r="J1039" t="s">
        <v>130</v>
      </c>
      <c r="K1039" t="s">
        <v>131</v>
      </c>
      <c r="L1039" t="s">
        <v>3144</v>
      </c>
      <c r="M1039" t="s">
        <v>3145</v>
      </c>
      <c r="N1039">
        <v>2.6949999999999998</v>
      </c>
      <c r="O1039">
        <v>0</v>
      </c>
      <c r="P1039">
        <v>8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21.56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2759283</v>
      </c>
      <c r="B1040">
        <v>1</v>
      </c>
      <c r="C1040" t="s">
        <v>77</v>
      </c>
      <c r="D1040" t="s">
        <v>123</v>
      </c>
      <c r="E1040" t="s">
        <v>163</v>
      </c>
      <c r="F1040" t="s">
        <v>3087</v>
      </c>
      <c r="G1040" t="s">
        <v>199</v>
      </c>
      <c r="H1040" t="s">
        <v>47</v>
      </c>
      <c r="I1040" t="s">
        <v>129</v>
      </c>
      <c r="J1040" t="s">
        <v>130</v>
      </c>
      <c r="K1040" t="s">
        <v>131</v>
      </c>
      <c r="L1040" t="s">
        <v>3146</v>
      </c>
      <c r="M1040" t="s">
        <v>3147</v>
      </c>
      <c r="N1040">
        <v>2.185277777</v>
      </c>
      <c r="O1040">
        <v>2</v>
      </c>
      <c r="P1040">
        <v>539</v>
      </c>
      <c r="Q1040">
        <v>0</v>
      </c>
      <c r="R1040">
        <v>0</v>
      </c>
      <c r="S1040">
        <v>0</v>
      </c>
      <c r="T1040">
        <v>0</v>
      </c>
      <c r="U1040">
        <v>4.3705559999999997</v>
      </c>
      <c r="V1040">
        <v>1177.864722</v>
      </c>
      <c r="W1040">
        <v>0</v>
      </c>
      <c r="X1040">
        <v>0</v>
      </c>
      <c r="Y1040">
        <v>0</v>
      </c>
      <c r="Z1040">
        <v>0</v>
      </c>
    </row>
    <row r="1041" spans="1:26" x14ac:dyDescent="0.3">
      <c r="A1041">
        <v>2759304</v>
      </c>
      <c r="B1041">
        <v>1</v>
      </c>
      <c r="C1041" t="s">
        <v>76</v>
      </c>
      <c r="D1041" t="s">
        <v>78</v>
      </c>
      <c r="E1041" t="s">
        <v>153</v>
      </c>
      <c r="F1041" t="s">
        <v>3148</v>
      </c>
      <c r="G1041" t="s">
        <v>155</v>
      </c>
      <c r="H1041" t="s">
        <v>46</v>
      </c>
      <c r="I1041" t="s">
        <v>129</v>
      </c>
      <c r="J1041" t="s">
        <v>130</v>
      </c>
      <c r="K1041" t="s">
        <v>131</v>
      </c>
      <c r="L1041" t="s">
        <v>3149</v>
      </c>
      <c r="M1041" t="s">
        <v>3150</v>
      </c>
      <c r="N1041">
        <v>9.3091666659999994</v>
      </c>
      <c r="O1041">
        <v>0</v>
      </c>
      <c r="P1041">
        <v>6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55.854999999999997</v>
      </c>
      <c r="W1041">
        <v>0</v>
      </c>
      <c r="X1041">
        <v>0</v>
      </c>
      <c r="Y1041">
        <v>0</v>
      </c>
      <c r="Z1041">
        <v>0</v>
      </c>
    </row>
    <row r="1042" spans="1:26" x14ac:dyDescent="0.3">
      <c r="A1042">
        <v>2759299</v>
      </c>
      <c r="B1042">
        <v>1</v>
      </c>
      <c r="C1042" t="s">
        <v>76</v>
      </c>
      <c r="D1042" t="s">
        <v>78</v>
      </c>
      <c r="E1042" t="s">
        <v>145</v>
      </c>
      <c r="F1042" t="s">
        <v>3151</v>
      </c>
      <c r="G1042" t="s">
        <v>206</v>
      </c>
      <c r="H1042" t="s">
        <v>46</v>
      </c>
      <c r="I1042" t="s">
        <v>129</v>
      </c>
      <c r="J1042" t="s">
        <v>130</v>
      </c>
      <c r="K1042" t="s">
        <v>131</v>
      </c>
      <c r="L1042" t="s">
        <v>3152</v>
      </c>
      <c r="M1042" t="s">
        <v>3153</v>
      </c>
      <c r="N1042">
        <v>12.699444443999999</v>
      </c>
      <c r="O1042">
        <v>0</v>
      </c>
      <c r="P1042">
        <v>24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304.78666700000002</v>
      </c>
      <c r="W1042">
        <v>0</v>
      </c>
      <c r="X1042">
        <v>0</v>
      </c>
      <c r="Y1042">
        <v>0</v>
      </c>
      <c r="Z1042">
        <v>0</v>
      </c>
    </row>
    <row r="1043" spans="1:26" x14ac:dyDescent="0.3">
      <c r="A1043">
        <v>2759510</v>
      </c>
      <c r="B1043">
        <v>1</v>
      </c>
      <c r="C1043" t="s">
        <v>76</v>
      </c>
      <c r="D1043" t="s">
        <v>92</v>
      </c>
      <c r="E1043" t="s">
        <v>126</v>
      </c>
      <c r="F1043" t="s">
        <v>3154</v>
      </c>
      <c r="G1043" t="s">
        <v>135</v>
      </c>
      <c r="H1043" t="s">
        <v>46</v>
      </c>
      <c r="I1043" t="s">
        <v>129</v>
      </c>
      <c r="J1043" t="s">
        <v>130</v>
      </c>
      <c r="K1043" t="s">
        <v>131</v>
      </c>
      <c r="L1043" t="s">
        <v>3155</v>
      </c>
      <c r="M1043" t="s">
        <v>3156</v>
      </c>
      <c r="N1043">
        <v>5.5841666659999998</v>
      </c>
      <c r="O1043">
        <v>0</v>
      </c>
      <c r="P1043">
        <v>0</v>
      </c>
      <c r="Q1043">
        <v>0</v>
      </c>
      <c r="R1043">
        <v>19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106.09916699999999</v>
      </c>
      <c r="Y1043">
        <v>0</v>
      </c>
      <c r="Z1043">
        <v>0</v>
      </c>
    </row>
    <row r="1044" spans="1:26" x14ac:dyDescent="0.3">
      <c r="A1044">
        <v>2759291</v>
      </c>
      <c r="B1044">
        <v>1</v>
      </c>
      <c r="C1044" t="s">
        <v>77</v>
      </c>
      <c r="D1044" t="s">
        <v>123</v>
      </c>
      <c r="E1044" t="s">
        <v>158</v>
      </c>
      <c r="F1044" t="s">
        <v>3157</v>
      </c>
      <c r="G1044" t="s">
        <v>199</v>
      </c>
      <c r="H1044" t="s">
        <v>47</v>
      </c>
      <c r="I1044" t="s">
        <v>129</v>
      </c>
      <c r="J1044" t="s">
        <v>130</v>
      </c>
      <c r="K1044" t="s">
        <v>131</v>
      </c>
      <c r="L1044" t="s">
        <v>3158</v>
      </c>
      <c r="M1044" t="s">
        <v>3159</v>
      </c>
      <c r="N1044">
        <v>1.171944444</v>
      </c>
      <c r="O1044">
        <v>34</v>
      </c>
      <c r="P1044">
        <v>538</v>
      </c>
      <c r="Q1044">
        <v>0</v>
      </c>
      <c r="R1044">
        <v>0</v>
      </c>
      <c r="S1044">
        <v>0</v>
      </c>
      <c r="T1044">
        <v>0</v>
      </c>
      <c r="U1044">
        <v>39.846111000000001</v>
      </c>
      <c r="V1044">
        <v>630.50611100000003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2759297</v>
      </c>
      <c r="B1045">
        <v>1</v>
      </c>
      <c r="C1045" t="s">
        <v>76</v>
      </c>
      <c r="D1045" t="s">
        <v>79</v>
      </c>
      <c r="E1045" t="s">
        <v>153</v>
      </c>
      <c r="F1045" t="s">
        <v>3160</v>
      </c>
      <c r="G1045" t="s">
        <v>249</v>
      </c>
      <c r="H1045" t="s">
        <v>46</v>
      </c>
      <c r="I1045" t="s">
        <v>129</v>
      </c>
      <c r="J1045" t="s">
        <v>130</v>
      </c>
      <c r="K1045" t="s">
        <v>131</v>
      </c>
      <c r="L1045" t="s">
        <v>3161</v>
      </c>
      <c r="M1045" t="s">
        <v>3162</v>
      </c>
      <c r="N1045">
        <v>1.466111111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1.4661109999999999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2759295</v>
      </c>
      <c r="B1046">
        <v>1</v>
      </c>
      <c r="C1046" t="s">
        <v>76</v>
      </c>
      <c r="D1046" t="s">
        <v>92</v>
      </c>
      <c r="E1046" t="s">
        <v>158</v>
      </c>
      <c r="F1046" t="s">
        <v>3163</v>
      </c>
      <c r="G1046" t="s">
        <v>199</v>
      </c>
      <c r="H1046" t="s">
        <v>47</v>
      </c>
      <c r="I1046" t="s">
        <v>129</v>
      </c>
      <c r="J1046" t="s">
        <v>130</v>
      </c>
      <c r="K1046" t="s">
        <v>131</v>
      </c>
      <c r="L1046" t="s">
        <v>3164</v>
      </c>
      <c r="M1046" t="s">
        <v>3165</v>
      </c>
      <c r="N1046">
        <v>0.44305555499999999</v>
      </c>
      <c r="O1046">
        <v>0</v>
      </c>
      <c r="P1046">
        <v>0</v>
      </c>
      <c r="Q1046">
        <v>0</v>
      </c>
      <c r="R1046">
        <v>0</v>
      </c>
      <c r="S1046">
        <v>29</v>
      </c>
      <c r="T1046">
        <v>399</v>
      </c>
      <c r="U1046">
        <v>0</v>
      </c>
      <c r="V1046">
        <v>0</v>
      </c>
      <c r="W1046">
        <v>0</v>
      </c>
      <c r="X1046">
        <v>0</v>
      </c>
      <c r="Y1046">
        <v>12.848611</v>
      </c>
      <c r="Z1046">
        <v>176.779166</v>
      </c>
    </row>
    <row r="1047" spans="1:26" x14ac:dyDescent="0.3">
      <c r="A1047">
        <v>2759309</v>
      </c>
      <c r="B1047">
        <v>1</v>
      </c>
      <c r="C1047" t="s">
        <v>76</v>
      </c>
      <c r="D1047" t="s">
        <v>78</v>
      </c>
      <c r="E1047" t="s">
        <v>126</v>
      </c>
      <c r="F1047" t="s">
        <v>3166</v>
      </c>
      <c r="G1047" t="s">
        <v>578</v>
      </c>
      <c r="H1047" t="s">
        <v>46</v>
      </c>
      <c r="I1047" t="s">
        <v>129</v>
      </c>
      <c r="J1047" t="s">
        <v>130</v>
      </c>
      <c r="K1047" t="s">
        <v>131</v>
      </c>
      <c r="L1047" t="s">
        <v>3167</v>
      </c>
      <c r="M1047" t="s">
        <v>3168</v>
      </c>
      <c r="N1047">
        <v>6.9344444440000004</v>
      </c>
      <c r="O1047">
        <v>0</v>
      </c>
      <c r="P1047">
        <v>43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298.18111099999999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2759498</v>
      </c>
      <c r="B1048">
        <v>1</v>
      </c>
      <c r="C1048" t="s">
        <v>76</v>
      </c>
      <c r="D1048" t="s">
        <v>96</v>
      </c>
      <c r="E1048" t="s">
        <v>153</v>
      </c>
      <c r="F1048" t="s">
        <v>3169</v>
      </c>
      <c r="G1048" t="s">
        <v>155</v>
      </c>
      <c r="H1048" t="s">
        <v>46</v>
      </c>
      <c r="I1048" t="s">
        <v>129</v>
      </c>
      <c r="J1048" t="s">
        <v>130</v>
      </c>
      <c r="K1048" t="s">
        <v>131</v>
      </c>
      <c r="L1048" t="s">
        <v>3170</v>
      </c>
      <c r="M1048" t="s">
        <v>3171</v>
      </c>
      <c r="N1048">
        <v>5.5916666660000001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5.5916670000000002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2759315</v>
      </c>
      <c r="B1049">
        <v>1</v>
      </c>
      <c r="C1049" t="s">
        <v>76</v>
      </c>
      <c r="D1049" t="s">
        <v>103</v>
      </c>
      <c r="E1049" t="s">
        <v>153</v>
      </c>
      <c r="F1049" t="s">
        <v>3172</v>
      </c>
      <c r="G1049" t="s">
        <v>155</v>
      </c>
      <c r="H1049" t="s">
        <v>46</v>
      </c>
      <c r="I1049" t="s">
        <v>129</v>
      </c>
      <c r="J1049" t="s">
        <v>130</v>
      </c>
      <c r="K1049" t="s">
        <v>131</v>
      </c>
      <c r="L1049" t="s">
        <v>3173</v>
      </c>
      <c r="M1049" t="s">
        <v>3174</v>
      </c>
      <c r="N1049">
        <v>4.398055555</v>
      </c>
      <c r="O1049">
        <v>0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4.3980560000000004</v>
      </c>
      <c r="Y1049">
        <v>0</v>
      </c>
      <c r="Z1049">
        <v>0</v>
      </c>
    </row>
    <row r="1050" spans="1:26" x14ac:dyDescent="0.3">
      <c r="A1050">
        <v>2759321</v>
      </c>
      <c r="B1050">
        <v>1</v>
      </c>
      <c r="C1050" t="s">
        <v>76</v>
      </c>
      <c r="D1050" t="s">
        <v>78</v>
      </c>
      <c r="E1050" t="s">
        <v>153</v>
      </c>
      <c r="F1050" t="s">
        <v>2227</v>
      </c>
      <c r="G1050" t="s">
        <v>155</v>
      </c>
      <c r="H1050" t="s">
        <v>46</v>
      </c>
      <c r="I1050" t="s">
        <v>129</v>
      </c>
      <c r="J1050" t="s">
        <v>130</v>
      </c>
      <c r="K1050" t="s">
        <v>131</v>
      </c>
      <c r="L1050" t="s">
        <v>3175</v>
      </c>
      <c r="M1050" t="s">
        <v>3176</v>
      </c>
      <c r="N1050">
        <v>8.6205555549999993</v>
      </c>
      <c r="O1050">
        <v>0</v>
      </c>
      <c r="P1050">
        <v>13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112.067222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2759322</v>
      </c>
      <c r="B1051">
        <v>1</v>
      </c>
      <c r="C1051" t="s">
        <v>77</v>
      </c>
      <c r="D1051" t="s">
        <v>123</v>
      </c>
      <c r="E1051" t="s">
        <v>163</v>
      </c>
      <c r="F1051" t="s">
        <v>3177</v>
      </c>
      <c r="G1051" t="s">
        <v>264</v>
      </c>
      <c r="H1051" t="s">
        <v>47</v>
      </c>
      <c r="I1051" t="s">
        <v>129</v>
      </c>
      <c r="J1051" t="s">
        <v>130</v>
      </c>
      <c r="K1051" t="s">
        <v>131</v>
      </c>
      <c r="L1051" t="s">
        <v>3178</v>
      </c>
      <c r="M1051" t="s">
        <v>3179</v>
      </c>
      <c r="N1051">
        <v>5.3058333329999998</v>
      </c>
      <c r="O1051">
        <v>0</v>
      </c>
      <c r="P1051">
        <v>15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79.587500000000006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2759330</v>
      </c>
      <c r="B1052">
        <v>1</v>
      </c>
      <c r="C1052" t="s">
        <v>76</v>
      </c>
      <c r="D1052" t="s">
        <v>101</v>
      </c>
      <c r="E1052" t="s">
        <v>153</v>
      </c>
      <c r="F1052" t="s">
        <v>3180</v>
      </c>
      <c r="G1052" t="s">
        <v>155</v>
      </c>
      <c r="H1052" t="s">
        <v>46</v>
      </c>
      <c r="I1052" t="s">
        <v>129</v>
      </c>
      <c r="J1052" t="s">
        <v>130</v>
      </c>
      <c r="K1052" t="s">
        <v>131</v>
      </c>
      <c r="L1052" t="s">
        <v>3181</v>
      </c>
      <c r="M1052" t="s">
        <v>3182</v>
      </c>
      <c r="N1052">
        <v>4.2930555549999996</v>
      </c>
      <c r="O1052">
        <v>0</v>
      </c>
      <c r="P1052">
        <v>2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8.5861110000000007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2759471</v>
      </c>
      <c r="B1053">
        <v>1</v>
      </c>
      <c r="C1053" t="s">
        <v>76</v>
      </c>
      <c r="D1053" t="s">
        <v>92</v>
      </c>
      <c r="E1053" t="s">
        <v>145</v>
      </c>
      <c r="F1053" t="s">
        <v>3183</v>
      </c>
      <c r="G1053" t="s">
        <v>578</v>
      </c>
      <c r="H1053" t="s">
        <v>46</v>
      </c>
      <c r="I1053" t="s">
        <v>129</v>
      </c>
      <c r="J1053" t="s">
        <v>15</v>
      </c>
      <c r="K1053" t="s">
        <v>131</v>
      </c>
      <c r="L1053" t="s">
        <v>3184</v>
      </c>
      <c r="M1053" t="s">
        <v>3185</v>
      </c>
      <c r="N1053">
        <v>9.7174999999999994</v>
      </c>
      <c r="O1053">
        <v>0</v>
      </c>
      <c r="P1053">
        <v>0</v>
      </c>
      <c r="Q1053">
        <v>0</v>
      </c>
      <c r="R1053">
        <v>15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145.76249999999999</v>
      </c>
      <c r="Y1053">
        <v>0</v>
      </c>
      <c r="Z1053">
        <v>0</v>
      </c>
    </row>
    <row r="1054" spans="1:26" x14ac:dyDescent="0.3">
      <c r="A1054">
        <v>2759135</v>
      </c>
      <c r="B1054">
        <v>2</v>
      </c>
      <c r="C1054" t="s">
        <v>76</v>
      </c>
      <c r="D1054" t="s">
        <v>90</v>
      </c>
      <c r="E1054" t="s">
        <v>167</v>
      </c>
      <c r="F1054" t="s">
        <v>3186</v>
      </c>
      <c r="G1054" t="s">
        <v>371</v>
      </c>
      <c r="H1054" t="s">
        <v>46</v>
      </c>
      <c r="I1054" t="s">
        <v>129</v>
      </c>
      <c r="J1054" t="s">
        <v>130</v>
      </c>
      <c r="K1054" t="s">
        <v>131</v>
      </c>
      <c r="L1054" t="s">
        <v>2987</v>
      </c>
      <c r="M1054" t="s">
        <v>3187</v>
      </c>
      <c r="N1054">
        <v>0.38611111100000001</v>
      </c>
      <c r="O1054">
        <v>0</v>
      </c>
      <c r="P1054">
        <v>59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22.780556000000001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2759350</v>
      </c>
      <c r="B1055">
        <v>1</v>
      </c>
      <c r="C1055" t="s">
        <v>76</v>
      </c>
      <c r="D1055" t="s">
        <v>97</v>
      </c>
      <c r="E1055" t="s">
        <v>163</v>
      </c>
      <c r="F1055" t="s">
        <v>3188</v>
      </c>
      <c r="G1055" t="s">
        <v>264</v>
      </c>
      <c r="H1055" t="s">
        <v>47</v>
      </c>
      <c r="I1055" t="s">
        <v>129</v>
      </c>
      <c r="J1055" t="s">
        <v>130</v>
      </c>
      <c r="K1055" t="s">
        <v>131</v>
      </c>
      <c r="L1055" t="s">
        <v>3189</v>
      </c>
      <c r="M1055" t="s">
        <v>3190</v>
      </c>
      <c r="N1055">
        <v>0.69499999999999995</v>
      </c>
      <c r="O1055">
        <v>0</v>
      </c>
      <c r="P1055">
        <v>129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89.655000000000001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2759352</v>
      </c>
      <c r="B1056">
        <v>1</v>
      </c>
      <c r="C1056" t="s">
        <v>76</v>
      </c>
      <c r="D1056" t="s">
        <v>101</v>
      </c>
      <c r="E1056" t="s">
        <v>126</v>
      </c>
      <c r="F1056" t="s">
        <v>3191</v>
      </c>
      <c r="G1056" t="s">
        <v>128</v>
      </c>
      <c r="H1056" t="s">
        <v>46</v>
      </c>
      <c r="I1056" t="s">
        <v>129</v>
      </c>
      <c r="J1056" t="s">
        <v>130</v>
      </c>
      <c r="K1056" t="s">
        <v>131</v>
      </c>
      <c r="L1056" t="s">
        <v>3192</v>
      </c>
      <c r="M1056" t="s">
        <v>3193</v>
      </c>
      <c r="N1056">
        <v>5.8819444440000002</v>
      </c>
      <c r="O1056">
        <v>0</v>
      </c>
      <c r="P1056">
        <v>98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576.43055600000002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2759357</v>
      </c>
      <c r="B1057">
        <v>1</v>
      </c>
      <c r="C1057" t="s">
        <v>76</v>
      </c>
      <c r="D1057" t="s">
        <v>99</v>
      </c>
      <c r="E1057" t="s">
        <v>222</v>
      </c>
      <c r="F1057" t="s">
        <v>3194</v>
      </c>
      <c r="G1057" t="s">
        <v>199</v>
      </c>
      <c r="H1057" t="s">
        <v>47</v>
      </c>
      <c r="I1057" t="s">
        <v>129</v>
      </c>
      <c r="J1057" t="s">
        <v>130</v>
      </c>
      <c r="K1057" t="s">
        <v>131</v>
      </c>
      <c r="L1057" t="s">
        <v>3195</v>
      </c>
      <c r="M1057" t="s">
        <v>3196</v>
      </c>
      <c r="N1057">
        <v>1.2183333329999999</v>
      </c>
      <c r="O1057">
        <v>18</v>
      </c>
      <c r="P1057">
        <v>61</v>
      </c>
      <c r="Q1057">
        <v>0</v>
      </c>
      <c r="R1057">
        <v>0</v>
      </c>
      <c r="S1057">
        <v>0</v>
      </c>
      <c r="T1057">
        <v>0</v>
      </c>
      <c r="U1057">
        <v>21.93</v>
      </c>
      <c r="V1057">
        <v>74.318332999999996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2759354</v>
      </c>
      <c r="B1058">
        <v>1</v>
      </c>
      <c r="C1058" t="s">
        <v>76</v>
      </c>
      <c r="D1058" t="s">
        <v>78</v>
      </c>
      <c r="E1058" t="s">
        <v>153</v>
      </c>
      <c r="F1058" t="s">
        <v>3197</v>
      </c>
      <c r="G1058" t="s">
        <v>155</v>
      </c>
      <c r="H1058" t="s">
        <v>46</v>
      </c>
      <c r="I1058" t="s">
        <v>129</v>
      </c>
      <c r="J1058" t="s">
        <v>130</v>
      </c>
      <c r="K1058" t="s">
        <v>131</v>
      </c>
      <c r="L1058" t="s">
        <v>3198</v>
      </c>
      <c r="M1058" t="s">
        <v>3199</v>
      </c>
      <c r="N1058">
        <v>8.0905555549999999</v>
      </c>
      <c r="O1058">
        <v>0</v>
      </c>
      <c r="P1058">
        <v>10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80.905556000000004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2759355</v>
      </c>
      <c r="B1059">
        <v>1</v>
      </c>
      <c r="C1059" t="s">
        <v>76</v>
      </c>
      <c r="D1059" t="s">
        <v>99</v>
      </c>
      <c r="E1059" t="s">
        <v>167</v>
      </c>
      <c r="F1059" t="s">
        <v>3200</v>
      </c>
      <c r="G1059" t="s">
        <v>3201</v>
      </c>
      <c r="H1059" t="s">
        <v>46</v>
      </c>
      <c r="I1059" t="s">
        <v>129</v>
      </c>
      <c r="J1059" t="s">
        <v>130</v>
      </c>
      <c r="K1059" t="s">
        <v>131</v>
      </c>
      <c r="L1059" t="s">
        <v>3202</v>
      </c>
      <c r="M1059" t="s">
        <v>3203</v>
      </c>
      <c r="N1059">
        <v>2.1808333329999998</v>
      </c>
      <c r="O1059">
        <v>0</v>
      </c>
      <c r="P1059">
        <v>103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224.625833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2759401</v>
      </c>
      <c r="B1060">
        <v>1</v>
      </c>
      <c r="C1060" t="s">
        <v>77</v>
      </c>
      <c r="D1060" t="s">
        <v>108</v>
      </c>
      <c r="E1060" t="s">
        <v>153</v>
      </c>
      <c r="F1060" t="s">
        <v>3204</v>
      </c>
      <c r="G1060" t="s">
        <v>155</v>
      </c>
      <c r="H1060" t="s">
        <v>46</v>
      </c>
      <c r="I1060" t="s">
        <v>129</v>
      </c>
      <c r="J1060" t="s">
        <v>130</v>
      </c>
      <c r="K1060" t="s">
        <v>131</v>
      </c>
      <c r="L1060" t="s">
        <v>3187</v>
      </c>
      <c r="M1060" t="s">
        <v>3205</v>
      </c>
      <c r="N1060">
        <v>3.9624999999999999</v>
      </c>
      <c r="O1060">
        <v>0</v>
      </c>
      <c r="P1060">
        <v>9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35.662500000000001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2759387</v>
      </c>
      <c r="B1061">
        <v>1</v>
      </c>
      <c r="C1061" t="s">
        <v>76</v>
      </c>
      <c r="D1061" t="s">
        <v>90</v>
      </c>
      <c r="E1061" t="s">
        <v>167</v>
      </c>
      <c r="F1061" t="s">
        <v>2385</v>
      </c>
      <c r="G1061" t="s">
        <v>195</v>
      </c>
      <c r="H1061" t="s">
        <v>46</v>
      </c>
      <c r="I1061" t="s">
        <v>129</v>
      </c>
      <c r="J1061" t="s">
        <v>130</v>
      </c>
      <c r="K1061" t="s">
        <v>131</v>
      </c>
      <c r="L1061" t="s">
        <v>3206</v>
      </c>
      <c r="M1061" t="s">
        <v>3207</v>
      </c>
      <c r="N1061">
        <v>1.7366666660000001</v>
      </c>
      <c r="O1061">
        <v>0</v>
      </c>
      <c r="P1061">
        <v>0</v>
      </c>
      <c r="Q1061">
        <v>0</v>
      </c>
      <c r="R1061">
        <v>197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342.123333</v>
      </c>
      <c r="Y1061">
        <v>0</v>
      </c>
      <c r="Z1061">
        <v>0</v>
      </c>
    </row>
    <row r="1062" spans="1:26" x14ac:dyDescent="0.3">
      <c r="A1062">
        <v>2759409</v>
      </c>
      <c r="B1062">
        <v>1</v>
      </c>
      <c r="C1062" t="s">
        <v>76</v>
      </c>
      <c r="D1062" t="s">
        <v>88</v>
      </c>
      <c r="E1062" t="s">
        <v>153</v>
      </c>
      <c r="F1062" t="s">
        <v>3208</v>
      </c>
      <c r="G1062" t="s">
        <v>155</v>
      </c>
      <c r="H1062" t="s">
        <v>46</v>
      </c>
      <c r="I1062" t="s">
        <v>129</v>
      </c>
      <c r="J1062" t="s">
        <v>130</v>
      </c>
      <c r="K1062" t="s">
        <v>131</v>
      </c>
      <c r="L1062" t="s">
        <v>3209</v>
      </c>
      <c r="M1062" t="s">
        <v>3210</v>
      </c>
      <c r="N1062">
        <v>5.5175000000000001</v>
      </c>
      <c r="O1062">
        <v>0</v>
      </c>
      <c r="P1062">
        <v>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5.5175000000000001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2759406</v>
      </c>
      <c r="B1063">
        <v>1</v>
      </c>
      <c r="C1063" t="s">
        <v>76</v>
      </c>
      <c r="D1063" t="s">
        <v>92</v>
      </c>
      <c r="E1063" t="s">
        <v>138</v>
      </c>
      <c r="F1063" t="s">
        <v>2751</v>
      </c>
      <c r="G1063" t="s">
        <v>199</v>
      </c>
      <c r="H1063" t="s">
        <v>47</v>
      </c>
      <c r="I1063" t="s">
        <v>129</v>
      </c>
      <c r="J1063" t="s">
        <v>130</v>
      </c>
      <c r="K1063" t="s">
        <v>131</v>
      </c>
      <c r="L1063" t="s">
        <v>3211</v>
      </c>
      <c r="M1063" t="s">
        <v>3212</v>
      </c>
      <c r="N1063">
        <v>0.270555555</v>
      </c>
      <c r="O1063">
        <v>0</v>
      </c>
      <c r="P1063">
        <v>0</v>
      </c>
      <c r="Q1063">
        <v>0</v>
      </c>
      <c r="R1063">
        <v>1274</v>
      </c>
      <c r="S1063">
        <v>6</v>
      </c>
      <c r="T1063">
        <v>436</v>
      </c>
      <c r="U1063">
        <v>0</v>
      </c>
      <c r="V1063">
        <v>0</v>
      </c>
      <c r="W1063">
        <v>0</v>
      </c>
      <c r="X1063">
        <v>344.68777699999998</v>
      </c>
      <c r="Y1063">
        <v>1.6233329999999999</v>
      </c>
      <c r="Z1063">
        <v>117.962222</v>
      </c>
    </row>
    <row r="1064" spans="1:26" x14ac:dyDescent="0.3">
      <c r="A1064">
        <v>2759394</v>
      </c>
      <c r="B1064">
        <v>1</v>
      </c>
      <c r="C1064" t="s">
        <v>77</v>
      </c>
      <c r="D1064" t="s">
        <v>114</v>
      </c>
      <c r="E1064" t="s">
        <v>163</v>
      </c>
      <c r="F1064" t="s">
        <v>3213</v>
      </c>
      <c r="G1064" t="s">
        <v>199</v>
      </c>
      <c r="H1064" t="s">
        <v>47</v>
      </c>
      <c r="I1064" t="s">
        <v>129</v>
      </c>
      <c r="J1064" t="s">
        <v>130</v>
      </c>
      <c r="K1064" t="s">
        <v>131</v>
      </c>
      <c r="L1064" t="s">
        <v>3214</v>
      </c>
      <c r="M1064" t="s">
        <v>3215</v>
      </c>
      <c r="N1064">
        <v>0.337777777</v>
      </c>
      <c r="O1064">
        <v>28</v>
      </c>
      <c r="P1064">
        <v>669</v>
      </c>
      <c r="Q1064">
        <v>0</v>
      </c>
      <c r="R1064">
        <v>0</v>
      </c>
      <c r="S1064">
        <v>0</v>
      </c>
      <c r="T1064">
        <v>0</v>
      </c>
      <c r="U1064">
        <v>9.4577779999999994</v>
      </c>
      <c r="V1064">
        <v>225.973333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2759402</v>
      </c>
      <c r="B1065">
        <v>1</v>
      </c>
      <c r="C1065" t="s">
        <v>77</v>
      </c>
      <c r="D1065" t="s">
        <v>124</v>
      </c>
      <c r="E1065" t="s">
        <v>158</v>
      </c>
      <c r="F1065" t="s">
        <v>3216</v>
      </c>
      <c r="G1065" t="s">
        <v>199</v>
      </c>
      <c r="H1065" t="s">
        <v>47</v>
      </c>
      <c r="I1065" t="s">
        <v>129</v>
      </c>
      <c r="J1065" t="s">
        <v>130</v>
      </c>
      <c r="K1065" t="s">
        <v>131</v>
      </c>
      <c r="L1065" t="s">
        <v>3217</v>
      </c>
      <c r="M1065" t="s">
        <v>3218</v>
      </c>
      <c r="N1065">
        <v>1.3388888880000001</v>
      </c>
      <c r="O1065">
        <v>1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1.338889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2759407</v>
      </c>
      <c r="B1066">
        <v>1</v>
      </c>
      <c r="C1066" t="s">
        <v>76</v>
      </c>
      <c r="D1066" t="s">
        <v>81</v>
      </c>
      <c r="E1066" t="s">
        <v>126</v>
      </c>
      <c r="F1066" t="s">
        <v>3219</v>
      </c>
      <c r="G1066" t="s">
        <v>1679</v>
      </c>
      <c r="H1066" t="s">
        <v>46</v>
      </c>
      <c r="I1066" t="s">
        <v>129</v>
      </c>
      <c r="J1066" t="s">
        <v>130</v>
      </c>
      <c r="K1066" t="s">
        <v>131</v>
      </c>
      <c r="L1066" t="s">
        <v>3220</v>
      </c>
      <c r="M1066" t="s">
        <v>3221</v>
      </c>
      <c r="N1066">
        <v>1.7169444439999999</v>
      </c>
      <c r="O1066">
        <v>0</v>
      </c>
      <c r="P1066">
        <v>56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96.148888999999997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2759417</v>
      </c>
      <c r="B1067">
        <v>1</v>
      </c>
      <c r="C1067" t="s">
        <v>76</v>
      </c>
      <c r="D1067" t="s">
        <v>78</v>
      </c>
      <c r="E1067" t="s">
        <v>153</v>
      </c>
      <c r="F1067" t="s">
        <v>3222</v>
      </c>
      <c r="G1067" t="s">
        <v>249</v>
      </c>
      <c r="H1067" t="s">
        <v>46</v>
      </c>
      <c r="I1067" t="s">
        <v>129</v>
      </c>
      <c r="J1067" t="s">
        <v>130</v>
      </c>
      <c r="K1067" t="s">
        <v>131</v>
      </c>
      <c r="L1067" t="s">
        <v>3223</v>
      </c>
      <c r="M1067" t="s">
        <v>3224</v>
      </c>
      <c r="N1067">
        <v>8.7733333330000001</v>
      </c>
      <c r="O1067">
        <v>0</v>
      </c>
      <c r="P1067">
        <v>6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52.64</v>
      </c>
      <c r="W1067">
        <v>0</v>
      </c>
      <c r="X1067">
        <v>0</v>
      </c>
      <c r="Y1067">
        <v>0</v>
      </c>
      <c r="Z1067">
        <v>0</v>
      </c>
    </row>
    <row r="1068" spans="1:26" x14ac:dyDescent="0.3">
      <c r="A1068">
        <v>2759414</v>
      </c>
      <c r="B1068">
        <v>1</v>
      </c>
      <c r="C1068" t="s">
        <v>77</v>
      </c>
      <c r="D1068" t="s">
        <v>123</v>
      </c>
      <c r="E1068" t="s">
        <v>163</v>
      </c>
      <c r="F1068" t="s">
        <v>3225</v>
      </c>
      <c r="G1068" t="s">
        <v>264</v>
      </c>
      <c r="H1068" t="s">
        <v>47</v>
      </c>
      <c r="I1068" t="s">
        <v>129</v>
      </c>
      <c r="J1068" t="s">
        <v>130</v>
      </c>
      <c r="K1068" t="s">
        <v>131</v>
      </c>
      <c r="L1068" t="s">
        <v>3226</v>
      </c>
      <c r="M1068" t="s">
        <v>3227</v>
      </c>
      <c r="N1068">
        <v>5.6102777770000003</v>
      </c>
      <c r="O1068">
        <v>0</v>
      </c>
      <c r="P1068">
        <v>176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987.40888900000004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2759419</v>
      </c>
      <c r="B1069">
        <v>1</v>
      </c>
      <c r="C1069" t="s">
        <v>76</v>
      </c>
      <c r="D1069" t="s">
        <v>100</v>
      </c>
      <c r="E1069" t="s">
        <v>158</v>
      </c>
      <c r="F1069" t="s">
        <v>3228</v>
      </c>
      <c r="G1069" t="s">
        <v>160</v>
      </c>
      <c r="H1069" t="s">
        <v>47</v>
      </c>
      <c r="I1069" t="s">
        <v>129</v>
      </c>
      <c r="J1069" t="s">
        <v>130</v>
      </c>
      <c r="K1069" t="s">
        <v>131</v>
      </c>
      <c r="L1069" t="s">
        <v>3229</v>
      </c>
      <c r="M1069" t="s">
        <v>3230</v>
      </c>
      <c r="N1069">
        <v>1.579722222</v>
      </c>
      <c r="O1069">
        <v>13</v>
      </c>
      <c r="P1069">
        <v>425</v>
      </c>
      <c r="Q1069">
        <v>0</v>
      </c>
      <c r="R1069">
        <v>0</v>
      </c>
      <c r="S1069">
        <v>0</v>
      </c>
      <c r="T1069">
        <v>0</v>
      </c>
      <c r="U1069">
        <v>20.536389</v>
      </c>
      <c r="V1069">
        <v>671.38194399999998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2759350</v>
      </c>
      <c r="B1070">
        <v>2</v>
      </c>
      <c r="C1070" t="s">
        <v>76</v>
      </c>
      <c r="D1070" t="s">
        <v>97</v>
      </c>
      <c r="E1070" t="s">
        <v>158</v>
      </c>
      <c r="F1070" t="s">
        <v>3231</v>
      </c>
      <c r="G1070" t="s">
        <v>264</v>
      </c>
      <c r="H1070" t="s">
        <v>47</v>
      </c>
      <c r="I1070" t="s">
        <v>129</v>
      </c>
      <c r="J1070" t="s">
        <v>130</v>
      </c>
      <c r="K1070" t="s">
        <v>131</v>
      </c>
      <c r="L1070" t="s">
        <v>3190</v>
      </c>
      <c r="M1070" t="s">
        <v>3232</v>
      </c>
      <c r="N1070">
        <v>0.48388888800000002</v>
      </c>
      <c r="O1070">
        <v>81</v>
      </c>
      <c r="P1070">
        <v>43</v>
      </c>
      <c r="Q1070">
        <v>0</v>
      </c>
      <c r="R1070">
        <v>0</v>
      </c>
      <c r="S1070">
        <v>0</v>
      </c>
      <c r="T1070">
        <v>0</v>
      </c>
      <c r="U1070">
        <v>39.195</v>
      </c>
      <c r="V1070">
        <v>20.807221999999999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2759416</v>
      </c>
      <c r="B1071">
        <v>1</v>
      </c>
      <c r="C1071" t="s">
        <v>76</v>
      </c>
      <c r="D1071" t="s">
        <v>91</v>
      </c>
      <c r="E1071" t="s">
        <v>163</v>
      </c>
      <c r="F1071" t="s">
        <v>3233</v>
      </c>
      <c r="G1071" t="s">
        <v>199</v>
      </c>
      <c r="H1071" t="s">
        <v>47</v>
      </c>
      <c r="I1071" t="s">
        <v>129</v>
      </c>
      <c r="J1071" t="s">
        <v>130</v>
      </c>
      <c r="K1071" t="s">
        <v>131</v>
      </c>
      <c r="L1071" t="s">
        <v>3234</v>
      </c>
      <c r="M1071" t="s">
        <v>3235</v>
      </c>
      <c r="N1071">
        <v>0.62777777700000004</v>
      </c>
      <c r="O1071">
        <v>6</v>
      </c>
      <c r="P1071">
        <v>127</v>
      </c>
      <c r="Q1071">
        <v>0</v>
      </c>
      <c r="R1071">
        <v>0</v>
      </c>
      <c r="S1071">
        <v>0</v>
      </c>
      <c r="T1071">
        <v>0</v>
      </c>
      <c r="U1071">
        <v>3.766667</v>
      </c>
      <c r="V1071">
        <v>79.727778000000001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2759418</v>
      </c>
      <c r="B1072">
        <v>1</v>
      </c>
      <c r="C1072" t="s">
        <v>77</v>
      </c>
      <c r="D1072" t="s">
        <v>112</v>
      </c>
      <c r="E1072" t="s">
        <v>158</v>
      </c>
      <c r="F1072" t="s">
        <v>3236</v>
      </c>
      <c r="G1072" t="s">
        <v>199</v>
      </c>
      <c r="H1072" t="s">
        <v>47</v>
      </c>
      <c r="I1072" t="s">
        <v>129</v>
      </c>
      <c r="J1072" t="s">
        <v>130</v>
      </c>
      <c r="K1072" t="s">
        <v>131</v>
      </c>
      <c r="L1072" t="s">
        <v>3237</v>
      </c>
      <c r="M1072" t="s">
        <v>3238</v>
      </c>
      <c r="N1072">
        <v>0.245</v>
      </c>
      <c r="O1072">
        <v>0</v>
      </c>
      <c r="P1072">
        <v>0</v>
      </c>
      <c r="Q1072">
        <v>0</v>
      </c>
      <c r="R1072">
        <v>0</v>
      </c>
      <c r="S1072">
        <v>14</v>
      </c>
      <c r="T1072">
        <v>328</v>
      </c>
      <c r="U1072">
        <v>0</v>
      </c>
      <c r="V1072">
        <v>0</v>
      </c>
      <c r="W1072">
        <v>0</v>
      </c>
      <c r="X1072">
        <v>0</v>
      </c>
      <c r="Y1072">
        <v>3.43</v>
      </c>
      <c r="Z1072">
        <v>80.36</v>
      </c>
    </row>
    <row r="1073" spans="1:26" x14ac:dyDescent="0.3">
      <c r="A1073">
        <v>2759571</v>
      </c>
      <c r="B1073">
        <v>1</v>
      </c>
      <c r="C1073" t="s">
        <v>76</v>
      </c>
      <c r="D1073" t="s">
        <v>92</v>
      </c>
      <c r="E1073" t="s">
        <v>163</v>
      </c>
      <c r="F1073" t="s">
        <v>3239</v>
      </c>
      <c r="G1073" t="s">
        <v>923</v>
      </c>
      <c r="H1073" t="s">
        <v>47</v>
      </c>
      <c r="I1073" t="s">
        <v>129</v>
      </c>
      <c r="J1073" t="s">
        <v>130</v>
      </c>
      <c r="K1073" t="s">
        <v>131</v>
      </c>
      <c r="L1073" t="s">
        <v>3240</v>
      </c>
      <c r="M1073" t="s">
        <v>3241</v>
      </c>
      <c r="N1073">
        <v>6.8091666660000003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40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272.36666700000001</v>
      </c>
    </row>
    <row r="1074" spans="1:26" x14ac:dyDescent="0.3">
      <c r="A1074">
        <v>2759424</v>
      </c>
      <c r="B1074">
        <v>1</v>
      </c>
      <c r="C1074" t="s">
        <v>76</v>
      </c>
      <c r="D1074" t="s">
        <v>89</v>
      </c>
      <c r="E1074" t="s">
        <v>126</v>
      </c>
      <c r="F1074" t="s">
        <v>3242</v>
      </c>
      <c r="G1074" t="s">
        <v>128</v>
      </c>
      <c r="H1074" t="s">
        <v>46</v>
      </c>
      <c r="I1074" t="s">
        <v>129</v>
      </c>
      <c r="J1074" t="s">
        <v>130</v>
      </c>
      <c r="K1074" t="s">
        <v>131</v>
      </c>
      <c r="L1074" t="s">
        <v>3243</v>
      </c>
      <c r="M1074" t="s">
        <v>3244</v>
      </c>
      <c r="N1074">
        <v>0.78611111099999997</v>
      </c>
      <c r="O1074">
        <v>0</v>
      </c>
      <c r="P1074">
        <v>28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22.011111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2759437</v>
      </c>
      <c r="B1075">
        <v>1</v>
      </c>
      <c r="C1075" t="s">
        <v>76</v>
      </c>
      <c r="D1075" t="s">
        <v>96</v>
      </c>
      <c r="E1075" t="s">
        <v>167</v>
      </c>
      <c r="F1075" t="s">
        <v>3245</v>
      </c>
      <c r="G1075" t="s">
        <v>195</v>
      </c>
      <c r="H1075" t="s">
        <v>46</v>
      </c>
      <c r="I1075" t="s">
        <v>129</v>
      </c>
      <c r="J1075" t="s">
        <v>130</v>
      </c>
      <c r="K1075" t="s">
        <v>131</v>
      </c>
      <c r="L1075" t="s">
        <v>3246</v>
      </c>
      <c r="M1075" t="s">
        <v>3247</v>
      </c>
      <c r="N1075">
        <v>2.2652777770000001</v>
      </c>
      <c r="O1075">
        <v>0</v>
      </c>
      <c r="P1075">
        <v>37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83.815278000000006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2759452</v>
      </c>
      <c r="B1076">
        <v>1</v>
      </c>
      <c r="C1076" t="s">
        <v>76</v>
      </c>
      <c r="D1076" t="s">
        <v>78</v>
      </c>
      <c r="E1076" t="s">
        <v>153</v>
      </c>
      <c r="F1076" t="s">
        <v>3248</v>
      </c>
      <c r="G1076" t="s">
        <v>155</v>
      </c>
      <c r="H1076" t="s">
        <v>46</v>
      </c>
      <c r="I1076" t="s">
        <v>129</v>
      </c>
      <c r="J1076" t="s">
        <v>130</v>
      </c>
      <c r="K1076" t="s">
        <v>131</v>
      </c>
      <c r="L1076" t="s">
        <v>3249</v>
      </c>
      <c r="M1076" t="s">
        <v>3250</v>
      </c>
      <c r="N1076">
        <v>0.48027777700000002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0.96055599999999997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2759445</v>
      </c>
      <c r="B1077">
        <v>1</v>
      </c>
      <c r="C1077" t="s">
        <v>76</v>
      </c>
      <c r="D1077" t="s">
        <v>90</v>
      </c>
      <c r="E1077" t="s">
        <v>163</v>
      </c>
      <c r="F1077" t="s">
        <v>3251</v>
      </c>
      <c r="G1077" t="s">
        <v>199</v>
      </c>
      <c r="H1077" t="s">
        <v>47</v>
      </c>
      <c r="I1077" t="s">
        <v>129</v>
      </c>
      <c r="J1077" t="s">
        <v>130</v>
      </c>
      <c r="K1077" t="s">
        <v>131</v>
      </c>
      <c r="L1077" t="s">
        <v>3252</v>
      </c>
      <c r="M1077" t="s">
        <v>3253</v>
      </c>
      <c r="N1077">
        <v>6.6666665999999999E-2</v>
      </c>
      <c r="O1077">
        <v>3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0.2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">
      <c r="A1078">
        <v>2759456</v>
      </c>
      <c r="B1078">
        <v>1</v>
      </c>
      <c r="C1078" t="s">
        <v>77</v>
      </c>
      <c r="D1078" t="s">
        <v>123</v>
      </c>
      <c r="E1078" t="s">
        <v>163</v>
      </c>
      <c r="F1078" t="s">
        <v>3254</v>
      </c>
      <c r="G1078" t="s">
        <v>264</v>
      </c>
      <c r="H1078" t="s">
        <v>47</v>
      </c>
      <c r="I1078" t="s">
        <v>129</v>
      </c>
      <c r="J1078" t="s">
        <v>130</v>
      </c>
      <c r="K1078" t="s">
        <v>131</v>
      </c>
      <c r="L1078" t="s">
        <v>3255</v>
      </c>
      <c r="M1078" t="s">
        <v>3256</v>
      </c>
      <c r="N1078">
        <v>6.88</v>
      </c>
      <c r="O1078">
        <v>0</v>
      </c>
      <c r="P1078">
        <v>129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887.52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2759474</v>
      </c>
      <c r="B1079">
        <v>1</v>
      </c>
      <c r="C1079" t="s">
        <v>77</v>
      </c>
      <c r="D1079" t="s">
        <v>112</v>
      </c>
      <c r="E1079" t="s">
        <v>158</v>
      </c>
      <c r="F1079" t="s">
        <v>3257</v>
      </c>
      <c r="G1079" t="s">
        <v>199</v>
      </c>
      <c r="H1079" t="s">
        <v>47</v>
      </c>
      <c r="I1079" t="s">
        <v>129</v>
      </c>
      <c r="J1079" t="s">
        <v>130</v>
      </c>
      <c r="K1079" t="s">
        <v>131</v>
      </c>
      <c r="L1079" t="s">
        <v>3258</v>
      </c>
      <c r="M1079" t="s">
        <v>3259</v>
      </c>
      <c r="N1079">
        <v>0.40472222200000002</v>
      </c>
      <c r="O1079">
        <v>0</v>
      </c>
      <c r="P1079">
        <v>0</v>
      </c>
      <c r="Q1079">
        <v>3</v>
      </c>
      <c r="R1079">
        <v>56</v>
      </c>
      <c r="S1079">
        <v>2</v>
      </c>
      <c r="T1079">
        <v>844</v>
      </c>
      <c r="U1079">
        <v>0</v>
      </c>
      <c r="V1079">
        <v>0</v>
      </c>
      <c r="W1079">
        <v>1.214167</v>
      </c>
      <c r="X1079">
        <v>22.664444</v>
      </c>
      <c r="Y1079">
        <v>0.80944400000000005</v>
      </c>
      <c r="Z1079">
        <v>341.585555</v>
      </c>
    </row>
    <row r="1080" spans="1:26" x14ac:dyDescent="0.3">
      <c r="A1080">
        <v>2759467</v>
      </c>
      <c r="B1080">
        <v>1</v>
      </c>
      <c r="C1080" t="s">
        <v>76</v>
      </c>
      <c r="D1080" t="s">
        <v>89</v>
      </c>
      <c r="E1080" t="s">
        <v>153</v>
      </c>
      <c r="F1080" t="s">
        <v>3260</v>
      </c>
      <c r="G1080" t="s">
        <v>249</v>
      </c>
      <c r="H1080" t="s">
        <v>46</v>
      </c>
      <c r="I1080" t="s">
        <v>129</v>
      </c>
      <c r="J1080" t="s">
        <v>130</v>
      </c>
      <c r="K1080" t="s">
        <v>131</v>
      </c>
      <c r="L1080" t="s">
        <v>3261</v>
      </c>
      <c r="M1080" t="s">
        <v>3262</v>
      </c>
      <c r="N1080">
        <v>2.2497222219999999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2.2497220000000002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2759466</v>
      </c>
      <c r="B1081">
        <v>1</v>
      </c>
      <c r="C1081" t="s">
        <v>76</v>
      </c>
      <c r="D1081" t="s">
        <v>96</v>
      </c>
      <c r="E1081" t="s">
        <v>153</v>
      </c>
      <c r="F1081" t="s">
        <v>3263</v>
      </c>
      <c r="G1081" t="s">
        <v>155</v>
      </c>
      <c r="H1081" t="s">
        <v>46</v>
      </c>
      <c r="I1081" t="s">
        <v>129</v>
      </c>
      <c r="J1081" t="s">
        <v>130</v>
      </c>
      <c r="K1081" t="s">
        <v>131</v>
      </c>
      <c r="L1081" t="s">
        <v>3264</v>
      </c>
      <c r="M1081" t="s">
        <v>3265</v>
      </c>
      <c r="N1081">
        <v>3.4641666660000001</v>
      </c>
      <c r="O1081">
        <v>0</v>
      </c>
      <c r="P1081">
        <v>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3.4641670000000002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2759469</v>
      </c>
      <c r="B1082">
        <v>1</v>
      </c>
      <c r="C1082" t="s">
        <v>77</v>
      </c>
      <c r="D1082" t="s">
        <v>109</v>
      </c>
      <c r="E1082" t="s">
        <v>153</v>
      </c>
      <c r="F1082" t="s">
        <v>3266</v>
      </c>
      <c r="G1082" t="s">
        <v>249</v>
      </c>
      <c r="H1082" t="s">
        <v>46</v>
      </c>
      <c r="I1082" t="s">
        <v>129</v>
      </c>
      <c r="J1082" t="s">
        <v>130</v>
      </c>
      <c r="K1082" t="s">
        <v>131</v>
      </c>
      <c r="L1082" t="s">
        <v>3267</v>
      </c>
      <c r="M1082" t="s">
        <v>2990</v>
      </c>
      <c r="N1082">
        <v>4.1786111110000004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4.1786110000000001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2759424</v>
      </c>
      <c r="B1083">
        <v>2</v>
      </c>
      <c r="C1083" t="s">
        <v>76</v>
      </c>
      <c r="D1083" t="s">
        <v>89</v>
      </c>
      <c r="E1083" t="s">
        <v>167</v>
      </c>
      <c r="F1083" t="s">
        <v>3268</v>
      </c>
      <c r="G1083" t="s">
        <v>128</v>
      </c>
      <c r="H1083" t="s">
        <v>46</v>
      </c>
      <c r="I1083" t="s">
        <v>129</v>
      </c>
      <c r="J1083" t="s">
        <v>130</v>
      </c>
      <c r="K1083" t="s">
        <v>131</v>
      </c>
      <c r="L1083" t="s">
        <v>3244</v>
      </c>
      <c r="M1083" t="s">
        <v>3269</v>
      </c>
      <c r="N1083">
        <v>0.34916666600000001</v>
      </c>
      <c r="O1083">
        <v>0</v>
      </c>
      <c r="P1083">
        <v>73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25.489166999999998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2759464</v>
      </c>
      <c r="B1084">
        <v>1</v>
      </c>
      <c r="C1084" t="s">
        <v>77</v>
      </c>
      <c r="D1084" t="s">
        <v>111</v>
      </c>
      <c r="E1084" t="s">
        <v>222</v>
      </c>
      <c r="F1084" t="s">
        <v>3270</v>
      </c>
      <c r="G1084" t="s">
        <v>199</v>
      </c>
      <c r="H1084" t="s">
        <v>47</v>
      </c>
      <c r="I1084" t="s">
        <v>129</v>
      </c>
      <c r="J1084" t="s">
        <v>130</v>
      </c>
      <c r="K1084" t="s">
        <v>131</v>
      </c>
      <c r="L1084" t="s">
        <v>3271</v>
      </c>
      <c r="M1084" t="s">
        <v>3272</v>
      </c>
      <c r="N1084">
        <v>0.28472222200000002</v>
      </c>
      <c r="O1084">
        <v>0</v>
      </c>
      <c r="P1084">
        <v>0</v>
      </c>
      <c r="Q1084">
        <v>3</v>
      </c>
      <c r="R1084">
        <v>733</v>
      </c>
      <c r="S1084">
        <v>25</v>
      </c>
      <c r="T1084">
        <v>3178</v>
      </c>
      <c r="U1084">
        <v>0</v>
      </c>
      <c r="V1084">
        <v>0</v>
      </c>
      <c r="W1084">
        <v>0.85416700000000001</v>
      </c>
      <c r="X1084">
        <v>208.70138900000001</v>
      </c>
      <c r="Y1084">
        <v>7.1180560000000002</v>
      </c>
      <c r="Z1084">
        <v>904.84722199999999</v>
      </c>
    </row>
    <row r="1085" spans="1:26" x14ac:dyDescent="0.3">
      <c r="A1085">
        <v>2759476</v>
      </c>
      <c r="B1085">
        <v>1</v>
      </c>
      <c r="C1085" t="s">
        <v>76</v>
      </c>
      <c r="D1085" t="s">
        <v>81</v>
      </c>
      <c r="E1085" t="s">
        <v>153</v>
      </c>
      <c r="F1085" t="s">
        <v>568</v>
      </c>
      <c r="G1085" t="s">
        <v>155</v>
      </c>
      <c r="H1085" t="s">
        <v>46</v>
      </c>
      <c r="I1085" t="s">
        <v>129</v>
      </c>
      <c r="J1085" t="s">
        <v>130</v>
      </c>
      <c r="K1085" t="s">
        <v>131</v>
      </c>
      <c r="L1085" t="s">
        <v>3273</v>
      </c>
      <c r="M1085" t="s">
        <v>3274</v>
      </c>
      <c r="N1085">
        <v>3.9930555550000002</v>
      </c>
      <c r="O1085">
        <v>0</v>
      </c>
      <c r="P1085">
        <v>16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63.888888999999999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2759521</v>
      </c>
      <c r="B1086">
        <v>1</v>
      </c>
      <c r="C1086" t="s">
        <v>77</v>
      </c>
      <c r="D1086" t="s">
        <v>124</v>
      </c>
      <c r="E1086" t="s">
        <v>163</v>
      </c>
      <c r="F1086" t="s">
        <v>3275</v>
      </c>
      <c r="G1086" t="s">
        <v>264</v>
      </c>
      <c r="H1086" t="s">
        <v>47</v>
      </c>
      <c r="I1086" t="s">
        <v>129</v>
      </c>
      <c r="J1086" t="s">
        <v>130</v>
      </c>
      <c r="K1086" t="s">
        <v>131</v>
      </c>
      <c r="L1086" t="s">
        <v>3276</v>
      </c>
      <c r="M1086" t="s">
        <v>3277</v>
      </c>
      <c r="N1086">
        <v>3.8769444439999998</v>
      </c>
      <c r="O1086">
        <v>0</v>
      </c>
      <c r="P1086">
        <v>176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682.34222199999999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2759484</v>
      </c>
      <c r="B1087">
        <v>1</v>
      </c>
      <c r="C1087" t="s">
        <v>77</v>
      </c>
      <c r="D1087" t="s">
        <v>114</v>
      </c>
      <c r="E1087" t="s">
        <v>158</v>
      </c>
      <c r="F1087" t="s">
        <v>3278</v>
      </c>
      <c r="G1087" t="s">
        <v>578</v>
      </c>
      <c r="H1087" t="s">
        <v>47</v>
      </c>
      <c r="I1087" t="s">
        <v>129</v>
      </c>
      <c r="J1087" t="s">
        <v>15</v>
      </c>
      <c r="K1087" t="s">
        <v>131</v>
      </c>
      <c r="L1087" t="s">
        <v>3279</v>
      </c>
      <c r="M1087" t="s">
        <v>3280</v>
      </c>
      <c r="N1087">
        <v>2.9738888879999998</v>
      </c>
      <c r="O1087">
        <v>0</v>
      </c>
      <c r="P1087">
        <v>0</v>
      </c>
      <c r="Q1087">
        <v>0</v>
      </c>
      <c r="R1087">
        <v>0</v>
      </c>
      <c r="S1087">
        <v>26</v>
      </c>
      <c r="T1087">
        <v>447</v>
      </c>
      <c r="U1087">
        <v>0</v>
      </c>
      <c r="V1087">
        <v>0</v>
      </c>
      <c r="W1087">
        <v>0</v>
      </c>
      <c r="X1087">
        <v>0</v>
      </c>
      <c r="Y1087">
        <v>77.321111000000002</v>
      </c>
      <c r="Z1087">
        <v>1329.3283329999999</v>
      </c>
    </row>
    <row r="1088" spans="1:26" x14ac:dyDescent="0.3">
      <c r="A1088">
        <v>2759581</v>
      </c>
      <c r="B1088">
        <v>1</v>
      </c>
      <c r="C1088" t="s">
        <v>77</v>
      </c>
      <c r="D1088" t="s">
        <v>124</v>
      </c>
      <c r="E1088" t="s">
        <v>163</v>
      </c>
      <c r="F1088" t="s">
        <v>3281</v>
      </c>
      <c r="G1088" t="s">
        <v>264</v>
      </c>
      <c r="H1088" t="s">
        <v>47</v>
      </c>
      <c r="I1088" t="s">
        <v>129</v>
      </c>
      <c r="J1088" t="s">
        <v>130</v>
      </c>
      <c r="K1088" t="s">
        <v>131</v>
      </c>
      <c r="L1088" t="s">
        <v>3282</v>
      </c>
      <c r="M1088" t="s">
        <v>3283</v>
      </c>
      <c r="N1088">
        <v>3.9297222220000001</v>
      </c>
      <c r="O1088">
        <v>0</v>
      </c>
      <c r="P1088">
        <v>341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1340.0352780000001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2759407</v>
      </c>
      <c r="B1089">
        <v>2</v>
      </c>
      <c r="C1089" t="s">
        <v>76</v>
      </c>
      <c r="D1089" t="s">
        <v>81</v>
      </c>
      <c r="E1089" t="s">
        <v>167</v>
      </c>
      <c r="F1089" t="s">
        <v>3284</v>
      </c>
      <c r="G1089" t="s">
        <v>1679</v>
      </c>
      <c r="H1089" t="s">
        <v>46</v>
      </c>
      <c r="I1089" t="s">
        <v>129</v>
      </c>
      <c r="J1089" t="s">
        <v>130</v>
      </c>
      <c r="K1089" t="s">
        <v>131</v>
      </c>
      <c r="L1089" t="s">
        <v>3221</v>
      </c>
      <c r="M1089" t="s">
        <v>3285</v>
      </c>
      <c r="N1089">
        <v>0.45250000000000001</v>
      </c>
      <c r="O1089">
        <v>0</v>
      </c>
      <c r="P1089">
        <v>245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110.8625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2759496</v>
      </c>
      <c r="B1090">
        <v>1</v>
      </c>
      <c r="C1090" t="s">
        <v>76</v>
      </c>
      <c r="D1090" t="s">
        <v>84</v>
      </c>
      <c r="E1090" t="s">
        <v>153</v>
      </c>
      <c r="F1090" t="s">
        <v>3286</v>
      </c>
      <c r="G1090" t="s">
        <v>206</v>
      </c>
      <c r="H1090" t="s">
        <v>46</v>
      </c>
      <c r="I1090" t="s">
        <v>129</v>
      </c>
      <c r="J1090" t="s">
        <v>130</v>
      </c>
      <c r="K1090" t="s">
        <v>131</v>
      </c>
      <c r="L1090" t="s">
        <v>3287</v>
      </c>
      <c r="M1090" t="s">
        <v>3288</v>
      </c>
      <c r="N1090">
        <v>2.4388888880000001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2.4388890000000001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2759500</v>
      </c>
      <c r="B1091">
        <v>1</v>
      </c>
      <c r="C1091" t="s">
        <v>76</v>
      </c>
      <c r="D1091" t="s">
        <v>81</v>
      </c>
      <c r="E1091" t="s">
        <v>153</v>
      </c>
      <c r="F1091" t="s">
        <v>2536</v>
      </c>
      <c r="G1091" t="s">
        <v>155</v>
      </c>
      <c r="H1091" t="s">
        <v>46</v>
      </c>
      <c r="I1091" t="s">
        <v>129</v>
      </c>
      <c r="J1091" t="s">
        <v>130</v>
      </c>
      <c r="K1091" t="s">
        <v>131</v>
      </c>
      <c r="L1091" t="s">
        <v>3289</v>
      </c>
      <c r="M1091" t="s">
        <v>3290</v>
      </c>
      <c r="N1091">
        <v>0.97916666600000002</v>
      </c>
      <c r="O1091">
        <v>0</v>
      </c>
      <c r="P1091">
        <v>20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19.583333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2759501</v>
      </c>
      <c r="B1092">
        <v>1</v>
      </c>
      <c r="C1092" t="s">
        <v>76</v>
      </c>
      <c r="D1092" t="s">
        <v>81</v>
      </c>
      <c r="E1092" t="s">
        <v>153</v>
      </c>
      <c r="F1092" t="s">
        <v>3291</v>
      </c>
      <c r="G1092" t="s">
        <v>155</v>
      </c>
      <c r="H1092" t="s">
        <v>46</v>
      </c>
      <c r="I1092" t="s">
        <v>129</v>
      </c>
      <c r="J1092" t="s">
        <v>130</v>
      </c>
      <c r="K1092" t="s">
        <v>131</v>
      </c>
      <c r="L1092" t="s">
        <v>3292</v>
      </c>
      <c r="M1092" t="s">
        <v>3293</v>
      </c>
      <c r="N1092">
        <v>3.12</v>
      </c>
      <c r="O1092">
        <v>0</v>
      </c>
      <c r="P1092">
        <v>10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31.2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2759515</v>
      </c>
      <c r="B1093">
        <v>1</v>
      </c>
      <c r="C1093" t="s">
        <v>76</v>
      </c>
      <c r="D1093" t="s">
        <v>91</v>
      </c>
      <c r="E1093" t="s">
        <v>126</v>
      </c>
      <c r="F1093" t="s">
        <v>3294</v>
      </c>
      <c r="G1093" t="s">
        <v>160</v>
      </c>
      <c r="H1093" t="s">
        <v>46</v>
      </c>
      <c r="I1093" t="s">
        <v>129</v>
      </c>
      <c r="J1093" t="s">
        <v>130</v>
      </c>
      <c r="K1093" t="s">
        <v>131</v>
      </c>
      <c r="L1093" t="s">
        <v>3295</v>
      </c>
      <c r="M1093" t="s">
        <v>3296</v>
      </c>
      <c r="N1093">
        <v>4.4186111109999997</v>
      </c>
      <c r="O1093">
        <v>0</v>
      </c>
      <c r="P1093">
        <v>72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318.14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2759507</v>
      </c>
      <c r="B1094">
        <v>1</v>
      </c>
      <c r="C1094" t="s">
        <v>77</v>
      </c>
      <c r="D1094" t="s">
        <v>124</v>
      </c>
      <c r="E1094" t="s">
        <v>163</v>
      </c>
      <c r="F1094" t="s">
        <v>3297</v>
      </c>
      <c r="G1094" t="s">
        <v>264</v>
      </c>
      <c r="H1094" t="s">
        <v>47</v>
      </c>
      <c r="I1094" t="s">
        <v>129</v>
      </c>
      <c r="J1094" t="s">
        <v>130</v>
      </c>
      <c r="K1094" t="s">
        <v>131</v>
      </c>
      <c r="L1094" t="s">
        <v>3298</v>
      </c>
      <c r="M1094" t="s">
        <v>3299</v>
      </c>
      <c r="N1094">
        <v>5.5824999999999996</v>
      </c>
      <c r="O1094">
        <v>1</v>
      </c>
      <c r="P1094">
        <v>17</v>
      </c>
      <c r="Q1094">
        <v>0</v>
      </c>
      <c r="R1094">
        <v>0</v>
      </c>
      <c r="S1094">
        <v>0</v>
      </c>
      <c r="T1094">
        <v>0</v>
      </c>
      <c r="U1094">
        <v>5.5824999999999996</v>
      </c>
      <c r="V1094">
        <v>94.902500000000003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2759509</v>
      </c>
      <c r="B1095">
        <v>1</v>
      </c>
      <c r="C1095" t="s">
        <v>77</v>
      </c>
      <c r="D1095" t="s">
        <v>124</v>
      </c>
      <c r="E1095" t="s">
        <v>145</v>
      </c>
      <c r="F1095" t="s">
        <v>2605</v>
      </c>
      <c r="G1095" t="s">
        <v>135</v>
      </c>
      <c r="H1095" t="s">
        <v>46</v>
      </c>
      <c r="I1095" t="s">
        <v>129</v>
      </c>
      <c r="J1095" t="s">
        <v>130</v>
      </c>
      <c r="K1095" t="s">
        <v>131</v>
      </c>
      <c r="L1095" t="s">
        <v>3300</v>
      </c>
      <c r="M1095" t="s">
        <v>3301</v>
      </c>
      <c r="N1095">
        <v>5.6263888880000001</v>
      </c>
      <c r="O1095">
        <v>0</v>
      </c>
      <c r="P1095">
        <v>312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1755.4333329999999</v>
      </c>
      <c r="W1095">
        <v>0</v>
      </c>
      <c r="X1095">
        <v>0</v>
      </c>
      <c r="Y1095">
        <v>0</v>
      </c>
      <c r="Z1095">
        <v>0</v>
      </c>
    </row>
    <row r="1096" spans="1:26" x14ac:dyDescent="0.3">
      <c r="A1096">
        <v>2759511</v>
      </c>
      <c r="B1096">
        <v>1</v>
      </c>
      <c r="C1096" t="s">
        <v>77</v>
      </c>
      <c r="D1096" t="s">
        <v>124</v>
      </c>
      <c r="E1096" t="s">
        <v>153</v>
      </c>
      <c r="F1096" t="s">
        <v>3302</v>
      </c>
      <c r="G1096" t="s">
        <v>206</v>
      </c>
      <c r="H1096" t="s">
        <v>46</v>
      </c>
      <c r="I1096" t="s">
        <v>129</v>
      </c>
      <c r="J1096" t="s">
        <v>130</v>
      </c>
      <c r="K1096" t="s">
        <v>131</v>
      </c>
      <c r="L1096" t="s">
        <v>3303</v>
      </c>
      <c r="M1096" t="s">
        <v>3304</v>
      </c>
      <c r="N1096">
        <v>0.53166666600000001</v>
      </c>
      <c r="O1096">
        <v>0</v>
      </c>
      <c r="P1096">
        <v>3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1.595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2759524</v>
      </c>
      <c r="B1097">
        <v>1</v>
      </c>
      <c r="C1097" t="s">
        <v>76</v>
      </c>
      <c r="D1097" t="s">
        <v>85</v>
      </c>
      <c r="E1097" t="s">
        <v>222</v>
      </c>
      <c r="F1097" t="s">
        <v>3020</v>
      </c>
      <c r="G1097" t="s">
        <v>199</v>
      </c>
      <c r="H1097" t="s">
        <v>47</v>
      </c>
      <c r="I1097" t="s">
        <v>129</v>
      </c>
      <c r="J1097" t="s">
        <v>130</v>
      </c>
      <c r="K1097" t="s">
        <v>131</v>
      </c>
      <c r="L1097" t="s">
        <v>3305</v>
      </c>
      <c r="M1097" t="s">
        <v>3306</v>
      </c>
      <c r="N1097">
        <v>0.226944444</v>
      </c>
      <c r="O1097">
        <v>10</v>
      </c>
      <c r="P1097">
        <v>875</v>
      </c>
      <c r="Q1097">
        <v>0</v>
      </c>
      <c r="R1097">
        <v>0</v>
      </c>
      <c r="S1097">
        <v>0</v>
      </c>
      <c r="T1097">
        <v>0</v>
      </c>
      <c r="U1097">
        <v>2.269444</v>
      </c>
      <c r="V1097">
        <v>198.57638900000001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2759516</v>
      </c>
      <c r="B1098">
        <v>1</v>
      </c>
      <c r="C1098" t="s">
        <v>76</v>
      </c>
      <c r="D1098" t="s">
        <v>85</v>
      </c>
      <c r="E1098" t="s">
        <v>222</v>
      </c>
      <c r="F1098" t="s">
        <v>2804</v>
      </c>
      <c r="G1098" t="s">
        <v>199</v>
      </c>
      <c r="H1098" t="s">
        <v>47</v>
      </c>
      <c r="I1098" t="s">
        <v>339</v>
      </c>
      <c r="J1098" t="s">
        <v>130</v>
      </c>
      <c r="K1098" t="s">
        <v>131</v>
      </c>
      <c r="L1098" t="s">
        <v>3307</v>
      </c>
      <c r="M1098" t="s">
        <v>3308</v>
      </c>
      <c r="N1098">
        <v>1.4999999999999999E-2</v>
      </c>
      <c r="O1098">
        <v>19</v>
      </c>
      <c r="P1098">
        <v>5718</v>
      </c>
      <c r="Q1098">
        <v>0</v>
      </c>
      <c r="R1098">
        <v>0</v>
      </c>
      <c r="S1098">
        <v>0</v>
      </c>
      <c r="T1098">
        <v>0</v>
      </c>
      <c r="U1098">
        <v>0.28499999999999998</v>
      </c>
      <c r="V1098">
        <v>85.77</v>
      </c>
      <c r="W1098">
        <v>0</v>
      </c>
      <c r="X1098">
        <v>0</v>
      </c>
      <c r="Y1098">
        <v>0</v>
      </c>
      <c r="Z1098">
        <v>0</v>
      </c>
    </row>
    <row r="1099" spans="1:26" x14ac:dyDescent="0.3">
      <c r="A1099">
        <v>2759517</v>
      </c>
      <c r="B1099">
        <v>1</v>
      </c>
      <c r="C1099" t="s">
        <v>76</v>
      </c>
      <c r="D1099" t="s">
        <v>93</v>
      </c>
      <c r="E1099" t="s">
        <v>222</v>
      </c>
      <c r="F1099" t="s">
        <v>3309</v>
      </c>
      <c r="G1099" t="s">
        <v>199</v>
      </c>
      <c r="H1099" t="s">
        <v>47</v>
      </c>
      <c r="I1099" t="s">
        <v>129</v>
      </c>
      <c r="J1099" t="s">
        <v>130</v>
      </c>
      <c r="K1099" t="s">
        <v>131</v>
      </c>
      <c r="L1099" t="s">
        <v>3307</v>
      </c>
      <c r="M1099" t="s">
        <v>3310</v>
      </c>
      <c r="N1099">
        <v>0.13666666599999999</v>
      </c>
      <c r="O1099">
        <v>18</v>
      </c>
      <c r="P1099">
        <v>1873</v>
      </c>
      <c r="Q1099">
        <v>0</v>
      </c>
      <c r="R1099">
        <v>0</v>
      </c>
      <c r="S1099">
        <v>0</v>
      </c>
      <c r="T1099">
        <v>0</v>
      </c>
      <c r="U1099">
        <v>2.46</v>
      </c>
      <c r="V1099">
        <v>255.976665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2759518</v>
      </c>
      <c r="B1100">
        <v>1</v>
      </c>
      <c r="C1100" t="s">
        <v>76</v>
      </c>
      <c r="D1100" t="s">
        <v>85</v>
      </c>
      <c r="E1100" t="s">
        <v>222</v>
      </c>
      <c r="F1100" t="s">
        <v>3311</v>
      </c>
      <c r="G1100" t="s">
        <v>199</v>
      </c>
      <c r="H1100" t="s">
        <v>47</v>
      </c>
      <c r="I1100" t="s">
        <v>339</v>
      </c>
      <c r="J1100" t="s">
        <v>130</v>
      </c>
      <c r="K1100" t="s">
        <v>131</v>
      </c>
      <c r="L1100" t="s">
        <v>3312</v>
      </c>
      <c r="M1100" t="s">
        <v>3313</v>
      </c>
      <c r="N1100">
        <v>8.3333330000000001E-3</v>
      </c>
      <c r="O1100">
        <v>7</v>
      </c>
      <c r="P1100">
        <v>4823</v>
      </c>
      <c r="Q1100">
        <v>0</v>
      </c>
      <c r="R1100">
        <v>0</v>
      </c>
      <c r="S1100">
        <v>0</v>
      </c>
      <c r="T1100">
        <v>0</v>
      </c>
      <c r="U1100">
        <v>5.8333000000000003E-2</v>
      </c>
      <c r="V1100">
        <v>40.191665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2759519</v>
      </c>
      <c r="B1101">
        <v>1</v>
      </c>
      <c r="C1101" t="s">
        <v>76</v>
      </c>
      <c r="D1101" t="s">
        <v>85</v>
      </c>
      <c r="E1101" t="s">
        <v>163</v>
      </c>
      <c r="F1101" t="s">
        <v>3314</v>
      </c>
      <c r="G1101" t="s">
        <v>199</v>
      </c>
      <c r="H1101" t="s">
        <v>47</v>
      </c>
      <c r="I1101" t="s">
        <v>129</v>
      </c>
      <c r="J1101" t="s">
        <v>130</v>
      </c>
      <c r="K1101" t="s">
        <v>131</v>
      </c>
      <c r="L1101" t="s">
        <v>3315</v>
      </c>
      <c r="M1101" t="s">
        <v>3316</v>
      </c>
      <c r="N1101">
        <v>0.45527777699999999</v>
      </c>
      <c r="O1101">
        <v>0</v>
      </c>
      <c r="P1101">
        <v>203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92.421389000000005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2759528</v>
      </c>
      <c r="B1102">
        <v>1</v>
      </c>
      <c r="C1102" t="s">
        <v>77</v>
      </c>
      <c r="D1102" t="s">
        <v>119</v>
      </c>
      <c r="E1102" t="s">
        <v>222</v>
      </c>
      <c r="F1102" t="s">
        <v>3317</v>
      </c>
      <c r="G1102" t="s">
        <v>199</v>
      </c>
      <c r="H1102" t="s">
        <v>47</v>
      </c>
      <c r="I1102" t="s">
        <v>129</v>
      </c>
      <c r="J1102" t="s">
        <v>130</v>
      </c>
      <c r="K1102" t="s">
        <v>131</v>
      </c>
      <c r="L1102" t="s">
        <v>3318</v>
      </c>
      <c r="M1102" t="s">
        <v>3319</v>
      </c>
      <c r="N1102">
        <v>0.55888888800000003</v>
      </c>
      <c r="O1102">
        <v>97</v>
      </c>
      <c r="P1102">
        <v>114</v>
      </c>
      <c r="Q1102">
        <v>0</v>
      </c>
      <c r="R1102">
        <v>0</v>
      </c>
      <c r="S1102">
        <v>1</v>
      </c>
      <c r="T1102">
        <v>0</v>
      </c>
      <c r="U1102">
        <v>54.212221999999997</v>
      </c>
      <c r="V1102">
        <v>63.713332999999999</v>
      </c>
      <c r="W1102">
        <v>0</v>
      </c>
      <c r="X1102">
        <v>0</v>
      </c>
      <c r="Y1102">
        <v>0.55888899999999997</v>
      </c>
      <c r="Z1102">
        <v>0</v>
      </c>
    </row>
    <row r="1103" spans="1:26" x14ac:dyDescent="0.3">
      <c r="A1103">
        <v>2759542</v>
      </c>
      <c r="B1103">
        <v>1</v>
      </c>
      <c r="C1103" t="s">
        <v>77</v>
      </c>
      <c r="D1103" t="s">
        <v>111</v>
      </c>
      <c r="E1103" t="s">
        <v>126</v>
      </c>
      <c r="F1103" t="s">
        <v>3320</v>
      </c>
      <c r="G1103" t="s">
        <v>128</v>
      </c>
      <c r="H1103" t="s">
        <v>46</v>
      </c>
      <c r="I1103" t="s">
        <v>129</v>
      </c>
      <c r="J1103" t="s">
        <v>130</v>
      </c>
      <c r="K1103" t="s">
        <v>131</v>
      </c>
      <c r="L1103" t="s">
        <v>3321</v>
      </c>
      <c r="M1103" t="s">
        <v>3322</v>
      </c>
      <c r="N1103">
        <v>1.382777777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19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26.272777999999999</v>
      </c>
    </row>
    <row r="1104" spans="1:26" x14ac:dyDescent="0.3">
      <c r="A1104">
        <v>2759543</v>
      </c>
      <c r="B1104">
        <v>1</v>
      </c>
      <c r="C1104" t="s">
        <v>76</v>
      </c>
      <c r="D1104" t="s">
        <v>81</v>
      </c>
      <c r="E1104" t="s">
        <v>153</v>
      </c>
      <c r="F1104" t="s">
        <v>3323</v>
      </c>
      <c r="G1104" t="s">
        <v>155</v>
      </c>
      <c r="H1104" t="s">
        <v>46</v>
      </c>
      <c r="I1104" t="s">
        <v>129</v>
      </c>
      <c r="J1104" t="s">
        <v>130</v>
      </c>
      <c r="K1104" t="s">
        <v>131</v>
      </c>
      <c r="L1104" t="s">
        <v>3324</v>
      </c>
      <c r="M1104" t="s">
        <v>3325</v>
      </c>
      <c r="N1104">
        <v>2.8822222219999998</v>
      </c>
      <c r="O1104">
        <v>0</v>
      </c>
      <c r="P1104">
        <v>6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17.293333000000001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2759531</v>
      </c>
      <c r="B1105">
        <v>1</v>
      </c>
      <c r="C1105" t="s">
        <v>76</v>
      </c>
      <c r="D1105" t="s">
        <v>79</v>
      </c>
      <c r="E1105" t="s">
        <v>126</v>
      </c>
      <c r="F1105" t="s">
        <v>2092</v>
      </c>
      <c r="G1105" t="s">
        <v>128</v>
      </c>
      <c r="H1105" t="s">
        <v>46</v>
      </c>
      <c r="I1105" t="s">
        <v>129</v>
      </c>
      <c r="J1105" t="s">
        <v>130</v>
      </c>
      <c r="K1105" t="s">
        <v>131</v>
      </c>
      <c r="L1105" t="s">
        <v>3326</v>
      </c>
      <c r="M1105" t="s">
        <v>3327</v>
      </c>
      <c r="N1105">
        <v>1.4288888879999999</v>
      </c>
      <c r="O1105">
        <v>0</v>
      </c>
      <c r="P1105">
        <v>246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351.506666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2759555</v>
      </c>
      <c r="B1106">
        <v>1</v>
      </c>
      <c r="C1106" t="s">
        <v>77</v>
      </c>
      <c r="D1106" t="s">
        <v>123</v>
      </c>
      <c r="E1106" t="s">
        <v>153</v>
      </c>
      <c r="F1106" t="s">
        <v>3328</v>
      </c>
      <c r="G1106" t="s">
        <v>155</v>
      </c>
      <c r="H1106" t="s">
        <v>46</v>
      </c>
      <c r="I1106" t="s">
        <v>129</v>
      </c>
      <c r="J1106" t="s">
        <v>130</v>
      </c>
      <c r="K1106" t="s">
        <v>131</v>
      </c>
      <c r="L1106" t="s">
        <v>3329</v>
      </c>
      <c r="M1106" t="s">
        <v>3330</v>
      </c>
      <c r="N1106">
        <v>1.7638888880000001</v>
      </c>
      <c r="O1106">
        <v>0</v>
      </c>
      <c r="P1106">
        <v>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15.875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2759533</v>
      </c>
      <c r="B1107">
        <v>1</v>
      </c>
      <c r="C1107" t="s">
        <v>76</v>
      </c>
      <c r="D1107" t="s">
        <v>96</v>
      </c>
      <c r="E1107" t="s">
        <v>222</v>
      </c>
      <c r="F1107" t="s">
        <v>1325</v>
      </c>
      <c r="G1107" t="s">
        <v>199</v>
      </c>
      <c r="H1107" t="s">
        <v>47</v>
      </c>
      <c r="I1107" t="s">
        <v>129</v>
      </c>
      <c r="J1107" t="s">
        <v>130</v>
      </c>
      <c r="K1107" t="s">
        <v>131</v>
      </c>
      <c r="L1107" t="s">
        <v>3331</v>
      </c>
      <c r="M1107" t="s">
        <v>3332</v>
      </c>
      <c r="N1107">
        <v>0.35027777700000001</v>
      </c>
      <c r="O1107">
        <v>7</v>
      </c>
      <c r="P1107">
        <v>64</v>
      </c>
      <c r="Q1107">
        <v>0</v>
      </c>
      <c r="R1107">
        <v>0</v>
      </c>
      <c r="S1107">
        <v>0</v>
      </c>
      <c r="T1107">
        <v>0</v>
      </c>
      <c r="U1107">
        <v>2.4519440000000001</v>
      </c>
      <c r="V1107">
        <v>22.417777999999998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2759534</v>
      </c>
      <c r="B1108">
        <v>1</v>
      </c>
      <c r="C1108" t="s">
        <v>77</v>
      </c>
      <c r="D1108" t="s">
        <v>116</v>
      </c>
      <c r="E1108" t="s">
        <v>158</v>
      </c>
      <c r="F1108" t="s">
        <v>3333</v>
      </c>
      <c r="G1108" t="s">
        <v>199</v>
      </c>
      <c r="H1108" t="s">
        <v>47</v>
      </c>
      <c r="I1108" t="s">
        <v>129</v>
      </c>
      <c r="J1108" t="s">
        <v>130</v>
      </c>
      <c r="K1108" t="s">
        <v>131</v>
      </c>
      <c r="L1108" t="s">
        <v>3334</v>
      </c>
      <c r="M1108" t="s">
        <v>3335</v>
      </c>
      <c r="N1108">
        <v>0.61333333300000004</v>
      </c>
      <c r="O1108">
        <v>32</v>
      </c>
      <c r="P1108">
        <v>611</v>
      </c>
      <c r="Q1108">
        <v>0</v>
      </c>
      <c r="R1108">
        <v>0</v>
      </c>
      <c r="S1108">
        <v>5</v>
      </c>
      <c r="T1108">
        <v>18</v>
      </c>
      <c r="U1108">
        <v>19.626667000000001</v>
      </c>
      <c r="V1108">
        <v>374.746666</v>
      </c>
      <c r="W1108">
        <v>0</v>
      </c>
      <c r="X1108">
        <v>0</v>
      </c>
      <c r="Y1108">
        <v>3.0666669999999998</v>
      </c>
      <c r="Z1108">
        <v>11.04</v>
      </c>
    </row>
    <row r="1109" spans="1:26" x14ac:dyDescent="0.3">
      <c r="A1109">
        <v>2759550</v>
      </c>
      <c r="B1109">
        <v>1</v>
      </c>
      <c r="C1109" t="s">
        <v>76</v>
      </c>
      <c r="D1109" t="s">
        <v>82</v>
      </c>
      <c r="E1109" t="s">
        <v>126</v>
      </c>
      <c r="F1109" t="s">
        <v>3336</v>
      </c>
      <c r="G1109" t="s">
        <v>128</v>
      </c>
      <c r="H1109" t="s">
        <v>46</v>
      </c>
      <c r="I1109" t="s">
        <v>129</v>
      </c>
      <c r="J1109" t="s">
        <v>130</v>
      </c>
      <c r="K1109" t="s">
        <v>131</v>
      </c>
      <c r="L1109" t="s">
        <v>3337</v>
      </c>
      <c r="M1109" t="s">
        <v>3338</v>
      </c>
      <c r="N1109">
        <v>2.4674999999999998</v>
      </c>
      <c r="O1109">
        <v>0</v>
      </c>
      <c r="P1109">
        <v>11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27.142499999999998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2759602</v>
      </c>
      <c r="B1110">
        <v>1</v>
      </c>
      <c r="C1110" t="s">
        <v>76</v>
      </c>
      <c r="D1110" t="s">
        <v>93</v>
      </c>
      <c r="E1110" t="s">
        <v>126</v>
      </c>
      <c r="F1110" t="s">
        <v>3339</v>
      </c>
      <c r="G1110" t="s">
        <v>371</v>
      </c>
      <c r="H1110" t="s">
        <v>46</v>
      </c>
      <c r="I1110" t="s">
        <v>129</v>
      </c>
      <c r="J1110" t="s">
        <v>130</v>
      </c>
      <c r="K1110" t="s">
        <v>131</v>
      </c>
      <c r="L1110" t="s">
        <v>3340</v>
      </c>
      <c r="M1110" t="s">
        <v>3341</v>
      </c>
      <c r="N1110">
        <v>4.8347222219999999</v>
      </c>
      <c r="O1110">
        <v>0</v>
      </c>
      <c r="P1110">
        <v>18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87.025000000000006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2759549</v>
      </c>
      <c r="B1111">
        <v>1</v>
      </c>
      <c r="C1111" t="s">
        <v>76</v>
      </c>
      <c r="D1111" t="s">
        <v>81</v>
      </c>
      <c r="E1111" t="s">
        <v>153</v>
      </c>
      <c r="F1111" t="s">
        <v>3342</v>
      </c>
      <c r="G1111" t="s">
        <v>155</v>
      </c>
      <c r="H1111" t="s">
        <v>46</v>
      </c>
      <c r="I1111" t="s">
        <v>129</v>
      </c>
      <c r="J1111" t="s">
        <v>130</v>
      </c>
      <c r="K1111" t="s">
        <v>131</v>
      </c>
      <c r="L1111" t="s">
        <v>3343</v>
      </c>
      <c r="M1111" t="s">
        <v>3344</v>
      </c>
      <c r="N1111">
        <v>5.5033333329999996</v>
      </c>
      <c r="O1111">
        <v>0</v>
      </c>
      <c r="P1111">
        <v>4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22.013332999999999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2759563</v>
      </c>
      <c r="B1112">
        <v>1</v>
      </c>
      <c r="C1112" t="s">
        <v>77</v>
      </c>
      <c r="D1112" t="s">
        <v>109</v>
      </c>
      <c r="E1112" t="s">
        <v>167</v>
      </c>
      <c r="F1112" t="s">
        <v>2439</v>
      </c>
      <c r="G1112" t="s">
        <v>160</v>
      </c>
      <c r="H1112" t="s">
        <v>46</v>
      </c>
      <c r="I1112" t="s">
        <v>129</v>
      </c>
      <c r="J1112" t="s">
        <v>130</v>
      </c>
      <c r="K1112" t="s">
        <v>131</v>
      </c>
      <c r="L1112" t="s">
        <v>3345</v>
      </c>
      <c r="M1112" t="s">
        <v>3346</v>
      </c>
      <c r="N1112">
        <v>0.66861111100000004</v>
      </c>
      <c r="O1112">
        <v>0</v>
      </c>
      <c r="P1112">
        <v>428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286.16555599999998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2759564</v>
      </c>
      <c r="B1113">
        <v>1</v>
      </c>
      <c r="C1113" t="s">
        <v>77</v>
      </c>
      <c r="D1113" t="s">
        <v>114</v>
      </c>
      <c r="E1113" t="s">
        <v>153</v>
      </c>
      <c r="F1113" t="s">
        <v>3347</v>
      </c>
      <c r="G1113" t="s">
        <v>249</v>
      </c>
      <c r="H1113" t="s">
        <v>46</v>
      </c>
      <c r="I1113" t="s">
        <v>129</v>
      </c>
      <c r="J1113" t="s">
        <v>130</v>
      </c>
      <c r="K1113" t="s">
        <v>131</v>
      </c>
      <c r="L1113" t="s">
        <v>3348</v>
      </c>
      <c r="M1113" t="s">
        <v>3349</v>
      </c>
      <c r="N1113">
        <v>0.64361111100000001</v>
      </c>
      <c r="O1113">
        <v>0</v>
      </c>
      <c r="P1113">
        <v>2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1.2872220000000001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2759575</v>
      </c>
      <c r="B1114">
        <v>1</v>
      </c>
      <c r="C1114" t="s">
        <v>76</v>
      </c>
      <c r="D1114" t="s">
        <v>90</v>
      </c>
      <c r="E1114" t="s">
        <v>153</v>
      </c>
      <c r="F1114" t="s">
        <v>3350</v>
      </c>
      <c r="G1114" t="s">
        <v>249</v>
      </c>
      <c r="H1114" t="s">
        <v>46</v>
      </c>
      <c r="I1114" t="s">
        <v>129</v>
      </c>
      <c r="J1114" t="s">
        <v>130</v>
      </c>
      <c r="K1114" t="s">
        <v>131</v>
      </c>
      <c r="L1114" t="s">
        <v>3351</v>
      </c>
      <c r="M1114" t="s">
        <v>3352</v>
      </c>
      <c r="N1114">
        <v>1.53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1.53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2759576</v>
      </c>
      <c r="B1115">
        <v>1</v>
      </c>
      <c r="C1115" t="s">
        <v>76</v>
      </c>
      <c r="D1115" t="s">
        <v>96</v>
      </c>
      <c r="E1115" t="s">
        <v>153</v>
      </c>
      <c r="F1115" t="s">
        <v>3353</v>
      </c>
      <c r="G1115" t="s">
        <v>206</v>
      </c>
      <c r="H1115" t="s">
        <v>46</v>
      </c>
      <c r="I1115" t="s">
        <v>129</v>
      </c>
      <c r="J1115" t="s">
        <v>130</v>
      </c>
      <c r="K1115" t="s">
        <v>131</v>
      </c>
      <c r="L1115" t="s">
        <v>3354</v>
      </c>
      <c r="M1115" t="s">
        <v>3355</v>
      </c>
      <c r="N1115">
        <v>2.0408333330000001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2.0408330000000001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2759577</v>
      </c>
      <c r="B1116">
        <v>1</v>
      </c>
      <c r="C1116" t="s">
        <v>76</v>
      </c>
      <c r="D1116" t="s">
        <v>91</v>
      </c>
      <c r="E1116" t="s">
        <v>126</v>
      </c>
      <c r="F1116" t="s">
        <v>3356</v>
      </c>
      <c r="G1116" t="s">
        <v>371</v>
      </c>
      <c r="H1116" t="s">
        <v>46</v>
      </c>
      <c r="I1116" t="s">
        <v>129</v>
      </c>
      <c r="J1116" t="s">
        <v>130</v>
      </c>
      <c r="K1116" t="s">
        <v>131</v>
      </c>
      <c r="L1116" t="s">
        <v>3357</v>
      </c>
      <c r="M1116" t="s">
        <v>3358</v>
      </c>
      <c r="N1116">
        <v>1.882777777</v>
      </c>
      <c r="O1116">
        <v>0</v>
      </c>
      <c r="P1116">
        <v>0</v>
      </c>
      <c r="Q1116">
        <v>0</v>
      </c>
      <c r="R1116">
        <v>112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210.87111100000001</v>
      </c>
      <c r="Y1116">
        <v>0</v>
      </c>
      <c r="Z1116">
        <v>0</v>
      </c>
    </row>
    <row r="1117" spans="1:26" x14ac:dyDescent="0.3">
      <c r="A1117">
        <v>2759590</v>
      </c>
      <c r="B1117">
        <v>1</v>
      </c>
      <c r="C1117" t="s">
        <v>76</v>
      </c>
      <c r="D1117" t="s">
        <v>80</v>
      </c>
      <c r="E1117" t="s">
        <v>126</v>
      </c>
      <c r="F1117" t="s">
        <v>3359</v>
      </c>
      <c r="G1117" t="s">
        <v>160</v>
      </c>
      <c r="H1117" t="s">
        <v>46</v>
      </c>
      <c r="I1117" t="s">
        <v>129</v>
      </c>
      <c r="J1117" t="s">
        <v>130</v>
      </c>
      <c r="K1117" t="s">
        <v>131</v>
      </c>
      <c r="L1117" t="s">
        <v>3360</v>
      </c>
      <c r="M1117" t="s">
        <v>3361</v>
      </c>
      <c r="N1117">
        <v>0.49416666599999998</v>
      </c>
      <c r="O1117">
        <v>0</v>
      </c>
      <c r="P1117">
        <v>304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150.22666599999999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2759588</v>
      </c>
      <c r="B1118">
        <v>1</v>
      </c>
      <c r="C1118" t="s">
        <v>76</v>
      </c>
      <c r="D1118" t="s">
        <v>84</v>
      </c>
      <c r="E1118" t="s">
        <v>153</v>
      </c>
      <c r="F1118" t="s">
        <v>3362</v>
      </c>
      <c r="G1118" t="s">
        <v>249</v>
      </c>
      <c r="H1118" t="s">
        <v>46</v>
      </c>
      <c r="I1118" t="s">
        <v>129</v>
      </c>
      <c r="J1118" t="s">
        <v>130</v>
      </c>
      <c r="K1118" t="s">
        <v>131</v>
      </c>
      <c r="L1118" t="s">
        <v>3363</v>
      </c>
      <c r="M1118" t="s">
        <v>3364</v>
      </c>
      <c r="N1118">
        <v>1.413611111</v>
      </c>
      <c r="O1118">
        <v>0</v>
      </c>
      <c r="P1118">
        <v>2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2.8272219999999999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2759592</v>
      </c>
      <c r="B1119">
        <v>1</v>
      </c>
      <c r="C1119" t="s">
        <v>77</v>
      </c>
      <c r="D1119" t="s">
        <v>123</v>
      </c>
      <c r="E1119" t="s">
        <v>158</v>
      </c>
      <c r="F1119" t="s">
        <v>3365</v>
      </c>
      <c r="G1119" t="s">
        <v>199</v>
      </c>
      <c r="H1119" t="s">
        <v>47</v>
      </c>
      <c r="I1119" t="s">
        <v>129</v>
      </c>
      <c r="J1119" t="s">
        <v>130</v>
      </c>
      <c r="K1119" t="s">
        <v>131</v>
      </c>
      <c r="L1119" t="s">
        <v>3366</v>
      </c>
      <c r="M1119" t="s">
        <v>3367</v>
      </c>
      <c r="N1119">
        <v>0.83166666600000005</v>
      </c>
      <c r="O1119">
        <v>106</v>
      </c>
      <c r="P1119">
        <v>197</v>
      </c>
      <c r="Q1119">
        <v>0</v>
      </c>
      <c r="R1119">
        <v>0</v>
      </c>
      <c r="S1119">
        <v>0</v>
      </c>
      <c r="T1119">
        <v>0</v>
      </c>
      <c r="U1119">
        <v>88.156666999999999</v>
      </c>
      <c r="V1119">
        <v>163.83833300000001</v>
      </c>
      <c r="W1119">
        <v>0</v>
      </c>
      <c r="X1119">
        <v>0</v>
      </c>
      <c r="Y1119">
        <v>0</v>
      </c>
      <c r="Z1119">
        <v>0</v>
      </c>
    </row>
    <row r="1120" spans="1:26" x14ac:dyDescent="0.3">
      <c r="A1120">
        <v>2759617</v>
      </c>
      <c r="B1120">
        <v>1</v>
      </c>
      <c r="C1120" t="s">
        <v>77</v>
      </c>
      <c r="D1120" t="s">
        <v>123</v>
      </c>
      <c r="E1120" t="s">
        <v>163</v>
      </c>
      <c r="F1120" t="s">
        <v>3368</v>
      </c>
      <c r="G1120" t="s">
        <v>264</v>
      </c>
      <c r="H1120" t="s">
        <v>47</v>
      </c>
      <c r="I1120" t="s">
        <v>129</v>
      </c>
      <c r="J1120" t="s">
        <v>130</v>
      </c>
      <c r="K1120" t="s">
        <v>131</v>
      </c>
      <c r="L1120" t="s">
        <v>3369</v>
      </c>
      <c r="M1120" t="s">
        <v>3370</v>
      </c>
      <c r="N1120">
        <v>4.688055555</v>
      </c>
      <c r="O1120">
        <v>0</v>
      </c>
      <c r="P1120">
        <v>146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684.45611099999996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2759600</v>
      </c>
      <c r="B1121">
        <v>1</v>
      </c>
      <c r="C1121" t="s">
        <v>76</v>
      </c>
      <c r="D1121" t="s">
        <v>95</v>
      </c>
      <c r="E1121" t="s">
        <v>126</v>
      </c>
      <c r="F1121" t="s">
        <v>3371</v>
      </c>
      <c r="G1121" t="s">
        <v>128</v>
      </c>
      <c r="H1121" t="s">
        <v>46</v>
      </c>
      <c r="I1121" t="s">
        <v>129</v>
      </c>
      <c r="J1121" t="s">
        <v>130</v>
      </c>
      <c r="K1121" t="s">
        <v>131</v>
      </c>
      <c r="L1121" t="s">
        <v>3372</v>
      </c>
      <c r="M1121" t="s">
        <v>3373</v>
      </c>
      <c r="N1121">
        <v>1.753055555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1.7530559999999999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2759598</v>
      </c>
      <c r="B1122">
        <v>1</v>
      </c>
      <c r="C1122" t="s">
        <v>76</v>
      </c>
      <c r="D1122" t="s">
        <v>79</v>
      </c>
      <c r="E1122" t="s">
        <v>126</v>
      </c>
      <c r="F1122" t="s">
        <v>3374</v>
      </c>
      <c r="G1122" t="s">
        <v>128</v>
      </c>
      <c r="H1122" t="s">
        <v>46</v>
      </c>
      <c r="I1122" t="s">
        <v>129</v>
      </c>
      <c r="J1122" t="s">
        <v>130</v>
      </c>
      <c r="K1122" t="s">
        <v>131</v>
      </c>
      <c r="L1122" t="s">
        <v>3375</v>
      </c>
      <c r="M1122" t="s">
        <v>3376</v>
      </c>
      <c r="N1122">
        <v>0.94805555500000005</v>
      </c>
      <c r="O1122">
        <v>0</v>
      </c>
      <c r="P1122">
        <v>106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100.493889</v>
      </c>
      <c r="W1122">
        <v>0</v>
      </c>
      <c r="X1122">
        <v>0</v>
      </c>
      <c r="Y1122">
        <v>0</v>
      </c>
      <c r="Z1122">
        <v>0</v>
      </c>
    </row>
    <row r="1123" spans="1:26" x14ac:dyDescent="0.3">
      <c r="A1123">
        <v>2759601</v>
      </c>
      <c r="B1123">
        <v>1</v>
      </c>
      <c r="C1123" t="s">
        <v>76</v>
      </c>
      <c r="D1123" t="s">
        <v>97</v>
      </c>
      <c r="E1123" t="s">
        <v>126</v>
      </c>
      <c r="F1123" t="s">
        <v>3377</v>
      </c>
      <c r="G1123" t="s">
        <v>160</v>
      </c>
      <c r="H1123" t="s">
        <v>46</v>
      </c>
      <c r="I1123" t="s">
        <v>129</v>
      </c>
      <c r="J1123" t="s">
        <v>130</v>
      </c>
      <c r="K1123" t="s">
        <v>131</v>
      </c>
      <c r="L1123" t="s">
        <v>3378</v>
      </c>
      <c r="M1123" t="s">
        <v>3379</v>
      </c>
      <c r="N1123">
        <v>0.43916666599999998</v>
      </c>
      <c r="O1123">
        <v>0</v>
      </c>
      <c r="P1123">
        <v>37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16.249167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2759603</v>
      </c>
      <c r="B1124">
        <v>1</v>
      </c>
      <c r="C1124" t="s">
        <v>77</v>
      </c>
      <c r="D1124" t="s">
        <v>124</v>
      </c>
      <c r="E1124" t="s">
        <v>145</v>
      </c>
      <c r="F1124" t="s">
        <v>3380</v>
      </c>
      <c r="G1124" t="s">
        <v>150</v>
      </c>
      <c r="H1124" t="s">
        <v>46</v>
      </c>
      <c r="I1124" t="s">
        <v>129</v>
      </c>
      <c r="J1124" t="s">
        <v>130</v>
      </c>
      <c r="K1124" t="s">
        <v>131</v>
      </c>
      <c r="L1124" t="s">
        <v>3381</v>
      </c>
      <c r="M1124" t="s">
        <v>3382</v>
      </c>
      <c r="N1124">
        <v>3.661944444</v>
      </c>
      <c r="O1124">
        <v>0</v>
      </c>
      <c r="P1124">
        <v>11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40.281388999999997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2759636</v>
      </c>
      <c r="B1125">
        <v>1</v>
      </c>
      <c r="C1125" t="s">
        <v>76</v>
      </c>
      <c r="D1125" t="s">
        <v>96</v>
      </c>
      <c r="E1125" t="s">
        <v>153</v>
      </c>
      <c r="F1125" t="s">
        <v>3383</v>
      </c>
      <c r="G1125" t="s">
        <v>249</v>
      </c>
      <c r="H1125" t="s">
        <v>46</v>
      </c>
      <c r="I1125" t="s">
        <v>129</v>
      </c>
      <c r="J1125" t="s">
        <v>130</v>
      </c>
      <c r="K1125" t="s">
        <v>131</v>
      </c>
      <c r="L1125" t="s">
        <v>3384</v>
      </c>
      <c r="M1125" t="s">
        <v>3385</v>
      </c>
      <c r="N1125">
        <v>1.7536111109999999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1.753611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2759614</v>
      </c>
      <c r="B1126">
        <v>1</v>
      </c>
      <c r="C1126" t="s">
        <v>76</v>
      </c>
      <c r="D1126" t="s">
        <v>102</v>
      </c>
      <c r="E1126" t="s">
        <v>126</v>
      </c>
      <c r="F1126" t="s">
        <v>3386</v>
      </c>
      <c r="G1126" t="s">
        <v>128</v>
      </c>
      <c r="H1126" t="s">
        <v>46</v>
      </c>
      <c r="I1126" t="s">
        <v>129</v>
      </c>
      <c r="J1126" t="s">
        <v>130</v>
      </c>
      <c r="K1126" t="s">
        <v>131</v>
      </c>
      <c r="L1126" t="s">
        <v>3387</v>
      </c>
      <c r="M1126" t="s">
        <v>3388</v>
      </c>
      <c r="N1126">
        <v>3.3250000000000002</v>
      </c>
      <c r="O1126">
        <v>0</v>
      </c>
      <c r="P1126">
        <v>15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49.875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2759613</v>
      </c>
      <c r="B1127">
        <v>1</v>
      </c>
      <c r="C1127" t="s">
        <v>76</v>
      </c>
      <c r="D1127" t="s">
        <v>95</v>
      </c>
      <c r="E1127" t="s">
        <v>126</v>
      </c>
      <c r="F1127" t="s">
        <v>3389</v>
      </c>
      <c r="G1127" t="s">
        <v>128</v>
      </c>
      <c r="H1127" t="s">
        <v>46</v>
      </c>
      <c r="I1127" t="s">
        <v>129</v>
      </c>
      <c r="J1127" t="s">
        <v>130</v>
      </c>
      <c r="K1127" t="s">
        <v>131</v>
      </c>
      <c r="L1127" t="s">
        <v>3390</v>
      </c>
      <c r="M1127" t="s">
        <v>3391</v>
      </c>
      <c r="N1127">
        <v>2.9388888880000001</v>
      </c>
      <c r="O1127">
        <v>0</v>
      </c>
      <c r="P1127">
        <v>103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302.705555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2759619</v>
      </c>
      <c r="B1128">
        <v>1</v>
      </c>
      <c r="C1128" t="s">
        <v>76</v>
      </c>
      <c r="D1128" t="s">
        <v>103</v>
      </c>
      <c r="E1128" t="s">
        <v>153</v>
      </c>
      <c r="F1128" t="s">
        <v>3392</v>
      </c>
      <c r="G1128" t="s">
        <v>155</v>
      </c>
      <c r="H1128" t="s">
        <v>46</v>
      </c>
      <c r="I1128" t="s">
        <v>129</v>
      </c>
      <c r="J1128" t="s">
        <v>130</v>
      </c>
      <c r="K1128" t="s">
        <v>131</v>
      </c>
      <c r="L1128" t="s">
        <v>3393</v>
      </c>
      <c r="M1128" t="s">
        <v>3394</v>
      </c>
      <c r="N1128">
        <v>1.82</v>
      </c>
      <c r="O1128">
        <v>0</v>
      </c>
      <c r="P1128">
        <v>0</v>
      </c>
      <c r="Q1128">
        <v>0</v>
      </c>
      <c r="R1128">
        <v>13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23.66</v>
      </c>
      <c r="Y1128">
        <v>0</v>
      </c>
      <c r="Z1128">
        <v>0</v>
      </c>
    </row>
    <row r="1129" spans="1:26" x14ac:dyDescent="0.3">
      <c r="A1129">
        <v>2759620</v>
      </c>
      <c r="B1129">
        <v>1</v>
      </c>
      <c r="C1129" t="s">
        <v>76</v>
      </c>
      <c r="D1129" t="s">
        <v>79</v>
      </c>
      <c r="E1129" t="s">
        <v>126</v>
      </c>
      <c r="F1129" t="s">
        <v>2092</v>
      </c>
      <c r="G1129" t="s">
        <v>135</v>
      </c>
      <c r="H1129" t="s">
        <v>46</v>
      </c>
      <c r="I1129" t="s">
        <v>129</v>
      </c>
      <c r="J1129" t="s">
        <v>130</v>
      </c>
      <c r="K1129" t="s">
        <v>131</v>
      </c>
      <c r="L1129" t="s">
        <v>3395</v>
      </c>
      <c r="M1129" t="s">
        <v>3396</v>
      </c>
      <c r="N1129">
        <v>2.9430555549999999</v>
      </c>
      <c r="O1129">
        <v>0</v>
      </c>
      <c r="P1129">
        <v>246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723.99166700000001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2759622</v>
      </c>
      <c r="B1130">
        <v>1</v>
      </c>
      <c r="C1130" t="s">
        <v>77</v>
      </c>
      <c r="D1130" t="s">
        <v>123</v>
      </c>
      <c r="E1130" t="s">
        <v>158</v>
      </c>
      <c r="F1130" t="s">
        <v>3397</v>
      </c>
      <c r="G1130" t="s">
        <v>199</v>
      </c>
      <c r="H1130" t="s">
        <v>47</v>
      </c>
      <c r="I1130" t="s">
        <v>129</v>
      </c>
      <c r="J1130" t="s">
        <v>130</v>
      </c>
      <c r="K1130" t="s">
        <v>131</v>
      </c>
      <c r="L1130" t="s">
        <v>3398</v>
      </c>
      <c r="M1130" t="s">
        <v>3399</v>
      </c>
      <c r="N1130">
        <v>4.182222222</v>
      </c>
      <c r="O1130">
        <v>144</v>
      </c>
      <c r="P1130">
        <v>15</v>
      </c>
      <c r="Q1130">
        <v>0</v>
      </c>
      <c r="R1130">
        <v>0</v>
      </c>
      <c r="S1130">
        <v>0</v>
      </c>
      <c r="T1130">
        <v>0</v>
      </c>
      <c r="U1130">
        <v>602.24</v>
      </c>
      <c r="V1130">
        <v>62.733333000000002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2759628</v>
      </c>
      <c r="B1131">
        <v>1</v>
      </c>
      <c r="C1131" t="s">
        <v>77</v>
      </c>
      <c r="D1131" t="s">
        <v>124</v>
      </c>
      <c r="E1131" t="s">
        <v>222</v>
      </c>
      <c r="F1131" t="s">
        <v>3400</v>
      </c>
      <c r="G1131" t="s">
        <v>199</v>
      </c>
      <c r="H1131" t="s">
        <v>47</v>
      </c>
      <c r="I1131" t="s">
        <v>129</v>
      </c>
      <c r="J1131" t="s">
        <v>130</v>
      </c>
      <c r="K1131" t="s">
        <v>131</v>
      </c>
      <c r="L1131" t="s">
        <v>3401</v>
      </c>
      <c r="M1131" t="s">
        <v>3402</v>
      </c>
      <c r="N1131">
        <v>0.42666666600000003</v>
      </c>
      <c r="O1131">
        <v>36</v>
      </c>
      <c r="P1131">
        <v>1298</v>
      </c>
      <c r="Q1131">
        <v>0</v>
      </c>
      <c r="R1131">
        <v>0</v>
      </c>
      <c r="S1131">
        <v>0</v>
      </c>
      <c r="T1131">
        <v>0</v>
      </c>
      <c r="U1131">
        <v>15.36</v>
      </c>
      <c r="V1131">
        <v>553.81333199999995</v>
      </c>
      <c r="W1131">
        <v>0</v>
      </c>
      <c r="X1131">
        <v>0</v>
      </c>
      <c r="Y1131">
        <v>0</v>
      </c>
      <c r="Z1131">
        <v>0</v>
      </c>
    </row>
    <row r="1132" spans="1:26" x14ac:dyDescent="0.3">
      <c r="A1132">
        <v>2759639</v>
      </c>
      <c r="B1132">
        <v>1</v>
      </c>
      <c r="C1132" t="s">
        <v>76</v>
      </c>
      <c r="D1132" t="s">
        <v>93</v>
      </c>
      <c r="E1132" t="s">
        <v>153</v>
      </c>
      <c r="F1132" t="s">
        <v>3403</v>
      </c>
      <c r="G1132" t="s">
        <v>155</v>
      </c>
      <c r="H1132" t="s">
        <v>46</v>
      </c>
      <c r="I1132" t="s">
        <v>129</v>
      </c>
      <c r="J1132" t="s">
        <v>130</v>
      </c>
      <c r="K1132" t="s">
        <v>131</v>
      </c>
      <c r="L1132" t="s">
        <v>3404</v>
      </c>
      <c r="M1132" t="s">
        <v>3405</v>
      </c>
      <c r="N1132">
        <v>3.216388888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3.2163889999999999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2759634</v>
      </c>
      <c r="B1133">
        <v>1</v>
      </c>
      <c r="C1133" t="s">
        <v>77</v>
      </c>
      <c r="D1133" t="s">
        <v>113</v>
      </c>
      <c r="E1133" t="s">
        <v>153</v>
      </c>
      <c r="F1133" t="s">
        <v>3406</v>
      </c>
      <c r="G1133" t="s">
        <v>206</v>
      </c>
      <c r="H1133" t="s">
        <v>46</v>
      </c>
      <c r="I1133" t="s">
        <v>129</v>
      </c>
      <c r="J1133" t="s">
        <v>130</v>
      </c>
      <c r="K1133" t="s">
        <v>131</v>
      </c>
      <c r="L1133" t="s">
        <v>3407</v>
      </c>
      <c r="M1133" t="s">
        <v>3408</v>
      </c>
      <c r="N1133">
        <v>1.467222222</v>
      </c>
      <c r="O1133">
        <v>0</v>
      </c>
      <c r="P1133">
        <v>0</v>
      </c>
      <c r="Q1133">
        <v>0</v>
      </c>
      <c r="R1133">
        <v>3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4.4016669999999998</v>
      </c>
      <c r="Y1133">
        <v>0</v>
      </c>
      <c r="Z1133">
        <v>0</v>
      </c>
    </row>
    <row r="1134" spans="1:26" x14ac:dyDescent="0.3">
      <c r="A1134">
        <v>2759640</v>
      </c>
      <c r="B1134">
        <v>1</v>
      </c>
      <c r="C1134" t="s">
        <v>76</v>
      </c>
      <c r="D1134" t="s">
        <v>97</v>
      </c>
      <c r="E1134" t="s">
        <v>126</v>
      </c>
      <c r="F1134" t="s">
        <v>3409</v>
      </c>
      <c r="G1134" t="s">
        <v>160</v>
      </c>
      <c r="H1134" t="s">
        <v>46</v>
      </c>
      <c r="I1134" t="s">
        <v>129</v>
      </c>
      <c r="J1134" t="s">
        <v>130</v>
      </c>
      <c r="K1134" t="s">
        <v>131</v>
      </c>
      <c r="L1134" t="s">
        <v>3410</v>
      </c>
      <c r="M1134" t="s">
        <v>3411</v>
      </c>
      <c r="N1134">
        <v>0.79027777700000001</v>
      </c>
      <c r="O1134">
        <v>0</v>
      </c>
      <c r="P1134">
        <v>84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66.383332999999993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2759643</v>
      </c>
      <c r="B1135">
        <v>1</v>
      </c>
      <c r="C1135" t="s">
        <v>76</v>
      </c>
      <c r="D1135" t="s">
        <v>79</v>
      </c>
      <c r="E1135" t="s">
        <v>145</v>
      </c>
      <c r="F1135" t="s">
        <v>245</v>
      </c>
      <c r="G1135" t="s">
        <v>135</v>
      </c>
      <c r="H1135" t="s">
        <v>46</v>
      </c>
      <c r="I1135" t="s">
        <v>129</v>
      </c>
      <c r="J1135" t="s">
        <v>130</v>
      </c>
      <c r="K1135" t="s">
        <v>131</v>
      </c>
      <c r="L1135" t="s">
        <v>3412</v>
      </c>
      <c r="M1135" t="s">
        <v>3413</v>
      </c>
      <c r="N1135">
        <v>4.0733333329999999</v>
      </c>
      <c r="O1135">
        <v>0</v>
      </c>
      <c r="P1135">
        <v>111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452.14</v>
      </c>
      <c r="W1135">
        <v>0</v>
      </c>
      <c r="X1135">
        <v>0</v>
      </c>
      <c r="Y1135">
        <v>0</v>
      </c>
      <c r="Z1135">
        <v>0</v>
      </c>
    </row>
    <row r="1136" spans="1:26" x14ac:dyDescent="0.3">
      <c r="A1136">
        <v>2759645</v>
      </c>
      <c r="B1136">
        <v>1</v>
      </c>
      <c r="C1136" t="s">
        <v>77</v>
      </c>
      <c r="D1136" t="s">
        <v>124</v>
      </c>
      <c r="E1136" t="s">
        <v>153</v>
      </c>
      <c r="F1136" t="s">
        <v>3414</v>
      </c>
      <c r="G1136" t="s">
        <v>206</v>
      </c>
      <c r="H1136" t="s">
        <v>46</v>
      </c>
      <c r="I1136" t="s">
        <v>129</v>
      </c>
      <c r="J1136" t="s">
        <v>130</v>
      </c>
      <c r="K1136" t="s">
        <v>131</v>
      </c>
      <c r="L1136" t="s">
        <v>3415</v>
      </c>
      <c r="M1136" t="s">
        <v>3416</v>
      </c>
      <c r="N1136">
        <v>0.80722222200000004</v>
      </c>
      <c r="O1136">
        <v>0</v>
      </c>
      <c r="P1136">
        <v>19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15.337222000000001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2759650</v>
      </c>
      <c r="B1137">
        <v>1</v>
      </c>
      <c r="C1137" t="s">
        <v>77</v>
      </c>
      <c r="D1137" t="s">
        <v>112</v>
      </c>
      <c r="E1137" t="s">
        <v>163</v>
      </c>
      <c r="F1137" t="s">
        <v>3417</v>
      </c>
      <c r="G1137" t="s">
        <v>264</v>
      </c>
      <c r="H1137" t="s">
        <v>47</v>
      </c>
      <c r="I1137" t="s">
        <v>129</v>
      </c>
      <c r="J1137" t="s">
        <v>130</v>
      </c>
      <c r="K1137" t="s">
        <v>131</v>
      </c>
      <c r="L1137" t="s">
        <v>3418</v>
      </c>
      <c r="M1137" t="s">
        <v>3419</v>
      </c>
      <c r="N1137">
        <v>3.000277777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62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186.017222</v>
      </c>
    </row>
    <row r="1138" spans="1:26" x14ac:dyDescent="0.3">
      <c r="A1138">
        <v>2759581</v>
      </c>
      <c r="B1138">
        <v>2</v>
      </c>
      <c r="C1138" t="s">
        <v>77</v>
      </c>
      <c r="D1138" t="s">
        <v>124</v>
      </c>
      <c r="E1138" t="s">
        <v>158</v>
      </c>
      <c r="F1138" t="s">
        <v>3420</v>
      </c>
      <c r="G1138" t="s">
        <v>264</v>
      </c>
      <c r="H1138" t="s">
        <v>47</v>
      </c>
      <c r="I1138" t="s">
        <v>129</v>
      </c>
      <c r="J1138" t="s">
        <v>130</v>
      </c>
      <c r="K1138" t="s">
        <v>131</v>
      </c>
      <c r="L1138" t="s">
        <v>3283</v>
      </c>
      <c r="M1138" t="s">
        <v>3421</v>
      </c>
      <c r="N1138">
        <v>1.3425</v>
      </c>
      <c r="O1138">
        <v>63</v>
      </c>
      <c r="P1138">
        <v>1656</v>
      </c>
      <c r="Q1138">
        <v>0</v>
      </c>
      <c r="R1138">
        <v>0</v>
      </c>
      <c r="S1138">
        <v>0</v>
      </c>
      <c r="T1138">
        <v>0</v>
      </c>
      <c r="U1138">
        <v>84.577500000000001</v>
      </c>
      <c r="V1138">
        <v>2223.1799999999998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2759654</v>
      </c>
      <c r="B1139">
        <v>1</v>
      </c>
      <c r="C1139" t="s">
        <v>76</v>
      </c>
      <c r="D1139" t="s">
        <v>103</v>
      </c>
      <c r="E1139" t="s">
        <v>126</v>
      </c>
      <c r="F1139" t="s">
        <v>3422</v>
      </c>
      <c r="G1139" t="s">
        <v>128</v>
      </c>
      <c r="H1139" t="s">
        <v>46</v>
      </c>
      <c r="I1139" t="s">
        <v>129</v>
      </c>
      <c r="J1139" t="s">
        <v>130</v>
      </c>
      <c r="K1139" t="s">
        <v>131</v>
      </c>
      <c r="L1139" t="s">
        <v>3423</v>
      </c>
      <c r="M1139" t="s">
        <v>3424</v>
      </c>
      <c r="N1139">
        <v>1.825555555</v>
      </c>
      <c r="O1139">
        <v>0</v>
      </c>
      <c r="P1139">
        <v>0</v>
      </c>
      <c r="Q1139">
        <v>0</v>
      </c>
      <c r="R1139">
        <v>22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40.162222</v>
      </c>
      <c r="Y1139">
        <v>0</v>
      </c>
      <c r="Z1139">
        <v>0</v>
      </c>
    </row>
    <row r="1140" spans="1:26" x14ac:dyDescent="0.3">
      <c r="A1140">
        <v>2759662</v>
      </c>
      <c r="B1140">
        <v>1</v>
      </c>
      <c r="C1140" t="s">
        <v>76</v>
      </c>
      <c r="D1140" t="s">
        <v>86</v>
      </c>
      <c r="E1140" t="s">
        <v>153</v>
      </c>
      <c r="F1140" t="s">
        <v>3425</v>
      </c>
      <c r="G1140" t="s">
        <v>155</v>
      </c>
      <c r="H1140" t="s">
        <v>46</v>
      </c>
      <c r="I1140" t="s">
        <v>129</v>
      </c>
      <c r="J1140" t="s">
        <v>130</v>
      </c>
      <c r="K1140" t="s">
        <v>131</v>
      </c>
      <c r="L1140" t="s">
        <v>3426</v>
      </c>
      <c r="M1140" t="s">
        <v>3427</v>
      </c>
      <c r="N1140">
        <v>2.82</v>
      </c>
      <c r="O1140">
        <v>0</v>
      </c>
      <c r="P1140">
        <v>5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14.1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2759414</v>
      </c>
      <c r="B1141">
        <v>2</v>
      </c>
      <c r="C1141" t="s">
        <v>77</v>
      </c>
      <c r="D1141" t="s">
        <v>123</v>
      </c>
      <c r="E1141" t="s">
        <v>158</v>
      </c>
      <c r="F1141" t="s">
        <v>3428</v>
      </c>
      <c r="G1141" t="s">
        <v>264</v>
      </c>
      <c r="H1141" t="s">
        <v>47</v>
      </c>
      <c r="I1141" t="s">
        <v>129</v>
      </c>
      <c r="J1141" t="s">
        <v>130</v>
      </c>
      <c r="K1141" t="s">
        <v>131</v>
      </c>
      <c r="L1141" t="s">
        <v>3227</v>
      </c>
      <c r="M1141" t="s">
        <v>3429</v>
      </c>
      <c r="N1141">
        <v>0.82611111100000001</v>
      </c>
      <c r="O1141">
        <v>18</v>
      </c>
      <c r="P1141">
        <v>581</v>
      </c>
      <c r="Q1141">
        <v>0</v>
      </c>
      <c r="R1141">
        <v>0</v>
      </c>
      <c r="S1141">
        <v>0</v>
      </c>
      <c r="T1141">
        <v>0</v>
      </c>
      <c r="U1141">
        <v>14.87</v>
      </c>
      <c r="V1141">
        <v>479.97055499999999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2759664</v>
      </c>
      <c r="B1142">
        <v>1</v>
      </c>
      <c r="C1142" t="s">
        <v>76</v>
      </c>
      <c r="D1142" t="s">
        <v>101</v>
      </c>
      <c r="E1142" t="s">
        <v>145</v>
      </c>
      <c r="F1142" t="s">
        <v>3430</v>
      </c>
      <c r="G1142" t="s">
        <v>135</v>
      </c>
      <c r="H1142" t="s">
        <v>46</v>
      </c>
      <c r="I1142" t="s">
        <v>129</v>
      </c>
      <c r="J1142" t="s">
        <v>130</v>
      </c>
      <c r="K1142" t="s">
        <v>131</v>
      </c>
      <c r="L1142" t="s">
        <v>3431</v>
      </c>
      <c r="M1142" t="s">
        <v>3432</v>
      </c>
      <c r="N1142">
        <v>2.9563888880000002</v>
      </c>
      <c r="O1142">
        <v>0</v>
      </c>
      <c r="P1142">
        <v>68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201.03444400000001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2759666</v>
      </c>
      <c r="B1143">
        <v>1</v>
      </c>
      <c r="C1143" t="s">
        <v>76</v>
      </c>
      <c r="D1143" t="s">
        <v>98</v>
      </c>
      <c r="E1143" t="s">
        <v>126</v>
      </c>
      <c r="F1143" t="s">
        <v>3433</v>
      </c>
      <c r="G1143" t="s">
        <v>128</v>
      </c>
      <c r="H1143" t="s">
        <v>46</v>
      </c>
      <c r="I1143" t="s">
        <v>129</v>
      </c>
      <c r="J1143" t="s">
        <v>130</v>
      </c>
      <c r="K1143" t="s">
        <v>131</v>
      </c>
      <c r="L1143" t="s">
        <v>3434</v>
      </c>
      <c r="M1143" t="s">
        <v>3435</v>
      </c>
      <c r="N1143">
        <v>0.57305555500000005</v>
      </c>
      <c r="O1143">
        <v>0</v>
      </c>
      <c r="P1143">
        <v>0</v>
      </c>
      <c r="Q1143">
        <v>0</v>
      </c>
      <c r="R1143">
        <v>28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16.045556000000001</v>
      </c>
      <c r="Y1143">
        <v>0</v>
      </c>
      <c r="Z1143">
        <v>0</v>
      </c>
    </row>
    <row r="1144" spans="1:26" x14ac:dyDescent="0.3">
      <c r="A1144">
        <v>2759668</v>
      </c>
      <c r="B1144">
        <v>1</v>
      </c>
      <c r="C1144" t="s">
        <v>77</v>
      </c>
      <c r="D1144" t="s">
        <v>110</v>
      </c>
      <c r="E1144" t="s">
        <v>126</v>
      </c>
      <c r="F1144" t="s">
        <v>3436</v>
      </c>
      <c r="G1144" t="s">
        <v>128</v>
      </c>
      <c r="H1144" t="s">
        <v>46</v>
      </c>
      <c r="I1144" t="s">
        <v>129</v>
      </c>
      <c r="J1144" t="s">
        <v>130</v>
      </c>
      <c r="K1144" t="s">
        <v>131</v>
      </c>
      <c r="L1144" t="s">
        <v>3437</v>
      </c>
      <c r="M1144" t="s">
        <v>3438</v>
      </c>
      <c r="N1144">
        <v>0.66749999999999998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2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1.335</v>
      </c>
    </row>
    <row r="1145" spans="1:26" x14ac:dyDescent="0.3">
      <c r="A1145">
        <v>2759679</v>
      </c>
      <c r="B1145">
        <v>1</v>
      </c>
      <c r="C1145" t="s">
        <v>76</v>
      </c>
      <c r="D1145" t="s">
        <v>84</v>
      </c>
      <c r="E1145" t="s">
        <v>153</v>
      </c>
      <c r="F1145" t="s">
        <v>3439</v>
      </c>
      <c r="G1145" t="s">
        <v>206</v>
      </c>
      <c r="H1145" t="s">
        <v>46</v>
      </c>
      <c r="I1145" t="s">
        <v>129</v>
      </c>
      <c r="J1145" t="s">
        <v>130</v>
      </c>
      <c r="K1145" t="s">
        <v>131</v>
      </c>
      <c r="L1145" t="s">
        <v>3440</v>
      </c>
      <c r="M1145" t="s">
        <v>3441</v>
      </c>
      <c r="N1145">
        <v>1.7649999999999999</v>
      </c>
      <c r="O1145">
        <v>0</v>
      </c>
      <c r="P1145">
        <v>4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7.06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2759675</v>
      </c>
      <c r="B1146">
        <v>1</v>
      </c>
      <c r="C1146" t="s">
        <v>76</v>
      </c>
      <c r="D1146" t="s">
        <v>88</v>
      </c>
      <c r="E1146" t="s">
        <v>222</v>
      </c>
      <c r="F1146" t="s">
        <v>1311</v>
      </c>
      <c r="G1146" t="s">
        <v>199</v>
      </c>
      <c r="H1146" t="s">
        <v>47</v>
      </c>
      <c r="I1146" t="s">
        <v>129</v>
      </c>
      <c r="J1146" t="s">
        <v>130</v>
      </c>
      <c r="K1146" t="s">
        <v>131</v>
      </c>
      <c r="L1146" t="s">
        <v>3442</v>
      </c>
      <c r="M1146" t="s">
        <v>3443</v>
      </c>
      <c r="N1146">
        <v>0.20694444400000001</v>
      </c>
      <c r="O1146">
        <v>8</v>
      </c>
      <c r="P1146">
        <v>4049</v>
      </c>
      <c r="Q1146">
        <v>0</v>
      </c>
      <c r="R1146">
        <v>0</v>
      </c>
      <c r="S1146">
        <v>0</v>
      </c>
      <c r="T1146">
        <v>0</v>
      </c>
      <c r="U1146">
        <v>1.655556</v>
      </c>
      <c r="V1146">
        <v>837.91805399999998</v>
      </c>
      <c r="W1146">
        <v>0</v>
      </c>
      <c r="X1146">
        <v>0</v>
      </c>
      <c r="Y1146">
        <v>0</v>
      </c>
      <c r="Z1146">
        <v>0</v>
      </c>
    </row>
    <row r="1147" spans="1:26" x14ac:dyDescent="0.3">
      <c r="A1147">
        <v>2759676</v>
      </c>
      <c r="B1147">
        <v>1</v>
      </c>
      <c r="C1147" t="s">
        <v>76</v>
      </c>
      <c r="D1147" t="s">
        <v>86</v>
      </c>
      <c r="E1147" t="s">
        <v>126</v>
      </c>
      <c r="F1147" t="s">
        <v>3444</v>
      </c>
      <c r="G1147" t="s">
        <v>2102</v>
      </c>
      <c r="H1147" t="s">
        <v>46</v>
      </c>
      <c r="I1147" t="s">
        <v>129</v>
      </c>
      <c r="J1147" t="s">
        <v>130</v>
      </c>
      <c r="K1147" t="s">
        <v>131</v>
      </c>
      <c r="L1147" t="s">
        <v>3445</v>
      </c>
      <c r="M1147" t="s">
        <v>3446</v>
      </c>
      <c r="N1147">
        <v>2.9561111109999998</v>
      </c>
      <c r="O1147">
        <v>0</v>
      </c>
      <c r="P1147">
        <v>153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452.28500000000003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2759682</v>
      </c>
      <c r="B1148">
        <v>1</v>
      </c>
      <c r="C1148" t="s">
        <v>76</v>
      </c>
      <c r="D1148" t="s">
        <v>99</v>
      </c>
      <c r="E1148" t="s">
        <v>153</v>
      </c>
      <c r="F1148" t="s">
        <v>3447</v>
      </c>
      <c r="G1148" t="s">
        <v>249</v>
      </c>
      <c r="H1148" t="s">
        <v>46</v>
      </c>
      <c r="I1148" t="s">
        <v>129</v>
      </c>
      <c r="J1148" t="s">
        <v>130</v>
      </c>
      <c r="K1148" t="s">
        <v>131</v>
      </c>
      <c r="L1148" t="s">
        <v>3448</v>
      </c>
      <c r="M1148" t="s">
        <v>3449</v>
      </c>
      <c r="N1148">
        <v>2.3991666660000002</v>
      </c>
      <c r="O1148">
        <v>0</v>
      </c>
      <c r="P1148">
        <v>1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2.3991669999999998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2759693</v>
      </c>
      <c r="B1149">
        <v>1</v>
      </c>
      <c r="C1149" t="s">
        <v>77</v>
      </c>
      <c r="D1149" t="s">
        <v>112</v>
      </c>
      <c r="E1149" t="s">
        <v>158</v>
      </c>
      <c r="F1149" t="s">
        <v>3450</v>
      </c>
      <c r="G1149" t="s">
        <v>199</v>
      </c>
      <c r="H1149" t="s">
        <v>47</v>
      </c>
      <c r="I1149" t="s">
        <v>129</v>
      </c>
      <c r="J1149" t="s">
        <v>130</v>
      </c>
      <c r="K1149" t="s">
        <v>131</v>
      </c>
      <c r="L1149" t="s">
        <v>3451</v>
      </c>
      <c r="M1149" t="s">
        <v>3452</v>
      </c>
      <c r="N1149">
        <v>1.241666666</v>
      </c>
      <c r="O1149">
        <v>0</v>
      </c>
      <c r="P1149">
        <v>0</v>
      </c>
      <c r="Q1149">
        <v>0</v>
      </c>
      <c r="R1149">
        <v>0</v>
      </c>
      <c r="S1149">
        <v>14</v>
      </c>
      <c r="T1149">
        <v>328</v>
      </c>
      <c r="U1149">
        <v>0</v>
      </c>
      <c r="V1149">
        <v>0</v>
      </c>
      <c r="W1149">
        <v>0</v>
      </c>
      <c r="X1149">
        <v>0</v>
      </c>
      <c r="Y1149">
        <v>17.383333</v>
      </c>
      <c r="Z1149">
        <v>407.26666599999999</v>
      </c>
    </row>
    <row r="1150" spans="1:26" x14ac:dyDescent="0.3">
      <c r="A1150">
        <v>2759687</v>
      </c>
      <c r="B1150">
        <v>1</v>
      </c>
      <c r="C1150" t="s">
        <v>76</v>
      </c>
      <c r="D1150" t="s">
        <v>92</v>
      </c>
      <c r="E1150" t="s">
        <v>138</v>
      </c>
      <c r="F1150" t="s">
        <v>2751</v>
      </c>
      <c r="G1150" t="s">
        <v>160</v>
      </c>
      <c r="H1150" t="s">
        <v>47</v>
      </c>
      <c r="I1150" t="s">
        <v>129</v>
      </c>
      <c r="J1150" t="s">
        <v>130</v>
      </c>
      <c r="K1150" t="s">
        <v>131</v>
      </c>
      <c r="L1150" t="s">
        <v>3453</v>
      </c>
      <c r="M1150" t="s">
        <v>3454</v>
      </c>
      <c r="N1150">
        <v>0.50833333300000005</v>
      </c>
      <c r="O1150">
        <v>0</v>
      </c>
      <c r="P1150">
        <v>0</v>
      </c>
      <c r="Q1150">
        <v>0</v>
      </c>
      <c r="R1150">
        <v>1274</v>
      </c>
      <c r="S1150">
        <v>6</v>
      </c>
      <c r="T1150">
        <v>436</v>
      </c>
      <c r="U1150">
        <v>0</v>
      </c>
      <c r="V1150">
        <v>0</v>
      </c>
      <c r="W1150">
        <v>0</v>
      </c>
      <c r="X1150">
        <v>647.61666600000001</v>
      </c>
      <c r="Y1150">
        <v>3.05</v>
      </c>
      <c r="Z1150">
        <v>221.63333299999999</v>
      </c>
    </row>
    <row r="1151" spans="1:26" x14ac:dyDescent="0.3">
      <c r="A1151">
        <v>2759691</v>
      </c>
      <c r="B1151">
        <v>1</v>
      </c>
      <c r="C1151" t="s">
        <v>76</v>
      </c>
      <c r="D1151" t="s">
        <v>88</v>
      </c>
      <c r="E1151" t="s">
        <v>222</v>
      </c>
      <c r="F1151" t="s">
        <v>1311</v>
      </c>
      <c r="G1151" t="s">
        <v>199</v>
      </c>
      <c r="H1151" t="s">
        <v>47</v>
      </c>
      <c r="I1151" t="s">
        <v>129</v>
      </c>
      <c r="J1151" t="s">
        <v>130</v>
      </c>
      <c r="K1151" t="s">
        <v>131</v>
      </c>
      <c r="L1151" t="s">
        <v>3455</v>
      </c>
      <c r="M1151" t="s">
        <v>3456</v>
      </c>
      <c r="N1151">
        <v>0.75388888799999998</v>
      </c>
      <c r="O1151">
        <v>8</v>
      </c>
      <c r="P1151">
        <v>4049</v>
      </c>
      <c r="Q1151">
        <v>0</v>
      </c>
      <c r="R1151">
        <v>0</v>
      </c>
      <c r="S1151">
        <v>0</v>
      </c>
      <c r="T1151">
        <v>0</v>
      </c>
      <c r="U1151">
        <v>6.0311110000000001</v>
      </c>
      <c r="V1151">
        <v>3052.4961079999998</v>
      </c>
      <c r="W1151">
        <v>0</v>
      </c>
      <c r="X1151">
        <v>0</v>
      </c>
      <c r="Y1151">
        <v>0</v>
      </c>
      <c r="Z1151">
        <v>0</v>
      </c>
    </row>
    <row r="1152" spans="1:26" x14ac:dyDescent="0.3">
      <c r="A1152">
        <v>2759695</v>
      </c>
      <c r="B1152">
        <v>1</v>
      </c>
      <c r="C1152" t="s">
        <v>76</v>
      </c>
      <c r="D1152" t="s">
        <v>82</v>
      </c>
      <c r="E1152" t="s">
        <v>153</v>
      </c>
      <c r="F1152" t="s">
        <v>202</v>
      </c>
      <c r="G1152" t="s">
        <v>206</v>
      </c>
      <c r="H1152" t="s">
        <v>46</v>
      </c>
      <c r="I1152" t="s">
        <v>129</v>
      </c>
      <c r="J1152" t="s">
        <v>130</v>
      </c>
      <c r="K1152" t="s">
        <v>131</v>
      </c>
      <c r="L1152" t="s">
        <v>3457</v>
      </c>
      <c r="M1152" t="s">
        <v>3458</v>
      </c>
      <c r="N1152">
        <v>0.84499999999999997</v>
      </c>
      <c r="O1152">
        <v>0</v>
      </c>
      <c r="P1152">
        <v>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0.84499999999999997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2759696</v>
      </c>
      <c r="B1153">
        <v>1</v>
      </c>
      <c r="C1153" t="s">
        <v>76</v>
      </c>
      <c r="D1153" t="s">
        <v>96</v>
      </c>
      <c r="E1153" t="s">
        <v>167</v>
      </c>
      <c r="F1153" t="s">
        <v>3459</v>
      </c>
      <c r="G1153" t="s">
        <v>160</v>
      </c>
      <c r="H1153" t="s">
        <v>46</v>
      </c>
      <c r="I1153" t="s">
        <v>129</v>
      </c>
      <c r="J1153" t="s">
        <v>130</v>
      </c>
      <c r="K1153" t="s">
        <v>131</v>
      </c>
      <c r="L1153" t="s">
        <v>3460</v>
      </c>
      <c r="M1153" t="s">
        <v>3461</v>
      </c>
      <c r="N1153">
        <v>1.111388888</v>
      </c>
      <c r="O1153">
        <v>0</v>
      </c>
      <c r="P1153">
        <v>286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317.85722199999998</v>
      </c>
      <c r="W1153">
        <v>0</v>
      </c>
      <c r="X1153">
        <v>0</v>
      </c>
      <c r="Y1153">
        <v>0</v>
      </c>
      <c r="Z1153">
        <v>0</v>
      </c>
    </row>
    <row r="1154" spans="1:26" x14ac:dyDescent="0.3">
      <c r="A1154">
        <v>2759705</v>
      </c>
      <c r="B1154">
        <v>1</v>
      </c>
      <c r="C1154" t="s">
        <v>76</v>
      </c>
      <c r="D1154" t="s">
        <v>80</v>
      </c>
      <c r="E1154" t="s">
        <v>126</v>
      </c>
      <c r="F1154" t="s">
        <v>3462</v>
      </c>
      <c r="G1154" t="s">
        <v>1679</v>
      </c>
      <c r="H1154" t="s">
        <v>46</v>
      </c>
      <c r="I1154" t="s">
        <v>129</v>
      </c>
      <c r="J1154" t="s">
        <v>130</v>
      </c>
      <c r="K1154" t="s">
        <v>131</v>
      </c>
      <c r="L1154" t="s">
        <v>3463</v>
      </c>
      <c r="M1154" t="s">
        <v>3464</v>
      </c>
      <c r="N1154">
        <v>1.1277777769999999</v>
      </c>
      <c r="O1154">
        <v>0</v>
      </c>
      <c r="P1154">
        <v>266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299.98888899999997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2759456</v>
      </c>
      <c r="B1155">
        <v>2</v>
      </c>
      <c r="C1155" t="s">
        <v>77</v>
      </c>
      <c r="D1155" t="s">
        <v>123</v>
      </c>
      <c r="E1155" t="s">
        <v>158</v>
      </c>
      <c r="F1155" t="s">
        <v>159</v>
      </c>
      <c r="G1155" t="s">
        <v>264</v>
      </c>
      <c r="H1155" t="s">
        <v>47</v>
      </c>
      <c r="I1155" t="s">
        <v>129</v>
      </c>
      <c r="J1155" t="s">
        <v>130</v>
      </c>
      <c r="K1155" t="s">
        <v>131</v>
      </c>
      <c r="L1155" t="s">
        <v>3256</v>
      </c>
      <c r="M1155" t="s">
        <v>3465</v>
      </c>
      <c r="N1155">
        <v>0.72583333299999997</v>
      </c>
      <c r="O1155">
        <v>213</v>
      </c>
      <c r="P1155">
        <v>141</v>
      </c>
      <c r="Q1155">
        <v>0</v>
      </c>
      <c r="R1155">
        <v>0</v>
      </c>
      <c r="S1155">
        <v>0</v>
      </c>
      <c r="T1155">
        <v>0</v>
      </c>
      <c r="U1155">
        <v>154.60249999999999</v>
      </c>
      <c r="V1155">
        <v>102.3425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2759507</v>
      </c>
      <c r="B1156">
        <v>2</v>
      </c>
      <c r="C1156" t="s">
        <v>77</v>
      </c>
      <c r="D1156" t="s">
        <v>124</v>
      </c>
      <c r="E1156" t="s">
        <v>163</v>
      </c>
      <c r="F1156" t="s">
        <v>3466</v>
      </c>
      <c r="G1156" t="s">
        <v>264</v>
      </c>
      <c r="H1156" t="s">
        <v>47</v>
      </c>
      <c r="I1156" t="s">
        <v>129</v>
      </c>
      <c r="J1156" t="s">
        <v>130</v>
      </c>
      <c r="K1156" t="s">
        <v>131</v>
      </c>
      <c r="L1156" t="s">
        <v>3299</v>
      </c>
      <c r="M1156" t="s">
        <v>3467</v>
      </c>
      <c r="N1156">
        <v>0.95277777699999999</v>
      </c>
      <c r="O1156">
        <v>25</v>
      </c>
      <c r="P1156">
        <v>212</v>
      </c>
      <c r="Q1156">
        <v>0</v>
      </c>
      <c r="R1156">
        <v>0</v>
      </c>
      <c r="S1156">
        <v>0</v>
      </c>
      <c r="T1156">
        <v>0</v>
      </c>
      <c r="U1156">
        <v>23.819444000000001</v>
      </c>
      <c r="V1156">
        <v>201.988889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2759713</v>
      </c>
      <c r="B1157">
        <v>1</v>
      </c>
      <c r="C1157" t="s">
        <v>77</v>
      </c>
      <c r="D1157" t="s">
        <v>108</v>
      </c>
      <c r="E1157" t="s">
        <v>126</v>
      </c>
      <c r="F1157" t="s">
        <v>3468</v>
      </c>
      <c r="G1157" t="s">
        <v>128</v>
      </c>
      <c r="H1157" t="s">
        <v>46</v>
      </c>
      <c r="I1157" t="s">
        <v>129</v>
      </c>
      <c r="J1157" t="s">
        <v>130</v>
      </c>
      <c r="K1157" t="s">
        <v>131</v>
      </c>
      <c r="L1157" t="s">
        <v>3469</v>
      </c>
      <c r="M1157" t="s">
        <v>3470</v>
      </c>
      <c r="N1157">
        <v>1.2669444439999999</v>
      </c>
      <c r="O1157">
        <v>0</v>
      </c>
      <c r="P1157">
        <v>35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44.343055999999997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2759718</v>
      </c>
      <c r="B1158">
        <v>1</v>
      </c>
      <c r="C1158" t="s">
        <v>76</v>
      </c>
      <c r="D1158" t="s">
        <v>89</v>
      </c>
      <c r="E1158" t="s">
        <v>153</v>
      </c>
      <c r="F1158" t="s">
        <v>3471</v>
      </c>
      <c r="G1158" t="s">
        <v>155</v>
      </c>
      <c r="H1158" t="s">
        <v>46</v>
      </c>
      <c r="I1158" t="s">
        <v>129</v>
      </c>
      <c r="J1158" t="s">
        <v>130</v>
      </c>
      <c r="K1158" t="s">
        <v>131</v>
      </c>
      <c r="L1158" t="s">
        <v>3472</v>
      </c>
      <c r="M1158" t="s">
        <v>3473</v>
      </c>
      <c r="N1158">
        <v>4.8819444440000002</v>
      </c>
      <c r="O1158">
        <v>0</v>
      </c>
      <c r="P1158">
        <v>13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63.465277999999998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2777113</v>
      </c>
      <c r="B1159">
        <v>1</v>
      </c>
      <c r="C1159" t="s">
        <v>76</v>
      </c>
      <c r="D1159" t="s">
        <v>88</v>
      </c>
      <c r="E1159" t="s">
        <v>222</v>
      </c>
      <c r="F1159" t="s">
        <v>3474</v>
      </c>
      <c r="G1159" t="s">
        <v>2947</v>
      </c>
      <c r="H1159" t="s">
        <v>47</v>
      </c>
      <c r="I1159" t="s">
        <v>129</v>
      </c>
      <c r="J1159" t="s">
        <v>130</v>
      </c>
      <c r="K1159" t="s">
        <v>131</v>
      </c>
      <c r="L1159" t="s">
        <v>3475</v>
      </c>
      <c r="M1159" t="s">
        <v>3476</v>
      </c>
      <c r="N1159">
        <v>2.0933333329999999</v>
      </c>
      <c r="O1159">
        <v>8</v>
      </c>
      <c r="P1159">
        <v>4049</v>
      </c>
      <c r="Q1159">
        <v>0</v>
      </c>
      <c r="R1159">
        <v>0</v>
      </c>
      <c r="S1159">
        <v>0</v>
      </c>
      <c r="T1159">
        <v>0</v>
      </c>
      <c r="U1159">
        <v>16.746666999999999</v>
      </c>
      <c r="V1159">
        <v>8475.9066650000004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2759719</v>
      </c>
      <c r="B1160">
        <v>1</v>
      </c>
      <c r="C1160" t="s">
        <v>76</v>
      </c>
      <c r="D1160" t="s">
        <v>86</v>
      </c>
      <c r="E1160" t="s">
        <v>126</v>
      </c>
      <c r="F1160" t="s">
        <v>3477</v>
      </c>
      <c r="G1160" t="s">
        <v>128</v>
      </c>
      <c r="H1160" t="s">
        <v>46</v>
      </c>
      <c r="I1160" t="s">
        <v>129</v>
      </c>
      <c r="J1160" t="s">
        <v>130</v>
      </c>
      <c r="K1160" t="s">
        <v>131</v>
      </c>
      <c r="L1160" t="s">
        <v>3478</v>
      </c>
      <c r="M1160" t="s">
        <v>3479</v>
      </c>
      <c r="N1160">
        <v>2.5702777769999998</v>
      </c>
      <c r="O1160">
        <v>0</v>
      </c>
      <c r="P1160">
        <v>212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544.89888900000005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2759722</v>
      </c>
      <c r="B1161">
        <v>1</v>
      </c>
      <c r="C1161" t="s">
        <v>77</v>
      </c>
      <c r="D1161" t="s">
        <v>108</v>
      </c>
      <c r="E1161" t="s">
        <v>126</v>
      </c>
      <c r="F1161" t="s">
        <v>3480</v>
      </c>
      <c r="G1161" t="s">
        <v>128</v>
      </c>
      <c r="H1161" t="s">
        <v>46</v>
      </c>
      <c r="I1161" t="s">
        <v>129</v>
      </c>
      <c r="J1161" t="s">
        <v>130</v>
      </c>
      <c r="K1161" t="s">
        <v>131</v>
      </c>
      <c r="L1161" t="s">
        <v>3481</v>
      </c>
      <c r="M1161" t="s">
        <v>3482</v>
      </c>
      <c r="N1161">
        <v>2.63</v>
      </c>
      <c r="O1161">
        <v>0</v>
      </c>
      <c r="P1161">
        <v>115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302.45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2759723</v>
      </c>
      <c r="B1162">
        <v>1</v>
      </c>
      <c r="C1162" t="s">
        <v>76</v>
      </c>
      <c r="D1162" t="s">
        <v>89</v>
      </c>
      <c r="E1162" t="s">
        <v>222</v>
      </c>
      <c r="F1162" t="s">
        <v>3483</v>
      </c>
      <c r="G1162" t="s">
        <v>199</v>
      </c>
      <c r="H1162" t="s">
        <v>47</v>
      </c>
      <c r="I1162" t="s">
        <v>129</v>
      </c>
      <c r="J1162" t="s">
        <v>130</v>
      </c>
      <c r="K1162" t="s">
        <v>131</v>
      </c>
      <c r="L1162" t="s">
        <v>3484</v>
      </c>
      <c r="M1162" t="s">
        <v>3485</v>
      </c>
      <c r="N1162">
        <v>1.0686111110000001</v>
      </c>
      <c r="O1162">
        <v>194</v>
      </c>
      <c r="P1162">
        <v>2812</v>
      </c>
      <c r="Q1162">
        <v>9</v>
      </c>
      <c r="R1162">
        <v>2117</v>
      </c>
      <c r="S1162">
        <v>13</v>
      </c>
      <c r="T1162">
        <v>2270</v>
      </c>
      <c r="U1162">
        <v>207.31055599999999</v>
      </c>
      <c r="V1162">
        <v>3004.934444</v>
      </c>
      <c r="W1162">
        <v>9.6174999999999997</v>
      </c>
      <c r="X1162">
        <v>2262.249722</v>
      </c>
      <c r="Y1162">
        <v>13.891944000000001</v>
      </c>
      <c r="Z1162">
        <v>2425.747222</v>
      </c>
    </row>
    <row r="1163" spans="1:26" x14ac:dyDescent="0.3">
      <c r="A1163">
        <v>2759730</v>
      </c>
      <c r="B1163">
        <v>1</v>
      </c>
      <c r="C1163" t="s">
        <v>77</v>
      </c>
      <c r="D1163" t="s">
        <v>113</v>
      </c>
      <c r="E1163" t="s">
        <v>153</v>
      </c>
      <c r="F1163" t="s">
        <v>3486</v>
      </c>
      <c r="G1163" t="s">
        <v>249</v>
      </c>
      <c r="H1163" t="s">
        <v>46</v>
      </c>
      <c r="I1163" t="s">
        <v>129</v>
      </c>
      <c r="J1163" t="s">
        <v>130</v>
      </c>
      <c r="K1163" t="s">
        <v>131</v>
      </c>
      <c r="L1163" t="s">
        <v>3487</v>
      </c>
      <c r="M1163" t="s">
        <v>3488</v>
      </c>
      <c r="N1163">
        <v>1.4144444439999999</v>
      </c>
      <c r="O1163">
        <v>0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1.414444</v>
      </c>
      <c r="Y1163">
        <v>0</v>
      </c>
      <c r="Z1163">
        <v>0</v>
      </c>
    </row>
    <row r="1164" spans="1:26" x14ac:dyDescent="0.3">
      <c r="A1164">
        <v>2759617</v>
      </c>
      <c r="B1164">
        <v>2</v>
      </c>
      <c r="C1164" t="s">
        <v>77</v>
      </c>
      <c r="D1164" t="s">
        <v>123</v>
      </c>
      <c r="E1164" t="s">
        <v>163</v>
      </c>
      <c r="F1164" t="s">
        <v>3489</v>
      </c>
      <c r="G1164" t="s">
        <v>264</v>
      </c>
      <c r="H1164" t="s">
        <v>47</v>
      </c>
      <c r="I1164" t="s">
        <v>129</v>
      </c>
      <c r="J1164" t="s">
        <v>130</v>
      </c>
      <c r="K1164" t="s">
        <v>131</v>
      </c>
      <c r="L1164" t="s">
        <v>3370</v>
      </c>
      <c r="M1164" t="s">
        <v>3490</v>
      </c>
      <c r="N1164">
        <v>1.5094444440000001</v>
      </c>
      <c r="O1164">
        <v>115</v>
      </c>
      <c r="P1164">
        <v>718</v>
      </c>
      <c r="Q1164">
        <v>0</v>
      </c>
      <c r="R1164">
        <v>0</v>
      </c>
      <c r="S1164">
        <v>0</v>
      </c>
      <c r="T1164">
        <v>0</v>
      </c>
      <c r="U1164">
        <v>173.58611099999999</v>
      </c>
      <c r="V1164">
        <v>1083.781111</v>
      </c>
      <c r="W1164">
        <v>0</v>
      </c>
      <c r="X1164">
        <v>0</v>
      </c>
      <c r="Y1164">
        <v>0</v>
      </c>
      <c r="Z1164">
        <v>0</v>
      </c>
    </row>
    <row r="1165" spans="1:26" x14ac:dyDescent="0.3">
      <c r="A1165">
        <v>2759733</v>
      </c>
      <c r="B1165">
        <v>1</v>
      </c>
      <c r="C1165" t="s">
        <v>76</v>
      </c>
      <c r="D1165" t="s">
        <v>101</v>
      </c>
      <c r="E1165" t="s">
        <v>126</v>
      </c>
      <c r="F1165" t="s">
        <v>3491</v>
      </c>
      <c r="G1165" t="s">
        <v>160</v>
      </c>
      <c r="H1165" t="s">
        <v>46</v>
      </c>
      <c r="I1165" t="s">
        <v>129</v>
      </c>
      <c r="J1165" t="s">
        <v>130</v>
      </c>
      <c r="K1165" t="s">
        <v>131</v>
      </c>
      <c r="L1165" t="s">
        <v>3492</v>
      </c>
      <c r="M1165" t="s">
        <v>3493</v>
      </c>
      <c r="N1165">
        <v>2.8386111110000001</v>
      </c>
      <c r="O1165">
        <v>0</v>
      </c>
      <c r="P1165">
        <v>282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800.48833300000001</v>
      </c>
      <c r="W1165">
        <v>0</v>
      </c>
      <c r="X1165">
        <v>0</v>
      </c>
      <c r="Y1165">
        <v>0</v>
      </c>
      <c r="Z1165">
        <v>0</v>
      </c>
    </row>
    <row r="1166" spans="1:26" x14ac:dyDescent="0.3">
      <c r="A1166">
        <v>2759738</v>
      </c>
      <c r="B1166">
        <v>1</v>
      </c>
      <c r="C1166" t="s">
        <v>76</v>
      </c>
      <c r="D1166" t="s">
        <v>78</v>
      </c>
      <c r="E1166" t="s">
        <v>153</v>
      </c>
      <c r="F1166" t="s">
        <v>3494</v>
      </c>
      <c r="G1166" t="s">
        <v>206</v>
      </c>
      <c r="H1166" t="s">
        <v>46</v>
      </c>
      <c r="I1166" t="s">
        <v>129</v>
      </c>
      <c r="J1166" t="s">
        <v>130</v>
      </c>
      <c r="K1166" t="s">
        <v>131</v>
      </c>
      <c r="L1166" t="s">
        <v>3495</v>
      </c>
      <c r="M1166" t="s">
        <v>3496</v>
      </c>
      <c r="N1166">
        <v>0.98388888799999996</v>
      </c>
      <c r="O1166">
        <v>0</v>
      </c>
      <c r="P1166">
        <v>8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7.871111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2759747</v>
      </c>
      <c r="B1167">
        <v>1</v>
      </c>
      <c r="C1167" t="s">
        <v>76</v>
      </c>
      <c r="D1167" t="s">
        <v>78</v>
      </c>
      <c r="E1167" t="s">
        <v>145</v>
      </c>
      <c r="F1167" t="s">
        <v>3497</v>
      </c>
      <c r="G1167" t="s">
        <v>160</v>
      </c>
      <c r="H1167" t="s">
        <v>46</v>
      </c>
      <c r="I1167" t="s">
        <v>129</v>
      </c>
      <c r="J1167" t="s">
        <v>130</v>
      </c>
      <c r="K1167" t="s">
        <v>131</v>
      </c>
      <c r="L1167" t="s">
        <v>3498</v>
      </c>
      <c r="M1167" t="s">
        <v>3499</v>
      </c>
      <c r="N1167">
        <v>0.83972222200000002</v>
      </c>
      <c r="O1167">
        <v>0</v>
      </c>
      <c r="P1167">
        <v>101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84.811943999999997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2759749</v>
      </c>
      <c r="B1168">
        <v>1</v>
      </c>
      <c r="C1168" t="s">
        <v>77</v>
      </c>
      <c r="D1168" t="s">
        <v>124</v>
      </c>
      <c r="E1168" t="s">
        <v>167</v>
      </c>
      <c r="F1168" t="s">
        <v>3500</v>
      </c>
      <c r="G1168" t="s">
        <v>160</v>
      </c>
      <c r="H1168" t="s">
        <v>46</v>
      </c>
      <c r="I1168" t="s">
        <v>129</v>
      </c>
      <c r="J1168" t="s">
        <v>130</v>
      </c>
      <c r="K1168" t="s">
        <v>131</v>
      </c>
      <c r="L1168" t="s">
        <v>3501</v>
      </c>
      <c r="M1168" t="s">
        <v>3502</v>
      </c>
      <c r="N1168">
        <v>0.59833333300000002</v>
      </c>
      <c r="O1168">
        <v>0</v>
      </c>
      <c r="P1168">
        <v>411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245.91499999999999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2759751</v>
      </c>
      <c r="B1169">
        <v>1</v>
      </c>
      <c r="C1169" t="s">
        <v>77</v>
      </c>
      <c r="D1169" t="s">
        <v>115</v>
      </c>
      <c r="E1169" t="s">
        <v>153</v>
      </c>
      <c r="F1169" t="s">
        <v>3503</v>
      </c>
      <c r="G1169" t="s">
        <v>249</v>
      </c>
      <c r="H1169" t="s">
        <v>46</v>
      </c>
      <c r="I1169" t="s">
        <v>129</v>
      </c>
      <c r="J1169" t="s">
        <v>130</v>
      </c>
      <c r="K1169" t="s">
        <v>131</v>
      </c>
      <c r="L1169" t="s">
        <v>3504</v>
      </c>
      <c r="M1169" t="s">
        <v>3505</v>
      </c>
      <c r="N1169">
        <v>2.4638888880000001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2.463889</v>
      </c>
    </row>
    <row r="1170" spans="1:26" x14ac:dyDescent="0.3">
      <c r="A1170">
        <v>2759760</v>
      </c>
      <c r="B1170">
        <v>1</v>
      </c>
      <c r="C1170" t="s">
        <v>76</v>
      </c>
      <c r="D1170" t="s">
        <v>78</v>
      </c>
      <c r="E1170" t="s">
        <v>145</v>
      </c>
      <c r="F1170" t="s">
        <v>3506</v>
      </c>
      <c r="G1170" t="s">
        <v>160</v>
      </c>
      <c r="H1170" t="s">
        <v>46</v>
      </c>
      <c r="I1170" t="s">
        <v>129</v>
      </c>
      <c r="J1170" t="s">
        <v>130</v>
      </c>
      <c r="K1170" t="s">
        <v>131</v>
      </c>
      <c r="L1170" t="s">
        <v>3507</v>
      </c>
      <c r="M1170" t="s">
        <v>3508</v>
      </c>
      <c r="N1170">
        <v>1.3038888879999999</v>
      </c>
      <c r="O1170">
        <v>0</v>
      </c>
      <c r="P1170">
        <v>71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92.576110999999997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2759764</v>
      </c>
      <c r="B1171">
        <v>1</v>
      </c>
      <c r="C1171" t="s">
        <v>76</v>
      </c>
      <c r="D1171" t="s">
        <v>79</v>
      </c>
      <c r="E1171" t="s">
        <v>126</v>
      </c>
      <c r="F1171" t="s">
        <v>2092</v>
      </c>
      <c r="G1171" t="s">
        <v>128</v>
      </c>
      <c r="H1171" t="s">
        <v>46</v>
      </c>
      <c r="I1171" t="s">
        <v>129</v>
      </c>
      <c r="J1171" t="s">
        <v>130</v>
      </c>
      <c r="K1171" t="s">
        <v>131</v>
      </c>
      <c r="L1171" t="s">
        <v>3509</v>
      </c>
      <c r="M1171" t="s">
        <v>3510</v>
      </c>
      <c r="N1171">
        <v>2.986388888</v>
      </c>
      <c r="O1171">
        <v>0</v>
      </c>
      <c r="P1171">
        <v>246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734.65166599999998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2759759</v>
      </c>
      <c r="B1172">
        <v>1</v>
      </c>
      <c r="C1172" t="s">
        <v>77</v>
      </c>
      <c r="D1172" t="s">
        <v>124</v>
      </c>
      <c r="E1172" t="s">
        <v>145</v>
      </c>
      <c r="F1172" t="s">
        <v>3511</v>
      </c>
      <c r="G1172" t="s">
        <v>135</v>
      </c>
      <c r="H1172" t="s">
        <v>46</v>
      </c>
      <c r="I1172" t="s">
        <v>129</v>
      </c>
      <c r="J1172" t="s">
        <v>130</v>
      </c>
      <c r="K1172" t="s">
        <v>131</v>
      </c>
      <c r="L1172" t="s">
        <v>3512</v>
      </c>
      <c r="M1172" t="s">
        <v>3513</v>
      </c>
      <c r="N1172">
        <v>3.6572222220000001</v>
      </c>
      <c r="O1172">
        <v>0</v>
      </c>
      <c r="P1172">
        <v>298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1089.852222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2759767</v>
      </c>
      <c r="B1173">
        <v>1</v>
      </c>
      <c r="C1173" t="s">
        <v>77</v>
      </c>
      <c r="D1173" t="s">
        <v>124</v>
      </c>
      <c r="E1173" t="s">
        <v>153</v>
      </c>
      <c r="F1173" t="s">
        <v>3514</v>
      </c>
      <c r="G1173" t="s">
        <v>155</v>
      </c>
      <c r="H1173" t="s">
        <v>46</v>
      </c>
      <c r="I1173" t="s">
        <v>129</v>
      </c>
      <c r="J1173" t="s">
        <v>130</v>
      </c>
      <c r="K1173" t="s">
        <v>131</v>
      </c>
      <c r="L1173" t="s">
        <v>3515</v>
      </c>
      <c r="M1173" t="s">
        <v>3516</v>
      </c>
      <c r="N1173">
        <v>2.4680555549999998</v>
      </c>
      <c r="O1173">
        <v>0</v>
      </c>
      <c r="P1173">
        <v>11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27.148610999999999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2759766</v>
      </c>
      <c r="B1174">
        <v>1</v>
      </c>
      <c r="C1174" t="s">
        <v>76</v>
      </c>
      <c r="D1174" t="s">
        <v>78</v>
      </c>
      <c r="E1174" t="s">
        <v>153</v>
      </c>
      <c r="F1174" t="s">
        <v>2074</v>
      </c>
      <c r="G1174" t="s">
        <v>155</v>
      </c>
      <c r="H1174" t="s">
        <v>46</v>
      </c>
      <c r="I1174" t="s">
        <v>129</v>
      </c>
      <c r="J1174" t="s">
        <v>130</v>
      </c>
      <c r="K1174" t="s">
        <v>131</v>
      </c>
      <c r="L1174" t="s">
        <v>3517</v>
      </c>
      <c r="M1174" t="s">
        <v>3518</v>
      </c>
      <c r="N1174">
        <v>1.8847222219999999</v>
      </c>
      <c r="O1174">
        <v>0</v>
      </c>
      <c r="P1174">
        <v>17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32.040278000000001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2759765</v>
      </c>
      <c r="B1175">
        <v>1</v>
      </c>
      <c r="C1175" t="s">
        <v>76</v>
      </c>
      <c r="D1175" t="s">
        <v>99</v>
      </c>
      <c r="E1175" t="s">
        <v>158</v>
      </c>
      <c r="F1175" t="s">
        <v>2702</v>
      </c>
      <c r="G1175" t="s">
        <v>199</v>
      </c>
      <c r="H1175" t="s">
        <v>47</v>
      </c>
      <c r="I1175" t="s">
        <v>129</v>
      </c>
      <c r="J1175" t="s">
        <v>130</v>
      </c>
      <c r="K1175" t="s">
        <v>131</v>
      </c>
      <c r="L1175" t="s">
        <v>3519</v>
      </c>
      <c r="M1175" t="s">
        <v>3520</v>
      </c>
      <c r="N1175">
        <v>0.29361111099999998</v>
      </c>
      <c r="O1175">
        <v>53</v>
      </c>
      <c r="P1175">
        <v>85</v>
      </c>
      <c r="Q1175">
        <v>0</v>
      </c>
      <c r="R1175">
        <v>0</v>
      </c>
      <c r="S1175">
        <v>0</v>
      </c>
      <c r="T1175">
        <v>0</v>
      </c>
      <c r="U1175">
        <v>15.561389</v>
      </c>
      <c r="V1175">
        <v>24.956944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2759768</v>
      </c>
      <c r="B1176">
        <v>1</v>
      </c>
      <c r="C1176" t="s">
        <v>76</v>
      </c>
      <c r="D1176" t="s">
        <v>88</v>
      </c>
      <c r="E1176" t="s">
        <v>153</v>
      </c>
      <c r="F1176" t="s">
        <v>3521</v>
      </c>
      <c r="G1176" t="s">
        <v>249</v>
      </c>
      <c r="H1176" t="s">
        <v>46</v>
      </c>
      <c r="I1176" t="s">
        <v>129</v>
      </c>
      <c r="J1176" t="s">
        <v>130</v>
      </c>
      <c r="K1176" t="s">
        <v>131</v>
      </c>
      <c r="L1176" t="s">
        <v>3522</v>
      </c>
      <c r="M1176" t="s">
        <v>3523</v>
      </c>
      <c r="N1176">
        <v>1.5538888879999999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1.5538890000000001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2759770</v>
      </c>
      <c r="B1177">
        <v>1</v>
      </c>
      <c r="C1177" t="s">
        <v>76</v>
      </c>
      <c r="D1177" t="s">
        <v>79</v>
      </c>
      <c r="E1177" t="s">
        <v>145</v>
      </c>
      <c r="F1177" t="s">
        <v>245</v>
      </c>
      <c r="G1177" t="s">
        <v>160</v>
      </c>
      <c r="H1177" t="s">
        <v>46</v>
      </c>
      <c r="I1177" t="s">
        <v>129</v>
      </c>
      <c r="J1177" t="s">
        <v>130</v>
      </c>
      <c r="K1177" t="s">
        <v>131</v>
      </c>
      <c r="L1177" t="s">
        <v>3524</v>
      </c>
      <c r="M1177" t="s">
        <v>3525</v>
      </c>
      <c r="N1177">
        <v>0.46972222200000002</v>
      </c>
      <c r="O1177">
        <v>0</v>
      </c>
      <c r="P1177">
        <v>111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52.139167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2759774</v>
      </c>
      <c r="B1178">
        <v>1</v>
      </c>
      <c r="C1178" t="s">
        <v>77</v>
      </c>
      <c r="D1178" t="s">
        <v>109</v>
      </c>
      <c r="E1178" t="s">
        <v>158</v>
      </c>
      <c r="F1178" t="s">
        <v>3526</v>
      </c>
      <c r="G1178" t="s">
        <v>199</v>
      </c>
      <c r="H1178" t="s">
        <v>47</v>
      </c>
      <c r="I1178" t="s">
        <v>129</v>
      </c>
      <c r="J1178" t="s">
        <v>130</v>
      </c>
      <c r="K1178" t="s">
        <v>131</v>
      </c>
      <c r="L1178" t="s">
        <v>3527</v>
      </c>
      <c r="M1178" t="s">
        <v>3528</v>
      </c>
      <c r="N1178">
        <v>0.54749999999999999</v>
      </c>
      <c r="O1178">
        <v>7</v>
      </c>
      <c r="P1178">
        <v>0</v>
      </c>
      <c r="Q1178">
        <v>0</v>
      </c>
      <c r="R1178">
        <v>0</v>
      </c>
      <c r="S1178">
        <v>19</v>
      </c>
      <c r="T1178">
        <v>395</v>
      </c>
      <c r="U1178">
        <v>3.8325</v>
      </c>
      <c r="V1178">
        <v>0</v>
      </c>
      <c r="W1178">
        <v>0</v>
      </c>
      <c r="X1178">
        <v>0</v>
      </c>
      <c r="Y1178">
        <v>10.4025</v>
      </c>
      <c r="Z1178">
        <v>216.26249999999999</v>
      </c>
    </row>
    <row r="1179" spans="1:26" x14ac:dyDescent="0.3">
      <c r="A1179">
        <v>2759775</v>
      </c>
      <c r="B1179">
        <v>1</v>
      </c>
      <c r="C1179" t="s">
        <v>76</v>
      </c>
      <c r="D1179" t="s">
        <v>91</v>
      </c>
      <c r="E1179" t="s">
        <v>222</v>
      </c>
      <c r="F1179" t="s">
        <v>3529</v>
      </c>
      <c r="G1179" t="s">
        <v>199</v>
      </c>
      <c r="H1179" t="s">
        <v>47</v>
      </c>
      <c r="I1179" t="s">
        <v>129</v>
      </c>
      <c r="J1179" t="s">
        <v>130</v>
      </c>
      <c r="K1179" t="s">
        <v>131</v>
      </c>
      <c r="L1179" t="s">
        <v>3530</v>
      </c>
      <c r="M1179" t="s">
        <v>3531</v>
      </c>
      <c r="N1179">
        <v>0.56000000000000005</v>
      </c>
      <c r="O1179">
        <v>9</v>
      </c>
      <c r="P1179">
        <v>689</v>
      </c>
      <c r="Q1179">
        <v>21</v>
      </c>
      <c r="R1179">
        <v>4007</v>
      </c>
      <c r="S1179">
        <v>15</v>
      </c>
      <c r="T1179">
        <v>75</v>
      </c>
      <c r="U1179">
        <v>5.04</v>
      </c>
      <c r="V1179">
        <v>385.84</v>
      </c>
      <c r="W1179">
        <v>11.76</v>
      </c>
      <c r="X1179">
        <v>2243.92</v>
      </c>
      <c r="Y1179">
        <v>8.4</v>
      </c>
      <c r="Z1179">
        <v>42</v>
      </c>
    </row>
    <row r="1180" spans="1:26" x14ac:dyDescent="0.3">
      <c r="A1180">
        <v>2759776</v>
      </c>
      <c r="B1180">
        <v>1</v>
      </c>
      <c r="C1180" t="s">
        <v>77</v>
      </c>
      <c r="D1180" t="s">
        <v>123</v>
      </c>
      <c r="E1180" t="s">
        <v>158</v>
      </c>
      <c r="F1180" t="s">
        <v>3532</v>
      </c>
      <c r="G1180" t="s">
        <v>199</v>
      </c>
      <c r="H1180" t="s">
        <v>47</v>
      </c>
      <c r="I1180" t="s">
        <v>129</v>
      </c>
      <c r="J1180" t="s">
        <v>130</v>
      </c>
      <c r="K1180" t="s">
        <v>131</v>
      </c>
      <c r="L1180" t="s">
        <v>3533</v>
      </c>
      <c r="M1180" t="s">
        <v>3534</v>
      </c>
      <c r="N1180">
        <v>1.014444444</v>
      </c>
      <c r="O1180">
        <v>101</v>
      </c>
      <c r="P1180">
        <v>94</v>
      </c>
      <c r="Q1180">
        <v>0</v>
      </c>
      <c r="R1180">
        <v>0</v>
      </c>
      <c r="S1180">
        <v>0</v>
      </c>
      <c r="T1180">
        <v>0</v>
      </c>
      <c r="U1180">
        <v>102.458889</v>
      </c>
      <c r="V1180">
        <v>95.357777999999996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2759782</v>
      </c>
      <c r="B1181">
        <v>1</v>
      </c>
      <c r="C1181" t="s">
        <v>76</v>
      </c>
      <c r="D1181" t="s">
        <v>85</v>
      </c>
      <c r="E1181" t="s">
        <v>153</v>
      </c>
      <c r="F1181" t="s">
        <v>2774</v>
      </c>
      <c r="G1181" t="s">
        <v>206</v>
      </c>
      <c r="H1181" t="s">
        <v>46</v>
      </c>
      <c r="I1181" t="s">
        <v>129</v>
      </c>
      <c r="J1181" t="s">
        <v>130</v>
      </c>
      <c r="K1181" t="s">
        <v>131</v>
      </c>
      <c r="L1181" t="s">
        <v>3535</v>
      </c>
      <c r="M1181" t="s">
        <v>3536</v>
      </c>
      <c r="N1181">
        <v>1.336944444</v>
      </c>
      <c r="O1181">
        <v>0</v>
      </c>
      <c r="P1181">
        <v>1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1.3369439999999999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2759781</v>
      </c>
      <c r="B1182">
        <v>1</v>
      </c>
      <c r="C1182" t="s">
        <v>76</v>
      </c>
      <c r="D1182" t="s">
        <v>86</v>
      </c>
      <c r="E1182" t="s">
        <v>153</v>
      </c>
      <c r="F1182" t="s">
        <v>3537</v>
      </c>
      <c r="G1182" t="s">
        <v>155</v>
      </c>
      <c r="H1182" t="s">
        <v>46</v>
      </c>
      <c r="I1182" t="s">
        <v>129</v>
      </c>
      <c r="J1182" t="s">
        <v>130</v>
      </c>
      <c r="K1182" t="s">
        <v>131</v>
      </c>
      <c r="L1182" t="s">
        <v>3538</v>
      </c>
      <c r="M1182" t="s">
        <v>3539</v>
      </c>
      <c r="N1182">
        <v>5.5602777769999996</v>
      </c>
      <c r="O1182">
        <v>0</v>
      </c>
      <c r="P1182">
        <v>17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94.524721999999997</v>
      </c>
      <c r="W1182">
        <v>0</v>
      </c>
      <c r="X1182">
        <v>0</v>
      </c>
      <c r="Y1182">
        <v>0</v>
      </c>
      <c r="Z1182">
        <v>0</v>
      </c>
    </row>
    <row r="1183" spans="1:26" x14ac:dyDescent="0.3">
      <c r="A1183">
        <v>2759785</v>
      </c>
      <c r="B1183">
        <v>1</v>
      </c>
      <c r="C1183" t="s">
        <v>77</v>
      </c>
      <c r="D1183" t="s">
        <v>114</v>
      </c>
      <c r="E1183" t="s">
        <v>126</v>
      </c>
      <c r="F1183" t="s">
        <v>3540</v>
      </c>
      <c r="G1183" t="s">
        <v>128</v>
      </c>
      <c r="H1183" t="s">
        <v>46</v>
      </c>
      <c r="I1183" t="s">
        <v>129</v>
      </c>
      <c r="J1183" t="s">
        <v>130</v>
      </c>
      <c r="K1183" t="s">
        <v>131</v>
      </c>
      <c r="L1183" t="s">
        <v>3541</v>
      </c>
      <c r="M1183" t="s">
        <v>3542</v>
      </c>
      <c r="N1183">
        <v>1.3252777769999999</v>
      </c>
      <c r="O1183">
        <v>0</v>
      </c>
      <c r="P1183">
        <v>10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13.252777999999999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2759789</v>
      </c>
      <c r="B1184">
        <v>1</v>
      </c>
      <c r="C1184" t="s">
        <v>76</v>
      </c>
      <c r="D1184" t="s">
        <v>78</v>
      </c>
      <c r="E1184" t="s">
        <v>153</v>
      </c>
      <c r="F1184" t="s">
        <v>489</v>
      </c>
      <c r="G1184" t="s">
        <v>155</v>
      </c>
      <c r="H1184" t="s">
        <v>46</v>
      </c>
      <c r="I1184" t="s">
        <v>129</v>
      </c>
      <c r="J1184" t="s">
        <v>130</v>
      </c>
      <c r="K1184" t="s">
        <v>131</v>
      </c>
      <c r="L1184" t="s">
        <v>3543</v>
      </c>
      <c r="M1184" t="s">
        <v>3544</v>
      </c>
      <c r="N1184">
        <v>9.0752777770000002</v>
      </c>
      <c r="O1184">
        <v>0</v>
      </c>
      <c r="P1184">
        <v>11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99.828056000000004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2759790</v>
      </c>
      <c r="B1185">
        <v>1</v>
      </c>
      <c r="C1185" t="s">
        <v>76</v>
      </c>
      <c r="D1185" t="s">
        <v>78</v>
      </c>
      <c r="E1185" t="s">
        <v>153</v>
      </c>
      <c r="F1185" t="s">
        <v>3545</v>
      </c>
      <c r="G1185" t="s">
        <v>206</v>
      </c>
      <c r="H1185" t="s">
        <v>46</v>
      </c>
      <c r="I1185" t="s">
        <v>129</v>
      </c>
      <c r="J1185" t="s">
        <v>130</v>
      </c>
      <c r="K1185" t="s">
        <v>131</v>
      </c>
      <c r="L1185" t="s">
        <v>3546</v>
      </c>
      <c r="M1185" t="s">
        <v>3547</v>
      </c>
      <c r="N1185">
        <v>0.63388888799999998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0.63388900000000004</v>
      </c>
      <c r="W1185">
        <v>0</v>
      </c>
      <c r="X1185">
        <v>0</v>
      </c>
      <c r="Y1185">
        <v>0</v>
      </c>
      <c r="Z1185">
        <v>0</v>
      </c>
    </row>
    <row r="1186" spans="1:26" x14ac:dyDescent="0.3">
      <c r="A1186">
        <v>2759798</v>
      </c>
      <c r="B1186">
        <v>1</v>
      </c>
      <c r="C1186" t="s">
        <v>76</v>
      </c>
      <c r="D1186" t="s">
        <v>94</v>
      </c>
      <c r="E1186" t="s">
        <v>126</v>
      </c>
      <c r="F1186" t="s">
        <v>3548</v>
      </c>
      <c r="G1186" t="s">
        <v>371</v>
      </c>
      <c r="H1186" t="s">
        <v>46</v>
      </c>
      <c r="I1186" t="s">
        <v>129</v>
      </c>
      <c r="J1186" t="s">
        <v>130</v>
      </c>
      <c r="K1186" t="s">
        <v>131</v>
      </c>
      <c r="L1186" t="s">
        <v>3549</v>
      </c>
      <c r="M1186" t="s">
        <v>3550</v>
      </c>
      <c r="N1186">
        <v>3.3280555550000002</v>
      </c>
      <c r="O1186">
        <v>0</v>
      </c>
      <c r="P1186">
        <v>35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116.481944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2759799</v>
      </c>
      <c r="B1187">
        <v>1</v>
      </c>
      <c r="C1187" t="s">
        <v>77</v>
      </c>
      <c r="D1187" t="s">
        <v>111</v>
      </c>
      <c r="E1187" t="s">
        <v>126</v>
      </c>
      <c r="F1187" t="s">
        <v>3551</v>
      </c>
      <c r="G1187" t="s">
        <v>128</v>
      </c>
      <c r="H1187" t="s">
        <v>46</v>
      </c>
      <c r="I1187" t="s">
        <v>129</v>
      </c>
      <c r="J1187" t="s">
        <v>130</v>
      </c>
      <c r="K1187" t="s">
        <v>131</v>
      </c>
      <c r="L1187" t="s">
        <v>3552</v>
      </c>
      <c r="M1187" t="s">
        <v>3553</v>
      </c>
      <c r="N1187">
        <v>1.457222222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17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24.772777999999999</v>
      </c>
    </row>
    <row r="1188" spans="1:26" x14ac:dyDescent="0.3">
      <c r="A1188">
        <v>2759871</v>
      </c>
      <c r="B1188">
        <v>1</v>
      </c>
      <c r="C1188" t="s">
        <v>76</v>
      </c>
      <c r="D1188" t="s">
        <v>96</v>
      </c>
      <c r="E1188" t="s">
        <v>163</v>
      </c>
      <c r="F1188" t="s">
        <v>3554</v>
      </c>
      <c r="G1188" t="s">
        <v>348</v>
      </c>
      <c r="H1188" t="s">
        <v>47</v>
      </c>
      <c r="I1188" t="s">
        <v>129</v>
      </c>
      <c r="J1188" t="s">
        <v>130</v>
      </c>
      <c r="K1188" t="s">
        <v>142</v>
      </c>
      <c r="L1188" t="s">
        <v>3555</v>
      </c>
      <c r="M1188" t="s">
        <v>3556</v>
      </c>
      <c r="N1188">
        <v>2.8525</v>
      </c>
      <c r="O1188">
        <v>0</v>
      </c>
      <c r="P1188">
        <v>292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832.93</v>
      </c>
      <c r="W1188">
        <v>0</v>
      </c>
      <c r="X1188">
        <v>0</v>
      </c>
      <c r="Y1188">
        <v>0</v>
      </c>
      <c r="Z1188">
        <v>0</v>
      </c>
    </row>
    <row r="1189" spans="1:26" x14ac:dyDescent="0.3">
      <c r="A1189">
        <v>2759890</v>
      </c>
      <c r="B1189">
        <v>1</v>
      </c>
      <c r="C1189" t="s">
        <v>76</v>
      </c>
      <c r="D1189" t="s">
        <v>96</v>
      </c>
      <c r="E1189" t="s">
        <v>167</v>
      </c>
      <c r="F1189" t="s">
        <v>1408</v>
      </c>
      <c r="G1189" t="s">
        <v>348</v>
      </c>
      <c r="H1189" t="s">
        <v>46</v>
      </c>
      <c r="I1189" t="s">
        <v>129</v>
      </c>
      <c r="J1189" t="s">
        <v>130</v>
      </c>
      <c r="K1189" t="s">
        <v>142</v>
      </c>
      <c r="L1189" t="s">
        <v>3557</v>
      </c>
      <c r="M1189" t="s">
        <v>3558</v>
      </c>
      <c r="N1189">
        <v>7.7291666660000002</v>
      </c>
      <c r="O1189">
        <v>0</v>
      </c>
      <c r="P1189">
        <v>80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618.33333300000004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2759808</v>
      </c>
      <c r="B1190">
        <v>1</v>
      </c>
      <c r="C1190" t="s">
        <v>76</v>
      </c>
      <c r="D1190" t="s">
        <v>95</v>
      </c>
      <c r="E1190" t="s">
        <v>167</v>
      </c>
      <c r="F1190" t="s">
        <v>1348</v>
      </c>
      <c r="G1190" t="s">
        <v>348</v>
      </c>
      <c r="H1190" t="s">
        <v>46</v>
      </c>
      <c r="I1190" t="s">
        <v>129</v>
      </c>
      <c r="J1190" t="s">
        <v>130</v>
      </c>
      <c r="K1190" t="s">
        <v>142</v>
      </c>
      <c r="L1190" t="s">
        <v>3559</v>
      </c>
      <c r="M1190" t="s">
        <v>3560</v>
      </c>
      <c r="N1190">
        <v>8.17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145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1184.6500000000001</v>
      </c>
    </row>
    <row r="1191" spans="1:26" x14ac:dyDescent="0.3">
      <c r="A1191">
        <v>2759814</v>
      </c>
      <c r="B1191">
        <v>1</v>
      </c>
      <c r="C1191" t="s">
        <v>76</v>
      </c>
      <c r="D1191" t="s">
        <v>78</v>
      </c>
      <c r="E1191" t="s">
        <v>163</v>
      </c>
      <c r="F1191" t="s">
        <v>3561</v>
      </c>
      <c r="G1191" t="s">
        <v>264</v>
      </c>
      <c r="H1191" t="s">
        <v>47</v>
      </c>
      <c r="I1191" t="s">
        <v>129</v>
      </c>
      <c r="J1191" t="s">
        <v>130</v>
      </c>
      <c r="K1191" t="s">
        <v>131</v>
      </c>
      <c r="L1191" t="s">
        <v>3562</v>
      </c>
      <c r="M1191" t="s">
        <v>3563</v>
      </c>
      <c r="N1191">
        <v>5.1711111110000001</v>
      </c>
      <c r="O1191">
        <v>1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5.1711109999999998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2759816</v>
      </c>
      <c r="B1192">
        <v>1</v>
      </c>
      <c r="C1192" t="s">
        <v>77</v>
      </c>
      <c r="D1192" t="s">
        <v>114</v>
      </c>
      <c r="E1192" t="s">
        <v>167</v>
      </c>
      <c r="F1192" t="s">
        <v>360</v>
      </c>
      <c r="G1192" t="s">
        <v>348</v>
      </c>
      <c r="H1192" t="s">
        <v>46</v>
      </c>
      <c r="I1192" t="s">
        <v>129</v>
      </c>
      <c r="J1192" t="s">
        <v>130</v>
      </c>
      <c r="K1192" t="s">
        <v>142</v>
      </c>
      <c r="L1192" t="s">
        <v>3564</v>
      </c>
      <c r="M1192" t="s">
        <v>3565</v>
      </c>
      <c r="N1192">
        <v>8.0352777769999992</v>
      </c>
      <c r="O1192">
        <v>0</v>
      </c>
      <c r="P1192">
        <v>127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1020.480278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2759818</v>
      </c>
      <c r="B1193">
        <v>1</v>
      </c>
      <c r="C1193" t="s">
        <v>76</v>
      </c>
      <c r="D1193" t="s">
        <v>97</v>
      </c>
      <c r="E1193" t="s">
        <v>167</v>
      </c>
      <c r="F1193" t="s">
        <v>3566</v>
      </c>
      <c r="G1193" t="s">
        <v>160</v>
      </c>
      <c r="H1193" t="s">
        <v>46</v>
      </c>
      <c r="I1193" t="s">
        <v>129</v>
      </c>
      <c r="J1193" t="s">
        <v>130</v>
      </c>
      <c r="K1193" t="s">
        <v>131</v>
      </c>
      <c r="L1193" t="s">
        <v>3567</v>
      </c>
      <c r="M1193" t="s">
        <v>3568</v>
      </c>
      <c r="N1193">
        <v>0.108611111</v>
      </c>
      <c r="O1193">
        <v>0</v>
      </c>
      <c r="P1193">
        <v>99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10.7525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2759819</v>
      </c>
      <c r="B1194">
        <v>1</v>
      </c>
      <c r="C1194" t="s">
        <v>76</v>
      </c>
      <c r="D1194" t="s">
        <v>102</v>
      </c>
      <c r="E1194" t="s">
        <v>158</v>
      </c>
      <c r="F1194" t="s">
        <v>3569</v>
      </c>
      <c r="G1194" t="s">
        <v>199</v>
      </c>
      <c r="H1194" t="s">
        <v>47</v>
      </c>
      <c r="I1194" t="s">
        <v>129</v>
      </c>
      <c r="J1194" t="s">
        <v>130</v>
      </c>
      <c r="K1194" t="s">
        <v>131</v>
      </c>
      <c r="L1194" t="s">
        <v>3570</v>
      </c>
      <c r="M1194" t="s">
        <v>3571</v>
      </c>
      <c r="N1194">
        <v>0.25888888799999998</v>
      </c>
      <c r="O1194">
        <v>4</v>
      </c>
      <c r="P1194">
        <v>244</v>
      </c>
      <c r="Q1194">
        <v>0</v>
      </c>
      <c r="R1194">
        <v>0</v>
      </c>
      <c r="S1194">
        <v>0</v>
      </c>
      <c r="T1194">
        <v>0</v>
      </c>
      <c r="U1194">
        <v>1.0355559999999999</v>
      </c>
      <c r="V1194">
        <v>63.168889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2759822</v>
      </c>
      <c r="B1195">
        <v>1</v>
      </c>
      <c r="C1195" t="s">
        <v>76</v>
      </c>
      <c r="D1195" t="s">
        <v>78</v>
      </c>
      <c r="E1195" t="s">
        <v>153</v>
      </c>
      <c r="F1195" t="s">
        <v>3572</v>
      </c>
      <c r="G1195" t="s">
        <v>249</v>
      </c>
      <c r="H1195" t="s">
        <v>46</v>
      </c>
      <c r="I1195" t="s">
        <v>129</v>
      </c>
      <c r="J1195" t="s">
        <v>130</v>
      </c>
      <c r="K1195" t="s">
        <v>131</v>
      </c>
      <c r="L1195" t="s">
        <v>3573</v>
      </c>
      <c r="M1195" t="s">
        <v>3574</v>
      </c>
      <c r="N1195">
        <v>2.994722222</v>
      </c>
      <c r="O1195">
        <v>0</v>
      </c>
      <c r="P1195">
        <v>1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2.9947219999999999</v>
      </c>
      <c r="W1195">
        <v>0</v>
      </c>
      <c r="X1195">
        <v>0</v>
      </c>
      <c r="Y1195">
        <v>0</v>
      </c>
      <c r="Z1195">
        <v>0</v>
      </c>
    </row>
    <row r="1196" spans="1:26" x14ac:dyDescent="0.3">
      <c r="A1196">
        <v>2759821</v>
      </c>
      <c r="B1196">
        <v>1</v>
      </c>
      <c r="C1196" t="s">
        <v>77</v>
      </c>
      <c r="D1196" t="s">
        <v>123</v>
      </c>
      <c r="E1196" t="s">
        <v>158</v>
      </c>
      <c r="F1196" t="s">
        <v>3575</v>
      </c>
      <c r="G1196" t="s">
        <v>199</v>
      </c>
      <c r="H1196" t="s">
        <v>47</v>
      </c>
      <c r="I1196" t="s">
        <v>129</v>
      </c>
      <c r="J1196" t="s">
        <v>130</v>
      </c>
      <c r="K1196" t="s">
        <v>131</v>
      </c>
      <c r="L1196" t="s">
        <v>3576</v>
      </c>
      <c r="M1196" t="s">
        <v>3577</v>
      </c>
      <c r="N1196">
        <v>2.2822222220000001</v>
      </c>
      <c r="O1196">
        <v>6</v>
      </c>
      <c r="P1196">
        <v>341</v>
      </c>
      <c r="Q1196">
        <v>0</v>
      </c>
      <c r="R1196">
        <v>0</v>
      </c>
      <c r="S1196">
        <v>0</v>
      </c>
      <c r="T1196">
        <v>0</v>
      </c>
      <c r="U1196">
        <v>13.693333000000001</v>
      </c>
      <c r="V1196">
        <v>778.23777800000005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2759829</v>
      </c>
      <c r="B1197">
        <v>1</v>
      </c>
      <c r="C1197" t="s">
        <v>76</v>
      </c>
      <c r="D1197" t="s">
        <v>93</v>
      </c>
      <c r="E1197" t="s">
        <v>126</v>
      </c>
      <c r="F1197" t="s">
        <v>3578</v>
      </c>
      <c r="G1197" t="s">
        <v>128</v>
      </c>
      <c r="H1197" t="s">
        <v>46</v>
      </c>
      <c r="I1197" t="s">
        <v>129</v>
      </c>
      <c r="J1197" t="s">
        <v>130</v>
      </c>
      <c r="K1197" t="s">
        <v>131</v>
      </c>
      <c r="L1197" t="s">
        <v>3579</v>
      </c>
      <c r="M1197" t="s">
        <v>3580</v>
      </c>
      <c r="N1197">
        <v>0.97499999999999998</v>
      </c>
      <c r="O1197">
        <v>0</v>
      </c>
      <c r="P1197">
        <v>37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36.075000000000003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2759824</v>
      </c>
      <c r="B1198">
        <v>1</v>
      </c>
      <c r="C1198" t="s">
        <v>76</v>
      </c>
      <c r="D1198" t="s">
        <v>98</v>
      </c>
      <c r="E1198" t="s">
        <v>163</v>
      </c>
      <c r="F1198" t="s">
        <v>3581</v>
      </c>
      <c r="G1198" t="s">
        <v>348</v>
      </c>
      <c r="H1198" t="s">
        <v>47</v>
      </c>
      <c r="I1198" t="s">
        <v>129</v>
      </c>
      <c r="J1198" t="s">
        <v>130</v>
      </c>
      <c r="K1198" t="s">
        <v>142</v>
      </c>
      <c r="L1198" t="s">
        <v>3582</v>
      </c>
      <c r="M1198" t="s">
        <v>3583</v>
      </c>
      <c r="N1198">
        <v>6.2861111110000003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225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1414.375</v>
      </c>
    </row>
    <row r="1199" spans="1:26" x14ac:dyDescent="0.3">
      <c r="A1199">
        <v>2759826</v>
      </c>
      <c r="B1199">
        <v>1</v>
      </c>
      <c r="C1199" t="s">
        <v>76</v>
      </c>
      <c r="D1199" t="s">
        <v>92</v>
      </c>
      <c r="E1199" t="s">
        <v>158</v>
      </c>
      <c r="F1199" t="s">
        <v>3584</v>
      </c>
      <c r="G1199" t="s">
        <v>417</v>
      </c>
      <c r="H1199" t="s">
        <v>47</v>
      </c>
      <c r="I1199" t="s">
        <v>129</v>
      </c>
      <c r="J1199" t="s">
        <v>130</v>
      </c>
      <c r="K1199" t="s">
        <v>142</v>
      </c>
      <c r="L1199" t="s">
        <v>3585</v>
      </c>
      <c r="M1199" t="s">
        <v>3586</v>
      </c>
      <c r="N1199">
        <v>4.9136111109999998</v>
      </c>
      <c r="O1199">
        <v>0</v>
      </c>
      <c r="P1199">
        <v>0</v>
      </c>
      <c r="Q1199">
        <v>8</v>
      </c>
      <c r="R1199">
        <v>69</v>
      </c>
      <c r="S1199">
        <v>0</v>
      </c>
      <c r="T1199">
        <v>0</v>
      </c>
      <c r="U1199">
        <v>0</v>
      </c>
      <c r="V1199">
        <v>0</v>
      </c>
      <c r="W1199">
        <v>39.308889000000001</v>
      </c>
      <c r="X1199">
        <v>339.03916700000002</v>
      </c>
      <c r="Y1199">
        <v>0</v>
      </c>
      <c r="Z1199">
        <v>0</v>
      </c>
    </row>
    <row r="1200" spans="1:26" x14ac:dyDescent="0.3">
      <c r="A1200">
        <v>2759827</v>
      </c>
      <c r="B1200">
        <v>1</v>
      </c>
      <c r="C1200" t="s">
        <v>76</v>
      </c>
      <c r="D1200" t="s">
        <v>106</v>
      </c>
      <c r="E1200" t="s">
        <v>126</v>
      </c>
      <c r="F1200" t="s">
        <v>3587</v>
      </c>
      <c r="G1200" t="s">
        <v>348</v>
      </c>
      <c r="H1200" t="s">
        <v>46</v>
      </c>
      <c r="I1200" t="s">
        <v>129</v>
      </c>
      <c r="J1200" t="s">
        <v>130</v>
      </c>
      <c r="K1200" t="s">
        <v>142</v>
      </c>
      <c r="L1200" t="s">
        <v>3588</v>
      </c>
      <c r="M1200" t="s">
        <v>3589</v>
      </c>
      <c r="N1200">
        <v>7.3377777770000003</v>
      </c>
      <c r="O1200">
        <v>0</v>
      </c>
      <c r="P1200">
        <v>233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1709.7022219999999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2759828</v>
      </c>
      <c r="B1201">
        <v>1</v>
      </c>
      <c r="C1201" t="s">
        <v>76</v>
      </c>
      <c r="D1201" t="s">
        <v>97</v>
      </c>
      <c r="E1201" t="s">
        <v>126</v>
      </c>
      <c r="F1201" t="s">
        <v>3590</v>
      </c>
      <c r="G1201" t="s">
        <v>344</v>
      </c>
      <c r="H1201" t="s">
        <v>46</v>
      </c>
      <c r="I1201" t="s">
        <v>129</v>
      </c>
      <c r="J1201" t="s">
        <v>130</v>
      </c>
      <c r="K1201" t="s">
        <v>142</v>
      </c>
      <c r="L1201" t="s">
        <v>3591</v>
      </c>
      <c r="M1201" t="s">
        <v>3592</v>
      </c>
      <c r="N1201">
        <v>6.18</v>
      </c>
      <c r="O1201">
        <v>0</v>
      </c>
      <c r="P1201">
        <v>51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315.18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2759830</v>
      </c>
      <c r="B1202">
        <v>1</v>
      </c>
      <c r="C1202" t="s">
        <v>77</v>
      </c>
      <c r="D1202" t="s">
        <v>119</v>
      </c>
      <c r="E1202" t="s">
        <v>222</v>
      </c>
      <c r="F1202" t="s">
        <v>3593</v>
      </c>
      <c r="G1202" t="s">
        <v>348</v>
      </c>
      <c r="H1202" t="s">
        <v>47</v>
      </c>
      <c r="I1202" t="s">
        <v>129</v>
      </c>
      <c r="J1202" t="s">
        <v>130</v>
      </c>
      <c r="K1202" t="s">
        <v>142</v>
      </c>
      <c r="L1202" t="s">
        <v>3594</v>
      </c>
      <c r="M1202" t="s">
        <v>3595</v>
      </c>
      <c r="N1202">
        <v>6.2605555549999998</v>
      </c>
      <c r="O1202">
        <v>456</v>
      </c>
      <c r="P1202">
        <v>997</v>
      </c>
      <c r="Q1202">
        <v>0</v>
      </c>
      <c r="R1202">
        <v>0</v>
      </c>
      <c r="S1202">
        <v>0</v>
      </c>
      <c r="T1202">
        <v>0</v>
      </c>
      <c r="U1202">
        <v>2854.8133330000001</v>
      </c>
      <c r="V1202">
        <v>6241.7738879999997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2759831</v>
      </c>
      <c r="B1203">
        <v>1</v>
      </c>
      <c r="C1203" t="s">
        <v>77</v>
      </c>
      <c r="D1203" t="s">
        <v>124</v>
      </c>
      <c r="E1203" t="s">
        <v>222</v>
      </c>
      <c r="F1203" t="s">
        <v>3596</v>
      </c>
      <c r="G1203" t="s">
        <v>199</v>
      </c>
      <c r="H1203" t="s">
        <v>47</v>
      </c>
      <c r="I1203" t="s">
        <v>129</v>
      </c>
      <c r="J1203" t="s">
        <v>130</v>
      </c>
      <c r="K1203" t="s">
        <v>131</v>
      </c>
      <c r="L1203" t="s">
        <v>3597</v>
      </c>
      <c r="M1203" t="s">
        <v>3598</v>
      </c>
      <c r="N1203">
        <v>2.1711111110000001</v>
      </c>
      <c r="O1203">
        <v>106</v>
      </c>
      <c r="P1203">
        <v>2110</v>
      </c>
      <c r="Q1203">
        <v>0</v>
      </c>
      <c r="R1203">
        <v>0</v>
      </c>
      <c r="S1203">
        <v>0</v>
      </c>
      <c r="T1203">
        <v>0</v>
      </c>
      <c r="U1203">
        <v>230.137778</v>
      </c>
      <c r="V1203">
        <v>4581.0444440000001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2759835</v>
      </c>
      <c r="B1204">
        <v>1</v>
      </c>
      <c r="C1204" t="s">
        <v>76</v>
      </c>
      <c r="D1204" t="s">
        <v>79</v>
      </c>
      <c r="E1204" t="s">
        <v>153</v>
      </c>
      <c r="F1204" t="s">
        <v>3599</v>
      </c>
      <c r="G1204" t="s">
        <v>206</v>
      </c>
      <c r="H1204" t="s">
        <v>46</v>
      </c>
      <c r="I1204" t="s">
        <v>129</v>
      </c>
      <c r="J1204" t="s">
        <v>130</v>
      </c>
      <c r="K1204" t="s">
        <v>131</v>
      </c>
      <c r="L1204" t="s">
        <v>3600</v>
      </c>
      <c r="M1204" t="s">
        <v>3601</v>
      </c>
      <c r="N1204">
        <v>0.69916666599999999</v>
      </c>
      <c r="O1204">
        <v>0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0.69916699999999998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2759834</v>
      </c>
      <c r="B1205">
        <v>1</v>
      </c>
      <c r="C1205" t="s">
        <v>77</v>
      </c>
      <c r="D1205" t="s">
        <v>124</v>
      </c>
      <c r="E1205" t="s">
        <v>222</v>
      </c>
      <c r="F1205" t="s">
        <v>3602</v>
      </c>
      <c r="G1205" t="s">
        <v>348</v>
      </c>
      <c r="H1205" t="s">
        <v>47</v>
      </c>
      <c r="I1205" t="s">
        <v>129</v>
      </c>
      <c r="J1205" t="s">
        <v>130</v>
      </c>
      <c r="K1205" t="s">
        <v>142</v>
      </c>
      <c r="L1205" t="s">
        <v>3603</v>
      </c>
      <c r="M1205" t="s">
        <v>3604</v>
      </c>
      <c r="N1205">
        <v>3.3963888880000002</v>
      </c>
      <c r="O1205">
        <v>6</v>
      </c>
      <c r="P1205">
        <v>4193</v>
      </c>
      <c r="Q1205">
        <v>0</v>
      </c>
      <c r="R1205">
        <v>0</v>
      </c>
      <c r="S1205">
        <v>0</v>
      </c>
      <c r="T1205">
        <v>0</v>
      </c>
      <c r="U1205">
        <v>20.378333000000001</v>
      </c>
      <c r="V1205">
        <v>14241.058607000001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2759838</v>
      </c>
      <c r="B1206">
        <v>1</v>
      </c>
      <c r="C1206" t="s">
        <v>77</v>
      </c>
      <c r="D1206" t="s">
        <v>123</v>
      </c>
      <c r="E1206" t="s">
        <v>158</v>
      </c>
      <c r="F1206" t="s">
        <v>3605</v>
      </c>
      <c r="G1206" t="s">
        <v>344</v>
      </c>
      <c r="H1206" t="s">
        <v>47</v>
      </c>
      <c r="I1206" t="s">
        <v>129</v>
      </c>
      <c r="J1206" t="s">
        <v>130</v>
      </c>
      <c r="K1206" t="s">
        <v>142</v>
      </c>
      <c r="L1206" t="s">
        <v>3606</v>
      </c>
      <c r="M1206" t="s">
        <v>3607</v>
      </c>
      <c r="N1206">
        <v>7.9652777769999998</v>
      </c>
      <c r="O1206">
        <v>0</v>
      </c>
      <c r="P1206">
        <v>449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3576.4097219999999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2759844</v>
      </c>
      <c r="B1207">
        <v>1</v>
      </c>
      <c r="C1207" t="s">
        <v>76</v>
      </c>
      <c r="D1207" t="s">
        <v>90</v>
      </c>
      <c r="E1207" t="s">
        <v>126</v>
      </c>
      <c r="F1207" t="s">
        <v>3608</v>
      </c>
      <c r="G1207" t="s">
        <v>160</v>
      </c>
      <c r="H1207" t="s">
        <v>46</v>
      </c>
      <c r="I1207" t="s">
        <v>129</v>
      </c>
      <c r="J1207" t="s">
        <v>130</v>
      </c>
      <c r="K1207" t="s">
        <v>131</v>
      </c>
      <c r="L1207" t="s">
        <v>3609</v>
      </c>
      <c r="M1207" t="s">
        <v>3610</v>
      </c>
      <c r="N1207">
        <v>0.62305555499999998</v>
      </c>
      <c r="O1207">
        <v>0</v>
      </c>
      <c r="P1207">
        <v>47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29.283611000000001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2759842</v>
      </c>
      <c r="B1208">
        <v>1</v>
      </c>
      <c r="C1208" t="s">
        <v>76</v>
      </c>
      <c r="D1208" t="s">
        <v>100</v>
      </c>
      <c r="E1208" t="s">
        <v>167</v>
      </c>
      <c r="F1208" t="s">
        <v>3611</v>
      </c>
      <c r="G1208" t="s">
        <v>348</v>
      </c>
      <c r="H1208" t="s">
        <v>46</v>
      </c>
      <c r="I1208" t="s">
        <v>129</v>
      </c>
      <c r="J1208" t="s">
        <v>130</v>
      </c>
      <c r="K1208" t="s">
        <v>142</v>
      </c>
      <c r="L1208" t="s">
        <v>3612</v>
      </c>
      <c r="M1208" t="s">
        <v>3613</v>
      </c>
      <c r="N1208">
        <v>6.4775</v>
      </c>
      <c r="O1208">
        <v>0</v>
      </c>
      <c r="P1208">
        <v>414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2681.6849999999999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2759849</v>
      </c>
      <c r="B1209">
        <v>1</v>
      </c>
      <c r="C1209" t="s">
        <v>76</v>
      </c>
      <c r="D1209" t="s">
        <v>86</v>
      </c>
      <c r="E1209" t="s">
        <v>153</v>
      </c>
      <c r="F1209" t="s">
        <v>3614</v>
      </c>
      <c r="G1209" t="s">
        <v>249</v>
      </c>
      <c r="H1209" t="s">
        <v>46</v>
      </c>
      <c r="I1209" t="s">
        <v>129</v>
      </c>
      <c r="J1209" t="s">
        <v>130</v>
      </c>
      <c r="K1209" t="s">
        <v>131</v>
      </c>
      <c r="L1209" t="s">
        <v>3615</v>
      </c>
      <c r="M1209" t="s">
        <v>3616</v>
      </c>
      <c r="N1209">
        <v>2.1188888879999999</v>
      </c>
      <c r="O1209">
        <v>0</v>
      </c>
      <c r="P1209">
        <v>2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4.2377779999999996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2759857</v>
      </c>
      <c r="B1210">
        <v>1</v>
      </c>
      <c r="C1210" t="s">
        <v>76</v>
      </c>
      <c r="D1210" t="s">
        <v>92</v>
      </c>
      <c r="E1210" t="s">
        <v>153</v>
      </c>
      <c r="F1210" t="s">
        <v>3617</v>
      </c>
      <c r="G1210" t="s">
        <v>155</v>
      </c>
      <c r="H1210" t="s">
        <v>46</v>
      </c>
      <c r="I1210" t="s">
        <v>129</v>
      </c>
      <c r="J1210" t="s">
        <v>130</v>
      </c>
      <c r="K1210" t="s">
        <v>131</v>
      </c>
      <c r="L1210" t="s">
        <v>3618</v>
      </c>
      <c r="M1210" t="s">
        <v>3619</v>
      </c>
      <c r="N1210">
        <v>4.1144444440000001</v>
      </c>
      <c r="O1210">
        <v>0</v>
      </c>
      <c r="P1210">
        <v>0</v>
      </c>
      <c r="Q1210">
        <v>0</v>
      </c>
      <c r="R1210">
        <v>3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12.343332999999999</v>
      </c>
      <c r="Y1210">
        <v>0</v>
      </c>
      <c r="Z1210">
        <v>0</v>
      </c>
    </row>
    <row r="1211" spans="1:26" x14ac:dyDescent="0.3">
      <c r="A1211">
        <v>2759855</v>
      </c>
      <c r="B1211">
        <v>1</v>
      </c>
      <c r="C1211" t="s">
        <v>77</v>
      </c>
      <c r="D1211" t="s">
        <v>114</v>
      </c>
      <c r="E1211" t="s">
        <v>158</v>
      </c>
      <c r="F1211" t="s">
        <v>3620</v>
      </c>
      <c r="G1211" t="s">
        <v>728</v>
      </c>
      <c r="H1211" t="s">
        <v>47</v>
      </c>
      <c r="I1211" t="s">
        <v>129</v>
      </c>
      <c r="J1211" t="s">
        <v>130</v>
      </c>
      <c r="K1211" t="s">
        <v>142</v>
      </c>
      <c r="L1211" t="s">
        <v>3621</v>
      </c>
      <c r="M1211" t="s">
        <v>3622</v>
      </c>
      <c r="N1211">
        <v>0.93527777700000003</v>
      </c>
      <c r="O1211">
        <v>0</v>
      </c>
      <c r="P1211">
        <v>0</v>
      </c>
      <c r="Q1211">
        <v>0</v>
      </c>
      <c r="R1211">
        <v>0</v>
      </c>
      <c r="S1211">
        <v>32</v>
      </c>
      <c r="T1211">
        <v>659</v>
      </c>
      <c r="U1211">
        <v>0</v>
      </c>
      <c r="V1211">
        <v>0</v>
      </c>
      <c r="W1211">
        <v>0</v>
      </c>
      <c r="X1211">
        <v>0</v>
      </c>
      <c r="Y1211">
        <v>29.928889000000002</v>
      </c>
      <c r="Z1211">
        <v>616.34805500000004</v>
      </c>
    </row>
    <row r="1212" spans="1:26" x14ac:dyDescent="0.3">
      <c r="A1212">
        <v>2759851</v>
      </c>
      <c r="B1212">
        <v>1</v>
      </c>
      <c r="C1212" t="s">
        <v>76</v>
      </c>
      <c r="D1212" t="s">
        <v>78</v>
      </c>
      <c r="E1212" t="s">
        <v>153</v>
      </c>
      <c r="F1212" t="s">
        <v>3623</v>
      </c>
      <c r="G1212" t="s">
        <v>155</v>
      </c>
      <c r="H1212" t="s">
        <v>46</v>
      </c>
      <c r="I1212" t="s">
        <v>129</v>
      </c>
      <c r="J1212" t="s">
        <v>130</v>
      </c>
      <c r="K1212" t="s">
        <v>131</v>
      </c>
      <c r="L1212" t="s">
        <v>3624</v>
      </c>
      <c r="M1212" t="s">
        <v>3625</v>
      </c>
      <c r="N1212">
        <v>9.0852777769999999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9.0852780000000006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2759854</v>
      </c>
      <c r="B1213">
        <v>1</v>
      </c>
      <c r="C1213" t="s">
        <v>76</v>
      </c>
      <c r="D1213" t="s">
        <v>80</v>
      </c>
      <c r="E1213" t="s">
        <v>167</v>
      </c>
      <c r="F1213" t="s">
        <v>3626</v>
      </c>
      <c r="G1213" t="s">
        <v>348</v>
      </c>
      <c r="H1213" t="s">
        <v>46</v>
      </c>
      <c r="I1213" t="s">
        <v>129</v>
      </c>
      <c r="J1213" t="s">
        <v>130</v>
      </c>
      <c r="K1213" t="s">
        <v>142</v>
      </c>
      <c r="L1213" t="s">
        <v>3627</v>
      </c>
      <c r="M1213" t="s">
        <v>3628</v>
      </c>
      <c r="N1213">
        <v>7.5033333329999996</v>
      </c>
      <c r="O1213">
        <v>0</v>
      </c>
      <c r="P1213">
        <v>780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5852.6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2759862</v>
      </c>
      <c r="B1214">
        <v>1</v>
      </c>
      <c r="C1214" t="s">
        <v>76</v>
      </c>
      <c r="D1214" t="s">
        <v>90</v>
      </c>
      <c r="E1214" t="s">
        <v>167</v>
      </c>
      <c r="F1214" t="s">
        <v>3629</v>
      </c>
      <c r="G1214" t="s">
        <v>160</v>
      </c>
      <c r="H1214" t="s">
        <v>46</v>
      </c>
      <c r="I1214" t="s">
        <v>129</v>
      </c>
      <c r="J1214" t="s">
        <v>130</v>
      </c>
      <c r="K1214" t="s">
        <v>131</v>
      </c>
      <c r="L1214" t="s">
        <v>3630</v>
      </c>
      <c r="M1214" t="s">
        <v>3631</v>
      </c>
      <c r="N1214">
        <v>0.56499999999999995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18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10.17</v>
      </c>
    </row>
    <row r="1215" spans="1:26" x14ac:dyDescent="0.3">
      <c r="A1215">
        <v>2759860</v>
      </c>
      <c r="B1215">
        <v>1</v>
      </c>
      <c r="C1215" t="s">
        <v>76</v>
      </c>
      <c r="D1215" t="s">
        <v>93</v>
      </c>
      <c r="E1215" t="s">
        <v>222</v>
      </c>
      <c r="F1215" t="s">
        <v>3632</v>
      </c>
      <c r="G1215" t="s">
        <v>199</v>
      </c>
      <c r="H1215" t="s">
        <v>47</v>
      </c>
      <c r="I1215" t="s">
        <v>129</v>
      </c>
      <c r="J1215" t="s">
        <v>130</v>
      </c>
      <c r="K1215" t="s">
        <v>131</v>
      </c>
      <c r="L1215" t="s">
        <v>3633</v>
      </c>
      <c r="M1215" t="s">
        <v>3634</v>
      </c>
      <c r="N1215">
        <v>0.62111111100000005</v>
      </c>
      <c r="O1215">
        <v>2</v>
      </c>
      <c r="P1215">
        <v>143</v>
      </c>
      <c r="Q1215">
        <v>0</v>
      </c>
      <c r="R1215">
        <v>0</v>
      </c>
      <c r="S1215">
        <v>0</v>
      </c>
      <c r="T1215">
        <v>0</v>
      </c>
      <c r="U1215">
        <v>1.2422219999999999</v>
      </c>
      <c r="V1215">
        <v>88.818888999999999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2759863</v>
      </c>
      <c r="B1216">
        <v>1</v>
      </c>
      <c r="C1216" t="s">
        <v>76</v>
      </c>
      <c r="D1216" t="s">
        <v>93</v>
      </c>
      <c r="E1216" t="s">
        <v>222</v>
      </c>
      <c r="F1216" t="s">
        <v>3635</v>
      </c>
      <c r="G1216" t="s">
        <v>199</v>
      </c>
      <c r="H1216" t="s">
        <v>47</v>
      </c>
      <c r="I1216" t="s">
        <v>129</v>
      </c>
      <c r="J1216" t="s">
        <v>130</v>
      </c>
      <c r="K1216" t="s">
        <v>131</v>
      </c>
      <c r="L1216" t="s">
        <v>3636</v>
      </c>
      <c r="M1216" t="s">
        <v>3637</v>
      </c>
      <c r="N1216">
        <v>0.50166666599999998</v>
      </c>
      <c r="O1216">
        <v>1</v>
      </c>
      <c r="P1216">
        <v>1132</v>
      </c>
      <c r="Q1216">
        <v>0</v>
      </c>
      <c r="R1216">
        <v>0</v>
      </c>
      <c r="S1216">
        <v>0</v>
      </c>
      <c r="T1216">
        <v>0</v>
      </c>
      <c r="U1216">
        <v>0.50166699999999997</v>
      </c>
      <c r="V1216">
        <v>567.88666599999999</v>
      </c>
      <c r="W1216">
        <v>0</v>
      </c>
      <c r="X1216">
        <v>0</v>
      </c>
      <c r="Y1216">
        <v>0</v>
      </c>
      <c r="Z1216">
        <v>0</v>
      </c>
    </row>
    <row r="1217" spans="1:26" x14ac:dyDescent="0.3">
      <c r="A1217">
        <v>2759870</v>
      </c>
      <c r="B1217">
        <v>1</v>
      </c>
      <c r="C1217" t="s">
        <v>77</v>
      </c>
      <c r="D1217" t="s">
        <v>119</v>
      </c>
      <c r="E1217" t="s">
        <v>153</v>
      </c>
      <c r="F1217" t="s">
        <v>3638</v>
      </c>
      <c r="G1217" t="s">
        <v>155</v>
      </c>
      <c r="H1217" t="s">
        <v>46</v>
      </c>
      <c r="I1217" t="s">
        <v>129</v>
      </c>
      <c r="J1217" t="s">
        <v>130</v>
      </c>
      <c r="K1217" t="s">
        <v>131</v>
      </c>
      <c r="L1217" t="s">
        <v>3639</v>
      </c>
      <c r="M1217" t="s">
        <v>3640</v>
      </c>
      <c r="N1217">
        <v>6.9638888879999996</v>
      </c>
      <c r="O1217">
        <v>0</v>
      </c>
      <c r="P1217">
        <v>9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62.674999999999997</v>
      </c>
      <c r="W1217">
        <v>0</v>
      </c>
      <c r="X1217">
        <v>0</v>
      </c>
      <c r="Y1217">
        <v>0</v>
      </c>
      <c r="Z1217">
        <v>0</v>
      </c>
    </row>
    <row r="1218" spans="1:26" x14ac:dyDescent="0.3">
      <c r="A1218">
        <v>2759869</v>
      </c>
      <c r="B1218">
        <v>1</v>
      </c>
      <c r="C1218" t="s">
        <v>76</v>
      </c>
      <c r="D1218" t="s">
        <v>106</v>
      </c>
      <c r="E1218" t="s">
        <v>167</v>
      </c>
      <c r="F1218" t="s">
        <v>3641</v>
      </c>
      <c r="G1218" t="s">
        <v>348</v>
      </c>
      <c r="H1218" t="s">
        <v>46</v>
      </c>
      <c r="I1218" t="s">
        <v>129</v>
      </c>
      <c r="J1218" t="s">
        <v>130</v>
      </c>
      <c r="K1218" t="s">
        <v>142</v>
      </c>
      <c r="L1218" t="s">
        <v>3642</v>
      </c>
      <c r="M1218" t="s">
        <v>3643</v>
      </c>
      <c r="N1218">
        <v>1.7236111110000001</v>
      </c>
      <c r="O1218">
        <v>0</v>
      </c>
      <c r="P1218">
        <v>122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210.28055599999999</v>
      </c>
      <c r="W1218">
        <v>0</v>
      </c>
      <c r="X1218">
        <v>0</v>
      </c>
      <c r="Y1218">
        <v>0</v>
      </c>
      <c r="Z1218">
        <v>0</v>
      </c>
    </row>
    <row r="1219" spans="1:26" x14ac:dyDescent="0.3">
      <c r="A1219">
        <v>2759874</v>
      </c>
      <c r="B1219">
        <v>1</v>
      </c>
      <c r="C1219" t="s">
        <v>76</v>
      </c>
      <c r="D1219" t="s">
        <v>79</v>
      </c>
      <c r="E1219" t="s">
        <v>126</v>
      </c>
      <c r="F1219" t="s">
        <v>3644</v>
      </c>
      <c r="G1219" t="s">
        <v>128</v>
      </c>
      <c r="H1219" t="s">
        <v>46</v>
      </c>
      <c r="I1219" t="s">
        <v>129</v>
      </c>
      <c r="J1219" t="s">
        <v>130</v>
      </c>
      <c r="K1219" t="s">
        <v>131</v>
      </c>
      <c r="L1219" t="s">
        <v>3645</v>
      </c>
      <c r="M1219" t="s">
        <v>3646</v>
      </c>
      <c r="N1219">
        <v>1.0852777769999999</v>
      </c>
      <c r="O1219">
        <v>0</v>
      </c>
      <c r="P1219">
        <v>135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146.51249999999999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2759875</v>
      </c>
      <c r="B1220">
        <v>1</v>
      </c>
      <c r="C1220" t="s">
        <v>77</v>
      </c>
      <c r="D1220" t="s">
        <v>114</v>
      </c>
      <c r="E1220" t="s">
        <v>163</v>
      </c>
      <c r="F1220" t="s">
        <v>435</v>
      </c>
      <c r="G1220" t="s">
        <v>348</v>
      </c>
      <c r="H1220" t="s">
        <v>47</v>
      </c>
      <c r="I1220" t="s">
        <v>129</v>
      </c>
      <c r="J1220" t="s">
        <v>130</v>
      </c>
      <c r="K1220" t="s">
        <v>142</v>
      </c>
      <c r="L1220" t="s">
        <v>3647</v>
      </c>
      <c r="M1220" t="s">
        <v>3648</v>
      </c>
      <c r="N1220">
        <v>7.3508333329999997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425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3124.104167</v>
      </c>
    </row>
    <row r="1221" spans="1:26" x14ac:dyDescent="0.3">
      <c r="A1221">
        <v>2759881</v>
      </c>
      <c r="B1221">
        <v>1</v>
      </c>
      <c r="C1221" t="s">
        <v>77</v>
      </c>
      <c r="D1221" t="s">
        <v>123</v>
      </c>
      <c r="E1221" t="s">
        <v>163</v>
      </c>
      <c r="F1221" t="s">
        <v>3649</v>
      </c>
      <c r="G1221" t="s">
        <v>199</v>
      </c>
      <c r="H1221" t="s">
        <v>47</v>
      </c>
      <c r="I1221" t="s">
        <v>129</v>
      </c>
      <c r="J1221" t="s">
        <v>130</v>
      </c>
      <c r="K1221" t="s">
        <v>131</v>
      </c>
      <c r="L1221" t="s">
        <v>3650</v>
      </c>
      <c r="M1221" t="s">
        <v>3651</v>
      </c>
      <c r="N1221">
        <v>2.7952777769999999</v>
      </c>
      <c r="O1221">
        <v>116</v>
      </c>
      <c r="P1221">
        <v>718</v>
      </c>
      <c r="Q1221">
        <v>0</v>
      </c>
      <c r="R1221">
        <v>0</v>
      </c>
      <c r="S1221">
        <v>0</v>
      </c>
      <c r="T1221">
        <v>0</v>
      </c>
      <c r="U1221">
        <v>324.25222200000002</v>
      </c>
      <c r="V1221">
        <v>2007.009444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2759879</v>
      </c>
      <c r="B1222">
        <v>1</v>
      </c>
      <c r="C1222" t="s">
        <v>76</v>
      </c>
      <c r="D1222" t="s">
        <v>84</v>
      </c>
      <c r="E1222" t="s">
        <v>153</v>
      </c>
      <c r="F1222" t="s">
        <v>3652</v>
      </c>
      <c r="G1222" t="s">
        <v>249</v>
      </c>
      <c r="H1222" t="s">
        <v>46</v>
      </c>
      <c r="I1222" t="s">
        <v>129</v>
      </c>
      <c r="J1222" t="s">
        <v>130</v>
      </c>
      <c r="K1222" t="s">
        <v>131</v>
      </c>
      <c r="L1222" t="s">
        <v>3653</v>
      </c>
      <c r="M1222" t="s">
        <v>3654</v>
      </c>
      <c r="N1222">
        <v>2.3561111110000001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2.3561109999999998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2759894</v>
      </c>
      <c r="B1223">
        <v>1</v>
      </c>
      <c r="C1223" t="s">
        <v>76</v>
      </c>
      <c r="D1223" t="s">
        <v>97</v>
      </c>
      <c r="E1223" t="s">
        <v>126</v>
      </c>
      <c r="F1223" t="s">
        <v>3655</v>
      </c>
      <c r="G1223" t="s">
        <v>160</v>
      </c>
      <c r="H1223" t="s">
        <v>46</v>
      </c>
      <c r="I1223" t="s">
        <v>129</v>
      </c>
      <c r="J1223" t="s">
        <v>130</v>
      </c>
      <c r="K1223" t="s">
        <v>131</v>
      </c>
      <c r="L1223" t="s">
        <v>3656</v>
      </c>
      <c r="M1223" t="s">
        <v>3657</v>
      </c>
      <c r="N1223">
        <v>0.41194444400000002</v>
      </c>
      <c r="O1223">
        <v>0</v>
      </c>
      <c r="P1223">
        <v>48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19.773333000000001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2759888</v>
      </c>
      <c r="B1224">
        <v>1</v>
      </c>
      <c r="C1224" t="s">
        <v>76</v>
      </c>
      <c r="D1224" t="s">
        <v>104</v>
      </c>
      <c r="E1224" t="s">
        <v>167</v>
      </c>
      <c r="F1224" t="s">
        <v>1333</v>
      </c>
      <c r="G1224" t="s">
        <v>348</v>
      </c>
      <c r="H1224" t="s">
        <v>46</v>
      </c>
      <c r="I1224" t="s">
        <v>129</v>
      </c>
      <c r="J1224" t="s">
        <v>130</v>
      </c>
      <c r="K1224" t="s">
        <v>142</v>
      </c>
      <c r="L1224" t="s">
        <v>3658</v>
      </c>
      <c r="M1224" t="s">
        <v>3659</v>
      </c>
      <c r="N1224">
        <v>7.2169444440000001</v>
      </c>
      <c r="O1224">
        <v>0</v>
      </c>
      <c r="P1224">
        <v>0</v>
      </c>
      <c r="Q1224">
        <v>0</v>
      </c>
      <c r="R1224">
        <v>33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238.159167</v>
      </c>
      <c r="Y1224">
        <v>0</v>
      </c>
      <c r="Z1224">
        <v>0</v>
      </c>
    </row>
    <row r="1225" spans="1:26" x14ac:dyDescent="0.3">
      <c r="A1225">
        <v>2759889</v>
      </c>
      <c r="B1225">
        <v>1</v>
      </c>
      <c r="C1225" t="s">
        <v>76</v>
      </c>
      <c r="D1225" t="s">
        <v>89</v>
      </c>
      <c r="E1225" t="s">
        <v>222</v>
      </c>
      <c r="F1225" t="s">
        <v>3660</v>
      </c>
      <c r="G1225" t="s">
        <v>348</v>
      </c>
      <c r="H1225" t="s">
        <v>47</v>
      </c>
      <c r="I1225" t="s">
        <v>129</v>
      </c>
      <c r="J1225" t="s">
        <v>130</v>
      </c>
      <c r="K1225" t="s">
        <v>142</v>
      </c>
      <c r="L1225" t="s">
        <v>3661</v>
      </c>
      <c r="M1225" t="s">
        <v>3662</v>
      </c>
      <c r="N1225">
        <v>7.6066666659999997</v>
      </c>
      <c r="O1225">
        <v>24</v>
      </c>
      <c r="P1225">
        <v>1121</v>
      </c>
      <c r="Q1225">
        <v>0</v>
      </c>
      <c r="R1225">
        <v>0</v>
      </c>
      <c r="S1225">
        <v>0</v>
      </c>
      <c r="T1225">
        <v>17</v>
      </c>
      <c r="U1225">
        <v>182.56</v>
      </c>
      <c r="V1225">
        <v>8527.0733330000003</v>
      </c>
      <c r="W1225">
        <v>0</v>
      </c>
      <c r="X1225">
        <v>0</v>
      </c>
      <c r="Y1225">
        <v>0</v>
      </c>
      <c r="Z1225">
        <v>129.313333</v>
      </c>
    </row>
    <row r="1226" spans="1:26" x14ac:dyDescent="0.3">
      <c r="A1226">
        <v>2759893</v>
      </c>
      <c r="B1226">
        <v>1</v>
      </c>
      <c r="C1226" t="s">
        <v>77</v>
      </c>
      <c r="D1226" t="s">
        <v>112</v>
      </c>
      <c r="E1226" t="s">
        <v>158</v>
      </c>
      <c r="F1226" t="s">
        <v>3663</v>
      </c>
      <c r="G1226" t="s">
        <v>199</v>
      </c>
      <c r="H1226" t="s">
        <v>47</v>
      </c>
      <c r="I1226" t="s">
        <v>129</v>
      </c>
      <c r="J1226" t="s">
        <v>130</v>
      </c>
      <c r="K1226" t="s">
        <v>131</v>
      </c>
      <c r="L1226" t="s">
        <v>3664</v>
      </c>
      <c r="M1226" t="s">
        <v>3665</v>
      </c>
      <c r="N1226">
        <v>1.308888888</v>
      </c>
      <c r="O1226">
        <v>10</v>
      </c>
      <c r="P1226">
        <v>0</v>
      </c>
      <c r="Q1226">
        <v>175</v>
      </c>
      <c r="R1226">
        <v>0</v>
      </c>
      <c r="S1226">
        <v>0</v>
      </c>
      <c r="T1226">
        <v>0</v>
      </c>
      <c r="U1226">
        <v>13.088889</v>
      </c>
      <c r="V1226">
        <v>0</v>
      </c>
      <c r="W1226">
        <v>229.055555</v>
      </c>
      <c r="X1226">
        <v>0</v>
      </c>
      <c r="Y1226">
        <v>0</v>
      </c>
      <c r="Z1226">
        <v>0</v>
      </c>
    </row>
    <row r="1227" spans="1:26" x14ac:dyDescent="0.3">
      <c r="A1227">
        <v>2759895</v>
      </c>
      <c r="B1227">
        <v>1</v>
      </c>
      <c r="C1227" t="s">
        <v>76</v>
      </c>
      <c r="D1227" t="s">
        <v>78</v>
      </c>
      <c r="E1227" t="s">
        <v>153</v>
      </c>
      <c r="F1227" t="s">
        <v>3666</v>
      </c>
      <c r="G1227" t="s">
        <v>155</v>
      </c>
      <c r="H1227" t="s">
        <v>46</v>
      </c>
      <c r="I1227" t="s">
        <v>129</v>
      </c>
      <c r="J1227" t="s">
        <v>130</v>
      </c>
      <c r="K1227" t="s">
        <v>131</v>
      </c>
      <c r="L1227" t="s">
        <v>3667</v>
      </c>
      <c r="M1227" t="s">
        <v>3668</v>
      </c>
      <c r="N1227">
        <v>5.6955555550000003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5.6955559999999998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2759906</v>
      </c>
      <c r="B1228">
        <v>1</v>
      </c>
      <c r="C1228" t="s">
        <v>76</v>
      </c>
      <c r="D1228" t="s">
        <v>81</v>
      </c>
      <c r="E1228" t="s">
        <v>145</v>
      </c>
      <c r="F1228" t="s">
        <v>3669</v>
      </c>
      <c r="G1228" t="s">
        <v>417</v>
      </c>
      <c r="H1228" t="s">
        <v>46</v>
      </c>
      <c r="I1228" t="s">
        <v>129</v>
      </c>
      <c r="J1228" t="s">
        <v>130</v>
      </c>
      <c r="K1228" t="s">
        <v>142</v>
      </c>
      <c r="L1228" t="s">
        <v>3670</v>
      </c>
      <c r="M1228" t="s">
        <v>3671</v>
      </c>
      <c r="N1228">
        <v>2.5052777769999999</v>
      </c>
      <c r="O1228">
        <v>0</v>
      </c>
      <c r="P1228">
        <v>49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122.758611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2759898</v>
      </c>
      <c r="B1229">
        <v>1</v>
      </c>
      <c r="C1229" t="s">
        <v>76</v>
      </c>
      <c r="D1229" t="s">
        <v>92</v>
      </c>
      <c r="E1229" t="s">
        <v>145</v>
      </c>
      <c r="F1229" t="s">
        <v>3672</v>
      </c>
      <c r="G1229" t="s">
        <v>2102</v>
      </c>
      <c r="H1229" t="s">
        <v>46</v>
      </c>
      <c r="I1229" t="s">
        <v>129</v>
      </c>
      <c r="J1229" t="s">
        <v>130</v>
      </c>
      <c r="K1229" t="s">
        <v>131</v>
      </c>
      <c r="L1229" t="s">
        <v>3673</v>
      </c>
      <c r="M1229" t="s">
        <v>3674</v>
      </c>
      <c r="N1229">
        <v>1.1630555549999999</v>
      </c>
      <c r="O1229">
        <v>0</v>
      </c>
      <c r="P1229">
        <v>0</v>
      </c>
      <c r="Q1229">
        <v>0</v>
      </c>
      <c r="R1229">
        <v>44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51.174444000000001</v>
      </c>
      <c r="Y1229">
        <v>0</v>
      </c>
      <c r="Z1229">
        <v>0</v>
      </c>
    </row>
    <row r="1230" spans="1:26" x14ac:dyDescent="0.3">
      <c r="A1230">
        <v>2759905</v>
      </c>
      <c r="B1230">
        <v>1</v>
      </c>
      <c r="C1230" t="s">
        <v>76</v>
      </c>
      <c r="D1230" t="s">
        <v>88</v>
      </c>
      <c r="E1230" t="s">
        <v>153</v>
      </c>
      <c r="F1230" t="s">
        <v>3675</v>
      </c>
      <c r="G1230" t="s">
        <v>155</v>
      </c>
      <c r="H1230" t="s">
        <v>46</v>
      </c>
      <c r="I1230" t="s">
        <v>129</v>
      </c>
      <c r="J1230" t="s">
        <v>130</v>
      </c>
      <c r="K1230" t="s">
        <v>131</v>
      </c>
      <c r="L1230" t="s">
        <v>3676</v>
      </c>
      <c r="M1230" t="s">
        <v>3677</v>
      </c>
      <c r="N1230">
        <v>4.2477777769999996</v>
      </c>
      <c r="O1230">
        <v>0</v>
      </c>
      <c r="P1230"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4.2477780000000003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2759899</v>
      </c>
      <c r="B1231">
        <v>1</v>
      </c>
      <c r="C1231" t="s">
        <v>77</v>
      </c>
      <c r="D1231" t="s">
        <v>122</v>
      </c>
      <c r="E1231" t="s">
        <v>163</v>
      </c>
      <c r="F1231" t="s">
        <v>3678</v>
      </c>
      <c r="G1231" t="s">
        <v>348</v>
      </c>
      <c r="H1231" t="s">
        <v>47</v>
      </c>
      <c r="I1231" t="s">
        <v>129</v>
      </c>
      <c r="J1231" t="s">
        <v>130</v>
      </c>
      <c r="K1231" t="s">
        <v>142</v>
      </c>
      <c r="L1231" t="s">
        <v>3679</v>
      </c>
      <c r="M1231" t="s">
        <v>3680</v>
      </c>
      <c r="N1231">
        <v>6.9041666660000001</v>
      </c>
      <c r="O1231">
        <v>0</v>
      </c>
      <c r="P1231">
        <v>0</v>
      </c>
      <c r="Q1231">
        <v>2</v>
      </c>
      <c r="R1231">
        <v>169</v>
      </c>
      <c r="S1231">
        <v>0</v>
      </c>
      <c r="T1231">
        <v>0</v>
      </c>
      <c r="U1231">
        <v>0</v>
      </c>
      <c r="V1231">
        <v>0</v>
      </c>
      <c r="W1231">
        <v>13.808332999999999</v>
      </c>
      <c r="X1231">
        <v>1166.804167</v>
      </c>
      <c r="Y1231">
        <v>0</v>
      </c>
      <c r="Z1231">
        <v>0</v>
      </c>
    </row>
    <row r="1232" spans="1:26" x14ac:dyDescent="0.3">
      <c r="A1232">
        <v>2759900</v>
      </c>
      <c r="B1232">
        <v>1</v>
      </c>
      <c r="C1232" t="s">
        <v>76</v>
      </c>
      <c r="D1232" t="s">
        <v>103</v>
      </c>
      <c r="E1232" t="s">
        <v>126</v>
      </c>
      <c r="F1232" t="s">
        <v>3681</v>
      </c>
      <c r="G1232" t="s">
        <v>344</v>
      </c>
      <c r="H1232" t="s">
        <v>46</v>
      </c>
      <c r="I1232" t="s">
        <v>129</v>
      </c>
      <c r="J1232" t="s">
        <v>130</v>
      </c>
      <c r="K1232" t="s">
        <v>142</v>
      </c>
      <c r="L1232" t="s">
        <v>3679</v>
      </c>
      <c r="M1232" t="s">
        <v>3682</v>
      </c>
      <c r="N1232">
        <v>8.9872222219999998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13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116.833889</v>
      </c>
    </row>
    <row r="1233" spans="1:26" x14ac:dyDescent="0.3">
      <c r="A1233">
        <v>2759902</v>
      </c>
      <c r="B1233">
        <v>1</v>
      </c>
      <c r="C1233" t="s">
        <v>76</v>
      </c>
      <c r="D1233" t="s">
        <v>90</v>
      </c>
      <c r="E1233" t="s">
        <v>126</v>
      </c>
      <c r="F1233" t="s">
        <v>3683</v>
      </c>
      <c r="G1233" t="s">
        <v>128</v>
      </c>
      <c r="H1233" t="s">
        <v>46</v>
      </c>
      <c r="I1233" t="s">
        <v>129</v>
      </c>
      <c r="J1233" t="s">
        <v>130</v>
      </c>
      <c r="K1233" t="s">
        <v>131</v>
      </c>
      <c r="L1233" t="s">
        <v>3684</v>
      </c>
      <c r="M1233" t="s">
        <v>3685</v>
      </c>
      <c r="N1233">
        <v>1.852222222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8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14.817778000000001</v>
      </c>
    </row>
    <row r="1234" spans="1:26" x14ac:dyDescent="0.3">
      <c r="A1234">
        <v>2759901</v>
      </c>
      <c r="B1234">
        <v>1</v>
      </c>
      <c r="C1234" t="s">
        <v>76</v>
      </c>
      <c r="D1234" t="s">
        <v>101</v>
      </c>
      <c r="E1234" t="s">
        <v>163</v>
      </c>
      <c r="F1234" t="s">
        <v>3686</v>
      </c>
      <c r="G1234" t="s">
        <v>348</v>
      </c>
      <c r="H1234" t="s">
        <v>47</v>
      </c>
      <c r="I1234" t="s">
        <v>129</v>
      </c>
      <c r="J1234" t="s">
        <v>130</v>
      </c>
      <c r="K1234" t="s">
        <v>142</v>
      </c>
      <c r="L1234" t="s">
        <v>3687</v>
      </c>
      <c r="M1234" t="s">
        <v>3688</v>
      </c>
      <c r="N1234">
        <v>1.49</v>
      </c>
      <c r="O1234">
        <v>1</v>
      </c>
      <c r="P1234">
        <v>1788</v>
      </c>
      <c r="Q1234">
        <v>0</v>
      </c>
      <c r="R1234">
        <v>0</v>
      </c>
      <c r="S1234">
        <v>0</v>
      </c>
      <c r="T1234">
        <v>0</v>
      </c>
      <c r="U1234">
        <v>1.49</v>
      </c>
      <c r="V1234">
        <v>2664.12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2759908</v>
      </c>
      <c r="B1235">
        <v>1</v>
      </c>
      <c r="C1235" t="s">
        <v>76</v>
      </c>
      <c r="D1235" t="s">
        <v>88</v>
      </c>
      <c r="E1235" t="s">
        <v>222</v>
      </c>
      <c r="F1235" t="s">
        <v>1204</v>
      </c>
      <c r="G1235" t="s">
        <v>199</v>
      </c>
      <c r="H1235" t="s">
        <v>47</v>
      </c>
      <c r="I1235" t="s">
        <v>129</v>
      </c>
      <c r="J1235" t="s">
        <v>130</v>
      </c>
      <c r="K1235" t="s">
        <v>131</v>
      </c>
      <c r="L1235" t="s">
        <v>3689</v>
      </c>
      <c r="M1235" t="s">
        <v>3690</v>
      </c>
      <c r="N1235">
        <v>0.53222222200000002</v>
      </c>
      <c r="O1235">
        <v>2</v>
      </c>
      <c r="P1235">
        <v>682</v>
      </c>
      <c r="Q1235">
        <v>0</v>
      </c>
      <c r="R1235">
        <v>0</v>
      </c>
      <c r="S1235">
        <v>0</v>
      </c>
      <c r="T1235">
        <v>0</v>
      </c>
      <c r="U1235">
        <v>1.0644439999999999</v>
      </c>
      <c r="V1235">
        <v>362.97555499999999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2759917</v>
      </c>
      <c r="B1236">
        <v>1</v>
      </c>
      <c r="C1236" t="s">
        <v>77</v>
      </c>
      <c r="D1236" t="s">
        <v>115</v>
      </c>
      <c r="E1236" t="s">
        <v>163</v>
      </c>
      <c r="F1236" t="s">
        <v>3691</v>
      </c>
      <c r="G1236" t="s">
        <v>264</v>
      </c>
      <c r="H1236" t="s">
        <v>47</v>
      </c>
      <c r="I1236" t="s">
        <v>129</v>
      </c>
      <c r="J1236" t="s">
        <v>130</v>
      </c>
      <c r="K1236" t="s">
        <v>131</v>
      </c>
      <c r="L1236" t="s">
        <v>3692</v>
      </c>
      <c r="M1236" t="s">
        <v>3693</v>
      </c>
      <c r="N1236">
        <v>1.683888888</v>
      </c>
      <c r="O1236">
        <v>0</v>
      </c>
      <c r="P1236">
        <v>0</v>
      </c>
      <c r="Q1236">
        <v>0</v>
      </c>
      <c r="R1236">
        <v>138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232.376667</v>
      </c>
      <c r="Y1236">
        <v>0</v>
      </c>
      <c r="Z1236">
        <v>0</v>
      </c>
    </row>
    <row r="1237" spans="1:26" x14ac:dyDescent="0.3">
      <c r="A1237">
        <v>2759913</v>
      </c>
      <c r="B1237">
        <v>1</v>
      </c>
      <c r="C1237" t="s">
        <v>76</v>
      </c>
      <c r="D1237" t="s">
        <v>98</v>
      </c>
      <c r="E1237" t="s">
        <v>167</v>
      </c>
      <c r="F1237" t="s">
        <v>3694</v>
      </c>
      <c r="G1237" t="s">
        <v>195</v>
      </c>
      <c r="H1237" t="s">
        <v>46</v>
      </c>
      <c r="I1237" t="s">
        <v>129</v>
      </c>
      <c r="J1237" t="s">
        <v>130</v>
      </c>
      <c r="K1237" t="s">
        <v>131</v>
      </c>
      <c r="L1237" t="s">
        <v>3695</v>
      </c>
      <c r="M1237" t="s">
        <v>3696</v>
      </c>
      <c r="N1237">
        <v>2.832222222</v>
      </c>
      <c r="O1237">
        <v>0</v>
      </c>
      <c r="P1237">
        <v>0</v>
      </c>
      <c r="Q1237">
        <v>0</v>
      </c>
      <c r="R1237">
        <v>10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28.322222</v>
      </c>
      <c r="Y1237">
        <v>0</v>
      </c>
      <c r="Z1237">
        <v>0</v>
      </c>
    </row>
    <row r="1238" spans="1:26" x14ac:dyDescent="0.3">
      <c r="A1238">
        <v>2759912</v>
      </c>
      <c r="B1238">
        <v>1</v>
      </c>
      <c r="C1238" t="s">
        <v>76</v>
      </c>
      <c r="D1238" t="s">
        <v>103</v>
      </c>
      <c r="E1238" t="s">
        <v>126</v>
      </c>
      <c r="F1238" t="s">
        <v>3697</v>
      </c>
      <c r="G1238" t="s">
        <v>344</v>
      </c>
      <c r="H1238" t="s">
        <v>46</v>
      </c>
      <c r="I1238" t="s">
        <v>129</v>
      </c>
      <c r="J1238" t="s">
        <v>130</v>
      </c>
      <c r="K1238" t="s">
        <v>142</v>
      </c>
      <c r="L1238" t="s">
        <v>3698</v>
      </c>
      <c r="M1238" t="s">
        <v>3699</v>
      </c>
      <c r="N1238">
        <v>8.8513888880000007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23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203.58194399999999</v>
      </c>
    </row>
    <row r="1239" spans="1:26" x14ac:dyDescent="0.3">
      <c r="A1239">
        <v>2759921</v>
      </c>
      <c r="B1239">
        <v>1</v>
      </c>
      <c r="C1239" t="s">
        <v>76</v>
      </c>
      <c r="D1239" t="s">
        <v>102</v>
      </c>
      <c r="E1239" t="s">
        <v>158</v>
      </c>
      <c r="F1239" t="s">
        <v>3700</v>
      </c>
      <c r="G1239" t="s">
        <v>199</v>
      </c>
      <c r="H1239" t="s">
        <v>47</v>
      </c>
      <c r="I1239" t="s">
        <v>129</v>
      </c>
      <c r="J1239" t="s">
        <v>130</v>
      </c>
      <c r="K1239" t="s">
        <v>131</v>
      </c>
      <c r="L1239" t="s">
        <v>3701</v>
      </c>
      <c r="M1239" t="s">
        <v>3702</v>
      </c>
      <c r="N1239">
        <v>0.22916666599999999</v>
      </c>
      <c r="O1239">
        <v>6</v>
      </c>
      <c r="P1239">
        <v>24</v>
      </c>
      <c r="Q1239">
        <v>0</v>
      </c>
      <c r="R1239">
        <v>0</v>
      </c>
      <c r="S1239">
        <v>14</v>
      </c>
      <c r="T1239">
        <v>292</v>
      </c>
      <c r="U1239">
        <v>1.375</v>
      </c>
      <c r="V1239">
        <v>5.5</v>
      </c>
      <c r="W1239">
        <v>0</v>
      </c>
      <c r="X1239">
        <v>0</v>
      </c>
      <c r="Y1239">
        <v>3.2083330000000001</v>
      </c>
      <c r="Z1239">
        <v>66.916666000000006</v>
      </c>
    </row>
    <row r="1240" spans="1:26" x14ac:dyDescent="0.3">
      <c r="A1240">
        <v>2759927</v>
      </c>
      <c r="B1240">
        <v>1</v>
      </c>
      <c r="C1240" t="s">
        <v>77</v>
      </c>
      <c r="D1240" t="s">
        <v>124</v>
      </c>
      <c r="E1240" t="s">
        <v>153</v>
      </c>
      <c r="F1240" t="s">
        <v>3703</v>
      </c>
      <c r="G1240" t="s">
        <v>155</v>
      </c>
      <c r="H1240" t="s">
        <v>46</v>
      </c>
      <c r="I1240" t="s">
        <v>129</v>
      </c>
      <c r="J1240" t="s">
        <v>130</v>
      </c>
      <c r="K1240" t="s">
        <v>131</v>
      </c>
      <c r="L1240" t="s">
        <v>3704</v>
      </c>
      <c r="M1240" t="s">
        <v>3705</v>
      </c>
      <c r="N1240">
        <v>4.3947222220000004</v>
      </c>
      <c r="O1240">
        <v>0</v>
      </c>
      <c r="P1240">
        <v>11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48.341943999999998</v>
      </c>
      <c r="W1240">
        <v>0</v>
      </c>
      <c r="X1240">
        <v>0</v>
      </c>
      <c r="Y1240">
        <v>0</v>
      </c>
      <c r="Z1240">
        <v>0</v>
      </c>
    </row>
    <row r="1241" spans="1:26" x14ac:dyDescent="0.3">
      <c r="A1241">
        <v>2759933</v>
      </c>
      <c r="B1241">
        <v>1</v>
      </c>
      <c r="C1241" t="s">
        <v>76</v>
      </c>
      <c r="D1241" t="s">
        <v>78</v>
      </c>
      <c r="E1241" t="s">
        <v>167</v>
      </c>
      <c r="F1241" t="s">
        <v>1230</v>
      </c>
      <c r="G1241" t="s">
        <v>227</v>
      </c>
      <c r="H1241" t="s">
        <v>46</v>
      </c>
      <c r="I1241" t="s">
        <v>129</v>
      </c>
      <c r="J1241" t="s">
        <v>130</v>
      </c>
      <c r="K1241" t="s">
        <v>131</v>
      </c>
      <c r="L1241" t="s">
        <v>3706</v>
      </c>
      <c r="M1241" t="s">
        <v>3707</v>
      </c>
      <c r="N1241">
        <v>1.1913888880000001</v>
      </c>
      <c r="O1241">
        <v>0</v>
      </c>
      <c r="P1241">
        <v>543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646.92416600000001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2759934</v>
      </c>
      <c r="B1242">
        <v>1</v>
      </c>
      <c r="C1242" t="s">
        <v>77</v>
      </c>
      <c r="D1242" t="s">
        <v>114</v>
      </c>
      <c r="E1242" t="s">
        <v>163</v>
      </c>
      <c r="F1242" t="s">
        <v>338</v>
      </c>
      <c r="G1242" t="s">
        <v>199</v>
      </c>
      <c r="H1242" t="s">
        <v>47</v>
      </c>
      <c r="I1242" t="s">
        <v>339</v>
      </c>
      <c r="J1242" t="s">
        <v>130</v>
      </c>
      <c r="K1242" t="s">
        <v>131</v>
      </c>
      <c r="L1242" t="s">
        <v>3708</v>
      </c>
      <c r="M1242" t="s">
        <v>3709</v>
      </c>
      <c r="N1242">
        <v>9.4444439999999998E-3</v>
      </c>
      <c r="O1242">
        <v>16</v>
      </c>
      <c r="P1242">
        <v>15</v>
      </c>
      <c r="Q1242">
        <v>0</v>
      </c>
      <c r="R1242">
        <v>0</v>
      </c>
      <c r="S1242">
        <v>1</v>
      </c>
      <c r="T1242">
        <v>62</v>
      </c>
      <c r="U1242">
        <v>0.151111</v>
      </c>
      <c r="V1242">
        <v>0.14166699999999999</v>
      </c>
      <c r="W1242">
        <v>0</v>
      </c>
      <c r="X1242">
        <v>0</v>
      </c>
      <c r="Y1242">
        <v>9.4439999999999993E-3</v>
      </c>
      <c r="Z1242">
        <v>0.58555599999999997</v>
      </c>
    </row>
    <row r="1243" spans="1:26" x14ac:dyDescent="0.3">
      <c r="A1243">
        <v>2759937</v>
      </c>
      <c r="B1243">
        <v>1</v>
      </c>
      <c r="C1243" t="s">
        <v>77</v>
      </c>
      <c r="D1243" t="s">
        <v>111</v>
      </c>
      <c r="E1243" t="s">
        <v>222</v>
      </c>
      <c r="F1243" t="s">
        <v>3710</v>
      </c>
      <c r="G1243" t="s">
        <v>199</v>
      </c>
      <c r="H1243" t="s">
        <v>47</v>
      </c>
      <c r="I1243" t="s">
        <v>129</v>
      </c>
      <c r="J1243" t="s">
        <v>130</v>
      </c>
      <c r="K1243" t="s">
        <v>131</v>
      </c>
      <c r="L1243" t="s">
        <v>3711</v>
      </c>
      <c r="M1243" t="s">
        <v>3712</v>
      </c>
      <c r="N1243">
        <v>0.228333333</v>
      </c>
      <c r="O1243">
        <v>0</v>
      </c>
      <c r="P1243">
        <v>0</v>
      </c>
      <c r="Q1243">
        <v>3</v>
      </c>
      <c r="R1243">
        <v>733</v>
      </c>
      <c r="S1243">
        <v>25</v>
      </c>
      <c r="T1243">
        <v>3178</v>
      </c>
      <c r="U1243">
        <v>0</v>
      </c>
      <c r="V1243">
        <v>0</v>
      </c>
      <c r="W1243">
        <v>0.68500000000000005</v>
      </c>
      <c r="X1243">
        <v>167.36833300000001</v>
      </c>
      <c r="Y1243">
        <v>5.7083329999999997</v>
      </c>
      <c r="Z1243">
        <v>725.64333199999999</v>
      </c>
    </row>
    <row r="1244" spans="1:26" x14ac:dyDescent="0.3">
      <c r="A1244">
        <v>2759941</v>
      </c>
      <c r="B1244">
        <v>1</v>
      </c>
      <c r="C1244" t="s">
        <v>77</v>
      </c>
      <c r="D1244" t="s">
        <v>116</v>
      </c>
      <c r="E1244" t="s">
        <v>158</v>
      </c>
      <c r="F1244" t="s">
        <v>3713</v>
      </c>
      <c r="G1244" t="s">
        <v>199</v>
      </c>
      <c r="H1244" t="s">
        <v>47</v>
      </c>
      <c r="I1244" t="s">
        <v>129</v>
      </c>
      <c r="J1244" t="s">
        <v>130</v>
      </c>
      <c r="K1244" t="s">
        <v>131</v>
      </c>
      <c r="L1244" t="s">
        <v>3714</v>
      </c>
      <c r="M1244" t="s">
        <v>3715</v>
      </c>
      <c r="N1244">
        <v>0.62749999999999995</v>
      </c>
      <c r="O1244">
        <v>71</v>
      </c>
      <c r="P1244">
        <v>821</v>
      </c>
      <c r="Q1244">
        <v>0</v>
      </c>
      <c r="R1244">
        <v>0</v>
      </c>
      <c r="S1244">
        <v>0</v>
      </c>
      <c r="T1244">
        <v>57</v>
      </c>
      <c r="U1244">
        <v>44.552500000000002</v>
      </c>
      <c r="V1244">
        <v>515.17750000000001</v>
      </c>
      <c r="W1244">
        <v>0</v>
      </c>
      <c r="X1244">
        <v>0</v>
      </c>
      <c r="Y1244">
        <v>0</v>
      </c>
      <c r="Z1244">
        <v>35.767499999999998</v>
      </c>
    </row>
    <row r="1245" spans="1:26" x14ac:dyDescent="0.3">
      <c r="A1245">
        <v>2759948</v>
      </c>
      <c r="B1245">
        <v>1</v>
      </c>
      <c r="C1245" t="s">
        <v>77</v>
      </c>
      <c r="D1245" t="s">
        <v>108</v>
      </c>
      <c r="E1245" t="s">
        <v>158</v>
      </c>
      <c r="F1245" t="s">
        <v>3716</v>
      </c>
      <c r="G1245" t="s">
        <v>199</v>
      </c>
      <c r="H1245" t="s">
        <v>47</v>
      </c>
      <c r="I1245" t="s">
        <v>129</v>
      </c>
      <c r="J1245" t="s">
        <v>130</v>
      </c>
      <c r="K1245" t="s">
        <v>131</v>
      </c>
      <c r="L1245" t="s">
        <v>3717</v>
      </c>
      <c r="M1245" t="s">
        <v>3718</v>
      </c>
      <c r="N1245">
        <v>1.341111111</v>
      </c>
      <c r="O1245">
        <v>71</v>
      </c>
      <c r="P1245">
        <v>0</v>
      </c>
      <c r="Q1245">
        <v>79</v>
      </c>
      <c r="R1245">
        <v>112</v>
      </c>
      <c r="S1245">
        <v>55</v>
      </c>
      <c r="T1245">
        <v>0</v>
      </c>
      <c r="U1245">
        <v>95.218889000000004</v>
      </c>
      <c r="V1245">
        <v>0</v>
      </c>
      <c r="W1245">
        <v>105.947778</v>
      </c>
      <c r="X1245">
        <v>150.204444</v>
      </c>
      <c r="Y1245">
        <v>73.761111</v>
      </c>
      <c r="Z1245">
        <v>0</v>
      </c>
    </row>
    <row r="1246" spans="1:26" x14ac:dyDescent="0.3">
      <c r="A1246">
        <v>2759979</v>
      </c>
      <c r="B1246">
        <v>1</v>
      </c>
      <c r="C1246" t="s">
        <v>77</v>
      </c>
      <c r="D1246" t="s">
        <v>108</v>
      </c>
      <c r="E1246" t="s">
        <v>163</v>
      </c>
      <c r="F1246" t="s">
        <v>3719</v>
      </c>
      <c r="G1246" t="s">
        <v>199</v>
      </c>
      <c r="H1246" t="s">
        <v>47</v>
      </c>
      <c r="I1246" t="s">
        <v>129</v>
      </c>
      <c r="J1246" t="s">
        <v>130</v>
      </c>
      <c r="K1246" t="s">
        <v>131</v>
      </c>
      <c r="L1246" t="s">
        <v>3720</v>
      </c>
      <c r="M1246" t="s">
        <v>3721</v>
      </c>
      <c r="N1246">
        <v>0.86250000000000004</v>
      </c>
      <c r="O1246">
        <v>8</v>
      </c>
      <c r="P1246">
        <v>117</v>
      </c>
      <c r="Q1246">
        <v>0</v>
      </c>
      <c r="R1246">
        <v>0</v>
      </c>
      <c r="S1246">
        <v>0</v>
      </c>
      <c r="T1246">
        <v>0</v>
      </c>
      <c r="U1246">
        <v>6.9</v>
      </c>
      <c r="V1246">
        <v>100.91249999999999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2759953</v>
      </c>
      <c r="B1247">
        <v>1</v>
      </c>
      <c r="C1247" t="s">
        <v>76</v>
      </c>
      <c r="D1247" t="s">
        <v>89</v>
      </c>
      <c r="E1247" t="s">
        <v>222</v>
      </c>
      <c r="F1247" t="s">
        <v>3722</v>
      </c>
      <c r="G1247" t="s">
        <v>344</v>
      </c>
      <c r="H1247" t="s">
        <v>47</v>
      </c>
      <c r="I1247" t="s">
        <v>129</v>
      </c>
      <c r="J1247" t="s">
        <v>130</v>
      </c>
      <c r="K1247" t="s">
        <v>142</v>
      </c>
      <c r="L1247" t="s">
        <v>3723</v>
      </c>
      <c r="M1247" t="s">
        <v>3724</v>
      </c>
      <c r="N1247">
        <v>0.45388888799999999</v>
      </c>
      <c r="O1247">
        <v>0</v>
      </c>
      <c r="P1247">
        <v>0</v>
      </c>
      <c r="Q1247">
        <v>6</v>
      </c>
      <c r="R1247">
        <v>462</v>
      </c>
      <c r="S1247">
        <v>25</v>
      </c>
      <c r="T1247">
        <v>679</v>
      </c>
      <c r="U1247">
        <v>0</v>
      </c>
      <c r="V1247">
        <v>0</v>
      </c>
      <c r="W1247">
        <v>2.7233329999999998</v>
      </c>
      <c r="X1247">
        <v>209.69666599999999</v>
      </c>
      <c r="Y1247">
        <v>11.347222</v>
      </c>
      <c r="Z1247">
        <v>308.19055500000002</v>
      </c>
    </row>
    <row r="1248" spans="1:26" x14ac:dyDescent="0.3">
      <c r="A1248">
        <v>2759958</v>
      </c>
      <c r="B1248">
        <v>1</v>
      </c>
      <c r="C1248" t="s">
        <v>76</v>
      </c>
      <c r="D1248" t="s">
        <v>90</v>
      </c>
      <c r="E1248" t="s">
        <v>222</v>
      </c>
      <c r="F1248" t="s">
        <v>1328</v>
      </c>
      <c r="G1248" t="s">
        <v>199</v>
      </c>
      <c r="H1248" t="s">
        <v>47</v>
      </c>
      <c r="I1248" t="s">
        <v>129</v>
      </c>
      <c r="J1248" t="s">
        <v>130</v>
      </c>
      <c r="K1248" t="s">
        <v>131</v>
      </c>
      <c r="L1248" t="s">
        <v>3725</v>
      </c>
      <c r="M1248" t="s">
        <v>3726</v>
      </c>
      <c r="N1248">
        <v>3.3955555550000001</v>
      </c>
      <c r="O1248">
        <v>0</v>
      </c>
      <c r="P1248">
        <v>0</v>
      </c>
      <c r="Q1248">
        <v>0</v>
      </c>
      <c r="R1248">
        <v>0</v>
      </c>
      <c r="S1248">
        <v>6</v>
      </c>
      <c r="T1248">
        <v>69</v>
      </c>
      <c r="U1248">
        <v>0</v>
      </c>
      <c r="V1248">
        <v>0</v>
      </c>
      <c r="W1248">
        <v>0</v>
      </c>
      <c r="X1248">
        <v>0</v>
      </c>
      <c r="Y1248">
        <v>20.373332999999999</v>
      </c>
      <c r="Z1248">
        <v>234.29333299999999</v>
      </c>
    </row>
    <row r="1249" spans="1:26" x14ac:dyDescent="0.3">
      <c r="A1249">
        <v>2759965</v>
      </c>
      <c r="B1249">
        <v>1</v>
      </c>
      <c r="C1249" t="s">
        <v>76</v>
      </c>
      <c r="D1249" t="s">
        <v>92</v>
      </c>
      <c r="E1249" t="s">
        <v>153</v>
      </c>
      <c r="F1249" t="s">
        <v>3727</v>
      </c>
      <c r="G1249" t="s">
        <v>155</v>
      </c>
      <c r="H1249" t="s">
        <v>46</v>
      </c>
      <c r="I1249" t="s">
        <v>129</v>
      </c>
      <c r="J1249" t="s">
        <v>130</v>
      </c>
      <c r="K1249" t="s">
        <v>131</v>
      </c>
      <c r="L1249" t="s">
        <v>3728</v>
      </c>
      <c r="M1249" t="s">
        <v>3729</v>
      </c>
      <c r="N1249">
        <v>1.5363888880000001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8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12.291111000000001</v>
      </c>
    </row>
    <row r="1250" spans="1:26" x14ac:dyDescent="0.3">
      <c r="A1250">
        <v>2759980</v>
      </c>
      <c r="B1250">
        <v>1</v>
      </c>
      <c r="C1250" t="s">
        <v>76</v>
      </c>
      <c r="D1250" t="s">
        <v>106</v>
      </c>
      <c r="E1250" t="s">
        <v>153</v>
      </c>
      <c r="F1250" t="s">
        <v>3730</v>
      </c>
      <c r="G1250" t="s">
        <v>206</v>
      </c>
      <c r="H1250" t="s">
        <v>46</v>
      </c>
      <c r="I1250" t="s">
        <v>129</v>
      </c>
      <c r="J1250" t="s">
        <v>130</v>
      </c>
      <c r="K1250" t="s">
        <v>131</v>
      </c>
      <c r="L1250" t="s">
        <v>3731</v>
      </c>
      <c r="M1250" t="s">
        <v>3732</v>
      </c>
      <c r="N1250">
        <v>1.0266666659999999</v>
      </c>
      <c r="O1250">
        <v>0</v>
      </c>
      <c r="P1250">
        <v>12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12.32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2759981</v>
      </c>
      <c r="B1251">
        <v>1</v>
      </c>
      <c r="C1251" t="s">
        <v>77</v>
      </c>
      <c r="D1251" t="s">
        <v>122</v>
      </c>
      <c r="E1251" t="s">
        <v>167</v>
      </c>
      <c r="F1251" t="s">
        <v>3733</v>
      </c>
      <c r="G1251" t="s">
        <v>135</v>
      </c>
      <c r="H1251" t="s">
        <v>46</v>
      </c>
      <c r="I1251" t="s">
        <v>129</v>
      </c>
      <c r="J1251" t="s">
        <v>130</v>
      </c>
      <c r="K1251" t="s">
        <v>131</v>
      </c>
      <c r="L1251" t="s">
        <v>3734</v>
      </c>
      <c r="M1251" t="s">
        <v>3735</v>
      </c>
      <c r="N1251">
        <v>2.591111111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9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23.32</v>
      </c>
    </row>
    <row r="1252" spans="1:26" x14ac:dyDescent="0.3">
      <c r="A1252">
        <v>2759983</v>
      </c>
      <c r="B1252">
        <v>1</v>
      </c>
      <c r="C1252" t="s">
        <v>77</v>
      </c>
      <c r="D1252" t="s">
        <v>114</v>
      </c>
      <c r="E1252" t="s">
        <v>163</v>
      </c>
      <c r="F1252" t="s">
        <v>3736</v>
      </c>
      <c r="G1252" t="s">
        <v>264</v>
      </c>
      <c r="H1252" t="s">
        <v>47</v>
      </c>
      <c r="I1252" t="s">
        <v>129</v>
      </c>
      <c r="J1252" t="s">
        <v>130</v>
      </c>
      <c r="K1252" t="s">
        <v>131</v>
      </c>
      <c r="L1252" t="s">
        <v>3737</v>
      </c>
      <c r="M1252" t="s">
        <v>3738</v>
      </c>
      <c r="N1252">
        <v>0.43833333299999999</v>
      </c>
      <c r="O1252">
        <v>0</v>
      </c>
      <c r="P1252">
        <v>0</v>
      </c>
      <c r="Q1252">
        <v>0</v>
      </c>
      <c r="R1252">
        <v>0</v>
      </c>
      <c r="S1252">
        <v>1</v>
      </c>
      <c r="T1252">
        <v>165</v>
      </c>
      <c r="U1252">
        <v>0</v>
      </c>
      <c r="V1252">
        <v>0</v>
      </c>
      <c r="W1252">
        <v>0</v>
      </c>
      <c r="X1252">
        <v>0</v>
      </c>
      <c r="Y1252">
        <v>0.43833299999999997</v>
      </c>
      <c r="Z1252">
        <v>72.325000000000003</v>
      </c>
    </row>
    <row r="1253" spans="1:26" x14ac:dyDescent="0.3">
      <c r="A1253">
        <v>2759985</v>
      </c>
      <c r="B1253">
        <v>1</v>
      </c>
      <c r="C1253" t="s">
        <v>76</v>
      </c>
      <c r="D1253" t="s">
        <v>93</v>
      </c>
      <c r="E1253" t="s">
        <v>153</v>
      </c>
      <c r="F1253" t="s">
        <v>3739</v>
      </c>
      <c r="G1253" t="s">
        <v>155</v>
      </c>
      <c r="H1253" t="s">
        <v>46</v>
      </c>
      <c r="I1253" t="s">
        <v>129</v>
      </c>
      <c r="J1253" t="s">
        <v>130</v>
      </c>
      <c r="K1253" t="s">
        <v>131</v>
      </c>
      <c r="L1253" t="s">
        <v>3740</v>
      </c>
      <c r="M1253" t="s">
        <v>3741</v>
      </c>
      <c r="N1253">
        <v>0.65916666599999996</v>
      </c>
      <c r="O1253">
        <v>0</v>
      </c>
      <c r="P1253">
        <v>2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1.318333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2759987</v>
      </c>
      <c r="B1254">
        <v>1</v>
      </c>
      <c r="C1254" t="s">
        <v>77</v>
      </c>
      <c r="D1254" t="s">
        <v>109</v>
      </c>
      <c r="E1254" t="s">
        <v>222</v>
      </c>
      <c r="F1254" t="s">
        <v>3742</v>
      </c>
      <c r="G1254" t="s">
        <v>344</v>
      </c>
      <c r="H1254" t="s">
        <v>47</v>
      </c>
      <c r="I1254" t="s">
        <v>129</v>
      </c>
      <c r="J1254" t="s">
        <v>130</v>
      </c>
      <c r="K1254" t="s">
        <v>142</v>
      </c>
      <c r="L1254" t="s">
        <v>3743</v>
      </c>
      <c r="M1254" t="s">
        <v>3744</v>
      </c>
      <c r="N1254">
        <v>5.273055555</v>
      </c>
      <c r="O1254">
        <v>39</v>
      </c>
      <c r="P1254">
        <v>2281</v>
      </c>
      <c r="Q1254">
        <v>2</v>
      </c>
      <c r="R1254">
        <v>133</v>
      </c>
      <c r="S1254">
        <v>29</v>
      </c>
      <c r="T1254">
        <v>1483</v>
      </c>
      <c r="U1254">
        <v>205.64916700000001</v>
      </c>
      <c r="V1254">
        <v>12027.839721</v>
      </c>
      <c r="W1254">
        <v>10.546111</v>
      </c>
      <c r="X1254">
        <v>701.31638899999996</v>
      </c>
      <c r="Y1254">
        <v>152.918611</v>
      </c>
      <c r="Z1254">
        <v>7819.9413880000002</v>
      </c>
    </row>
    <row r="1255" spans="1:26" x14ac:dyDescent="0.3">
      <c r="A1255">
        <v>2759992</v>
      </c>
      <c r="B1255">
        <v>1</v>
      </c>
      <c r="C1255" t="s">
        <v>76</v>
      </c>
      <c r="D1255" t="s">
        <v>101</v>
      </c>
      <c r="E1255" t="s">
        <v>153</v>
      </c>
      <c r="F1255" t="s">
        <v>3745</v>
      </c>
      <c r="G1255" t="s">
        <v>249</v>
      </c>
      <c r="H1255" t="s">
        <v>46</v>
      </c>
      <c r="I1255" t="s">
        <v>129</v>
      </c>
      <c r="J1255" t="s">
        <v>130</v>
      </c>
      <c r="K1255" t="s">
        <v>131</v>
      </c>
      <c r="L1255" t="s">
        <v>3746</v>
      </c>
      <c r="M1255" t="s">
        <v>3747</v>
      </c>
      <c r="N1255">
        <v>2.8941666659999998</v>
      </c>
      <c r="O1255">
        <v>0</v>
      </c>
      <c r="P1255">
        <v>2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5.7883329999999997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2759995</v>
      </c>
      <c r="B1256">
        <v>1</v>
      </c>
      <c r="C1256" t="s">
        <v>76</v>
      </c>
      <c r="D1256" t="s">
        <v>102</v>
      </c>
      <c r="E1256" t="s">
        <v>222</v>
      </c>
      <c r="F1256" t="s">
        <v>3748</v>
      </c>
      <c r="G1256" t="s">
        <v>199</v>
      </c>
      <c r="H1256" t="s">
        <v>47</v>
      </c>
      <c r="I1256" t="s">
        <v>129</v>
      </c>
      <c r="J1256" t="s">
        <v>130</v>
      </c>
      <c r="K1256" t="s">
        <v>131</v>
      </c>
      <c r="L1256" t="s">
        <v>3749</v>
      </c>
      <c r="M1256" t="s">
        <v>3750</v>
      </c>
      <c r="N1256">
        <v>0.251111111</v>
      </c>
      <c r="O1256">
        <v>11</v>
      </c>
      <c r="P1256">
        <v>75</v>
      </c>
      <c r="Q1256">
        <v>9</v>
      </c>
      <c r="R1256">
        <v>57</v>
      </c>
      <c r="S1256">
        <v>0</v>
      </c>
      <c r="T1256">
        <v>61</v>
      </c>
      <c r="U1256">
        <v>2.762222</v>
      </c>
      <c r="V1256">
        <v>18.833333</v>
      </c>
      <c r="W1256">
        <v>2.2599999999999998</v>
      </c>
      <c r="X1256">
        <v>14.313333</v>
      </c>
      <c r="Y1256">
        <v>0</v>
      </c>
      <c r="Z1256">
        <v>15.317778000000001</v>
      </c>
    </row>
    <row r="1257" spans="1:26" x14ac:dyDescent="0.3">
      <c r="A1257">
        <v>2759998</v>
      </c>
      <c r="B1257">
        <v>1</v>
      </c>
      <c r="C1257" t="s">
        <v>77</v>
      </c>
      <c r="D1257" t="s">
        <v>109</v>
      </c>
      <c r="E1257" t="s">
        <v>222</v>
      </c>
      <c r="F1257" t="s">
        <v>3751</v>
      </c>
      <c r="G1257" t="s">
        <v>348</v>
      </c>
      <c r="H1257" t="s">
        <v>47</v>
      </c>
      <c r="I1257" t="s">
        <v>129</v>
      </c>
      <c r="J1257" t="s">
        <v>130</v>
      </c>
      <c r="K1257" t="s">
        <v>142</v>
      </c>
      <c r="L1257" t="s">
        <v>3752</v>
      </c>
      <c r="M1257" t="s">
        <v>3753</v>
      </c>
      <c r="N1257">
        <v>3.87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3.87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2760003</v>
      </c>
      <c r="B1258">
        <v>1</v>
      </c>
      <c r="C1258" t="s">
        <v>77</v>
      </c>
      <c r="D1258" t="s">
        <v>108</v>
      </c>
      <c r="E1258" t="s">
        <v>126</v>
      </c>
      <c r="F1258" t="s">
        <v>3754</v>
      </c>
      <c r="G1258" t="s">
        <v>195</v>
      </c>
      <c r="H1258" t="s">
        <v>46</v>
      </c>
      <c r="I1258" t="s">
        <v>129</v>
      </c>
      <c r="J1258" t="s">
        <v>130</v>
      </c>
      <c r="K1258" t="s">
        <v>131</v>
      </c>
      <c r="L1258" t="s">
        <v>3755</v>
      </c>
      <c r="M1258" t="s">
        <v>3756</v>
      </c>
      <c r="N1258">
        <v>1.01</v>
      </c>
      <c r="O1258">
        <v>0</v>
      </c>
      <c r="P1258">
        <v>16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16.16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2760001</v>
      </c>
      <c r="B1259">
        <v>1</v>
      </c>
      <c r="C1259" t="s">
        <v>76</v>
      </c>
      <c r="D1259" t="s">
        <v>89</v>
      </c>
      <c r="E1259" t="s">
        <v>222</v>
      </c>
      <c r="F1259" t="s">
        <v>3757</v>
      </c>
      <c r="G1259" t="s">
        <v>344</v>
      </c>
      <c r="H1259" t="s">
        <v>47</v>
      </c>
      <c r="I1259" t="s">
        <v>129</v>
      </c>
      <c r="J1259" t="s">
        <v>130</v>
      </c>
      <c r="K1259" t="s">
        <v>142</v>
      </c>
      <c r="L1259" t="s">
        <v>3758</v>
      </c>
      <c r="M1259" t="s">
        <v>3759</v>
      </c>
      <c r="N1259">
        <v>3.4402777769999999</v>
      </c>
      <c r="O1259">
        <v>0</v>
      </c>
      <c r="P1259">
        <v>17</v>
      </c>
      <c r="Q1259">
        <v>1</v>
      </c>
      <c r="R1259">
        <v>1379</v>
      </c>
      <c r="S1259">
        <v>0</v>
      </c>
      <c r="T1259">
        <v>0</v>
      </c>
      <c r="U1259">
        <v>0</v>
      </c>
      <c r="V1259">
        <v>58.484721999999998</v>
      </c>
      <c r="W1259">
        <v>3.4402780000000002</v>
      </c>
      <c r="X1259">
        <v>4744.1430540000001</v>
      </c>
      <c r="Y1259">
        <v>0</v>
      </c>
      <c r="Z1259">
        <v>0</v>
      </c>
    </row>
    <row r="1260" spans="1:26" x14ac:dyDescent="0.3">
      <c r="A1260">
        <v>2760008</v>
      </c>
      <c r="B1260">
        <v>1</v>
      </c>
      <c r="C1260" t="s">
        <v>76</v>
      </c>
      <c r="D1260" t="s">
        <v>89</v>
      </c>
      <c r="E1260" t="s">
        <v>163</v>
      </c>
      <c r="F1260" t="s">
        <v>3760</v>
      </c>
      <c r="G1260" t="s">
        <v>348</v>
      </c>
      <c r="H1260" t="s">
        <v>47</v>
      </c>
      <c r="I1260" t="s">
        <v>129</v>
      </c>
      <c r="J1260" t="s">
        <v>130</v>
      </c>
      <c r="K1260" t="s">
        <v>142</v>
      </c>
      <c r="L1260" t="s">
        <v>3761</v>
      </c>
      <c r="M1260" t="s">
        <v>3762</v>
      </c>
      <c r="N1260">
        <v>5.4911111110000004</v>
      </c>
      <c r="O1260">
        <v>0</v>
      </c>
      <c r="P1260">
        <v>0</v>
      </c>
      <c r="Q1260">
        <v>5</v>
      </c>
      <c r="R1260">
        <v>462</v>
      </c>
      <c r="S1260">
        <v>2</v>
      </c>
      <c r="T1260">
        <v>419</v>
      </c>
      <c r="U1260">
        <v>0</v>
      </c>
      <c r="V1260">
        <v>0</v>
      </c>
      <c r="W1260">
        <v>27.455556000000001</v>
      </c>
      <c r="X1260">
        <v>2536.893333</v>
      </c>
      <c r="Y1260">
        <v>10.982222</v>
      </c>
      <c r="Z1260">
        <v>2300.7755560000001</v>
      </c>
    </row>
    <row r="1261" spans="1:26" x14ac:dyDescent="0.3">
      <c r="A1261">
        <v>2760010</v>
      </c>
      <c r="B1261">
        <v>1</v>
      </c>
      <c r="C1261" t="s">
        <v>76</v>
      </c>
      <c r="D1261" t="s">
        <v>89</v>
      </c>
      <c r="E1261" t="s">
        <v>222</v>
      </c>
      <c r="F1261" t="s">
        <v>3763</v>
      </c>
      <c r="G1261" t="s">
        <v>344</v>
      </c>
      <c r="H1261" t="s">
        <v>47</v>
      </c>
      <c r="I1261" t="s">
        <v>129</v>
      </c>
      <c r="J1261" t="s">
        <v>130</v>
      </c>
      <c r="K1261" t="s">
        <v>142</v>
      </c>
      <c r="L1261" t="s">
        <v>3764</v>
      </c>
      <c r="M1261" t="s">
        <v>3765</v>
      </c>
      <c r="N1261">
        <v>2.0419444439999999</v>
      </c>
      <c r="O1261">
        <v>19</v>
      </c>
      <c r="P1261">
        <v>213</v>
      </c>
      <c r="Q1261">
        <v>0</v>
      </c>
      <c r="R1261">
        <v>0</v>
      </c>
      <c r="S1261">
        <v>11</v>
      </c>
      <c r="T1261">
        <v>656</v>
      </c>
      <c r="U1261">
        <v>38.796944000000003</v>
      </c>
      <c r="V1261">
        <v>434.934167</v>
      </c>
      <c r="W1261">
        <v>0</v>
      </c>
      <c r="X1261">
        <v>0</v>
      </c>
      <c r="Y1261">
        <v>22.461389</v>
      </c>
      <c r="Z1261">
        <v>1339.5155549999999</v>
      </c>
    </row>
    <row r="1262" spans="1:26" x14ac:dyDescent="0.3">
      <c r="A1262">
        <v>2760012</v>
      </c>
      <c r="B1262">
        <v>1</v>
      </c>
      <c r="C1262" t="s">
        <v>77</v>
      </c>
      <c r="D1262" t="s">
        <v>119</v>
      </c>
      <c r="E1262" t="s">
        <v>158</v>
      </c>
      <c r="F1262" t="s">
        <v>3766</v>
      </c>
      <c r="G1262" t="s">
        <v>160</v>
      </c>
      <c r="H1262" t="s">
        <v>47</v>
      </c>
      <c r="I1262" t="s">
        <v>129</v>
      </c>
      <c r="J1262" t="s">
        <v>130</v>
      </c>
      <c r="K1262" t="s">
        <v>131</v>
      </c>
      <c r="L1262" t="s">
        <v>3767</v>
      </c>
      <c r="M1262" t="s">
        <v>3768</v>
      </c>
      <c r="N1262">
        <v>1.609444444</v>
      </c>
      <c r="O1262">
        <v>28</v>
      </c>
      <c r="P1262">
        <v>289</v>
      </c>
      <c r="Q1262">
        <v>0</v>
      </c>
      <c r="R1262">
        <v>0</v>
      </c>
      <c r="S1262">
        <v>0</v>
      </c>
      <c r="T1262">
        <v>0</v>
      </c>
      <c r="U1262">
        <v>45.064444000000002</v>
      </c>
      <c r="V1262">
        <v>465.12944399999998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2760020</v>
      </c>
      <c r="B1263">
        <v>1</v>
      </c>
      <c r="C1263" t="s">
        <v>76</v>
      </c>
      <c r="D1263" t="s">
        <v>99</v>
      </c>
      <c r="E1263" t="s">
        <v>153</v>
      </c>
      <c r="F1263" t="s">
        <v>3769</v>
      </c>
      <c r="G1263" t="s">
        <v>249</v>
      </c>
      <c r="H1263" t="s">
        <v>46</v>
      </c>
      <c r="I1263" t="s">
        <v>129</v>
      </c>
      <c r="J1263" t="s">
        <v>130</v>
      </c>
      <c r="K1263" t="s">
        <v>131</v>
      </c>
      <c r="L1263" t="s">
        <v>3770</v>
      </c>
      <c r="M1263" t="s">
        <v>3771</v>
      </c>
      <c r="N1263">
        <v>0.42694444399999998</v>
      </c>
      <c r="O1263">
        <v>0</v>
      </c>
      <c r="P1263">
        <v>1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0.42694399999999999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2760033</v>
      </c>
      <c r="B1264">
        <v>1</v>
      </c>
      <c r="C1264" t="s">
        <v>76</v>
      </c>
      <c r="D1264" t="s">
        <v>78</v>
      </c>
      <c r="E1264" t="s">
        <v>153</v>
      </c>
      <c r="F1264" t="s">
        <v>3772</v>
      </c>
      <c r="G1264" t="s">
        <v>206</v>
      </c>
      <c r="H1264" t="s">
        <v>46</v>
      </c>
      <c r="I1264" t="s">
        <v>129</v>
      </c>
      <c r="J1264" t="s">
        <v>130</v>
      </c>
      <c r="K1264" t="s">
        <v>131</v>
      </c>
      <c r="L1264" t="s">
        <v>3773</v>
      </c>
      <c r="M1264" t="s">
        <v>3774</v>
      </c>
      <c r="N1264">
        <v>5.6633333329999997</v>
      </c>
      <c r="O1264">
        <v>0</v>
      </c>
      <c r="P1264">
        <v>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5.6633329999999997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2760025</v>
      </c>
      <c r="B1265">
        <v>1</v>
      </c>
      <c r="C1265" t="s">
        <v>77</v>
      </c>
      <c r="D1265" t="s">
        <v>122</v>
      </c>
      <c r="E1265" t="s">
        <v>158</v>
      </c>
      <c r="F1265" t="s">
        <v>3775</v>
      </c>
      <c r="G1265" t="s">
        <v>199</v>
      </c>
      <c r="H1265" t="s">
        <v>47</v>
      </c>
      <c r="I1265" t="s">
        <v>339</v>
      </c>
      <c r="J1265" t="s">
        <v>130</v>
      </c>
      <c r="K1265" t="s">
        <v>131</v>
      </c>
      <c r="L1265" t="s">
        <v>3776</v>
      </c>
      <c r="M1265" t="s">
        <v>3777</v>
      </c>
      <c r="N1265">
        <v>4.4444439999999997E-3</v>
      </c>
      <c r="O1265">
        <v>0</v>
      </c>
      <c r="P1265">
        <v>0</v>
      </c>
      <c r="Q1265">
        <v>0</v>
      </c>
      <c r="R1265">
        <v>0</v>
      </c>
      <c r="S1265">
        <v>32</v>
      </c>
      <c r="T1265">
        <v>880</v>
      </c>
      <c r="U1265">
        <v>0</v>
      </c>
      <c r="V1265">
        <v>0</v>
      </c>
      <c r="W1265">
        <v>0</v>
      </c>
      <c r="X1265">
        <v>0</v>
      </c>
      <c r="Y1265">
        <v>0.14222199999999999</v>
      </c>
      <c r="Z1265">
        <v>3.911111</v>
      </c>
    </row>
    <row r="1266" spans="1:26" x14ac:dyDescent="0.3">
      <c r="A1266">
        <v>2760028</v>
      </c>
      <c r="B1266">
        <v>1</v>
      </c>
      <c r="C1266" t="s">
        <v>76</v>
      </c>
      <c r="D1266" t="s">
        <v>87</v>
      </c>
      <c r="E1266" t="s">
        <v>153</v>
      </c>
      <c r="F1266" t="s">
        <v>3778</v>
      </c>
      <c r="G1266" t="s">
        <v>155</v>
      </c>
      <c r="H1266" t="s">
        <v>46</v>
      </c>
      <c r="I1266" t="s">
        <v>129</v>
      </c>
      <c r="J1266" t="s">
        <v>130</v>
      </c>
      <c r="K1266" t="s">
        <v>131</v>
      </c>
      <c r="L1266" t="s">
        <v>3777</v>
      </c>
      <c r="M1266" t="s">
        <v>3779</v>
      </c>
      <c r="N1266">
        <v>4.01</v>
      </c>
      <c r="O1266">
        <v>0</v>
      </c>
      <c r="P1266">
        <v>0</v>
      </c>
      <c r="Q1266">
        <v>0</v>
      </c>
      <c r="R1266">
        <v>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8.02</v>
      </c>
      <c r="Y1266">
        <v>0</v>
      </c>
      <c r="Z1266">
        <v>0</v>
      </c>
    </row>
    <row r="1267" spans="1:26" x14ac:dyDescent="0.3">
      <c r="A1267">
        <v>2760031</v>
      </c>
      <c r="B1267">
        <v>1</v>
      </c>
      <c r="C1267" t="s">
        <v>76</v>
      </c>
      <c r="D1267" t="s">
        <v>89</v>
      </c>
      <c r="E1267" t="s">
        <v>167</v>
      </c>
      <c r="F1267" t="s">
        <v>3780</v>
      </c>
      <c r="G1267" t="s">
        <v>195</v>
      </c>
      <c r="H1267" t="s">
        <v>46</v>
      </c>
      <c r="I1267" t="s">
        <v>129</v>
      </c>
      <c r="J1267" t="s">
        <v>130</v>
      </c>
      <c r="K1267" t="s">
        <v>131</v>
      </c>
      <c r="L1267" t="s">
        <v>3781</v>
      </c>
      <c r="M1267" t="s">
        <v>3782</v>
      </c>
      <c r="N1267">
        <v>0.3775</v>
      </c>
      <c r="O1267">
        <v>0</v>
      </c>
      <c r="P1267">
        <v>163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61.532499999999999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2760029</v>
      </c>
      <c r="B1268">
        <v>1</v>
      </c>
      <c r="C1268" t="s">
        <v>76</v>
      </c>
      <c r="D1268" t="s">
        <v>101</v>
      </c>
      <c r="E1268" t="s">
        <v>126</v>
      </c>
      <c r="F1268" t="s">
        <v>3783</v>
      </c>
      <c r="G1268" t="s">
        <v>344</v>
      </c>
      <c r="H1268" t="s">
        <v>46</v>
      </c>
      <c r="I1268" t="s">
        <v>129</v>
      </c>
      <c r="J1268" t="s">
        <v>130</v>
      </c>
      <c r="K1268" t="s">
        <v>142</v>
      </c>
      <c r="L1268" t="s">
        <v>3784</v>
      </c>
      <c r="M1268" t="s">
        <v>3785</v>
      </c>
      <c r="N1268">
        <v>2.2494444439999999</v>
      </c>
      <c r="O1268">
        <v>0</v>
      </c>
      <c r="P1268">
        <v>46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103.47444400000001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2760030</v>
      </c>
      <c r="B1269">
        <v>1</v>
      </c>
      <c r="C1269" t="s">
        <v>76</v>
      </c>
      <c r="D1269" t="s">
        <v>78</v>
      </c>
      <c r="E1269" t="s">
        <v>145</v>
      </c>
      <c r="F1269" t="s">
        <v>3786</v>
      </c>
      <c r="G1269" t="s">
        <v>3787</v>
      </c>
      <c r="H1269" t="s">
        <v>46</v>
      </c>
      <c r="I1269" t="s">
        <v>129</v>
      </c>
      <c r="J1269" t="s">
        <v>130</v>
      </c>
      <c r="K1269" t="s">
        <v>131</v>
      </c>
      <c r="L1269" t="s">
        <v>3788</v>
      </c>
      <c r="M1269" t="s">
        <v>3789</v>
      </c>
      <c r="N1269">
        <v>0.37138888799999997</v>
      </c>
      <c r="O1269">
        <v>0</v>
      </c>
      <c r="P1269">
        <v>31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11.513056000000001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2759985</v>
      </c>
      <c r="B1270">
        <v>2</v>
      </c>
      <c r="C1270" t="s">
        <v>76</v>
      </c>
      <c r="D1270" t="s">
        <v>93</v>
      </c>
      <c r="E1270" t="s">
        <v>126</v>
      </c>
      <c r="F1270" t="s">
        <v>3790</v>
      </c>
      <c r="G1270" t="s">
        <v>155</v>
      </c>
      <c r="H1270" t="s">
        <v>46</v>
      </c>
      <c r="I1270" t="s">
        <v>129</v>
      </c>
      <c r="J1270" t="s">
        <v>130</v>
      </c>
      <c r="K1270" t="s">
        <v>131</v>
      </c>
      <c r="L1270" t="s">
        <v>3741</v>
      </c>
      <c r="M1270" t="s">
        <v>3791</v>
      </c>
      <c r="N1270">
        <v>0.79194444399999997</v>
      </c>
      <c r="O1270">
        <v>0</v>
      </c>
      <c r="P1270">
        <v>86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68.107221999999993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2760039</v>
      </c>
      <c r="B1271">
        <v>1</v>
      </c>
      <c r="C1271" t="s">
        <v>76</v>
      </c>
      <c r="D1271" t="s">
        <v>81</v>
      </c>
      <c r="E1271" t="s">
        <v>145</v>
      </c>
      <c r="F1271" t="s">
        <v>3792</v>
      </c>
      <c r="G1271" t="s">
        <v>135</v>
      </c>
      <c r="H1271" t="s">
        <v>46</v>
      </c>
      <c r="I1271" t="s">
        <v>129</v>
      </c>
      <c r="J1271" t="s">
        <v>130</v>
      </c>
      <c r="K1271" t="s">
        <v>131</v>
      </c>
      <c r="L1271" t="s">
        <v>3793</v>
      </c>
      <c r="M1271" t="s">
        <v>3794</v>
      </c>
      <c r="N1271">
        <v>2.0125000000000002</v>
      </c>
      <c r="O1271">
        <v>0</v>
      </c>
      <c r="P1271">
        <v>70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140.875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2760038</v>
      </c>
      <c r="B1272">
        <v>1</v>
      </c>
      <c r="C1272" t="s">
        <v>77</v>
      </c>
      <c r="D1272" t="s">
        <v>114</v>
      </c>
      <c r="E1272" t="s">
        <v>163</v>
      </c>
      <c r="F1272" t="s">
        <v>3795</v>
      </c>
      <c r="G1272" t="s">
        <v>199</v>
      </c>
      <c r="H1272" t="s">
        <v>47</v>
      </c>
      <c r="I1272" t="s">
        <v>129</v>
      </c>
      <c r="J1272" t="s">
        <v>130</v>
      </c>
      <c r="K1272" t="s">
        <v>131</v>
      </c>
      <c r="L1272" t="s">
        <v>3796</v>
      </c>
      <c r="M1272" t="s">
        <v>3797</v>
      </c>
      <c r="N1272">
        <v>0.66027777700000001</v>
      </c>
      <c r="O1272">
        <v>0</v>
      </c>
      <c r="P1272">
        <v>0</v>
      </c>
      <c r="Q1272">
        <v>0</v>
      </c>
      <c r="R1272">
        <v>0</v>
      </c>
      <c r="S1272">
        <v>232</v>
      </c>
      <c r="T1272">
        <v>1744</v>
      </c>
      <c r="U1272">
        <v>0</v>
      </c>
      <c r="V1272">
        <v>0</v>
      </c>
      <c r="W1272">
        <v>0</v>
      </c>
      <c r="X1272">
        <v>0</v>
      </c>
      <c r="Y1272">
        <v>153.18444400000001</v>
      </c>
      <c r="Z1272">
        <v>1151.524443</v>
      </c>
    </row>
    <row r="1273" spans="1:26" x14ac:dyDescent="0.3">
      <c r="A1273">
        <v>2760037</v>
      </c>
      <c r="B1273">
        <v>1</v>
      </c>
      <c r="C1273" t="s">
        <v>76</v>
      </c>
      <c r="D1273" t="s">
        <v>78</v>
      </c>
      <c r="E1273" t="s">
        <v>153</v>
      </c>
      <c r="F1273" t="s">
        <v>3798</v>
      </c>
      <c r="G1273" t="s">
        <v>155</v>
      </c>
      <c r="H1273" t="s">
        <v>46</v>
      </c>
      <c r="I1273" t="s">
        <v>129</v>
      </c>
      <c r="J1273" t="s">
        <v>130</v>
      </c>
      <c r="K1273" t="s">
        <v>131</v>
      </c>
      <c r="L1273" t="s">
        <v>3799</v>
      </c>
      <c r="M1273" t="s">
        <v>3800</v>
      </c>
      <c r="N1273">
        <v>0.93555555499999998</v>
      </c>
      <c r="O1273">
        <v>0</v>
      </c>
      <c r="P1273">
        <v>3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2.806667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2760050</v>
      </c>
      <c r="B1274">
        <v>1</v>
      </c>
      <c r="C1274" t="s">
        <v>76</v>
      </c>
      <c r="D1274" t="s">
        <v>78</v>
      </c>
      <c r="E1274" t="s">
        <v>145</v>
      </c>
      <c r="F1274" t="s">
        <v>3801</v>
      </c>
      <c r="G1274" t="s">
        <v>128</v>
      </c>
      <c r="H1274" t="s">
        <v>46</v>
      </c>
      <c r="I1274" t="s">
        <v>129</v>
      </c>
      <c r="J1274" t="s">
        <v>130</v>
      </c>
      <c r="K1274" t="s">
        <v>131</v>
      </c>
      <c r="L1274" t="s">
        <v>3802</v>
      </c>
      <c r="M1274" t="s">
        <v>3803</v>
      </c>
      <c r="N1274">
        <v>1.1813888880000001</v>
      </c>
      <c r="O1274">
        <v>0</v>
      </c>
      <c r="P1274">
        <v>317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374.50027699999998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2760054</v>
      </c>
      <c r="B1275">
        <v>1</v>
      </c>
      <c r="C1275" t="s">
        <v>77</v>
      </c>
      <c r="D1275" t="s">
        <v>124</v>
      </c>
      <c r="E1275" t="s">
        <v>126</v>
      </c>
      <c r="F1275" t="s">
        <v>3804</v>
      </c>
      <c r="G1275" t="s">
        <v>371</v>
      </c>
      <c r="H1275" t="s">
        <v>46</v>
      </c>
      <c r="I1275" t="s">
        <v>129</v>
      </c>
      <c r="J1275" t="s">
        <v>130</v>
      </c>
      <c r="K1275" t="s">
        <v>131</v>
      </c>
      <c r="L1275" t="s">
        <v>3805</v>
      </c>
      <c r="M1275" t="s">
        <v>3806</v>
      </c>
      <c r="N1275">
        <v>5.005833333</v>
      </c>
      <c r="O1275">
        <v>0</v>
      </c>
      <c r="P1275">
        <v>19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95.110833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2760057</v>
      </c>
      <c r="B1276">
        <v>1</v>
      </c>
      <c r="C1276" t="s">
        <v>76</v>
      </c>
      <c r="D1276" t="s">
        <v>103</v>
      </c>
      <c r="E1276" t="s">
        <v>126</v>
      </c>
      <c r="F1276" t="s">
        <v>3807</v>
      </c>
      <c r="G1276" t="s">
        <v>582</v>
      </c>
      <c r="H1276" t="s">
        <v>46</v>
      </c>
      <c r="I1276" t="s">
        <v>129</v>
      </c>
      <c r="J1276" t="s">
        <v>130</v>
      </c>
      <c r="K1276" t="s">
        <v>131</v>
      </c>
      <c r="L1276" t="s">
        <v>3808</v>
      </c>
      <c r="M1276" t="s">
        <v>3809</v>
      </c>
      <c r="N1276">
        <v>2.6188888879999999</v>
      </c>
      <c r="O1276">
        <v>0</v>
      </c>
      <c r="P1276">
        <v>0</v>
      </c>
      <c r="Q1276">
        <v>0</v>
      </c>
      <c r="R1276">
        <v>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15.713333</v>
      </c>
      <c r="Y1276">
        <v>0</v>
      </c>
      <c r="Z1276">
        <v>0</v>
      </c>
    </row>
    <row r="1277" spans="1:26" x14ac:dyDescent="0.3">
      <c r="A1277">
        <v>2760061</v>
      </c>
      <c r="B1277">
        <v>1</v>
      </c>
      <c r="C1277" t="s">
        <v>77</v>
      </c>
      <c r="D1277" t="s">
        <v>109</v>
      </c>
      <c r="E1277" t="s">
        <v>138</v>
      </c>
      <c r="F1277" t="s">
        <v>3810</v>
      </c>
      <c r="G1277" t="s">
        <v>199</v>
      </c>
      <c r="H1277" t="s">
        <v>47</v>
      </c>
      <c r="I1277" t="s">
        <v>129</v>
      </c>
      <c r="J1277" t="s">
        <v>130</v>
      </c>
      <c r="K1277" t="s">
        <v>131</v>
      </c>
      <c r="L1277" t="s">
        <v>3811</v>
      </c>
      <c r="M1277" t="s">
        <v>3812</v>
      </c>
      <c r="N1277">
        <v>0.14333333300000001</v>
      </c>
      <c r="O1277">
        <v>126</v>
      </c>
      <c r="P1277">
        <v>2795</v>
      </c>
      <c r="Q1277">
        <v>0</v>
      </c>
      <c r="R1277">
        <v>0</v>
      </c>
      <c r="S1277">
        <v>25</v>
      </c>
      <c r="T1277">
        <v>510</v>
      </c>
      <c r="U1277">
        <v>18.059999999999999</v>
      </c>
      <c r="V1277">
        <v>400.61666600000001</v>
      </c>
      <c r="W1277">
        <v>0</v>
      </c>
      <c r="X1277">
        <v>0</v>
      </c>
      <c r="Y1277">
        <v>3.5833330000000001</v>
      </c>
      <c r="Z1277">
        <v>73.099999999999994</v>
      </c>
    </row>
    <row r="1278" spans="1:26" x14ac:dyDescent="0.3">
      <c r="A1278">
        <v>2760066</v>
      </c>
      <c r="B1278">
        <v>1</v>
      </c>
      <c r="C1278" t="s">
        <v>76</v>
      </c>
      <c r="D1278" t="s">
        <v>88</v>
      </c>
      <c r="E1278" t="s">
        <v>153</v>
      </c>
      <c r="F1278" t="s">
        <v>3813</v>
      </c>
      <c r="G1278" t="s">
        <v>155</v>
      </c>
      <c r="H1278" t="s">
        <v>46</v>
      </c>
      <c r="I1278" t="s">
        <v>129</v>
      </c>
      <c r="J1278" t="s">
        <v>130</v>
      </c>
      <c r="K1278" t="s">
        <v>131</v>
      </c>
      <c r="L1278" t="s">
        <v>3814</v>
      </c>
      <c r="M1278" t="s">
        <v>3815</v>
      </c>
      <c r="N1278">
        <v>7.1836111110000003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7.183611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2760069</v>
      </c>
      <c r="B1279">
        <v>1</v>
      </c>
      <c r="C1279" t="s">
        <v>76</v>
      </c>
      <c r="D1279" t="s">
        <v>96</v>
      </c>
      <c r="E1279" t="s">
        <v>158</v>
      </c>
      <c r="F1279" t="s">
        <v>3816</v>
      </c>
      <c r="G1279" t="s">
        <v>199</v>
      </c>
      <c r="H1279" t="s">
        <v>47</v>
      </c>
      <c r="I1279" t="s">
        <v>129</v>
      </c>
      <c r="J1279" t="s">
        <v>130</v>
      </c>
      <c r="K1279" t="s">
        <v>131</v>
      </c>
      <c r="L1279" t="s">
        <v>3817</v>
      </c>
      <c r="M1279" t="s">
        <v>3818</v>
      </c>
      <c r="N1279">
        <v>0.456666666</v>
      </c>
      <c r="O1279">
        <v>61</v>
      </c>
      <c r="P1279">
        <v>41</v>
      </c>
      <c r="Q1279">
        <v>0</v>
      </c>
      <c r="R1279">
        <v>0</v>
      </c>
      <c r="S1279">
        <v>0</v>
      </c>
      <c r="T1279">
        <v>0</v>
      </c>
      <c r="U1279">
        <v>27.856667000000002</v>
      </c>
      <c r="V1279">
        <v>18.723333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2760070</v>
      </c>
      <c r="B1280">
        <v>1</v>
      </c>
      <c r="C1280" t="s">
        <v>76</v>
      </c>
      <c r="D1280" t="s">
        <v>96</v>
      </c>
      <c r="E1280" t="s">
        <v>222</v>
      </c>
      <c r="F1280" t="s">
        <v>2126</v>
      </c>
      <c r="G1280" t="s">
        <v>199</v>
      </c>
      <c r="H1280" t="s">
        <v>47</v>
      </c>
      <c r="I1280" t="s">
        <v>129</v>
      </c>
      <c r="J1280" t="s">
        <v>130</v>
      </c>
      <c r="K1280" t="s">
        <v>131</v>
      </c>
      <c r="L1280" t="s">
        <v>3819</v>
      </c>
      <c r="M1280" t="s">
        <v>3820</v>
      </c>
      <c r="N1280">
        <v>0.248611111</v>
      </c>
      <c r="O1280">
        <v>0</v>
      </c>
      <c r="P1280">
        <v>771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191.67916700000001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2760073</v>
      </c>
      <c r="B1281">
        <v>1</v>
      </c>
      <c r="C1281" t="s">
        <v>76</v>
      </c>
      <c r="D1281" t="s">
        <v>96</v>
      </c>
      <c r="E1281" t="s">
        <v>167</v>
      </c>
      <c r="F1281" t="s">
        <v>3821</v>
      </c>
      <c r="G1281" t="s">
        <v>160</v>
      </c>
      <c r="H1281" t="s">
        <v>46</v>
      </c>
      <c r="I1281" t="s">
        <v>129</v>
      </c>
      <c r="J1281" t="s">
        <v>130</v>
      </c>
      <c r="K1281" t="s">
        <v>131</v>
      </c>
      <c r="L1281" t="s">
        <v>3822</v>
      </c>
      <c r="M1281" t="s">
        <v>3823</v>
      </c>
      <c r="N1281">
        <v>3.3897222220000001</v>
      </c>
      <c r="O1281">
        <v>0</v>
      </c>
      <c r="P1281">
        <v>71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240.670278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2760074</v>
      </c>
      <c r="B1282">
        <v>1</v>
      </c>
      <c r="C1282" t="s">
        <v>76</v>
      </c>
      <c r="D1282" t="s">
        <v>85</v>
      </c>
      <c r="E1282" t="s">
        <v>222</v>
      </c>
      <c r="F1282" t="s">
        <v>3020</v>
      </c>
      <c r="G1282" t="s">
        <v>199</v>
      </c>
      <c r="H1282" t="s">
        <v>47</v>
      </c>
      <c r="I1282" t="s">
        <v>129</v>
      </c>
      <c r="J1282" t="s">
        <v>130</v>
      </c>
      <c r="K1282" t="s">
        <v>131</v>
      </c>
      <c r="L1282" t="s">
        <v>3824</v>
      </c>
      <c r="M1282" t="s">
        <v>3825</v>
      </c>
      <c r="N1282">
        <v>2.3333333330000001</v>
      </c>
      <c r="O1282">
        <v>10</v>
      </c>
      <c r="P1282">
        <v>875</v>
      </c>
      <c r="Q1282">
        <v>0</v>
      </c>
      <c r="R1282">
        <v>0</v>
      </c>
      <c r="S1282">
        <v>0</v>
      </c>
      <c r="T1282">
        <v>0</v>
      </c>
      <c r="U1282">
        <v>23.333333</v>
      </c>
      <c r="V1282">
        <v>2041.6666660000001</v>
      </c>
      <c r="W1282">
        <v>0</v>
      </c>
      <c r="X1282">
        <v>0</v>
      </c>
      <c r="Y1282">
        <v>0</v>
      </c>
      <c r="Z1282">
        <v>0</v>
      </c>
    </row>
    <row r="1283" spans="1:26" x14ac:dyDescent="0.3">
      <c r="A1283">
        <v>2760075</v>
      </c>
      <c r="B1283">
        <v>1</v>
      </c>
      <c r="C1283" t="s">
        <v>76</v>
      </c>
      <c r="D1283" t="s">
        <v>85</v>
      </c>
      <c r="E1283" t="s">
        <v>222</v>
      </c>
      <c r="F1283" t="s">
        <v>3826</v>
      </c>
      <c r="G1283" t="s">
        <v>199</v>
      </c>
      <c r="H1283" t="s">
        <v>47</v>
      </c>
      <c r="I1283" t="s">
        <v>129</v>
      </c>
      <c r="J1283" t="s">
        <v>130</v>
      </c>
      <c r="K1283" t="s">
        <v>131</v>
      </c>
      <c r="L1283" t="s">
        <v>3824</v>
      </c>
      <c r="M1283" t="s">
        <v>3827</v>
      </c>
      <c r="N1283">
        <v>0.16916666599999999</v>
      </c>
      <c r="O1283">
        <v>2</v>
      </c>
      <c r="P1283">
        <v>20</v>
      </c>
      <c r="Q1283">
        <v>0</v>
      </c>
      <c r="R1283">
        <v>0</v>
      </c>
      <c r="S1283">
        <v>0</v>
      </c>
      <c r="T1283">
        <v>0</v>
      </c>
      <c r="U1283">
        <v>0.33833299999999999</v>
      </c>
      <c r="V1283">
        <v>3.3833329999999999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2760076</v>
      </c>
      <c r="B1284">
        <v>1</v>
      </c>
      <c r="C1284" t="s">
        <v>76</v>
      </c>
      <c r="D1284" t="s">
        <v>93</v>
      </c>
      <c r="E1284" t="s">
        <v>222</v>
      </c>
      <c r="F1284" t="s">
        <v>3828</v>
      </c>
      <c r="G1284" t="s">
        <v>199</v>
      </c>
      <c r="H1284" t="s">
        <v>47</v>
      </c>
      <c r="I1284" t="s">
        <v>129</v>
      </c>
      <c r="J1284" t="s">
        <v>130</v>
      </c>
      <c r="K1284" t="s">
        <v>131</v>
      </c>
      <c r="L1284" t="s">
        <v>3824</v>
      </c>
      <c r="M1284" t="s">
        <v>3829</v>
      </c>
      <c r="N1284">
        <v>0.71527777699999995</v>
      </c>
      <c r="O1284">
        <v>2</v>
      </c>
      <c r="P1284">
        <v>500</v>
      </c>
      <c r="Q1284">
        <v>0</v>
      </c>
      <c r="R1284">
        <v>0</v>
      </c>
      <c r="S1284">
        <v>0</v>
      </c>
      <c r="T1284">
        <v>0</v>
      </c>
      <c r="U1284">
        <v>1.4305559999999999</v>
      </c>
      <c r="V1284">
        <v>357.63888900000001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2760079</v>
      </c>
      <c r="B1285">
        <v>1</v>
      </c>
      <c r="C1285" t="s">
        <v>76</v>
      </c>
      <c r="D1285" t="s">
        <v>85</v>
      </c>
      <c r="E1285" t="s">
        <v>222</v>
      </c>
      <c r="F1285" t="s">
        <v>3311</v>
      </c>
      <c r="G1285" t="s">
        <v>199</v>
      </c>
      <c r="H1285" t="s">
        <v>47</v>
      </c>
      <c r="I1285" t="s">
        <v>129</v>
      </c>
      <c r="J1285" t="s">
        <v>130</v>
      </c>
      <c r="K1285" t="s">
        <v>131</v>
      </c>
      <c r="L1285" t="s">
        <v>3830</v>
      </c>
      <c r="M1285" t="s">
        <v>3831</v>
      </c>
      <c r="N1285">
        <v>0.15166666600000001</v>
      </c>
      <c r="O1285">
        <v>7</v>
      </c>
      <c r="P1285">
        <v>4825</v>
      </c>
      <c r="Q1285">
        <v>0</v>
      </c>
      <c r="R1285">
        <v>0</v>
      </c>
      <c r="S1285">
        <v>0</v>
      </c>
      <c r="T1285">
        <v>0</v>
      </c>
      <c r="U1285">
        <v>1.0616669999999999</v>
      </c>
      <c r="V1285">
        <v>731.79166299999997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2760083</v>
      </c>
      <c r="B1286">
        <v>1</v>
      </c>
      <c r="C1286" t="s">
        <v>77</v>
      </c>
      <c r="D1286" t="s">
        <v>108</v>
      </c>
      <c r="E1286" t="s">
        <v>222</v>
      </c>
      <c r="F1286" t="s">
        <v>3832</v>
      </c>
      <c r="G1286" t="s">
        <v>199</v>
      </c>
      <c r="H1286" t="s">
        <v>47</v>
      </c>
      <c r="I1286" t="s">
        <v>129</v>
      </c>
      <c r="J1286" t="s">
        <v>130</v>
      </c>
      <c r="K1286" t="s">
        <v>131</v>
      </c>
      <c r="L1286" t="s">
        <v>3833</v>
      </c>
      <c r="M1286" t="s">
        <v>3834</v>
      </c>
      <c r="N1286">
        <v>1.976111111</v>
      </c>
      <c r="O1286">
        <v>13</v>
      </c>
      <c r="P1286">
        <v>16</v>
      </c>
      <c r="Q1286">
        <v>0</v>
      </c>
      <c r="R1286">
        <v>0</v>
      </c>
      <c r="S1286">
        <v>16</v>
      </c>
      <c r="T1286">
        <v>3</v>
      </c>
      <c r="U1286">
        <v>25.689444000000002</v>
      </c>
      <c r="V1286">
        <v>31.617778000000001</v>
      </c>
      <c r="W1286">
        <v>0</v>
      </c>
      <c r="X1286">
        <v>0</v>
      </c>
      <c r="Y1286">
        <v>31.617778000000001</v>
      </c>
      <c r="Z1286">
        <v>5.9283330000000003</v>
      </c>
    </row>
    <row r="1287" spans="1:26" x14ac:dyDescent="0.3">
      <c r="A1287">
        <v>2760086</v>
      </c>
      <c r="B1287">
        <v>1</v>
      </c>
      <c r="C1287" t="s">
        <v>76</v>
      </c>
      <c r="D1287" t="s">
        <v>90</v>
      </c>
      <c r="E1287" t="s">
        <v>153</v>
      </c>
      <c r="F1287" t="s">
        <v>3835</v>
      </c>
      <c r="G1287" t="s">
        <v>155</v>
      </c>
      <c r="H1287" t="s">
        <v>46</v>
      </c>
      <c r="I1287" t="s">
        <v>129</v>
      </c>
      <c r="J1287" t="s">
        <v>130</v>
      </c>
      <c r="K1287" t="s">
        <v>131</v>
      </c>
      <c r="L1287" t="s">
        <v>3836</v>
      </c>
      <c r="M1287" t="s">
        <v>3837</v>
      </c>
      <c r="N1287">
        <v>1.376666666</v>
      </c>
      <c r="O1287">
        <v>0</v>
      </c>
      <c r="P1287">
        <v>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1.3766670000000001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2760084</v>
      </c>
      <c r="B1288">
        <v>1</v>
      </c>
      <c r="C1288" t="s">
        <v>76</v>
      </c>
      <c r="D1288" t="s">
        <v>86</v>
      </c>
      <c r="E1288" t="s">
        <v>167</v>
      </c>
      <c r="F1288" t="s">
        <v>3838</v>
      </c>
      <c r="G1288" t="s">
        <v>160</v>
      </c>
      <c r="H1288" t="s">
        <v>46</v>
      </c>
      <c r="I1288" t="s">
        <v>129</v>
      </c>
      <c r="J1288" t="s">
        <v>130</v>
      </c>
      <c r="K1288" t="s">
        <v>131</v>
      </c>
      <c r="L1288" t="s">
        <v>3839</v>
      </c>
      <c r="M1288" t="s">
        <v>3840</v>
      </c>
      <c r="N1288">
        <v>0.48861111099999999</v>
      </c>
      <c r="O1288">
        <v>0</v>
      </c>
      <c r="P1288">
        <v>782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382.09388899999999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2760092</v>
      </c>
      <c r="B1289">
        <v>1</v>
      </c>
      <c r="C1289" t="s">
        <v>76</v>
      </c>
      <c r="D1289" t="s">
        <v>99</v>
      </c>
      <c r="E1289" t="s">
        <v>126</v>
      </c>
      <c r="F1289" t="s">
        <v>3841</v>
      </c>
      <c r="G1289" t="s">
        <v>128</v>
      </c>
      <c r="H1289" t="s">
        <v>46</v>
      </c>
      <c r="I1289" t="s">
        <v>129</v>
      </c>
      <c r="J1289" t="s">
        <v>130</v>
      </c>
      <c r="K1289" t="s">
        <v>131</v>
      </c>
      <c r="L1289" t="s">
        <v>3842</v>
      </c>
      <c r="M1289" t="s">
        <v>3843</v>
      </c>
      <c r="N1289">
        <v>2.144722222</v>
      </c>
      <c r="O1289">
        <v>0</v>
      </c>
      <c r="P1289">
        <v>5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10.723611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2760097</v>
      </c>
      <c r="B1290">
        <v>1</v>
      </c>
      <c r="C1290" t="s">
        <v>77</v>
      </c>
      <c r="D1290" t="s">
        <v>119</v>
      </c>
      <c r="E1290" t="s">
        <v>158</v>
      </c>
      <c r="F1290" t="s">
        <v>3766</v>
      </c>
      <c r="G1290" t="s">
        <v>199</v>
      </c>
      <c r="H1290" t="s">
        <v>47</v>
      </c>
      <c r="I1290" t="s">
        <v>129</v>
      </c>
      <c r="J1290" t="s">
        <v>130</v>
      </c>
      <c r="K1290" t="s">
        <v>131</v>
      </c>
      <c r="L1290" t="s">
        <v>3844</v>
      </c>
      <c r="M1290" t="s">
        <v>3845</v>
      </c>
      <c r="N1290">
        <v>8.5555555000000005E-2</v>
      </c>
      <c r="O1290">
        <v>28</v>
      </c>
      <c r="P1290">
        <v>289</v>
      </c>
      <c r="Q1290">
        <v>0</v>
      </c>
      <c r="R1290">
        <v>0</v>
      </c>
      <c r="S1290">
        <v>0</v>
      </c>
      <c r="T1290">
        <v>0</v>
      </c>
      <c r="U1290">
        <v>2.395556</v>
      </c>
      <c r="V1290">
        <v>24.725555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2760099</v>
      </c>
      <c r="B1291">
        <v>1</v>
      </c>
      <c r="C1291" t="s">
        <v>77</v>
      </c>
      <c r="D1291" t="s">
        <v>116</v>
      </c>
      <c r="E1291" t="s">
        <v>158</v>
      </c>
      <c r="F1291" t="s">
        <v>3846</v>
      </c>
      <c r="G1291" t="s">
        <v>199</v>
      </c>
      <c r="H1291" t="s">
        <v>47</v>
      </c>
      <c r="I1291" t="s">
        <v>129</v>
      </c>
      <c r="J1291" t="s">
        <v>130</v>
      </c>
      <c r="K1291" t="s">
        <v>131</v>
      </c>
      <c r="L1291" t="s">
        <v>3847</v>
      </c>
      <c r="M1291" t="s">
        <v>3848</v>
      </c>
      <c r="N1291">
        <v>0.12472222199999999</v>
      </c>
      <c r="O1291">
        <v>59</v>
      </c>
      <c r="P1291">
        <v>20</v>
      </c>
      <c r="Q1291">
        <v>0</v>
      </c>
      <c r="R1291">
        <v>0</v>
      </c>
      <c r="S1291">
        <v>0</v>
      </c>
      <c r="T1291">
        <v>18</v>
      </c>
      <c r="U1291">
        <v>7.3586109999999998</v>
      </c>
      <c r="V1291">
        <v>2.4944440000000001</v>
      </c>
      <c r="W1291">
        <v>0</v>
      </c>
      <c r="X1291">
        <v>0</v>
      </c>
      <c r="Y1291">
        <v>0</v>
      </c>
      <c r="Z1291">
        <v>2.2450000000000001</v>
      </c>
    </row>
    <row r="1292" spans="1:26" x14ac:dyDescent="0.3">
      <c r="A1292">
        <v>2760101</v>
      </c>
      <c r="B1292">
        <v>1</v>
      </c>
      <c r="C1292" t="s">
        <v>77</v>
      </c>
      <c r="D1292" t="s">
        <v>117</v>
      </c>
      <c r="E1292" t="s">
        <v>222</v>
      </c>
      <c r="F1292" t="s">
        <v>3849</v>
      </c>
      <c r="G1292" t="s">
        <v>199</v>
      </c>
      <c r="H1292" t="s">
        <v>47</v>
      </c>
      <c r="I1292" t="s">
        <v>129</v>
      </c>
      <c r="J1292" t="s">
        <v>130</v>
      </c>
      <c r="K1292" t="s">
        <v>131</v>
      </c>
      <c r="L1292" t="s">
        <v>3850</v>
      </c>
      <c r="M1292" t="s">
        <v>3851</v>
      </c>
      <c r="N1292">
        <v>0.3775</v>
      </c>
      <c r="O1292">
        <v>0</v>
      </c>
      <c r="P1292">
        <v>0</v>
      </c>
      <c r="Q1292">
        <v>36</v>
      </c>
      <c r="R1292">
        <v>6120</v>
      </c>
      <c r="S1292">
        <v>54</v>
      </c>
      <c r="T1292">
        <v>5027</v>
      </c>
      <c r="U1292">
        <v>0</v>
      </c>
      <c r="V1292">
        <v>0</v>
      </c>
      <c r="W1292">
        <v>13.59</v>
      </c>
      <c r="X1292">
        <v>2310.3000000000002</v>
      </c>
      <c r="Y1292">
        <v>20.385000000000002</v>
      </c>
      <c r="Z1292">
        <v>1897.6925000000001</v>
      </c>
    </row>
    <row r="1293" spans="1:26" x14ac:dyDescent="0.3">
      <c r="A1293">
        <v>2760104</v>
      </c>
      <c r="B1293">
        <v>1</v>
      </c>
      <c r="C1293" t="s">
        <v>76</v>
      </c>
      <c r="D1293" t="s">
        <v>85</v>
      </c>
      <c r="E1293" t="s">
        <v>222</v>
      </c>
      <c r="F1293" t="s">
        <v>3826</v>
      </c>
      <c r="G1293" t="s">
        <v>199</v>
      </c>
      <c r="H1293" t="s">
        <v>47</v>
      </c>
      <c r="I1293" t="s">
        <v>129</v>
      </c>
      <c r="J1293" t="s">
        <v>130</v>
      </c>
      <c r="K1293" t="s">
        <v>131</v>
      </c>
      <c r="L1293" t="s">
        <v>3852</v>
      </c>
      <c r="M1293" t="s">
        <v>3853</v>
      </c>
      <c r="N1293">
        <v>1.984444444</v>
      </c>
      <c r="O1293">
        <v>2</v>
      </c>
      <c r="P1293">
        <v>20</v>
      </c>
      <c r="Q1293">
        <v>0</v>
      </c>
      <c r="R1293">
        <v>0</v>
      </c>
      <c r="S1293">
        <v>0</v>
      </c>
      <c r="T1293">
        <v>0</v>
      </c>
      <c r="U1293">
        <v>3.9688889999999999</v>
      </c>
      <c r="V1293">
        <v>39.688889000000003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2760105</v>
      </c>
      <c r="B1294">
        <v>1</v>
      </c>
      <c r="C1294" t="s">
        <v>77</v>
      </c>
      <c r="D1294" t="s">
        <v>114</v>
      </c>
      <c r="E1294" t="s">
        <v>163</v>
      </c>
      <c r="F1294" t="s">
        <v>3854</v>
      </c>
      <c r="G1294" t="s">
        <v>199</v>
      </c>
      <c r="H1294" t="s">
        <v>47</v>
      </c>
      <c r="I1294" t="s">
        <v>129</v>
      </c>
      <c r="J1294" t="s">
        <v>130</v>
      </c>
      <c r="K1294" t="s">
        <v>131</v>
      </c>
      <c r="L1294" t="s">
        <v>3855</v>
      </c>
      <c r="M1294" t="s">
        <v>3856</v>
      </c>
      <c r="N1294">
        <v>0.63333333300000005</v>
      </c>
      <c r="O1294">
        <v>18</v>
      </c>
      <c r="P1294">
        <v>400</v>
      </c>
      <c r="Q1294">
        <v>0</v>
      </c>
      <c r="R1294">
        <v>0</v>
      </c>
      <c r="S1294">
        <v>0</v>
      </c>
      <c r="T1294">
        <v>0</v>
      </c>
      <c r="U1294">
        <v>11.4</v>
      </c>
      <c r="V1294">
        <v>253.33333300000001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2760124</v>
      </c>
      <c r="B1295">
        <v>1</v>
      </c>
      <c r="C1295" t="s">
        <v>76</v>
      </c>
      <c r="D1295" t="s">
        <v>100</v>
      </c>
      <c r="E1295" t="s">
        <v>126</v>
      </c>
      <c r="F1295" t="s">
        <v>3857</v>
      </c>
      <c r="G1295" t="s">
        <v>128</v>
      </c>
      <c r="H1295" t="s">
        <v>46</v>
      </c>
      <c r="I1295" t="s">
        <v>129</v>
      </c>
      <c r="J1295" t="s">
        <v>130</v>
      </c>
      <c r="K1295" t="s">
        <v>131</v>
      </c>
      <c r="L1295" t="s">
        <v>3858</v>
      </c>
      <c r="M1295" t="s">
        <v>3859</v>
      </c>
      <c r="N1295">
        <v>4.2816666659999996</v>
      </c>
      <c r="O1295">
        <v>0</v>
      </c>
      <c r="P1295">
        <v>7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29.971667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2760134</v>
      </c>
      <c r="B1296">
        <v>1</v>
      </c>
      <c r="C1296" t="s">
        <v>76</v>
      </c>
      <c r="D1296" t="s">
        <v>92</v>
      </c>
      <c r="E1296" t="s">
        <v>222</v>
      </c>
      <c r="F1296" t="s">
        <v>3860</v>
      </c>
      <c r="G1296" t="s">
        <v>578</v>
      </c>
      <c r="H1296" t="s">
        <v>47</v>
      </c>
      <c r="I1296" t="s">
        <v>129</v>
      </c>
      <c r="J1296" t="s">
        <v>15</v>
      </c>
      <c r="K1296" t="s">
        <v>131</v>
      </c>
      <c r="L1296" t="s">
        <v>3861</v>
      </c>
      <c r="M1296" t="s">
        <v>3862</v>
      </c>
      <c r="N1296">
        <v>0.75333333300000005</v>
      </c>
      <c r="O1296">
        <v>0</v>
      </c>
      <c r="P1296">
        <v>0</v>
      </c>
      <c r="Q1296">
        <v>7</v>
      </c>
      <c r="R1296">
        <v>3037</v>
      </c>
      <c r="S1296">
        <v>0</v>
      </c>
      <c r="T1296">
        <v>0</v>
      </c>
      <c r="U1296">
        <v>0</v>
      </c>
      <c r="V1296">
        <v>0</v>
      </c>
      <c r="W1296">
        <v>5.273333</v>
      </c>
      <c r="X1296">
        <v>2287.8733320000001</v>
      </c>
      <c r="Y1296">
        <v>0</v>
      </c>
      <c r="Z1296">
        <v>0</v>
      </c>
    </row>
    <row r="1297" spans="1:26" x14ac:dyDescent="0.3">
      <c r="A1297">
        <v>2760139</v>
      </c>
      <c r="B1297">
        <v>1</v>
      </c>
      <c r="C1297" t="s">
        <v>76</v>
      </c>
      <c r="D1297" t="s">
        <v>101</v>
      </c>
      <c r="E1297" t="s">
        <v>167</v>
      </c>
      <c r="F1297" t="s">
        <v>2230</v>
      </c>
      <c r="G1297" t="s">
        <v>160</v>
      </c>
      <c r="H1297" t="s">
        <v>46</v>
      </c>
      <c r="I1297" t="s">
        <v>129</v>
      </c>
      <c r="J1297" t="s">
        <v>130</v>
      </c>
      <c r="K1297" t="s">
        <v>131</v>
      </c>
      <c r="L1297" t="s">
        <v>3863</v>
      </c>
      <c r="M1297" t="s">
        <v>3864</v>
      </c>
      <c r="N1297">
        <v>0.53194444399999996</v>
      </c>
      <c r="O1297">
        <v>0</v>
      </c>
      <c r="P1297">
        <v>12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6.3833330000000004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2760140</v>
      </c>
      <c r="B1298">
        <v>1</v>
      </c>
      <c r="C1298" t="s">
        <v>76</v>
      </c>
      <c r="D1298" t="s">
        <v>78</v>
      </c>
      <c r="E1298" t="s">
        <v>153</v>
      </c>
      <c r="F1298" t="s">
        <v>3865</v>
      </c>
      <c r="G1298" t="s">
        <v>206</v>
      </c>
      <c r="H1298" t="s">
        <v>46</v>
      </c>
      <c r="I1298" t="s">
        <v>129</v>
      </c>
      <c r="J1298" t="s">
        <v>130</v>
      </c>
      <c r="K1298" t="s">
        <v>131</v>
      </c>
      <c r="L1298" t="s">
        <v>3866</v>
      </c>
      <c r="M1298" t="s">
        <v>3867</v>
      </c>
      <c r="N1298">
        <v>5.0863888880000001</v>
      </c>
      <c r="O1298">
        <v>0</v>
      </c>
      <c r="P1298">
        <v>18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91.555000000000007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2760142</v>
      </c>
      <c r="B1299">
        <v>1</v>
      </c>
      <c r="C1299" t="s">
        <v>76</v>
      </c>
      <c r="D1299" t="s">
        <v>88</v>
      </c>
      <c r="E1299" t="s">
        <v>222</v>
      </c>
      <c r="F1299" t="s">
        <v>3868</v>
      </c>
      <c r="G1299" t="s">
        <v>199</v>
      </c>
      <c r="H1299" t="s">
        <v>47</v>
      </c>
      <c r="I1299" t="s">
        <v>129</v>
      </c>
      <c r="J1299" t="s">
        <v>130</v>
      </c>
      <c r="K1299" t="s">
        <v>131</v>
      </c>
      <c r="L1299" t="s">
        <v>3869</v>
      </c>
      <c r="M1299" t="s">
        <v>3870</v>
      </c>
      <c r="N1299">
        <v>1.921944444</v>
      </c>
      <c r="O1299">
        <v>5</v>
      </c>
      <c r="P1299">
        <v>3330</v>
      </c>
      <c r="Q1299">
        <v>0</v>
      </c>
      <c r="R1299">
        <v>0</v>
      </c>
      <c r="S1299">
        <v>0</v>
      </c>
      <c r="T1299">
        <v>0</v>
      </c>
      <c r="U1299">
        <v>9.6097219999999997</v>
      </c>
      <c r="V1299">
        <v>6400.0749990000004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2760145</v>
      </c>
      <c r="B1300">
        <v>1</v>
      </c>
      <c r="C1300" t="s">
        <v>76</v>
      </c>
      <c r="D1300" t="s">
        <v>94</v>
      </c>
      <c r="E1300" t="s">
        <v>126</v>
      </c>
      <c r="F1300" t="s">
        <v>3548</v>
      </c>
      <c r="G1300" t="s">
        <v>128</v>
      </c>
      <c r="H1300" t="s">
        <v>46</v>
      </c>
      <c r="I1300" t="s">
        <v>129</v>
      </c>
      <c r="J1300" t="s">
        <v>130</v>
      </c>
      <c r="K1300" t="s">
        <v>131</v>
      </c>
      <c r="L1300" t="s">
        <v>3869</v>
      </c>
      <c r="M1300" t="s">
        <v>3871</v>
      </c>
      <c r="N1300">
        <v>8.0033333330000005</v>
      </c>
      <c r="O1300">
        <v>0</v>
      </c>
      <c r="P1300">
        <v>35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280.11666700000001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2760143</v>
      </c>
      <c r="B1301">
        <v>1</v>
      </c>
      <c r="C1301" t="s">
        <v>76</v>
      </c>
      <c r="D1301" t="s">
        <v>96</v>
      </c>
      <c r="E1301" t="s">
        <v>222</v>
      </c>
      <c r="F1301" t="s">
        <v>1314</v>
      </c>
      <c r="G1301" t="s">
        <v>199</v>
      </c>
      <c r="H1301" t="s">
        <v>47</v>
      </c>
      <c r="I1301" t="s">
        <v>129</v>
      </c>
      <c r="J1301" t="s">
        <v>130</v>
      </c>
      <c r="K1301" t="s">
        <v>131</v>
      </c>
      <c r="L1301" t="s">
        <v>3872</v>
      </c>
      <c r="M1301" t="s">
        <v>3873</v>
      </c>
      <c r="N1301">
        <v>1.3205555550000001</v>
      </c>
      <c r="O1301">
        <v>0</v>
      </c>
      <c r="P1301">
        <v>771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1018.148333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2760148</v>
      </c>
      <c r="B1302">
        <v>1</v>
      </c>
      <c r="C1302" t="s">
        <v>76</v>
      </c>
      <c r="D1302" t="s">
        <v>78</v>
      </c>
      <c r="E1302" t="s">
        <v>153</v>
      </c>
      <c r="F1302" t="s">
        <v>3874</v>
      </c>
      <c r="G1302" t="s">
        <v>206</v>
      </c>
      <c r="H1302" t="s">
        <v>46</v>
      </c>
      <c r="I1302" t="s">
        <v>129</v>
      </c>
      <c r="J1302" t="s">
        <v>130</v>
      </c>
      <c r="K1302" t="s">
        <v>131</v>
      </c>
      <c r="L1302" t="s">
        <v>3875</v>
      </c>
      <c r="M1302" t="s">
        <v>3876</v>
      </c>
      <c r="N1302">
        <v>0.97583333299999997</v>
      </c>
      <c r="O1302">
        <v>0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0.97583299999999995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2760149</v>
      </c>
      <c r="B1303">
        <v>1</v>
      </c>
      <c r="C1303" t="s">
        <v>76</v>
      </c>
      <c r="D1303" t="s">
        <v>86</v>
      </c>
      <c r="E1303" t="s">
        <v>167</v>
      </c>
      <c r="F1303" t="s">
        <v>3877</v>
      </c>
      <c r="G1303" t="s">
        <v>160</v>
      </c>
      <c r="H1303" t="s">
        <v>46</v>
      </c>
      <c r="I1303" t="s">
        <v>129</v>
      </c>
      <c r="J1303" t="s">
        <v>130</v>
      </c>
      <c r="K1303" t="s">
        <v>131</v>
      </c>
      <c r="L1303" t="s">
        <v>3878</v>
      </c>
      <c r="M1303" t="s">
        <v>3879</v>
      </c>
      <c r="N1303">
        <v>0.55583333300000004</v>
      </c>
      <c r="O1303">
        <v>0</v>
      </c>
      <c r="P1303">
        <v>580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322.38333299999999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2760153</v>
      </c>
      <c r="B1304">
        <v>1</v>
      </c>
      <c r="C1304" t="s">
        <v>76</v>
      </c>
      <c r="D1304" t="s">
        <v>78</v>
      </c>
      <c r="E1304" t="s">
        <v>145</v>
      </c>
      <c r="F1304" t="s">
        <v>3801</v>
      </c>
      <c r="G1304" t="s">
        <v>128</v>
      </c>
      <c r="H1304" t="s">
        <v>46</v>
      </c>
      <c r="I1304" t="s">
        <v>129</v>
      </c>
      <c r="J1304" t="s">
        <v>130</v>
      </c>
      <c r="K1304" t="s">
        <v>131</v>
      </c>
      <c r="L1304" t="s">
        <v>3880</v>
      </c>
      <c r="M1304" t="s">
        <v>3881</v>
      </c>
      <c r="N1304">
        <v>2.2266666659999999</v>
      </c>
      <c r="O1304">
        <v>0</v>
      </c>
      <c r="P1304">
        <v>317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705.85333300000002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2760165</v>
      </c>
      <c r="B1305">
        <v>1</v>
      </c>
      <c r="C1305" t="s">
        <v>76</v>
      </c>
      <c r="D1305" t="s">
        <v>81</v>
      </c>
      <c r="E1305" t="s">
        <v>153</v>
      </c>
      <c r="F1305" t="s">
        <v>3882</v>
      </c>
      <c r="G1305" t="s">
        <v>249</v>
      </c>
      <c r="H1305" t="s">
        <v>46</v>
      </c>
      <c r="I1305" t="s">
        <v>129</v>
      </c>
      <c r="J1305" t="s">
        <v>130</v>
      </c>
      <c r="K1305" t="s">
        <v>131</v>
      </c>
      <c r="L1305" t="s">
        <v>3883</v>
      </c>
      <c r="M1305" t="s">
        <v>3884</v>
      </c>
      <c r="N1305">
        <v>2.6311111110000001</v>
      </c>
      <c r="O1305">
        <v>0</v>
      </c>
      <c r="P1305">
        <v>4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10.524444000000001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2760156</v>
      </c>
      <c r="B1306">
        <v>1</v>
      </c>
      <c r="C1306" t="s">
        <v>77</v>
      </c>
      <c r="D1306" t="s">
        <v>108</v>
      </c>
      <c r="E1306" t="s">
        <v>222</v>
      </c>
      <c r="F1306" t="s">
        <v>3885</v>
      </c>
      <c r="G1306" t="s">
        <v>199</v>
      </c>
      <c r="H1306" t="s">
        <v>47</v>
      </c>
      <c r="I1306" t="s">
        <v>129</v>
      </c>
      <c r="J1306" t="s">
        <v>130</v>
      </c>
      <c r="K1306" t="s">
        <v>131</v>
      </c>
      <c r="L1306" t="s">
        <v>3886</v>
      </c>
      <c r="M1306" t="s">
        <v>3887</v>
      </c>
      <c r="N1306">
        <v>4.9219444440000002</v>
      </c>
      <c r="O1306">
        <v>1</v>
      </c>
      <c r="P1306">
        <v>925</v>
      </c>
      <c r="Q1306">
        <v>0</v>
      </c>
      <c r="R1306">
        <v>0</v>
      </c>
      <c r="S1306">
        <v>0</v>
      </c>
      <c r="T1306">
        <v>1</v>
      </c>
      <c r="U1306">
        <v>4.9219439999999999</v>
      </c>
      <c r="V1306">
        <v>4552.7986110000002</v>
      </c>
      <c r="W1306">
        <v>0</v>
      </c>
      <c r="X1306">
        <v>0</v>
      </c>
      <c r="Y1306">
        <v>0</v>
      </c>
      <c r="Z1306">
        <v>4.9219439999999999</v>
      </c>
    </row>
    <row r="1307" spans="1:26" x14ac:dyDescent="0.3">
      <c r="A1307">
        <v>2760161</v>
      </c>
      <c r="B1307">
        <v>1</v>
      </c>
      <c r="C1307" t="s">
        <v>76</v>
      </c>
      <c r="D1307" t="s">
        <v>79</v>
      </c>
      <c r="E1307" t="s">
        <v>163</v>
      </c>
      <c r="F1307" t="s">
        <v>3888</v>
      </c>
      <c r="G1307" t="s">
        <v>3201</v>
      </c>
      <c r="H1307" t="s">
        <v>47</v>
      </c>
      <c r="I1307" t="s">
        <v>129</v>
      </c>
      <c r="J1307" t="s">
        <v>130</v>
      </c>
      <c r="K1307" t="s">
        <v>131</v>
      </c>
      <c r="L1307" t="s">
        <v>3889</v>
      </c>
      <c r="M1307" t="s">
        <v>3890</v>
      </c>
      <c r="N1307">
        <v>0.74944444399999999</v>
      </c>
      <c r="O1307">
        <v>0</v>
      </c>
      <c r="P1307">
        <v>807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604.80166599999995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2760158</v>
      </c>
      <c r="B1308">
        <v>1</v>
      </c>
      <c r="C1308" t="s">
        <v>77</v>
      </c>
      <c r="D1308" t="s">
        <v>111</v>
      </c>
      <c r="E1308" t="s">
        <v>126</v>
      </c>
      <c r="F1308" t="s">
        <v>3891</v>
      </c>
      <c r="G1308" t="s">
        <v>371</v>
      </c>
      <c r="H1308" t="s">
        <v>46</v>
      </c>
      <c r="I1308" t="s">
        <v>129</v>
      </c>
      <c r="J1308" t="s">
        <v>130</v>
      </c>
      <c r="K1308" t="s">
        <v>131</v>
      </c>
      <c r="L1308" t="s">
        <v>3892</v>
      </c>
      <c r="M1308" t="s">
        <v>3893</v>
      </c>
      <c r="N1308">
        <v>3.864166666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36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139.11000000000001</v>
      </c>
    </row>
    <row r="1309" spans="1:26" x14ac:dyDescent="0.3">
      <c r="A1309">
        <v>2760162</v>
      </c>
      <c r="B1309">
        <v>1</v>
      </c>
      <c r="C1309" t="s">
        <v>77</v>
      </c>
      <c r="D1309" t="s">
        <v>116</v>
      </c>
      <c r="E1309" t="s">
        <v>126</v>
      </c>
      <c r="F1309" t="s">
        <v>3894</v>
      </c>
      <c r="G1309" t="s">
        <v>128</v>
      </c>
      <c r="H1309" t="s">
        <v>46</v>
      </c>
      <c r="I1309" t="s">
        <v>129</v>
      </c>
      <c r="J1309" t="s">
        <v>130</v>
      </c>
      <c r="K1309" t="s">
        <v>131</v>
      </c>
      <c r="L1309" t="s">
        <v>3895</v>
      </c>
      <c r="M1309" t="s">
        <v>3896</v>
      </c>
      <c r="N1309">
        <v>0.77138888800000005</v>
      </c>
      <c r="O1309">
        <v>0</v>
      </c>
      <c r="P1309">
        <v>5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3.8569439999999999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2760166</v>
      </c>
      <c r="B1310">
        <v>1</v>
      </c>
      <c r="C1310" t="s">
        <v>76</v>
      </c>
      <c r="D1310" t="s">
        <v>92</v>
      </c>
      <c r="E1310" t="s">
        <v>163</v>
      </c>
      <c r="F1310" t="s">
        <v>3897</v>
      </c>
      <c r="G1310" t="s">
        <v>578</v>
      </c>
      <c r="H1310" t="s">
        <v>47</v>
      </c>
      <c r="I1310" t="s">
        <v>129</v>
      </c>
      <c r="J1310" t="s">
        <v>130</v>
      </c>
      <c r="K1310" t="s">
        <v>131</v>
      </c>
      <c r="L1310" t="s">
        <v>3898</v>
      </c>
      <c r="M1310" t="s">
        <v>3899</v>
      </c>
      <c r="N1310">
        <v>4.5636111110000002</v>
      </c>
      <c r="O1310">
        <v>0</v>
      </c>
      <c r="P1310">
        <v>0</v>
      </c>
      <c r="Q1310">
        <v>0</v>
      </c>
      <c r="R1310">
        <v>37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168.853611</v>
      </c>
      <c r="Y1310">
        <v>0</v>
      </c>
      <c r="Z1310">
        <v>0</v>
      </c>
    </row>
    <row r="1311" spans="1:26" x14ac:dyDescent="0.3">
      <c r="A1311">
        <v>2760170</v>
      </c>
      <c r="B1311">
        <v>1</v>
      </c>
      <c r="C1311" t="s">
        <v>76</v>
      </c>
      <c r="D1311" t="s">
        <v>94</v>
      </c>
      <c r="E1311" t="s">
        <v>167</v>
      </c>
      <c r="F1311" t="s">
        <v>3900</v>
      </c>
      <c r="G1311" t="s">
        <v>195</v>
      </c>
      <c r="H1311" t="s">
        <v>46</v>
      </c>
      <c r="I1311" t="s">
        <v>129</v>
      </c>
      <c r="J1311" t="s">
        <v>130</v>
      </c>
      <c r="K1311" t="s">
        <v>131</v>
      </c>
      <c r="L1311" t="s">
        <v>3901</v>
      </c>
      <c r="M1311" t="s">
        <v>3902</v>
      </c>
      <c r="N1311">
        <v>2.869722222</v>
      </c>
      <c r="O1311">
        <v>0</v>
      </c>
      <c r="P1311">
        <v>0</v>
      </c>
      <c r="Q1311">
        <v>0</v>
      </c>
      <c r="R1311">
        <v>57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163.57416699999999</v>
      </c>
      <c r="Y1311">
        <v>0</v>
      </c>
      <c r="Z1311">
        <v>0</v>
      </c>
    </row>
    <row r="1312" spans="1:26" x14ac:dyDescent="0.3">
      <c r="A1312">
        <v>2759905</v>
      </c>
      <c r="B1312">
        <v>2</v>
      </c>
      <c r="C1312" t="s">
        <v>76</v>
      </c>
      <c r="D1312" t="s">
        <v>88</v>
      </c>
      <c r="E1312" t="s">
        <v>145</v>
      </c>
      <c r="F1312" t="s">
        <v>3903</v>
      </c>
      <c r="G1312" t="s">
        <v>155</v>
      </c>
      <c r="H1312" t="s">
        <v>46</v>
      </c>
      <c r="I1312" t="s">
        <v>129</v>
      </c>
      <c r="J1312" t="s">
        <v>130</v>
      </c>
      <c r="K1312" t="s">
        <v>131</v>
      </c>
      <c r="L1312" t="s">
        <v>3677</v>
      </c>
      <c r="M1312" t="s">
        <v>3904</v>
      </c>
      <c r="N1312">
        <v>0.20749999999999999</v>
      </c>
      <c r="O1312">
        <v>0</v>
      </c>
      <c r="P1312">
        <v>32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6.64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2760172</v>
      </c>
      <c r="B1313">
        <v>1</v>
      </c>
      <c r="C1313" t="s">
        <v>77</v>
      </c>
      <c r="D1313" t="s">
        <v>109</v>
      </c>
      <c r="E1313" t="s">
        <v>167</v>
      </c>
      <c r="F1313" t="s">
        <v>3905</v>
      </c>
      <c r="G1313" t="s">
        <v>195</v>
      </c>
      <c r="H1313" t="s">
        <v>46</v>
      </c>
      <c r="I1313" t="s">
        <v>129</v>
      </c>
      <c r="J1313" t="s">
        <v>130</v>
      </c>
      <c r="K1313" t="s">
        <v>131</v>
      </c>
      <c r="L1313" t="s">
        <v>3906</v>
      </c>
      <c r="M1313" t="s">
        <v>3907</v>
      </c>
      <c r="N1313">
        <v>3.2124999999999999</v>
      </c>
      <c r="O1313">
        <v>0</v>
      </c>
      <c r="P1313">
        <v>19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61.037500000000001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2760176</v>
      </c>
      <c r="B1314">
        <v>1</v>
      </c>
      <c r="C1314" t="s">
        <v>76</v>
      </c>
      <c r="D1314" t="s">
        <v>92</v>
      </c>
      <c r="E1314" t="s">
        <v>145</v>
      </c>
      <c r="F1314" t="s">
        <v>3908</v>
      </c>
      <c r="G1314" t="s">
        <v>135</v>
      </c>
      <c r="H1314" t="s">
        <v>46</v>
      </c>
      <c r="I1314" t="s">
        <v>129</v>
      </c>
      <c r="J1314" t="s">
        <v>130</v>
      </c>
      <c r="K1314" t="s">
        <v>131</v>
      </c>
      <c r="L1314" t="s">
        <v>3909</v>
      </c>
      <c r="M1314" t="s">
        <v>3910</v>
      </c>
      <c r="N1314">
        <v>5.0930555550000003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8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40.744444000000001</v>
      </c>
    </row>
    <row r="1315" spans="1:26" x14ac:dyDescent="0.3">
      <c r="A1315">
        <v>2760180</v>
      </c>
      <c r="B1315">
        <v>1</v>
      </c>
      <c r="C1315" t="s">
        <v>76</v>
      </c>
      <c r="D1315" t="s">
        <v>96</v>
      </c>
      <c r="E1315" t="s">
        <v>158</v>
      </c>
      <c r="F1315" t="s">
        <v>3911</v>
      </c>
      <c r="G1315" t="s">
        <v>199</v>
      </c>
      <c r="H1315" t="s">
        <v>47</v>
      </c>
      <c r="I1315" t="s">
        <v>129</v>
      </c>
      <c r="J1315" t="s">
        <v>130</v>
      </c>
      <c r="K1315" t="s">
        <v>131</v>
      </c>
      <c r="L1315" t="s">
        <v>3912</v>
      </c>
      <c r="M1315" t="s">
        <v>3913</v>
      </c>
      <c r="N1315">
        <v>0.74638888800000003</v>
      </c>
      <c r="O1315">
        <v>3</v>
      </c>
      <c r="P1315">
        <v>875</v>
      </c>
      <c r="Q1315">
        <v>0</v>
      </c>
      <c r="R1315">
        <v>0</v>
      </c>
      <c r="S1315">
        <v>0</v>
      </c>
      <c r="T1315">
        <v>0</v>
      </c>
      <c r="U1315">
        <v>2.2391670000000001</v>
      </c>
      <c r="V1315">
        <v>653.09027700000001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2760177</v>
      </c>
      <c r="B1316">
        <v>1</v>
      </c>
      <c r="C1316" t="s">
        <v>76</v>
      </c>
      <c r="D1316" t="s">
        <v>90</v>
      </c>
      <c r="E1316" t="s">
        <v>126</v>
      </c>
      <c r="F1316" t="s">
        <v>3914</v>
      </c>
      <c r="G1316" t="s">
        <v>160</v>
      </c>
      <c r="H1316" t="s">
        <v>46</v>
      </c>
      <c r="I1316" t="s">
        <v>129</v>
      </c>
      <c r="J1316" t="s">
        <v>130</v>
      </c>
      <c r="K1316" t="s">
        <v>131</v>
      </c>
      <c r="L1316" t="s">
        <v>3915</v>
      </c>
      <c r="M1316" t="s">
        <v>3916</v>
      </c>
      <c r="N1316">
        <v>0.25138888799999998</v>
      </c>
      <c r="O1316">
        <v>0</v>
      </c>
      <c r="P1316">
        <v>22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5.5305559999999998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2760182</v>
      </c>
      <c r="B1317">
        <v>1</v>
      </c>
      <c r="C1317" t="s">
        <v>76</v>
      </c>
      <c r="D1317" t="s">
        <v>78</v>
      </c>
      <c r="E1317" t="s">
        <v>145</v>
      </c>
      <c r="F1317" t="s">
        <v>3917</v>
      </c>
      <c r="G1317" t="s">
        <v>150</v>
      </c>
      <c r="H1317" t="s">
        <v>46</v>
      </c>
      <c r="I1317" t="s">
        <v>129</v>
      </c>
      <c r="J1317" t="s">
        <v>130</v>
      </c>
      <c r="K1317" t="s">
        <v>131</v>
      </c>
      <c r="L1317" t="s">
        <v>3918</v>
      </c>
      <c r="M1317" t="s">
        <v>3919</v>
      </c>
      <c r="N1317">
        <v>6.034444444</v>
      </c>
      <c r="O1317">
        <v>0</v>
      </c>
      <c r="P1317">
        <v>113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681.89222199999995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2760183</v>
      </c>
      <c r="B1318">
        <v>1</v>
      </c>
      <c r="C1318" t="s">
        <v>77</v>
      </c>
      <c r="D1318" t="s">
        <v>109</v>
      </c>
      <c r="E1318" t="s">
        <v>163</v>
      </c>
      <c r="F1318" t="s">
        <v>3920</v>
      </c>
      <c r="G1318" t="s">
        <v>199</v>
      </c>
      <c r="H1318" t="s">
        <v>47</v>
      </c>
      <c r="I1318" t="s">
        <v>129</v>
      </c>
      <c r="J1318" t="s">
        <v>130</v>
      </c>
      <c r="K1318" t="s">
        <v>131</v>
      </c>
      <c r="L1318" t="s">
        <v>3921</v>
      </c>
      <c r="M1318" t="s">
        <v>3922</v>
      </c>
      <c r="N1318">
        <v>1.5219444440000001</v>
      </c>
      <c r="O1318">
        <v>0</v>
      </c>
      <c r="P1318">
        <v>164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249.59888900000001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2760187</v>
      </c>
      <c r="B1319">
        <v>1</v>
      </c>
      <c r="C1319" t="s">
        <v>76</v>
      </c>
      <c r="D1319" t="s">
        <v>88</v>
      </c>
      <c r="E1319" t="s">
        <v>126</v>
      </c>
      <c r="F1319" t="s">
        <v>3923</v>
      </c>
      <c r="G1319" t="s">
        <v>135</v>
      </c>
      <c r="H1319" t="s">
        <v>46</v>
      </c>
      <c r="I1319" t="s">
        <v>129</v>
      </c>
      <c r="J1319" t="s">
        <v>130</v>
      </c>
      <c r="K1319" t="s">
        <v>131</v>
      </c>
      <c r="L1319" t="s">
        <v>3924</v>
      </c>
      <c r="M1319" t="s">
        <v>3925</v>
      </c>
      <c r="N1319">
        <v>1.2166666660000001</v>
      </c>
      <c r="O1319">
        <v>0</v>
      </c>
      <c r="P1319">
        <v>18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21.9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2760188</v>
      </c>
      <c r="B1320">
        <v>1</v>
      </c>
      <c r="C1320" t="s">
        <v>76</v>
      </c>
      <c r="D1320" t="s">
        <v>106</v>
      </c>
      <c r="E1320" t="s">
        <v>153</v>
      </c>
      <c r="F1320" t="s">
        <v>3926</v>
      </c>
      <c r="G1320" t="s">
        <v>249</v>
      </c>
      <c r="H1320" t="s">
        <v>46</v>
      </c>
      <c r="I1320" t="s">
        <v>129</v>
      </c>
      <c r="J1320" t="s">
        <v>130</v>
      </c>
      <c r="K1320" t="s">
        <v>131</v>
      </c>
      <c r="L1320" t="s">
        <v>3927</v>
      </c>
      <c r="M1320" t="s">
        <v>3928</v>
      </c>
      <c r="N1320">
        <v>1.535555555</v>
      </c>
      <c r="O1320">
        <v>0</v>
      </c>
      <c r="P1320">
        <v>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3.0711110000000001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2760191</v>
      </c>
      <c r="B1321">
        <v>1</v>
      </c>
      <c r="C1321" t="s">
        <v>76</v>
      </c>
      <c r="D1321" t="s">
        <v>103</v>
      </c>
      <c r="E1321" t="s">
        <v>126</v>
      </c>
      <c r="F1321" t="s">
        <v>3929</v>
      </c>
      <c r="G1321" t="s">
        <v>128</v>
      </c>
      <c r="H1321" t="s">
        <v>46</v>
      </c>
      <c r="I1321" t="s">
        <v>129</v>
      </c>
      <c r="J1321" t="s">
        <v>130</v>
      </c>
      <c r="K1321" t="s">
        <v>131</v>
      </c>
      <c r="L1321" t="s">
        <v>3930</v>
      </c>
      <c r="M1321" t="s">
        <v>3931</v>
      </c>
      <c r="N1321">
        <v>2.031666666</v>
      </c>
      <c r="O1321">
        <v>0</v>
      </c>
      <c r="P1321">
        <v>0</v>
      </c>
      <c r="Q1321">
        <v>0</v>
      </c>
      <c r="R1321">
        <v>186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377.89</v>
      </c>
      <c r="Y1321">
        <v>0</v>
      </c>
      <c r="Z1321">
        <v>0</v>
      </c>
    </row>
    <row r="1322" spans="1:26" x14ac:dyDescent="0.3">
      <c r="A1322">
        <v>2760194</v>
      </c>
      <c r="B1322">
        <v>1</v>
      </c>
      <c r="C1322" t="s">
        <v>76</v>
      </c>
      <c r="D1322" t="s">
        <v>85</v>
      </c>
      <c r="E1322" t="s">
        <v>158</v>
      </c>
      <c r="F1322" t="s">
        <v>3932</v>
      </c>
      <c r="G1322" t="s">
        <v>199</v>
      </c>
      <c r="H1322" t="s">
        <v>47</v>
      </c>
      <c r="I1322" t="s">
        <v>129</v>
      </c>
      <c r="J1322" t="s">
        <v>130</v>
      </c>
      <c r="K1322" t="s">
        <v>131</v>
      </c>
      <c r="L1322" t="s">
        <v>3933</v>
      </c>
      <c r="M1322" t="s">
        <v>3934</v>
      </c>
      <c r="N1322">
        <v>0.71583333299999996</v>
      </c>
      <c r="O1322">
        <v>5</v>
      </c>
      <c r="P1322">
        <v>398</v>
      </c>
      <c r="Q1322">
        <v>0</v>
      </c>
      <c r="R1322">
        <v>0</v>
      </c>
      <c r="S1322">
        <v>0</v>
      </c>
      <c r="T1322">
        <v>0</v>
      </c>
      <c r="U1322">
        <v>3.579167</v>
      </c>
      <c r="V1322">
        <v>284.90166699999997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2760215</v>
      </c>
      <c r="B1323">
        <v>1</v>
      </c>
      <c r="C1323" t="s">
        <v>77</v>
      </c>
      <c r="D1323" t="s">
        <v>114</v>
      </c>
      <c r="E1323" t="s">
        <v>158</v>
      </c>
      <c r="F1323" t="s">
        <v>3935</v>
      </c>
      <c r="G1323" t="s">
        <v>199</v>
      </c>
      <c r="H1323" t="s">
        <v>47</v>
      </c>
      <c r="I1323" t="s">
        <v>129</v>
      </c>
      <c r="J1323" t="s">
        <v>130</v>
      </c>
      <c r="K1323" t="s">
        <v>131</v>
      </c>
      <c r="L1323" t="s">
        <v>3936</v>
      </c>
      <c r="M1323" t="s">
        <v>3937</v>
      </c>
      <c r="N1323">
        <v>1.085555555</v>
      </c>
      <c r="O1323">
        <v>3</v>
      </c>
      <c r="P1323">
        <v>513</v>
      </c>
      <c r="Q1323">
        <v>0</v>
      </c>
      <c r="R1323">
        <v>0</v>
      </c>
      <c r="S1323">
        <v>8</v>
      </c>
      <c r="T1323">
        <v>361</v>
      </c>
      <c r="U1323">
        <v>3.2566670000000002</v>
      </c>
      <c r="V1323">
        <v>556.89</v>
      </c>
      <c r="W1323">
        <v>0</v>
      </c>
      <c r="X1323">
        <v>0</v>
      </c>
      <c r="Y1323">
        <v>8.6844439999999992</v>
      </c>
      <c r="Z1323">
        <v>391.88555500000001</v>
      </c>
    </row>
    <row r="1324" spans="1:26" x14ac:dyDescent="0.3">
      <c r="A1324">
        <v>2760214</v>
      </c>
      <c r="B1324">
        <v>1</v>
      </c>
      <c r="C1324" t="s">
        <v>76</v>
      </c>
      <c r="D1324" t="s">
        <v>81</v>
      </c>
      <c r="E1324" t="s">
        <v>153</v>
      </c>
      <c r="F1324" t="s">
        <v>3938</v>
      </c>
      <c r="G1324" t="s">
        <v>206</v>
      </c>
      <c r="H1324" t="s">
        <v>46</v>
      </c>
      <c r="I1324" t="s">
        <v>129</v>
      </c>
      <c r="J1324" t="s">
        <v>130</v>
      </c>
      <c r="K1324" t="s">
        <v>131</v>
      </c>
      <c r="L1324" t="s">
        <v>3939</v>
      </c>
      <c r="M1324" t="s">
        <v>3940</v>
      </c>
      <c r="N1324">
        <v>2.540277777</v>
      </c>
      <c r="O1324">
        <v>0</v>
      </c>
      <c r="P1324">
        <v>11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27.943055999999999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2760300</v>
      </c>
      <c r="B1325">
        <v>1</v>
      </c>
      <c r="C1325" t="s">
        <v>76</v>
      </c>
      <c r="D1325" t="s">
        <v>81</v>
      </c>
      <c r="E1325" t="s">
        <v>145</v>
      </c>
      <c r="F1325" t="s">
        <v>3792</v>
      </c>
      <c r="G1325" t="s">
        <v>135</v>
      </c>
      <c r="H1325" t="s">
        <v>46</v>
      </c>
      <c r="I1325" t="s">
        <v>129</v>
      </c>
      <c r="J1325" t="s">
        <v>130</v>
      </c>
      <c r="K1325" t="s">
        <v>131</v>
      </c>
      <c r="L1325" t="s">
        <v>3941</v>
      </c>
      <c r="M1325" t="s">
        <v>3942</v>
      </c>
      <c r="N1325">
        <v>2.5122222220000001</v>
      </c>
      <c r="O1325">
        <v>0</v>
      </c>
      <c r="P1325">
        <v>70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175.85555600000001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2760207</v>
      </c>
      <c r="B1326">
        <v>1</v>
      </c>
      <c r="C1326" t="s">
        <v>76</v>
      </c>
      <c r="D1326" t="s">
        <v>96</v>
      </c>
      <c r="E1326" t="s">
        <v>222</v>
      </c>
      <c r="F1326" t="s">
        <v>1314</v>
      </c>
      <c r="G1326" t="s">
        <v>199</v>
      </c>
      <c r="H1326" t="s">
        <v>47</v>
      </c>
      <c r="I1326" t="s">
        <v>129</v>
      </c>
      <c r="J1326" t="s">
        <v>130</v>
      </c>
      <c r="K1326" t="s">
        <v>131</v>
      </c>
      <c r="L1326" t="s">
        <v>3943</v>
      </c>
      <c r="M1326" t="s">
        <v>3944</v>
      </c>
      <c r="N1326">
        <v>0.57888888800000005</v>
      </c>
      <c r="O1326">
        <v>0</v>
      </c>
      <c r="P1326">
        <v>771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446.32333299999999</v>
      </c>
      <c r="W1326">
        <v>0</v>
      </c>
      <c r="X1326">
        <v>0</v>
      </c>
      <c r="Y1326">
        <v>0</v>
      </c>
      <c r="Z1326">
        <v>0</v>
      </c>
    </row>
    <row r="1327" spans="1:26" x14ac:dyDescent="0.3">
      <c r="A1327">
        <v>2760229</v>
      </c>
      <c r="B1327">
        <v>1</v>
      </c>
      <c r="C1327" t="s">
        <v>76</v>
      </c>
      <c r="D1327" t="s">
        <v>84</v>
      </c>
      <c r="E1327" t="s">
        <v>153</v>
      </c>
      <c r="F1327" t="s">
        <v>3945</v>
      </c>
      <c r="G1327" t="s">
        <v>155</v>
      </c>
      <c r="H1327" t="s">
        <v>46</v>
      </c>
      <c r="I1327" t="s">
        <v>129</v>
      </c>
      <c r="J1327" t="s">
        <v>130</v>
      </c>
      <c r="K1327" t="s">
        <v>131</v>
      </c>
      <c r="L1327" t="s">
        <v>3946</v>
      </c>
      <c r="M1327" t="s">
        <v>3947</v>
      </c>
      <c r="N1327">
        <v>2.5047222219999998</v>
      </c>
      <c r="O1327">
        <v>0</v>
      </c>
      <c r="P1327">
        <v>6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15.028333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2760228</v>
      </c>
      <c r="B1328">
        <v>1</v>
      </c>
      <c r="C1328" t="s">
        <v>77</v>
      </c>
      <c r="D1328" t="s">
        <v>109</v>
      </c>
      <c r="E1328" t="s">
        <v>167</v>
      </c>
      <c r="F1328" t="s">
        <v>3948</v>
      </c>
      <c r="G1328" t="s">
        <v>195</v>
      </c>
      <c r="H1328" t="s">
        <v>46</v>
      </c>
      <c r="I1328" t="s">
        <v>129</v>
      </c>
      <c r="J1328" t="s">
        <v>130</v>
      </c>
      <c r="K1328" t="s">
        <v>131</v>
      </c>
      <c r="L1328" t="s">
        <v>3949</v>
      </c>
      <c r="M1328" t="s">
        <v>3950</v>
      </c>
      <c r="N1328">
        <v>3.1019444439999999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109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338.11194399999999</v>
      </c>
    </row>
    <row r="1329" spans="1:26" x14ac:dyDescent="0.3">
      <c r="A1329">
        <v>2760269</v>
      </c>
      <c r="B1329">
        <v>1</v>
      </c>
      <c r="C1329" t="s">
        <v>76</v>
      </c>
      <c r="D1329" t="s">
        <v>81</v>
      </c>
      <c r="E1329" t="s">
        <v>153</v>
      </c>
      <c r="F1329" t="s">
        <v>2536</v>
      </c>
      <c r="G1329" t="s">
        <v>155</v>
      </c>
      <c r="H1329" t="s">
        <v>46</v>
      </c>
      <c r="I1329" t="s">
        <v>129</v>
      </c>
      <c r="J1329" t="s">
        <v>130</v>
      </c>
      <c r="K1329" t="s">
        <v>131</v>
      </c>
      <c r="L1329" t="s">
        <v>3951</v>
      </c>
      <c r="M1329" t="s">
        <v>3952</v>
      </c>
      <c r="N1329">
        <v>3.6425000000000001</v>
      </c>
      <c r="O1329">
        <v>0</v>
      </c>
      <c r="P1329">
        <v>20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72.849999999999994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2760232</v>
      </c>
      <c r="B1330">
        <v>1</v>
      </c>
      <c r="C1330" t="s">
        <v>76</v>
      </c>
      <c r="D1330" t="s">
        <v>91</v>
      </c>
      <c r="E1330" t="s">
        <v>222</v>
      </c>
      <c r="F1330" t="s">
        <v>3953</v>
      </c>
      <c r="G1330" t="s">
        <v>199</v>
      </c>
      <c r="H1330" t="s">
        <v>47</v>
      </c>
      <c r="I1330" t="s">
        <v>129</v>
      </c>
      <c r="J1330" t="s">
        <v>130</v>
      </c>
      <c r="K1330" t="s">
        <v>131</v>
      </c>
      <c r="L1330" t="s">
        <v>3954</v>
      </c>
      <c r="M1330" t="s">
        <v>3774</v>
      </c>
      <c r="N1330">
        <v>1.5375000000000001</v>
      </c>
      <c r="O1330">
        <v>17</v>
      </c>
      <c r="P1330">
        <v>80</v>
      </c>
      <c r="Q1330">
        <v>0</v>
      </c>
      <c r="R1330">
        <v>0</v>
      </c>
      <c r="S1330">
        <v>0</v>
      </c>
      <c r="T1330">
        <v>0</v>
      </c>
      <c r="U1330">
        <v>26.137499999999999</v>
      </c>
      <c r="V1330">
        <v>123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2760233</v>
      </c>
      <c r="B1331">
        <v>1</v>
      </c>
      <c r="C1331" t="s">
        <v>76</v>
      </c>
      <c r="D1331" t="s">
        <v>91</v>
      </c>
      <c r="E1331" t="s">
        <v>158</v>
      </c>
      <c r="F1331" t="s">
        <v>3955</v>
      </c>
      <c r="G1331" t="s">
        <v>199</v>
      </c>
      <c r="H1331" t="s">
        <v>47</v>
      </c>
      <c r="I1331" t="s">
        <v>129</v>
      </c>
      <c r="J1331" t="s">
        <v>130</v>
      </c>
      <c r="K1331" t="s">
        <v>131</v>
      </c>
      <c r="L1331" t="s">
        <v>3956</v>
      </c>
      <c r="M1331" t="s">
        <v>3957</v>
      </c>
      <c r="N1331">
        <v>1.0136111109999999</v>
      </c>
      <c r="O1331">
        <v>41</v>
      </c>
      <c r="P1331">
        <v>2532</v>
      </c>
      <c r="Q1331">
        <v>0</v>
      </c>
      <c r="R1331">
        <v>0</v>
      </c>
      <c r="S1331">
        <v>0</v>
      </c>
      <c r="T1331">
        <v>0</v>
      </c>
      <c r="U1331">
        <v>41.558056000000001</v>
      </c>
      <c r="V1331">
        <v>2566.4633330000001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2760261</v>
      </c>
      <c r="B1332">
        <v>1</v>
      </c>
      <c r="C1332" t="s">
        <v>76</v>
      </c>
      <c r="D1332" t="s">
        <v>79</v>
      </c>
      <c r="E1332" t="s">
        <v>153</v>
      </c>
      <c r="F1332" t="s">
        <v>3958</v>
      </c>
      <c r="G1332" t="s">
        <v>249</v>
      </c>
      <c r="H1332" t="s">
        <v>46</v>
      </c>
      <c r="I1332" t="s">
        <v>129</v>
      </c>
      <c r="J1332" t="s">
        <v>130</v>
      </c>
      <c r="K1332" t="s">
        <v>131</v>
      </c>
      <c r="L1332" t="s">
        <v>3959</v>
      </c>
      <c r="M1332" t="s">
        <v>3960</v>
      </c>
      <c r="N1332">
        <v>5.8613888879999996</v>
      </c>
      <c r="O1332">
        <v>0</v>
      </c>
      <c r="P1332">
        <v>2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11.722778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2760245</v>
      </c>
      <c r="B1333">
        <v>1</v>
      </c>
      <c r="C1333" t="s">
        <v>76</v>
      </c>
      <c r="D1333" t="s">
        <v>78</v>
      </c>
      <c r="E1333" t="s">
        <v>153</v>
      </c>
      <c r="F1333" t="s">
        <v>3961</v>
      </c>
      <c r="G1333" t="s">
        <v>155</v>
      </c>
      <c r="H1333" t="s">
        <v>46</v>
      </c>
      <c r="I1333" t="s">
        <v>129</v>
      </c>
      <c r="J1333" t="s">
        <v>130</v>
      </c>
      <c r="K1333" t="s">
        <v>131</v>
      </c>
      <c r="L1333" t="s">
        <v>3962</v>
      </c>
      <c r="M1333" t="s">
        <v>3963</v>
      </c>
      <c r="N1333">
        <v>5.1749999999999998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5.1749999999999998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2760244</v>
      </c>
      <c r="B1334">
        <v>1</v>
      </c>
      <c r="C1334" t="s">
        <v>76</v>
      </c>
      <c r="D1334" t="s">
        <v>100</v>
      </c>
      <c r="E1334" t="s">
        <v>153</v>
      </c>
      <c r="F1334" t="s">
        <v>3964</v>
      </c>
      <c r="G1334" t="s">
        <v>206</v>
      </c>
      <c r="H1334" t="s">
        <v>46</v>
      </c>
      <c r="I1334" t="s">
        <v>129</v>
      </c>
      <c r="J1334" t="s">
        <v>130</v>
      </c>
      <c r="K1334" t="s">
        <v>131</v>
      </c>
      <c r="L1334" t="s">
        <v>3965</v>
      </c>
      <c r="M1334" t="s">
        <v>3966</v>
      </c>
      <c r="N1334">
        <v>3.5691666660000001</v>
      </c>
      <c r="O1334">
        <v>0</v>
      </c>
      <c r="P1334">
        <v>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3.5691670000000002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2760253</v>
      </c>
      <c r="B1335">
        <v>1</v>
      </c>
      <c r="C1335" t="s">
        <v>76</v>
      </c>
      <c r="D1335" t="s">
        <v>85</v>
      </c>
      <c r="E1335" t="s">
        <v>222</v>
      </c>
      <c r="F1335" t="s">
        <v>3967</v>
      </c>
      <c r="G1335" t="s">
        <v>199</v>
      </c>
      <c r="H1335" t="s">
        <v>47</v>
      </c>
      <c r="I1335" t="s">
        <v>129</v>
      </c>
      <c r="J1335" t="s">
        <v>130</v>
      </c>
      <c r="K1335" t="s">
        <v>131</v>
      </c>
      <c r="L1335" t="s">
        <v>3968</v>
      </c>
      <c r="M1335" t="s">
        <v>3969</v>
      </c>
      <c r="N1335">
        <v>1.0605555550000001</v>
      </c>
      <c r="O1335">
        <v>10</v>
      </c>
      <c r="P1335">
        <v>875</v>
      </c>
      <c r="Q1335">
        <v>0</v>
      </c>
      <c r="R1335">
        <v>0</v>
      </c>
      <c r="S1335">
        <v>0</v>
      </c>
      <c r="T1335">
        <v>0</v>
      </c>
      <c r="U1335">
        <v>10.605556</v>
      </c>
      <c r="V1335">
        <v>927.98611100000005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2760258</v>
      </c>
      <c r="B1336">
        <v>1</v>
      </c>
      <c r="C1336" t="s">
        <v>76</v>
      </c>
      <c r="D1336" t="s">
        <v>81</v>
      </c>
      <c r="E1336" t="s">
        <v>145</v>
      </c>
      <c r="F1336" t="s">
        <v>216</v>
      </c>
      <c r="G1336" t="s">
        <v>135</v>
      </c>
      <c r="H1336" t="s">
        <v>46</v>
      </c>
      <c r="I1336" t="s">
        <v>129</v>
      </c>
      <c r="J1336" t="s">
        <v>130</v>
      </c>
      <c r="K1336" t="s">
        <v>131</v>
      </c>
      <c r="L1336" t="s">
        <v>3970</v>
      </c>
      <c r="M1336" t="s">
        <v>3971</v>
      </c>
      <c r="N1336">
        <v>1.038611111</v>
      </c>
      <c r="O1336">
        <v>0</v>
      </c>
      <c r="P1336">
        <v>111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115.285833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2760262</v>
      </c>
      <c r="B1337">
        <v>1</v>
      </c>
      <c r="C1337" t="s">
        <v>76</v>
      </c>
      <c r="D1337" t="s">
        <v>96</v>
      </c>
      <c r="E1337" t="s">
        <v>222</v>
      </c>
      <c r="F1337" t="s">
        <v>3972</v>
      </c>
      <c r="G1337" t="s">
        <v>1072</v>
      </c>
      <c r="H1337" t="s">
        <v>47</v>
      </c>
      <c r="I1337" t="s">
        <v>129</v>
      </c>
      <c r="J1337" t="s">
        <v>130</v>
      </c>
      <c r="K1337" t="s">
        <v>131</v>
      </c>
      <c r="L1337" t="s">
        <v>3973</v>
      </c>
      <c r="M1337" t="s">
        <v>3974</v>
      </c>
      <c r="N1337">
        <v>1.487222222</v>
      </c>
      <c r="O1337">
        <v>0</v>
      </c>
      <c r="P1337">
        <v>540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803.1</v>
      </c>
      <c r="W1337">
        <v>0</v>
      </c>
      <c r="X1337">
        <v>0</v>
      </c>
      <c r="Y1337">
        <v>0</v>
      </c>
      <c r="Z1337">
        <v>0</v>
      </c>
    </row>
    <row r="1338" spans="1:26" x14ac:dyDescent="0.3">
      <c r="A1338">
        <v>2760264</v>
      </c>
      <c r="B1338">
        <v>1</v>
      </c>
      <c r="C1338" t="s">
        <v>76</v>
      </c>
      <c r="D1338" t="s">
        <v>78</v>
      </c>
      <c r="E1338" t="s">
        <v>145</v>
      </c>
      <c r="F1338" t="s">
        <v>2979</v>
      </c>
      <c r="G1338" t="s">
        <v>128</v>
      </c>
      <c r="H1338" t="s">
        <v>46</v>
      </c>
      <c r="I1338" t="s">
        <v>129</v>
      </c>
      <c r="J1338" t="s">
        <v>130</v>
      </c>
      <c r="K1338" t="s">
        <v>131</v>
      </c>
      <c r="L1338" t="s">
        <v>3975</v>
      </c>
      <c r="M1338" t="s">
        <v>3976</v>
      </c>
      <c r="N1338">
        <v>1.2922222219999999</v>
      </c>
      <c r="O1338">
        <v>0</v>
      </c>
      <c r="P1338">
        <v>41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52.981110999999999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2760271</v>
      </c>
      <c r="B1339">
        <v>1</v>
      </c>
      <c r="C1339" t="s">
        <v>76</v>
      </c>
      <c r="D1339" t="s">
        <v>84</v>
      </c>
      <c r="E1339" t="s">
        <v>145</v>
      </c>
      <c r="F1339" t="s">
        <v>3977</v>
      </c>
      <c r="G1339" t="s">
        <v>128</v>
      </c>
      <c r="H1339" t="s">
        <v>46</v>
      </c>
      <c r="I1339" t="s">
        <v>129</v>
      </c>
      <c r="J1339" t="s">
        <v>130</v>
      </c>
      <c r="K1339" t="s">
        <v>131</v>
      </c>
      <c r="L1339" t="s">
        <v>3978</v>
      </c>
      <c r="M1339" t="s">
        <v>3979</v>
      </c>
      <c r="N1339">
        <v>2.0580555550000001</v>
      </c>
      <c r="O1339">
        <v>0</v>
      </c>
      <c r="P1339">
        <v>90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185.22499999999999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2760273</v>
      </c>
      <c r="B1340">
        <v>1</v>
      </c>
      <c r="C1340" t="s">
        <v>76</v>
      </c>
      <c r="D1340" t="s">
        <v>78</v>
      </c>
      <c r="E1340" t="s">
        <v>153</v>
      </c>
      <c r="F1340" t="s">
        <v>3980</v>
      </c>
      <c r="G1340" t="s">
        <v>155</v>
      </c>
      <c r="H1340" t="s">
        <v>46</v>
      </c>
      <c r="I1340" t="s">
        <v>129</v>
      </c>
      <c r="J1340" t="s">
        <v>130</v>
      </c>
      <c r="K1340" t="s">
        <v>131</v>
      </c>
      <c r="L1340" t="s">
        <v>3981</v>
      </c>
      <c r="M1340" t="s">
        <v>3982</v>
      </c>
      <c r="N1340">
        <v>4.5991666660000003</v>
      </c>
      <c r="O1340">
        <v>0</v>
      </c>
      <c r="P1340">
        <v>10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45.991667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2760274</v>
      </c>
      <c r="B1341">
        <v>1</v>
      </c>
      <c r="C1341" t="s">
        <v>76</v>
      </c>
      <c r="D1341" t="s">
        <v>90</v>
      </c>
      <c r="E1341" t="s">
        <v>153</v>
      </c>
      <c r="F1341" t="s">
        <v>3983</v>
      </c>
      <c r="G1341" t="s">
        <v>155</v>
      </c>
      <c r="H1341" t="s">
        <v>46</v>
      </c>
      <c r="I1341" t="s">
        <v>129</v>
      </c>
      <c r="J1341" t="s">
        <v>130</v>
      </c>
      <c r="K1341" t="s">
        <v>131</v>
      </c>
      <c r="L1341" t="s">
        <v>3984</v>
      </c>
      <c r="M1341" t="s">
        <v>3985</v>
      </c>
      <c r="N1341">
        <v>2.0069444440000002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2.0069439999999998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2760278</v>
      </c>
      <c r="B1342">
        <v>1</v>
      </c>
      <c r="C1342" t="s">
        <v>77</v>
      </c>
      <c r="D1342" t="s">
        <v>118</v>
      </c>
      <c r="E1342" t="s">
        <v>126</v>
      </c>
      <c r="F1342" t="s">
        <v>3986</v>
      </c>
      <c r="G1342" t="s">
        <v>128</v>
      </c>
      <c r="H1342" t="s">
        <v>46</v>
      </c>
      <c r="I1342" t="s">
        <v>129</v>
      </c>
      <c r="J1342" t="s">
        <v>130</v>
      </c>
      <c r="K1342" t="s">
        <v>131</v>
      </c>
      <c r="L1342" t="s">
        <v>3987</v>
      </c>
      <c r="M1342" t="s">
        <v>3988</v>
      </c>
      <c r="N1342">
        <v>0.40611111100000002</v>
      </c>
      <c r="O1342">
        <v>0</v>
      </c>
      <c r="P1342">
        <v>181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73.506111000000004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2760275</v>
      </c>
      <c r="B1343">
        <v>1</v>
      </c>
      <c r="C1343" t="s">
        <v>77</v>
      </c>
      <c r="D1343" t="s">
        <v>114</v>
      </c>
      <c r="E1343" t="s">
        <v>158</v>
      </c>
      <c r="F1343" t="s">
        <v>971</v>
      </c>
      <c r="G1343" t="s">
        <v>348</v>
      </c>
      <c r="H1343" t="s">
        <v>47</v>
      </c>
      <c r="I1343" t="s">
        <v>129</v>
      </c>
      <c r="J1343" t="s">
        <v>130</v>
      </c>
      <c r="K1343" t="s">
        <v>142</v>
      </c>
      <c r="L1343" t="s">
        <v>3989</v>
      </c>
      <c r="M1343" t="s">
        <v>3990</v>
      </c>
      <c r="N1343">
        <v>0.63305555499999999</v>
      </c>
      <c r="O1343">
        <v>0</v>
      </c>
      <c r="P1343">
        <v>0</v>
      </c>
      <c r="Q1343">
        <v>0</v>
      </c>
      <c r="R1343">
        <v>0</v>
      </c>
      <c r="S1343">
        <v>32</v>
      </c>
      <c r="T1343">
        <v>659</v>
      </c>
      <c r="U1343">
        <v>0</v>
      </c>
      <c r="V1343">
        <v>0</v>
      </c>
      <c r="W1343">
        <v>0</v>
      </c>
      <c r="X1343">
        <v>0</v>
      </c>
      <c r="Y1343">
        <v>20.257777999999998</v>
      </c>
      <c r="Z1343">
        <v>417.18361099999998</v>
      </c>
    </row>
    <row r="1344" spans="1:26" x14ac:dyDescent="0.3">
      <c r="A1344">
        <v>2760279</v>
      </c>
      <c r="B1344">
        <v>1</v>
      </c>
      <c r="C1344" t="s">
        <v>76</v>
      </c>
      <c r="D1344" t="s">
        <v>100</v>
      </c>
      <c r="E1344" t="s">
        <v>158</v>
      </c>
      <c r="F1344" t="s">
        <v>3991</v>
      </c>
      <c r="G1344" t="s">
        <v>199</v>
      </c>
      <c r="H1344" t="s">
        <v>47</v>
      </c>
      <c r="I1344" t="s">
        <v>129</v>
      </c>
      <c r="J1344" t="s">
        <v>130</v>
      </c>
      <c r="K1344" t="s">
        <v>131</v>
      </c>
      <c r="L1344" t="s">
        <v>3992</v>
      </c>
      <c r="M1344" t="s">
        <v>3993</v>
      </c>
      <c r="N1344">
        <v>1.258611111</v>
      </c>
      <c r="O1344">
        <v>16</v>
      </c>
      <c r="P1344">
        <v>58</v>
      </c>
      <c r="Q1344">
        <v>0</v>
      </c>
      <c r="R1344">
        <v>0</v>
      </c>
      <c r="S1344">
        <v>0</v>
      </c>
      <c r="T1344">
        <v>0</v>
      </c>
      <c r="U1344">
        <v>20.137778000000001</v>
      </c>
      <c r="V1344">
        <v>72.999443999999997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2760282</v>
      </c>
      <c r="B1345">
        <v>1</v>
      </c>
      <c r="C1345" t="s">
        <v>76</v>
      </c>
      <c r="D1345" t="s">
        <v>89</v>
      </c>
      <c r="E1345" t="s">
        <v>222</v>
      </c>
      <c r="F1345" t="s">
        <v>3722</v>
      </c>
      <c r="G1345" t="s">
        <v>728</v>
      </c>
      <c r="H1345" t="s">
        <v>47</v>
      </c>
      <c r="I1345" t="s">
        <v>129</v>
      </c>
      <c r="J1345" t="s">
        <v>130</v>
      </c>
      <c r="K1345" t="s">
        <v>142</v>
      </c>
      <c r="L1345" t="s">
        <v>3994</v>
      </c>
      <c r="M1345" t="s">
        <v>3995</v>
      </c>
      <c r="N1345">
        <v>0.13277777700000001</v>
      </c>
      <c r="O1345">
        <v>0</v>
      </c>
      <c r="P1345">
        <v>0</v>
      </c>
      <c r="Q1345">
        <v>6</v>
      </c>
      <c r="R1345">
        <v>462</v>
      </c>
      <c r="S1345">
        <v>25</v>
      </c>
      <c r="T1345">
        <v>679</v>
      </c>
      <c r="U1345">
        <v>0</v>
      </c>
      <c r="V1345">
        <v>0</v>
      </c>
      <c r="W1345">
        <v>0.79666700000000001</v>
      </c>
      <c r="X1345">
        <v>61.343333000000001</v>
      </c>
      <c r="Y1345">
        <v>3.3194439999999998</v>
      </c>
      <c r="Z1345">
        <v>90.156110999999996</v>
      </c>
    </row>
    <row r="1346" spans="1:26" x14ac:dyDescent="0.3">
      <c r="A1346">
        <v>2760288</v>
      </c>
      <c r="B1346">
        <v>1</v>
      </c>
      <c r="C1346" t="s">
        <v>76</v>
      </c>
      <c r="D1346" t="s">
        <v>90</v>
      </c>
      <c r="E1346" t="s">
        <v>153</v>
      </c>
      <c r="F1346" t="s">
        <v>3996</v>
      </c>
      <c r="G1346" t="s">
        <v>249</v>
      </c>
      <c r="H1346" t="s">
        <v>46</v>
      </c>
      <c r="I1346" t="s">
        <v>129</v>
      </c>
      <c r="J1346" t="s">
        <v>130</v>
      </c>
      <c r="K1346" t="s">
        <v>131</v>
      </c>
      <c r="L1346" t="s">
        <v>3997</v>
      </c>
      <c r="M1346" t="s">
        <v>3998</v>
      </c>
      <c r="N1346">
        <v>3.0833333330000001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3.0833330000000001</v>
      </c>
    </row>
    <row r="1347" spans="1:26" x14ac:dyDescent="0.3">
      <c r="A1347">
        <v>2760291</v>
      </c>
      <c r="B1347">
        <v>1</v>
      </c>
      <c r="C1347" t="s">
        <v>77</v>
      </c>
      <c r="D1347" t="s">
        <v>123</v>
      </c>
      <c r="E1347" t="s">
        <v>145</v>
      </c>
      <c r="F1347" t="s">
        <v>3999</v>
      </c>
      <c r="G1347" t="s">
        <v>128</v>
      </c>
      <c r="H1347" t="s">
        <v>46</v>
      </c>
      <c r="I1347" t="s">
        <v>129</v>
      </c>
      <c r="J1347" t="s">
        <v>130</v>
      </c>
      <c r="K1347" t="s">
        <v>131</v>
      </c>
      <c r="L1347" t="s">
        <v>4000</v>
      </c>
      <c r="M1347" t="s">
        <v>4001</v>
      </c>
      <c r="N1347">
        <v>1.420555555</v>
      </c>
      <c r="O1347">
        <v>0</v>
      </c>
      <c r="P1347">
        <v>13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18.467222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2760324</v>
      </c>
      <c r="B1348">
        <v>1</v>
      </c>
      <c r="C1348" t="s">
        <v>76</v>
      </c>
      <c r="D1348" t="s">
        <v>81</v>
      </c>
      <c r="E1348" t="s">
        <v>167</v>
      </c>
      <c r="F1348" t="s">
        <v>4002</v>
      </c>
      <c r="G1348" t="s">
        <v>160</v>
      </c>
      <c r="H1348" t="s">
        <v>46</v>
      </c>
      <c r="I1348" t="s">
        <v>129</v>
      </c>
      <c r="J1348" t="s">
        <v>130</v>
      </c>
      <c r="K1348" t="s">
        <v>131</v>
      </c>
      <c r="L1348" t="s">
        <v>4003</v>
      </c>
      <c r="M1348" t="s">
        <v>4004</v>
      </c>
      <c r="N1348">
        <v>0.17499999999999999</v>
      </c>
      <c r="O1348">
        <v>0</v>
      </c>
      <c r="P1348">
        <v>788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137.9</v>
      </c>
      <c r="W1348">
        <v>0</v>
      </c>
      <c r="X1348">
        <v>0</v>
      </c>
      <c r="Y1348">
        <v>0</v>
      </c>
      <c r="Z1348">
        <v>0</v>
      </c>
    </row>
    <row r="1349" spans="1:26" x14ac:dyDescent="0.3">
      <c r="A1349">
        <v>2760296</v>
      </c>
      <c r="B1349">
        <v>1</v>
      </c>
      <c r="C1349" t="s">
        <v>76</v>
      </c>
      <c r="D1349" t="s">
        <v>92</v>
      </c>
      <c r="E1349" t="s">
        <v>153</v>
      </c>
      <c r="F1349" t="s">
        <v>4005</v>
      </c>
      <c r="G1349" t="s">
        <v>155</v>
      </c>
      <c r="H1349" t="s">
        <v>46</v>
      </c>
      <c r="I1349" t="s">
        <v>129</v>
      </c>
      <c r="J1349" t="s">
        <v>130</v>
      </c>
      <c r="K1349" t="s">
        <v>131</v>
      </c>
      <c r="L1349" t="s">
        <v>4006</v>
      </c>
      <c r="M1349" t="s">
        <v>4007</v>
      </c>
      <c r="N1349">
        <v>4.9083333329999999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2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9.8166670000000007</v>
      </c>
    </row>
    <row r="1350" spans="1:26" x14ac:dyDescent="0.3">
      <c r="A1350">
        <v>2760297</v>
      </c>
      <c r="B1350">
        <v>1</v>
      </c>
      <c r="C1350" t="s">
        <v>76</v>
      </c>
      <c r="D1350" t="s">
        <v>86</v>
      </c>
      <c r="E1350" t="s">
        <v>153</v>
      </c>
      <c r="F1350" t="s">
        <v>4008</v>
      </c>
      <c r="G1350" t="s">
        <v>249</v>
      </c>
      <c r="H1350" t="s">
        <v>46</v>
      </c>
      <c r="I1350" t="s">
        <v>129</v>
      </c>
      <c r="J1350" t="s">
        <v>130</v>
      </c>
      <c r="K1350" t="s">
        <v>131</v>
      </c>
      <c r="L1350" t="s">
        <v>4009</v>
      </c>
      <c r="M1350" t="s">
        <v>4010</v>
      </c>
      <c r="N1350">
        <v>3.2336111110000001</v>
      </c>
      <c r="O1350">
        <v>0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6.4672219999999996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2760054</v>
      </c>
      <c r="B1351">
        <v>2</v>
      </c>
      <c r="C1351" t="s">
        <v>77</v>
      </c>
      <c r="D1351" t="s">
        <v>124</v>
      </c>
      <c r="E1351" t="s">
        <v>167</v>
      </c>
      <c r="F1351" t="s">
        <v>4011</v>
      </c>
      <c r="G1351" t="s">
        <v>371</v>
      </c>
      <c r="H1351" t="s">
        <v>46</v>
      </c>
      <c r="I1351" t="s">
        <v>129</v>
      </c>
      <c r="J1351" t="s">
        <v>130</v>
      </c>
      <c r="K1351" t="s">
        <v>131</v>
      </c>
      <c r="L1351" t="s">
        <v>3806</v>
      </c>
      <c r="M1351" t="s">
        <v>4012</v>
      </c>
      <c r="N1351">
        <v>1.9750000000000001</v>
      </c>
      <c r="O1351">
        <v>0</v>
      </c>
      <c r="P1351">
        <v>54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106.65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2760303</v>
      </c>
      <c r="B1352">
        <v>1</v>
      </c>
      <c r="C1352" t="s">
        <v>76</v>
      </c>
      <c r="D1352" t="s">
        <v>91</v>
      </c>
      <c r="E1352" t="s">
        <v>163</v>
      </c>
      <c r="F1352" t="s">
        <v>4013</v>
      </c>
      <c r="G1352" t="s">
        <v>199</v>
      </c>
      <c r="H1352" t="s">
        <v>47</v>
      </c>
      <c r="I1352" t="s">
        <v>129</v>
      </c>
      <c r="J1352" t="s">
        <v>130</v>
      </c>
      <c r="K1352" t="s">
        <v>131</v>
      </c>
      <c r="L1352" t="s">
        <v>4014</v>
      </c>
      <c r="M1352" t="s">
        <v>4015</v>
      </c>
      <c r="N1352">
        <v>0.35416666600000002</v>
      </c>
      <c r="O1352">
        <v>31</v>
      </c>
      <c r="P1352">
        <v>2400</v>
      </c>
      <c r="Q1352">
        <v>0</v>
      </c>
      <c r="R1352">
        <v>0</v>
      </c>
      <c r="S1352">
        <v>0</v>
      </c>
      <c r="T1352">
        <v>0</v>
      </c>
      <c r="U1352">
        <v>10.979167</v>
      </c>
      <c r="V1352">
        <v>849.99999800000001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2760310</v>
      </c>
      <c r="B1353">
        <v>1</v>
      </c>
      <c r="C1353" t="s">
        <v>76</v>
      </c>
      <c r="D1353" t="s">
        <v>85</v>
      </c>
      <c r="E1353" t="s">
        <v>163</v>
      </c>
      <c r="F1353" t="s">
        <v>4016</v>
      </c>
      <c r="G1353" t="s">
        <v>199</v>
      </c>
      <c r="H1353" t="s">
        <v>47</v>
      </c>
      <c r="I1353" t="s">
        <v>129</v>
      </c>
      <c r="J1353" t="s">
        <v>130</v>
      </c>
      <c r="K1353" t="s">
        <v>131</v>
      </c>
      <c r="L1353" t="s">
        <v>4017</v>
      </c>
      <c r="M1353" t="s">
        <v>4018</v>
      </c>
      <c r="N1353">
        <v>1.0233333330000001</v>
      </c>
      <c r="O1353">
        <v>0</v>
      </c>
      <c r="P1353">
        <v>146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149.406667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2760306</v>
      </c>
      <c r="B1354">
        <v>1</v>
      </c>
      <c r="C1354" t="s">
        <v>76</v>
      </c>
      <c r="D1354" t="s">
        <v>93</v>
      </c>
      <c r="E1354" t="s">
        <v>222</v>
      </c>
      <c r="F1354" t="s">
        <v>4019</v>
      </c>
      <c r="G1354" t="s">
        <v>199</v>
      </c>
      <c r="H1354" t="s">
        <v>47</v>
      </c>
      <c r="I1354" t="s">
        <v>129</v>
      </c>
      <c r="J1354" t="s">
        <v>130</v>
      </c>
      <c r="K1354" t="s">
        <v>131</v>
      </c>
      <c r="L1354" t="s">
        <v>4020</v>
      </c>
      <c r="M1354" t="s">
        <v>4021</v>
      </c>
      <c r="N1354">
        <v>7.8611110999999997E-2</v>
      </c>
      <c r="O1354">
        <v>26</v>
      </c>
      <c r="P1354">
        <v>1904</v>
      </c>
      <c r="Q1354">
        <v>0</v>
      </c>
      <c r="R1354">
        <v>0</v>
      </c>
      <c r="S1354">
        <v>0</v>
      </c>
      <c r="T1354">
        <v>0</v>
      </c>
      <c r="U1354">
        <v>2.0438890000000001</v>
      </c>
      <c r="V1354">
        <v>149.675555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2760309</v>
      </c>
      <c r="B1355">
        <v>1</v>
      </c>
      <c r="C1355" t="s">
        <v>76</v>
      </c>
      <c r="D1355" t="s">
        <v>90</v>
      </c>
      <c r="E1355" t="s">
        <v>126</v>
      </c>
      <c r="F1355" t="s">
        <v>4022</v>
      </c>
      <c r="G1355" t="s">
        <v>160</v>
      </c>
      <c r="H1355" t="s">
        <v>46</v>
      </c>
      <c r="I1355" t="s">
        <v>129</v>
      </c>
      <c r="J1355" t="s">
        <v>130</v>
      </c>
      <c r="K1355" t="s">
        <v>131</v>
      </c>
      <c r="L1355" t="s">
        <v>4023</v>
      </c>
      <c r="M1355" t="s">
        <v>4024</v>
      </c>
      <c r="N1355">
        <v>0.52083333300000001</v>
      </c>
      <c r="O1355">
        <v>0</v>
      </c>
      <c r="P1355">
        <v>97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50.520833000000003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2760315</v>
      </c>
      <c r="B1356">
        <v>1</v>
      </c>
      <c r="C1356" t="s">
        <v>77</v>
      </c>
      <c r="D1356" t="s">
        <v>114</v>
      </c>
      <c r="E1356" t="s">
        <v>126</v>
      </c>
      <c r="F1356" t="s">
        <v>4025</v>
      </c>
      <c r="G1356" t="s">
        <v>128</v>
      </c>
      <c r="H1356" t="s">
        <v>46</v>
      </c>
      <c r="I1356" t="s">
        <v>129</v>
      </c>
      <c r="J1356" t="s">
        <v>130</v>
      </c>
      <c r="K1356" t="s">
        <v>131</v>
      </c>
      <c r="L1356" t="s">
        <v>4026</v>
      </c>
      <c r="M1356" t="s">
        <v>4027</v>
      </c>
      <c r="N1356">
        <v>1.4288888879999999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9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12.86</v>
      </c>
    </row>
    <row r="1357" spans="1:26" x14ac:dyDescent="0.3">
      <c r="A1357">
        <v>2760330</v>
      </c>
      <c r="B1357">
        <v>1</v>
      </c>
      <c r="C1357" t="s">
        <v>76</v>
      </c>
      <c r="D1357" t="s">
        <v>99</v>
      </c>
      <c r="E1357" t="s">
        <v>167</v>
      </c>
      <c r="F1357" t="s">
        <v>4028</v>
      </c>
      <c r="G1357" t="s">
        <v>195</v>
      </c>
      <c r="H1357" t="s">
        <v>46</v>
      </c>
      <c r="I1357" t="s">
        <v>129</v>
      </c>
      <c r="J1357" t="s">
        <v>130</v>
      </c>
      <c r="K1357" t="s">
        <v>131</v>
      </c>
      <c r="L1357" t="s">
        <v>4029</v>
      </c>
      <c r="M1357" t="s">
        <v>4030</v>
      </c>
      <c r="N1357">
        <v>0.68333333299999999</v>
      </c>
      <c r="O1357">
        <v>0</v>
      </c>
      <c r="P1357">
        <v>16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10.933332999999999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2760321</v>
      </c>
      <c r="B1358">
        <v>1</v>
      </c>
      <c r="C1358" t="s">
        <v>76</v>
      </c>
      <c r="D1358" t="s">
        <v>101</v>
      </c>
      <c r="E1358" t="s">
        <v>126</v>
      </c>
      <c r="F1358" t="s">
        <v>4031</v>
      </c>
      <c r="G1358" t="s">
        <v>160</v>
      </c>
      <c r="H1358" t="s">
        <v>46</v>
      </c>
      <c r="I1358" t="s">
        <v>129</v>
      </c>
      <c r="J1358" t="s">
        <v>130</v>
      </c>
      <c r="K1358" t="s">
        <v>131</v>
      </c>
      <c r="L1358" t="s">
        <v>4032</v>
      </c>
      <c r="M1358" t="s">
        <v>4033</v>
      </c>
      <c r="N1358">
        <v>0.58194444400000001</v>
      </c>
      <c r="O1358">
        <v>0</v>
      </c>
      <c r="P1358">
        <v>94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54.702778000000002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2760326</v>
      </c>
      <c r="B1359">
        <v>1</v>
      </c>
      <c r="C1359" t="s">
        <v>76</v>
      </c>
      <c r="D1359" t="s">
        <v>88</v>
      </c>
      <c r="E1359" t="s">
        <v>163</v>
      </c>
      <c r="F1359" t="s">
        <v>4034</v>
      </c>
      <c r="G1359" t="s">
        <v>264</v>
      </c>
      <c r="H1359" t="s">
        <v>47</v>
      </c>
      <c r="I1359" t="s">
        <v>129</v>
      </c>
      <c r="J1359" t="s">
        <v>130</v>
      </c>
      <c r="K1359" t="s">
        <v>131</v>
      </c>
      <c r="L1359" t="s">
        <v>4035</v>
      </c>
      <c r="M1359" t="s">
        <v>4036</v>
      </c>
      <c r="N1359">
        <v>2.323611111</v>
      </c>
      <c r="O1359">
        <v>0</v>
      </c>
      <c r="P1359">
        <v>24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55.766666999999998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2760341</v>
      </c>
      <c r="B1360">
        <v>1</v>
      </c>
      <c r="C1360" t="s">
        <v>77</v>
      </c>
      <c r="D1360" t="s">
        <v>108</v>
      </c>
      <c r="E1360" t="s">
        <v>126</v>
      </c>
      <c r="F1360" t="s">
        <v>4037</v>
      </c>
      <c r="G1360" t="s">
        <v>128</v>
      </c>
      <c r="H1360" t="s">
        <v>46</v>
      </c>
      <c r="I1360" t="s">
        <v>129</v>
      </c>
      <c r="J1360" t="s">
        <v>130</v>
      </c>
      <c r="K1360" t="s">
        <v>131</v>
      </c>
      <c r="L1360" t="s">
        <v>4038</v>
      </c>
      <c r="M1360" t="s">
        <v>4039</v>
      </c>
      <c r="N1360">
        <v>4.7427777769999997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16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75.884444000000002</v>
      </c>
    </row>
    <row r="1361" spans="1:26" x14ac:dyDescent="0.3">
      <c r="A1361">
        <v>2760329</v>
      </c>
      <c r="B1361">
        <v>1</v>
      </c>
      <c r="C1361" t="s">
        <v>77</v>
      </c>
      <c r="D1361" t="s">
        <v>123</v>
      </c>
      <c r="E1361" t="s">
        <v>158</v>
      </c>
      <c r="F1361" t="s">
        <v>2379</v>
      </c>
      <c r="G1361" t="s">
        <v>199</v>
      </c>
      <c r="H1361" t="s">
        <v>47</v>
      </c>
      <c r="I1361" t="s">
        <v>129</v>
      </c>
      <c r="J1361" t="s">
        <v>130</v>
      </c>
      <c r="K1361" t="s">
        <v>131</v>
      </c>
      <c r="L1361" t="s">
        <v>4040</v>
      </c>
      <c r="M1361" t="s">
        <v>4041</v>
      </c>
      <c r="N1361">
        <v>0.89361111100000001</v>
      </c>
      <c r="O1361">
        <v>318</v>
      </c>
      <c r="P1361">
        <v>51</v>
      </c>
      <c r="Q1361">
        <v>0</v>
      </c>
      <c r="R1361">
        <v>0</v>
      </c>
      <c r="S1361">
        <v>0</v>
      </c>
      <c r="T1361">
        <v>0</v>
      </c>
      <c r="U1361">
        <v>284.16833300000002</v>
      </c>
      <c r="V1361">
        <v>45.574167000000003</v>
      </c>
      <c r="W1361">
        <v>0</v>
      </c>
      <c r="X1361">
        <v>0</v>
      </c>
      <c r="Y1361">
        <v>0</v>
      </c>
      <c r="Z1361">
        <v>0</v>
      </c>
    </row>
    <row r="1362" spans="1:26" x14ac:dyDescent="0.3">
      <c r="A1362">
        <v>2760333</v>
      </c>
      <c r="B1362">
        <v>1</v>
      </c>
      <c r="C1362" t="s">
        <v>76</v>
      </c>
      <c r="D1362" t="s">
        <v>78</v>
      </c>
      <c r="E1362" t="s">
        <v>167</v>
      </c>
      <c r="F1362" t="s">
        <v>4042</v>
      </c>
      <c r="G1362" t="s">
        <v>160</v>
      </c>
      <c r="H1362" t="s">
        <v>46</v>
      </c>
      <c r="I1362" t="s">
        <v>129</v>
      </c>
      <c r="J1362" t="s">
        <v>130</v>
      </c>
      <c r="K1362" t="s">
        <v>131</v>
      </c>
      <c r="L1362" t="s">
        <v>4043</v>
      </c>
      <c r="M1362" t="s">
        <v>4044</v>
      </c>
      <c r="N1362">
        <v>3.270277777</v>
      </c>
      <c r="O1362">
        <v>0</v>
      </c>
      <c r="P1362">
        <v>198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647.51499999999999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2760334</v>
      </c>
      <c r="B1363">
        <v>1</v>
      </c>
      <c r="C1363" t="s">
        <v>76</v>
      </c>
      <c r="D1363" t="s">
        <v>97</v>
      </c>
      <c r="E1363" t="s">
        <v>126</v>
      </c>
      <c r="F1363" t="s">
        <v>4045</v>
      </c>
      <c r="G1363" t="s">
        <v>160</v>
      </c>
      <c r="H1363" t="s">
        <v>46</v>
      </c>
      <c r="I1363" t="s">
        <v>129</v>
      </c>
      <c r="J1363" t="s">
        <v>130</v>
      </c>
      <c r="K1363" t="s">
        <v>131</v>
      </c>
      <c r="L1363" t="s">
        <v>4046</v>
      </c>
      <c r="M1363" t="s">
        <v>4047</v>
      </c>
      <c r="N1363">
        <v>0.696944444</v>
      </c>
      <c r="O1363">
        <v>0</v>
      </c>
      <c r="P1363">
        <v>35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24.393056000000001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2760420</v>
      </c>
      <c r="B1364">
        <v>1</v>
      </c>
      <c r="C1364" t="s">
        <v>76</v>
      </c>
      <c r="D1364" t="s">
        <v>96</v>
      </c>
      <c r="E1364" t="s">
        <v>167</v>
      </c>
      <c r="F1364" t="s">
        <v>3245</v>
      </c>
      <c r="G1364" t="s">
        <v>160</v>
      </c>
      <c r="H1364" t="s">
        <v>46</v>
      </c>
      <c r="I1364" t="s">
        <v>129</v>
      </c>
      <c r="J1364" t="s">
        <v>130</v>
      </c>
      <c r="K1364" t="s">
        <v>131</v>
      </c>
      <c r="L1364" t="s">
        <v>4048</v>
      </c>
      <c r="M1364" t="s">
        <v>4049</v>
      </c>
      <c r="N1364">
        <v>0.10972222199999999</v>
      </c>
      <c r="O1364">
        <v>0</v>
      </c>
      <c r="P1364">
        <v>37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4.0597219999999998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2760342</v>
      </c>
      <c r="B1365">
        <v>1</v>
      </c>
      <c r="C1365" t="s">
        <v>77</v>
      </c>
      <c r="D1365" t="s">
        <v>123</v>
      </c>
      <c r="E1365" t="s">
        <v>145</v>
      </c>
      <c r="F1365" t="s">
        <v>4050</v>
      </c>
      <c r="G1365" t="s">
        <v>150</v>
      </c>
      <c r="H1365" t="s">
        <v>46</v>
      </c>
      <c r="I1365" t="s">
        <v>129</v>
      </c>
      <c r="J1365" t="s">
        <v>130</v>
      </c>
      <c r="K1365" t="s">
        <v>131</v>
      </c>
      <c r="L1365" t="s">
        <v>4051</v>
      </c>
      <c r="M1365" t="s">
        <v>4052</v>
      </c>
      <c r="N1365">
        <v>0.95944444399999995</v>
      </c>
      <c r="O1365">
        <v>0</v>
      </c>
      <c r="P1365">
        <v>33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31.661667000000001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2760350</v>
      </c>
      <c r="B1366">
        <v>1</v>
      </c>
      <c r="C1366" t="s">
        <v>77</v>
      </c>
      <c r="D1366" t="s">
        <v>108</v>
      </c>
      <c r="E1366" t="s">
        <v>153</v>
      </c>
      <c r="F1366" t="s">
        <v>4053</v>
      </c>
      <c r="G1366" t="s">
        <v>249</v>
      </c>
      <c r="H1366" t="s">
        <v>46</v>
      </c>
      <c r="I1366" t="s">
        <v>129</v>
      </c>
      <c r="J1366" t="s">
        <v>130</v>
      </c>
      <c r="K1366" t="s">
        <v>131</v>
      </c>
      <c r="L1366" t="s">
        <v>4054</v>
      </c>
      <c r="M1366" t="s">
        <v>4055</v>
      </c>
      <c r="N1366">
        <v>5.7127777770000003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5.7127780000000001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2760343</v>
      </c>
      <c r="B1367">
        <v>1</v>
      </c>
      <c r="C1367" t="s">
        <v>76</v>
      </c>
      <c r="D1367" t="s">
        <v>86</v>
      </c>
      <c r="E1367" t="s">
        <v>153</v>
      </c>
      <c r="F1367" t="s">
        <v>4056</v>
      </c>
      <c r="G1367" t="s">
        <v>155</v>
      </c>
      <c r="H1367" t="s">
        <v>46</v>
      </c>
      <c r="I1367" t="s">
        <v>129</v>
      </c>
      <c r="J1367" t="s">
        <v>130</v>
      </c>
      <c r="K1367" t="s">
        <v>131</v>
      </c>
      <c r="L1367" t="s">
        <v>4057</v>
      </c>
      <c r="M1367" t="s">
        <v>4058</v>
      </c>
      <c r="N1367">
        <v>3.3163888880000001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3.316389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2760346</v>
      </c>
      <c r="B1368">
        <v>1</v>
      </c>
      <c r="C1368" t="s">
        <v>76</v>
      </c>
      <c r="D1368" t="s">
        <v>89</v>
      </c>
      <c r="E1368" t="s">
        <v>153</v>
      </c>
      <c r="F1368" t="s">
        <v>4059</v>
      </c>
      <c r="G1368" t="s">
        <v>249</v>
      </c>
      <c r="H1368" t="s">
        <v>46</v>
      </c>
      <c r="I1368" t="s">
        <v>129</v>
      </c>
      <c r="J1368" t="s">
        <v>130</v>
      </c>
      <c r="K1368" t="s">
        <v>131</v>
      </c>
      <c r="L1368" t="s">
        <v>4060</v>
      </c>
      <c r="M1368" t="s">
        <v>4061</v>
      </c>
      <c r="N1368">
        <v>1.9244444439999999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1.924444</v>
      </c>
    </row>
    <row r="1369" spans="1:26" x14ac:dyDescent="0.3">
      <c r="A1369">
        <v>2760354</v>
      </c>
      <c r="B1369">
        <v>1</v>
      </c>
      <c r="C1369" t="s">
        <v>76</v>
      </c>
      <c r="D1369" t="s">
        <v>79</v>
      </c>
      <c r="E1369" t="s">
        <v>153</v>
      </c>
      <c r="F1369" t="s">
        <v>4062</v>
      </c>
      <c r="G1369" t="s">
        <v>249</v>
      </c>
      <c r="H1369" t="s">
        <v>46</v>
      </c>
      <c r="I1369" t="s">
        <v>129</v>
      </c>
      <c r="J1369" t="s">
        <v>130</v>
      </c>
      <c r="K1369" t="s">
        <v>131</v>
      </c>
      <c r="L1369" t="s">
        <v>4063</v>
      </c>
      <c r="M1369" t="s">
        <v>4064</v>
      </c>
      <c r="N1369">
        <v>3.4594444439999998</v>
      </c>
      <c r="O1369">
        <v>0</v>
      </c>
      <c r="P1369">
        <v>6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20.756667</v>
      </c>
      <c r="W1369">
        <v>0</v>
      </c>
      <c r="X1369">
        <v>0</v>
      </c>
      <c r="Y1369">
        <v>0</v>
      </c>
      <c r="Z1369">
        <v>0</v>
      </c>
    </row>
    <row r="1370" spans="1:26" x14ac:dyDescent="0.3">
      <c r="A1370">
        <v>2760351</v>
      </c>
      <c r="B1370">
        <v>1</v>
      </c>
      <c r="C1370" t="s">
        <v>76</v>
      </c>
      <c r="D1370" t="s">
        <v>94</v>
      </c>
      <c r="E1370" t="s">
        <v>163</v>
      </c>
      <c r="F1370" t="s">
        <v>4065</v>
      </c>
      <c r="G1370" t="s">
        <v>187</v>
      </c>
      <c r="H1370" t="s">
        <v>47</v>
      </c>
      <c r="I1370" t="s">
        <v>129</v>
      </c>
      <c r="J1370" t="s">
        <v>130</v>
      </c>
      <c r="K1370" t="s">
        <v>131</v>
      </c>
      <c r="L1370" t="s">
        <v>4066</v>
      </c>
      <c r="M1370" t="s">
        <v>4067</v>
      </c>
      <c r="N1370">
        <v>6.9194444439999998</v>
      </c>
      <c r="O1370">
        <v>0</v>
      </c>
      <c r="P1370">
        <v>0</v>
      </c>
      <c r="Q1370">
        <v>0</v>
      </c>
      <c r="R1370">
        <v>57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394.40833300000003</v>
      </c>
      <c r="Y1370">
        <v>0</v>
      </c>
      <c r="Z1370">
        <v>0</v>
      </c>
    </row>
    <row r="1371" spans="1:26" x14ac:dyDescent="0.3">
      <c r="A1371">
        <v>2760352</v>
      </c>
      <c r="B1371">
        <v>1</v>
      </c>
      <c r="C1371" t="s">
        <v>76</v>
      </c>
      <c r="D1371" t="s">
        <v>101</v>
      </c>
      <c r="E1371" t="s">
        <v>153</v>
      </c>
      <c r="F1371" t="s">
        <v>4068</v>
      </c>
      <c r="G1371" t="s">
        <v>155</v>
      </c>
      <c r="H1371" t="s">
        <v>46</v>
      </c>
      <c r="I1371" t="s">
        <v>129</v>
      </c>
      <c r="J1371" t="s">
        <v>130</v>
      </c>
      <c r="K1371" t="s">
        <v>131</v>
      </c>
      <c r="L1371" t="s">
        <v>4069</v>
      </c>
      <c r="M1371" t="s">
        <v>4070</v>
      </c>
      <c r="N1371">
        <v>2.3452777770000002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2.345278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2760442</v>
      </c>
      <c r="B1372">
        <v>1</v>
      </c>
      <c r="C1372" t="s">
        <v>76</v>
      </c>
      <c r="D1372" t="s">
        <v>78</v>
      </c>
      <c r="E1372" t="s">
        <v>145</v>
      </c>
      <c r="F1372" t="s">
        <v>2608</v>
      </c>
      <c r="G1372" t="s">
        <v>128</v>
      </c>
      <c r="H1372" t="s">
        <v>46</v>
      </c>
      <c r="I1372" t="s">
        <v>129</v>
      </c>
      <c r="J1372" t="s">
        <v>130</v>
      </c>
      <c r="K1372" t="s">
        <v>131</v>
      </c>
      <c r="L1372" t="s">
        <v>4071</v>
      </c>
      <c r="M1372" t="s">
        <v>4072</v>
      </c>
      <c r="N1372">
        <v>3.786944444</v>
      </c>
      <c r="O1372">
        <v>0</v>
      </c>
      <c r="P1372">
        <v>31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117.395278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2760357</v>
      </c>
      <c r="B1373">
        <v>1</v>
      </c>
      <c r="C1373" t="s">
        <v>77</v>
      </c>
      <c r="D1373" t="s">
        <v>109</v>
      </c>
      <c r="E1373" t="s">
        <v>126</v>
      </c>
      <c r="F1373" t="s">
        <v>4073</v>
      </c>
      <c r="G1373" t="s">
        <v>160</v>
      </c>
      <c r="H1373" t="s">
        <v>46</v>
      </c>
      <c r="I1373" t="s">
        <v>129</v>
      </c>
      <c r="J1373" t="s">
        <v>130</v>
      </c>
      <c r="K1373" t="s">
        <v>131</v>
      </c>
      <c r="L1373" t="s">
        <v>4074</v>
      </c>
      <c r="M1373" t="s">
        <v>4075</v>
      </c>
      <c r="N1373">
        <v>0.86305555499999997</v>
      </c>
      <c r="O1373">
        <v>0</v>
      </c>
      <c r="P1373">
        <v>43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37.111389000000003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2760359</v>
      </c>
      <c r="B1374">
        <v>1</v>
      </c>
      <c r="C1374" t="s">
        <v>76</v>
      </c>
      <c r="D1374" t="s">
        <v>79</v>
      </c>
      <c r="E1374" t="s">
        <v>126</v>
      </c>
      <c r="F1374" t="s">
        <v>2092</v>
      </c>
      <c r="G1374" t="s">
        <v>135</v>
      </c>
      <c r="H1374" t="s">
        <v>46</v>
      </c>
      <c r="I1374" t="s">
        <v>129</v>
      </c>
      <c r="J1374" t="s">
        <v>130</v>
      </c>
      <c r="K1374" t="s">
        <v>131</v>
      </c>
      <c r="L1374" t="s">
        <v>4076</v>
      </c>
      <c r="M1374" t="s">
        <v>4077</v>
      </c>
      <c r="N1374">
        <v>5.2077777770000004</v>
      </c>
      <c r="O1374">
        <v>0</v>
      </c>
      <c r="P1374">
        <v>246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1281.113333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2760484</v>
      </c>
      <c r="B1375">
        <v>1</v>
      </c>
      <c r="C1375" t="s">
        <v>76</v>
      </c>
      <c r="D1375" t="s">
        <v>79</v>
      </c>
      <c r="E1375" t="s">
        <v>126</v>
      </c>
      <c r="F1375" t="s">
        <v>4078</v>
      </c>
      <c r="G1375" t="s">
        <v>135</v>
      </c>
      <c r="H1375" t="s">
        <v>46</v>
      </c>
      <c r="I1375" t="s">
        <v>129</v>
      </c>
      <c r="J1375" t="s">
        <v>130</v>
      </c>
      <c r="K1375" t="s">
        <v>131</v>
      </c>
      <c r="L1375" t="s">
        <v>4079</v>
      </c>
      <c r="M1375" t="s">
        <v>4080</v>
      </c>
      <c r="N1375">
        <v>5.1922222219999998</v>
      </c>
      <c r="O1375">
        <v>0</v>
      </c>
      <c r="P1375">
        <v>139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721.71888899999999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2760369</v>
      </c>
      <c r="B1376">
        <v>1</v>
      </c>
      <c r="C1376" t="s">
        <v>76</v>
      </c>
      <c r="D1376" t="s">
        <v>96</v>
      </c>
      <c r="E1376" t="s">
        <v>153</v>
      </c>
      <c r="F1376" t="s">
        <v>4081</v>
      </c>
      <c r="G1376" t="s">
        <v>206</v>
      </c>
      <c r="H1376" t="s">
        <v>46</v>
      </c>
      <c r="I1376" t="s">
        <v>129</v>
      </c>
      <c r="J1376" t="s">
        <v>130</v>
      </c>
      <c r="K1376" t="s">
        <v>131</v>
      </c>
      <c r="L1376" t="s">
        <v>4082</v>
      </c>
      <c r="M1376" t="s">
        <v>4083</v>
      </c>
      <c r="N1376">
        <v>4.8427777770000002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4.842778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2760371</v>
      </c>
      <c r="B1377">
        <v>1</v>
      </c>
      <c r="C1377" t="s">
        <v>76</v>
      </c>
      <c r="D1377" t="s">
        <v>98</v>
      </c>
      <c r="E1377" t="s">
        <v>126</v>
      </c>
      <c r="F1377" t="s">
        <v>4084</v>
      </c>
      <c r="G1377" t="s">
        <v>128</v>
      </c>
      <c r="H1377" t="s">
        <v>46</v>
      </c>
      <c r="I1377" t="s">
        <v>129</v>
      </c>
      <c r="J1377" t="s">
        <v>130</v>
      </c>
      <c r="K1377" t="s">
        <v>131</v>
      </c>
      <c r="L1377" t="s">
        <v>4085</v>
      </c>
      <c r="M1377" t="s">
        <v>4086</v>
      </c>
      <c r="N1377">
        <v>0.35666666600000002</v>
      </c>
      <c r="O1377">
        <v>0</v>
      </c>
      <c r="P1377">
        <v>0</v>
      </c>
      <c r="Q1377">
        <v>0</v>
      </c>
      <c r="R1377">
        <v>38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13.553333</v>
      </c>
      <c r="Y1377">
        <v>0</v>
      </c>
      <c r="Z1377">
        <v>0</v>
      </c>
    </row>
    <row r="1378" spans="1:26" x14ac:dyDescent="0.3">
      <c r="A1378">
        <v>2760378</v>
      </c>
      <c r="B1378">
        <v>1</v>
      </c>
      <c r="C1378" t="s">
        <v>77</v>
      </c>
      <c r="D1378" t="s">
        <v>111</v>
      </c>
      <c r="E1378" t="s">
        <v>126</v>
      </c>
      <c r="F1378" t="s">
        <v>4087</v>
      </c>
      <c r="G1378" t="s">
        <v>128</v>
      </c>
      <c r="H1378" t="s">
        <v>46</v>
      </c>
      <c r="I1378" t="s">
        <v>129</v>
      </c>
      <c r="J1378" t="s">
        <v>130</v>
      </c>
      <c r="K1378" t="s">
        <v>131</v>
      </c>
      <c r="L1378" t="s">
        <v>4088</v>
      </c>
      <c r="M1378" t="s">
        <v>4089</v>
      </c>
      <c r="N1378">
        <v>4.0566666659999999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7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28.396667000000001</v>
      </c>
    </row>
    <row r="1379" spans="1:26" x14ac:dyDescent="0.3">
      <c r="A1379">
        <v>2760381</v>
      </c>
      <c r="B1379">
        <v>1</v>
      </c>
      <c r="C1379" t="s">
        <v>77</v>
      </c>
      <c r="D1379" t="s">
        <v>116</v>
      </c>
      <c r="E1379" t="s">
        <v>153</v>
      </c>
      <c r="F1379" t="s">
        <v>4090</v>
      </c>
      <c r="G1379" t="s">
        <v>155</v>
      </c>
      <c r="H1379" t="s">
        <v>46</v>
      </c>
      <c r="I1379" t="s">
        <v>129</v>
      </c>
      <c r="J1379" t="s">
        <v>130</v>
      </c>
      <c r="K1379" t="s">
        <v>131</v>
      </c>
      <c r="L1379" t="s">
        <v>4091</v>
      </c>
      <c r="M1379" t="s">
        <v>4092</v>
      </c>
      <c r="N1379">
        <v>4.0149999999999997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4.0149999999999997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2760382</v>
      </c>
      <c r="B1380">
        <v>1</v>
      </c>
      <c r="C1380" t="s">
        <v>77</v>
      </c>
      <c r="D1380" t="s">
        <v>117</v>
      </c>
      <c r="E1380" t="s">
        <v>153</v>
      </c>
      <c r="F1380" t="s">
        <v>4093</v>
      </c>
      <c r="G1380" t="s">
        <v>206</v>
      </c>
      <c r="H1380" t="s">
        <v>46</v>
      </c>
      <c r="I1380" t="s">
        <v>129</v>
      </c>
      <c r="J1380" t="s">
        <v>130</v>
      </c>
      <c r="K1380" t="s">
        <v>131</v>
      </c>
      <c r="L1380" t="s">
        <v>4094</v>
      </c>
      <c r="M1380" t="s">
        <v>4095</v>
      </c>
      <c r="N1380">
        <v>1.267222222</v>
      </c>
      <c r="O1380">
        <v>0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1.2672220000000001</v>
      </c>
      <c r="Y1380">
        <v>0</v>
      </c>
      <c r="Z1380">
        <v>0</v>
      </c>
    </row>
    <row r="1381" spans="1:26" x14ac:dyDescent="0.3">
      <c r="A1381">
        <v>2760393</v>
      </c>
      <c r="B1381">
        <v>1</v>
      </c>
      <c r="C1381" t="s">
        <v>77</v>
      </c>
      <c r="D1381" t="s">
        <v>115</v>
      </c>
      <c r="E1381" t="s">
        <v>167</v>
      </c>
      <c r="F1381" t="s">
        <v>4096</v>
      </c>
      <c r="G1381" t="s">
        <v>195</v>
      </c>
      <c r="H1381" t="s">
        <v>46</v>
      </c>
      <c r="I1381" t="s">
        <v>129</v>
      </c>
      <c r="J1381" t="s">
        <v>130</v>
      </c>
      <c r="K1381" t="s">
        <v>131</v>
      </c>
      <c r="L1381" t="s">
        <v>4097</v>
      </c>
      <c r="M1381" t="s">
        <v>4098</v>
      </c>
      <c r="N1381">
        <v>1.4797222219999999</v>
      </c>
      <c r="O1381">
        <v>0</v>
      </c>
      <c r="P1381">
        <v>0</v>
      </c>
      <c r="Q1381">
        <v>0</v>
      </c>
      <c r="R1381">
        <v>115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170.16805600000001</v>
      </c>
      <c r="Y1381">
        <v>0</v>
      </c>
      <c r="Z1381">
        <v>0</v>
      </c>
    </row>
    <row r="1382" spans="1:26" x14ac:dyDescent="0.3">
      <c r="A1382">
        <v>2760402</v>
      </c>
      <c r="B1382">
        <v>1</v>
      </c>
      <c r="C1382" t="s">
        <v>76</v>
      </c>
      <c r="D1382" t="s">
        <v>101</v>
      </c>
      <c r="E1382" t="s">
        <v>126</v>
      </c>
      <c r="F1382" t="s">
        <v>4099</v>
      </c>
      <c r="G1382" t="s">
        <v>128</v>
      </c>
      <c r="H1382" t="s">
        <v>46</v>
      </c>
      <c r="I1382" t="s">
        <v>129</v>
      </c>
      <c r="J1382" t="s">
        <v>130</v>
      </c>
      <c r="K1382" t="s">
        <v>131</v>
      </c>
      <c r="L1382" t="s">
        <v>4100</v>
      </c>
      <c r="M1382" t="s">
        <v>4101</v>
      </c>
      <c r="N1382">
        <v>2.170833333</v>
      </c>
      <c r="O1382">
        <v>0</v>
      </c>
      <c r="P1382">
        <v>533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1157.0541659999999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2760406</v>
      </c>
      <c r="B1383">
        <v>1</v>
      </c>
      <c r="C1383" t="s">
        <v>76</v>
      </c>
      <c r="D1383" t="s">
        <v>89</v>
      </c>
      <c r="E1383" t="s">
        <v>167</v>
      </c>
      <c r="F1383" t="s">
        <v>4102</v>
      </c>
      <c r="G1383" t="s">
        <v>160</v>
      </c>
      <c r="H1383" t="s">
        <v>46</v>
      </c>
      <c r="I1383" t="s">
        <v>129</v>
      </c>
      <c r="J1383" t="s">
        <v>130</v>
      </c>
      <c r="K1383" t="s">
        <v>131</v>
      </c>
      <c r="L1383" t="s">
        <v>4103</v>
      </c>
      <c r="M1383" t="s">
        <v>4104</v>
      </c>
      <c r="N1383">
        <v>0.54805555500000003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115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63.026389000000002</v>
      </c>
    </row>
    <row r="1384" spans="1:26" x14ac:dyDescent="0.3">
      <c r="A1384">
        <v>2760326</v>
      </c>
      <c r="B1384">
        <v>2</v>
      </c>
      <c r="C1384" t="s">
        <v>76</v>
      </c>
      <c r="D1384" t="s">
        <v>88</v>
      </c>
      <c r="E1384" t="s">
        <v>158</v>
      </c>
      <c r="F1384" t="s">
        <v>4105</v>
      </c>
      <c r="G1384" t="s">
        <v>264</v>
      </c>
      <c r="H1384" t="s">
        <v>47</v>
      </c>
      <c r="I1384" t="s">
        <v>129</v>
      </c>
      <c r="J1384" t="s">
        <v>130</v>
      </c>
      <c r="K1384" t="s">
        <v>131</v>
      </c>
      <c r="L1384" t="s">
        <v>4036</v>
      </c>
      <c r="M1384" t="s">
        <v>4106</v>
      </c>
      <c r="N1384">
        <v>1.138055555</v>
      </c>
      <c r="O1384">
        <v>0</v>
      </c>
      <c r="P1384">
        <v>252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286.79000000000002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2760288</v>
      </c>
      <c r="B1385">
        <v>2</v>
      </c>
      <c r="C1385" t="s">
        <v>76</v>
      </c>
      <c r="D1385" t="s">
        <v>90</v>
      </c>
      <c r="E1385" t="s">
        <v>167</v>
      </c>
      <c r="F1385" t="s">
        <v>4107</v>
      </c>
      <c r="G1385" t="s">
        <v>249</v>
      </c>
      <c r="H1385" t="s">
        <v>46</v>
      </c>
      <c r="I1385" t="s">
        <v>129</v>
      </c>
      <c r="J1385" t="s">
        <v>130</v>
      </c>
      <c r="K1385" t="s">
        <v>131</v>
      </c>
      <c r="L1385" t="s">
        <v>3998</v>
      </c>
      <c r="M1385" t="s">
        <v>4108</v>
      </c>
      <c r="N1385">
        <v>0.68444444400000004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47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32.168889</v>
      </c>
    </row>
    <row r="1386" spans="1:26" x14ac:dyDescent="0.3">
      <c r="A1386">
        <v>2807791</v>
      </c>
      <c r="B1386">
        <v>1</v>
      </c>
      <c r="C1386" t="s">
        <v>76</v>
      </c>
      <c r="D1386" t="s">
        <v>93</v>
      </c>
      <c r="E1386" t="s">
        <v>222</v>
      </c>
      <c r="F1386" t="s">
        <v>2815</v>
      </c>
      <c r="G1386" t="s">
        <v>199</v>
      </c>
      <c r="H1386" t="s">
        <v>47</v>
      </c>
      <c r="I1386" t="s">
        <v>129</v>
      </c>
      <c r="J1386" t="s">
        <v>130</v>
      </c>
      <c r="K1386" t="s">
        <v>131</v>
      </c>
      <c r="L1386" t="s">
        <v>4109</v>
      </c>
      <c r="M1386" t="s">
        <v>4110</v>
      </c>
      <c r="N1386">
        <v>2.2666666659999999</v>
      </c>
      <c r="O1386">
        <v>0</v>
      </c>
      <c r="P1386">
        <v>236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534.93333299999995</v>
      </c>
      <c r="W1386">
        <v>0</v>
      </c>
      <c r="X1386">
        <v>0</v>
      </c>
      <c r="Y1386">
        <v>0</v>
      </c>
      <c r="Z1386">
        <v>0</v>
      </c>
    </row>
    <row r="1387" spans="1:26" x14ac:dyDescent="0.3">
      <c r="A1387">
        <v>2760429</v>
      </c>
      <c r="B1387">
        <v>1</v>
      </c>
      <c r="C1387" t="s">
        <v>76</v>
      </c>
      <c r="D1387" t="s">
        <v>100</v>
      </c>
      <c r="E1387" t="s">
        <v>153</v>
      </c>
      <c r="F1387" t="s">
        <v>4111</v>
      </c>
      <c r="G1387" t="s">
        <v>155</v>
      </c>
      <c r="H1387" t="s">
        <v>46</v>
      </c>
      <c r="I1387" t="s">
        <v>129</v>
      </c>
      <c r="J1387" t="s">
        <v>130</v>
      </c>
      <c r="K1387" t="s">
        <v>131</v>
      </c>
      <c r="L1387" t="s">
        <v>4112</v>
      </c>
      <c r="M1387" t="s">
        <v>4113</v>
      </c>
      <c r="N1387">
        <v>3.1613888879999998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3.1613889999999998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2760465</v>
      </c>
      <c r="B1388">
        <v>1</v>
      </c>
      <c r="C1388" t="s">
        <v>76</v>
      </c>
      <c r="D1388" t="s">
        <v>78</v>
      </c>
      <c r="E1388" t="s">
        <v>145</v>
      </c>
      <c r="F1388" t="s">
        <v>4114</v>
      </c>
      <c r="G1388" t="s">
        <v>128</v>
      </c>
      <c r="H1388" t="s">
        <v>46</v>
      </c>
      <c r="I1388" t="s">
        <v>129</v>
      </c>
      <c r="J1388" t="s">
        <v>130</v>
      </c>
      <c r="K1388" t="s">
        <v>131</v>
      </c>
      <c r="L1388" t="s">
        <v>4115</v>
      </c>
      <c r="M1388" t="s">
        <v>4116</v>
      </c>
      <c r="N1388">
        <v>5.2016666660000004</v>
      </c>
      <c r="O1388">
        <v>0</v>
      </c>
      <c r="P1388">
        <v>60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312.10000000000002</v>
      </c>
      <c r="W1388">
        <v>0</v>
      </c>
      <c r="X1388">
        <v>0</v>
      </c>
      <c r="Y1388">
        <v>0</v>
      </c>
      <c r="Z1388">
        <v>0</v>
      </c>
    </row>
    <row r="1389" spans="1:26" x14ac:dyDescent="0.3">
      <c r="A1389">
        <v>2760437</v>
      </c>
      <c r="B1389">
        <v>1</v>
      </c>
      <c r="C1389" t="s">
        <v>77</v>
      </c>
      <c r="D1389" t="s">
        <v>123</v>
      </c>
      <c r="E1389" t="s">
        <v>158</v>
      </c>
      <c r="F1389" t="s">
        <v>4117</v>
      </c>
      <c r="G1389" t="s">
        <v>199</v>
      </c>
      <c r="H1389" t="s">
        <v>47</v>
      </c>
      <c r="I1389" t="s">
        <v>129</v>
      </c>
      <c r="J1389" t="s">
        <v>130</v>
      </c>
      <c r="K1389" t="s">
        <v>131</v>
      </c>
      <c r="L1389" t="s">
        <v>4118</v>
      </c>
      <c r="M1389" t="s">
        <v>4119</v>
      </c>
      <c r="N1389">
        <v>0.16250000000000001</v>
      </c>
      <c r="O1389">
        <v>318</v>
      </c>
      <c r="P1389">
        <v>51</v>
      </c>
      <c r="Q1389">
        <v>0</v>
      </c>
      <c r="R1389">
        <v>0</v>
      </c>
      <c r="S1389">
        <v>0</v>
      </c>
      <c r="T1389">
        <v>0</v>
      </c>
      <c r="U1389">
        <v>51.674999999999997</v>
      </c>
      <c r="V1389">
        <v>8.2874999999999996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2760448</v>
      </c>
      <c r="B1390">
        <v>1</v>
      </c>
      <c r="C1390" t="s">
        <v>77</v>
      </c>
      <c r="D1390" t="s">
        <v>109</v>
      </c>
      <c r="E1390" t="s">
        <v>158</v>
      </c>
      <c r="F1390" t="s">
        <v>3526</v>
      </c>
      <c r="G1390" t="s">
        <v>199</v>
      </c>
      <c r="H1390" t="s">
        <v>47</v>
      </c>
      <c r="I1390" t="s">
        <v>129</v>
      </c>
      <c r="J1390" t="s">
        <v>130</v>
      </c>
      <c r="K1390" t="s">
        <v>131</v>
      </c>
      <c r="L1390" t="s">
        <v>4120</v>
      </c>
      <c r="M1390" t="s">
        <v>4121</v>
      </c>
      <c r="N1390">
        <v>0.329444444</v>
      </c>
      <c r="O1390">
        <v>7</v>
      </c>
      <c r="P1390">
        <v>0</v>
      </c>
      <c r="Q1390">
        <v>0</v>
      </c>
      <c r="R1390">
        <v>0</v>
      </c>
      <c r="S1390">
        <v>19</v>
      </c>
      <c r="T1390">
        <v>395</v>
      </c>
      <c r="U1390">
        <v>2.306111</v>
      </c>
      <c r="V1390">
        <v>0</v>
      </c>
      <c r="W1390">
        <v>0</v>
      </c>
      <c r="X1390">
        <v>0</v>
      </c>
      <c r="Y1390">
        <v>6.2594440000000002</v>
      </c>
      <c r="Z1390">
        <v>130.13055499999999</v>
      </c>
    </row>
    <row r="1391" spans="1:26" x14ac:dyDescent="0.3">
      <c r="A1391">
        <v>2760450</v>
      </c>
      <c r="B1391">
        <v>1</v>
      </c>
      <c r="C1391" t="s">
        <v>77</v>
      </c>
      <c r="D1391" t="s">
        <v>114</v>
      </c>
      <c r="E1391" t="s">
        <v>167</v>
      </c>
      <c r="F1391" t="s">
        <v>4122</v>
      </c>
      <c r="G1391" t="s">
        <v>160</v>
      </c>
      <c r="H1391" t="s">
        <v>46</v>
      </c>
      <c r="I1391" t="s">
        <v>129</v>
      </c>
      <c r="J1391" t="s">
        <v>130</v>
      </c>
      <c r="K1391" t="s">
        <v>131</v>
      </c>
      <c r="L1391" t="s">
        <v>4123</v>
      </c>
      <c r="M1391" t="s">
        <v>4124</v>
      </c>
      <c r="N1391">
        <v>0.48</v>
      </c>
      <c r="O1391">
        <v>0</v>
      </c>
      <c r="P1391">
        <v>265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127.2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2760453</v>
      </c>
      <c r="B1392">
        <v>1</v>
      </c>
      <c r="C1392" t="s">
        <v>76</v>
      </c>
      <c r="D1392" t="s">
        <v>101</v>
      </c>
      <c r="E1392" t="s">
        <v>126</v>
      </c>
      <c r="F1392" t="s">
        <v>4125</v>
      </c>
      <c r="G1392" t="s">
        <v>160</v>
      </c>
      <c r="H1392" t="s">
        <v>46</v>
      </c>
      <c r="I1392" t="s">
        <v>129</v>
      </c>
      <c r="J1392" t="s">
        <v>130</v>
      </c>
      <c r="K1392" t="s">
        <v>131</v>
      </c>
      <c r="L1392" t="s">
        <v>4126</v>
      </c>
      <c r="M1392" t="s">
        <v>4127</v>
      </c>
      <c r="N1392">
        <v>0.31583333299999999</v>
      </c>
      <c r="O1392">
        <v>0</v>
      </c>
      <c r="P1392">
        <v>229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72.325833000000003</v>
      </c>
      <c r="W1392">
        <v>0</v>
      </c>
      <c r="X1392">
        <v>0</v>
      </c>
      <c r="Y1392">
        <v>0</v>
      </c>
      <c r="Z1392">
        <v>0</v>
      </c>
    </row>
    <row r="1393" spans="1:26" x14ac:dyDescent="0.3">
      <c r="A1393">
        <v>2760456</v>
      </c>
      <c r="B1393">
        <v>1</v>
      </c>
      <c r="C1393" t="s">
        <v>76</v>
      </c>
      <c r="D1393" t="s">
        <v>88</v>
      </c>
      <c r="E1393" t="s">
        <v>153</v>
      </c>
      <c r="F1393" t="s">
        <v>4128</v>
      </c>
      <c r="G1393" t="s">
        <v>155</v>
      </c>
      <c r="H1393" t="s">
        <v>46</v>
      </c>
      <c r="I1393" t="s">
        <v>129</v>
      </c>
      <c r="J1393" t="s">
        <v>130</v>
      </c>
      <c r="K1393" t="s">
        <v>131</v>
      </c>
      <c r="L1393" t="s">
        <v>4129</v>
      </c>
      <c r="M1393" t="s">
        <v>4130</v>
      </c>
      <c r="N1393">
        <v>0.46694444400000001</v>
      </c>
      <c r="O1393">
        <v>0</v>
      </c>
      <c r="P1393">
        <v>5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2.3347220000000002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2760464</v>
      </c>
      <c r="B1394">
        <v>1</v>
      </c>
      <c r="C1394" t="s">
        <v>77</v>
      </c>
      <c r="D1394" t="s">
        <v>124</v>
      </c>
      <c r="E1394" t="s">
        <v>145</v>
      </c>
      <c r="F1394" t="s">
        <v>4131</v>
      </c>
      <c r="G1394" t="s">
        <v>135</v>
      </c>
      <c r="H1394" t="s">
        <v>46</v>
      </c>
      <c r="I1394" t="s">
        <v>129</v>
      </c>
      <c r="J1394" t="s">
        <v>130</v>
      </c>
      <c r="K1394" t="s">
        <v>131</v>
      </c>
      <c r="L1394" t="s">
        <v>4132</v>
      </c>
      <c r="M1394" t="s">
        <v>4133</v>
      </c>
      <c r="N1394">
        <v>6.0369444440000004</v>
      </c>
      <c r="O1394">
        <v>0</v>
      </c>
      <c r="P1394">
        <v>21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126.77583300000001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2760462</v>
      </c>
      <c r="B1395">
        <v>1</v>
      </c>
      <c r="C1395" t="s">
        <v>76</v>
      </c>
      <c r="D1395" t="s">
        <v>81</v>
      </c>
      <c r="E1395" t="s">
        <v>153</v>
      </c>
      <c r="F1395" t="s">
        <v>4134</v>
      </c>
      <c r="G1395" t="s">
        <v>155</v>
      </c>
      <c r="H1395" t="s">
        <v>46</v>
      </c>
      <c r="I1395" t="s">
        <v>129</v>
      </c>
      <c r="J1395" t="s">
        <v>130</v>
      </c>
      <c r="K1395" t="s">
        <v>131</v>
      </c>
      <c r="L1395" t="s">
        <v>4135</v>
      </c>
      <c r="M1395" t="s">
        <v>4136</v>
      </c>
      <c r="N1395">
        <v>1.1430555549999999</v>
      </c>
      <c r="O1395">
        <v>0</v>
      </c>
      <c r="P1395">
        <v>13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14.859722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2760461</v>
      </c>
      <c r="B1396">
        <v>1</v>
      </c>
      <c r="C1396" t="s">
        <v>76</v>
      </c>
      <c r="D1396" t="s">
        <v>84</v>
      </c>
      <c r="E1396" t="s">
        <v>153</v>
      </c>
      <c r="F1396" t="s">
        <v>4137</v>
      </c>
      <c r="G1396" t="s">
        <v>155</v>
      </c>
      <c r="H1396" t="s">
        <v>46</v>
      </c>
      <c r="I1396" t="s">
        <v>129</v>
      </c>
      <c r="J1396" t="s">
        <v>130</v>
      </c>
      <c r="K1396" t="s">
        <v>131</v>
      </c>
      <c r="L1396" t="s">
        <v>4138</v>
      </c>
      <c r="M1396" t="s">
        <v>4139</v>
      </c>
      <c r="N1396">
        <v>4.3447222219999997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4.344722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2760463</v>
      </c>
      <c r="B1397">
        <v>1</v>
      </c>
      <c r="C1397" t="s">
        <v>76</v>
      </c>
      <c r="D1397" t="s">
        <v>80</v>
      </c>
      <c r="E1397" t="s">
        <v>153</v>
      </c>
      <c r="F1397" t="s">
        <v>4140</v>
      </c>
      <c r="G1397" t="s">
        <v>206</v>
      </c>
      <c r="H1397" t="s">
        <v>46</v>
      </c>
      <c r="I1397" t="s">
        <v>129</v>
      </c>
      <c r="J1397" t="s">
        <v>130</v>
      </c>
      <c r="K1397" t="s">
        <v>131</v>
      </c>
      <c r="L1397" t="s">
        <v>4141</v>
      </c>
      <c r="M1397" t="s">
        <v>4142</v>
      </c>
      <c r="N1397">
        <v>2.7850000000000001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25.065000000000001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2760466</v>
      </c>
      <c r="B1398">
        <v>1</v>
      </c>
      <c r="C1398" t="s">
        <v>76</v>
      </c>
      <c r="D1398" t="s">
        <v>97</v>
      </c>
      <c r="E1398" t="s">
        <v>126</v>
      </c>
      <c r="F1398" t="s">
        <v>4143</v>
      </c>
      <c r="G1398" t="s">
        <v>160</v>
      </c>
      <c r="H1398" t="s">
        <v>46</v>
      </c>
      <c r="I1398" t="s">
        <v>129</v>
      </c>
      <c r="J1398" t="s">
        <v>130</v>
      </c>
      <c r="K1398" t="s">
        <v>131</v>
      </c>
      <c r="L1398" t="s">
        <v>4144</v>
      </c>
      <c r="M1398" t="s">
        <v>4145</v>
      </c>
      <c r="N1398">
        <v>0.65166666600000001</v>
      </c>
      <c r="O1398">
        <v>0</v>
      </c>
      <c r="P1398">
        <v>116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75.593333000000001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2760467</v>
      </c>
      <c r="B1399">
        <v>1</v>
      </c>
      <c r="C1399" t="s">
        <v>76</v>
      </c>
      <c r="D1399" t="s">
        <v>99</v>
      </c>
      <c r="E1399" t="s">
        <v>158</v>
      </c>
      <c r="F1399" t="s">
        <v>4146</v>
      </c>
      <c r="G1399" t="s">
        <v>199</v>
      </c>
      <c r="H1399" t="s">
        <v>47</v>
      </c>
      <c r="I1399" t="s">
        <v>129</v>
      </c>
      <c r="J1399" t="s">
        <v>130</v>
      </c>
      <c r="K1399" t="s">
        <v>131</v>
      </c>
      <c r="L1399" t="s">
        <v>4147</v>
      </c>
      <c r="M1399" t="s">
        <v>4148</v>
      </c>
      <c r="N1399">
        <v>1.43</v>
      </c>
      <c r="O1399">
        <v>11</v>
      </c>
      <c r="P1399">
        <v>19</v>
      </c>
      <c r="Q1399">
        <v>0</v>
      </c>
      <c r="R1399">
        <v>0</v>
      </c>
      <c r="S1399">
        <v>0</v>
      </c>
      <c r="T1399">
        <v>0</v>
      </c>
      <c r="U1399">
        <v>15.73</v>
      </c>
      <c r="V1399">
        <v>27.17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2760470</v>
      </c>
      <c r="B1400">
        <v>1</v>
      </c>
      <c r="C1400" t="s">
        <v>76</v>
      </c>
      <c r="D1400" t="s">
        <v>92</v>
      </c>
      <c r="E1400" t="s">
        <v>153</v>
      </c>
      <c r="F1400" t="s">
        <v>4149</v>
      </c>
      <c r="G1400" t="s">
        <v>155</v>
      </c>
      <c r="H1400" t="s">
        <v>46</v>
      </c>
      <c r="I1400" t="s">
        <v>129</v>
      </c>
      <c r="J1400" t="s">
        <v>130</v>
      </c>
      <c r="K1400" t="s">
        <v>131</v>
      </c>
      <c r="L1400" t="s">
        <v>4150</v>
      </c>
      <c r="M1400" t="s">
        <v>4151</v>
      </c>
      <c r="N1400">
        <v>1.420833333</v>
      </c>
      <c r="O1400">
        <v>0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1.420833</v>
      </c>
      <c r="Y1400">
        <v>0</v>
      </c>
      <c r="Z1400">
        <v>0</v>
      </c>
    </row>
    <row r="1401" spans="1:26" x14ac:dyDescent="0.3">
      <c r="A1401">
        <v>2760472</v>
      </c>
      <c r="B1401">
        <v>1</v>
      </c>
      <c r="C1401" t="s">
        <v>76</v>
      </c>
      <c r="D1401" t="s">
        <v>102</v>
      </c>
      <c r="E1401" t="s">
        <v>222</v>
      </c>
      <c r="F1401" t="s">
        <v>4152</v>
      </c>
      <c r="G1401" t="s">
        <v>160</v>
      </c>
      <c r="H1401" t="s">
        <v>47</v>
      </c>
      <c r="I1401" t="s">
        <v>129</v>
      </c>
      <c r="J1401" t="s">
        <v>130</v>
      </c>
      <c r="K1401" t="s">
        <v>131</v>
      </c>
      <c r="L1401" t="s">
        <v>4153</v>
      </c>
      <c r="M1401" t="s">
        <v>4154</v>
      </c>
      <c r="N1401">
        <v>1.1372222219999999</v>
      </c>
      <c r="O1401">
        <v>97</v>
      </c>
      <c r="P1401">
        <v>409</v>
      </c>
      <c r="Q1401">
        <v>0</v>
      </c>
      <c r="R1401">
        <v>0</v>
      </c>
      <c r="S1401">
        <v>1</v>
      </c>
      <c r="T1401">
        <v>0</v>
      </c>
      <c r="U1401">
        <v>110.31055600000001</v>
      </c>
      <c r="V1401">
        <v>465.12388900000002</v>
      </c>
      <c r="W1401">
        <v>0</v>
      </c>
      <c r="X1401">
        <v>0</v>
      </c>
      <c r="Y1401">
        <v>1.137222</v>
      </c>
      <c r="Z1401">
        <v>0</v>
      </c>
    </row>
    <row r="1402" spans="1:26" x14ac:dyDescent="0.3">
      <c r="A1402">
        <v>2760482</v>
      </c>
      <c r="B1402">
        <v>1</v>
      </c>
      <c r="C1402" t="s">
        <v>76</v>
      </c>
      <c r="D1402" t="s">
        <v>89</v>
      </c>
      <c r="E1402" t="s">
        <v>153</v>
      </c>
      <c r="F1402" t="s">
        <v>4155</v>
      </c>
      <c r="G1402" t="s">
        <v>155</v>
      </c>
      <c r="H1402" t="s">
        <v>46</v>
      </c>
      <c r="I1402" t="s">
        <v>129</v>
      </c>
      <c r="J1402" t="s">
        <v>130</v>
      </c>
      <c r="K1402" t="s">
        <v>131</v>
      </c>
      <c r="L1402" t="s">
        <v>4156</v>
      </c>
      <c r="M1402" t="s">
        <v>4157</v>
      </c>
      <c r="N1402">
        <v>1.832222222</v>
      </c>
      <c r="O1402">
        <v>0</v>
      </c>
      <c r="P1402">
        <v>3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5.4966670000000004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2769828</v>
      </c>
      <c r="B1403">
        <v>1</v>
      </c>
      <c r="C1403" t="s">
        <v>77</v>
      </c>
      <c r="D1403" t="s">
        <v>123</v>
      </c>
      <c r="E1403" t="s">
        <v>158</v>
      </c>
      <c r="F1403" t="s">
        <v>4158</v>
      </c>
      <c r="G1403" t="s">
        <v>160</v>
      </c>
      <c r="H1403" t="s">
        <v>47</v>
      </c>
      <c r="I1403" t="s">
        <v>129</v>
      </c>
      <c r="J1403" t="s">
        <v>130</v>
      </c>
      <c r="K1403" t="s">
        <v>131</v>
      </c>
      <c r="L1403" t="s">
        <v>4159</v>
      </c>
      <c r="M1403" t="s">
        <v>4160</v>
      </c>
      <c r="N1403">
        <v>0.108888888</v>
      </c>
      <c r="O1403">
        <v>24</v>
      </c>
      <c r="P1403">
        <v>27</v>
      </c>
      <c r="Q1403">
        <v>0</v>
      </c>
      <c r="R1403">
        <v>0</v>
      </c>
      <c r="S1403">
        <v>0</v>
      </c>
      <c r="T1403">
        <v>0</v>
      </c>
      <c r="U1403">
        <v>2.6133329999999999</v>
      </c>
      <c r="V1403">
        <v>2.94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2760490</v>
      </c>
      <c r="B1404">
        <v>1</v>
      </c>
      <c r="C1404" t="s">
        <v>77</v>
      </c>
      <c r="D1404" t="s">
        <v>109</v>
      </c>
      <c r="E1404" t="s">
        <v>158</v>
      </c>
      <c r="F1404" t="s">
        <v>3526</v>
      </c>
      <c r="G1404" t="s">
        <v>199</v>
      </c>
      <c r="H1404" t="s">
        <v>47</v>
      </c>
      <c r="I1404" t="s">
        <v>129</v>
      </c>
      <c r="J1404" t="s">
        <v>130</v>
      </c>
      <c r="K1404" t="s">
        <v>131</v>
      </c>
      <c r="L1404" t="s">
        <v>4161</v>
      </c>
      <c r="M1404" t="s">
        <v>4162</v>
      </c>
      <c r="N1404">
        <v>1.614166666</v>
      </c>
      <c r="O1404">
        <v>7</v>
      </c>
      <c r="P1404">
        <v>0</v>
      </c>
      <c r="Q1404">
        <v>0</v>
      </c>
      <c r="R1404">
        <v>0</v>
      </c>
      <c r="S1404">
        <v>19</v>
      </c>
      <c r="T1404">
        <v>395</v>
      </c>
      <c r="U1404">
        <v>11.299167000000001</v>
      </c>
      <c r="V1404">
        <v>0</v>
      </c>
      <c r="W1404">
        <v>0</v>
      </c>
      <c r="X1404">
        <v>0</v>
      </c>
      <c r="Y1404">
        <v>30.669167000000002</v>
      </c>
      <c r="Z1404">
        <v>637.59583299999997</v>
      </c>
    </row>
    <row r="1405" spans="1:26" x14ac:dyDescent="0.3">
      <c r="A1405">
        <v>2760491</v>
      </c>
      <c r="B1405">
        <v>1</v>
      </c>
      <c r="C1405" t="s">
        <v>76</v>
      </c>
      <c r="D1405" t="s">
        <v>78</v>
      </c>
      <c r="E1405" t="s">
        <v>145</v>
      </c>
      <c r="F1405" t="s">
        <v>3497</v>
      </c>
      <c r="G1405" t="s">
        <v>160</v>
      </c>
      <c r="H1405" t="s">
        <v>46</v>
      </c>
      <c r="I1405" t="s">
        <v>129</v>
      </c>
      <c r="J1405" t="s">
        <v>130</v>
      </c>
      <c r="K1405" t="s">
        <v>131</v>
      </c>
      <c r="L1405" t="s">
        <v>4163</v>
      </c>
      <c r="M1405" t="s">
        <v>4164</v>
      </c>
      <c r="N1405">
        <v>0.34277777700000001</v>
      </c>
      <c r="O1405">
        <v>0</v>
      </c>
      <c r="P1405">
        <v>101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34.620555000000003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2760497</v>
      </c>
      <c r="B1406">
        <v>1</v>
      </c>
      <c r="C1406" t="s">
        <v>77</v>
      </c>
      <c r="D1406" t="s">
        <v>109</v>
      </c>
      <c r="E1406" t="s">
        <v>158</v>
      </c>
      <c r="F1406" t="s">
        <v>4165</v>
      </c>
      <c r="G1406" t="s">
        <v>199</v>
      </c>
      <c r="H1406" t="s">
        <v>47</v>
      </c>
      <c r="I1406" t="s">
        <v>129</v>
      </c>
      <c r="J1406" t="s">
        <v>130</v>
      </c>
      <c r="K1406" t="s">
        <v>131</v>
      </c>
      <c r="L1406" t="s">
        <v>4166</v>
      </c>
      <c r="M1406" t="s">
        <v>4167</v>
      </c>
      <c r="N1406">
        <v>0.268055555</v>
      </c>
      <c r="O1406">
        <v>5</v>
      </c>
      <c r="P1406">
        <v>235</v>
      </c>
      <c r="Q1406">
        <v>0</v>
      </c>
      <c r="R1406">
        <v>0</v>
      </c>
      <c r="S1406">
        <v>0</v>
      </c>
      <c r="T1406">
        <v>73</v>
      </c>
      <c r="U1406">
        <v>1.3402780000000001</v>
      </c>
      <c r="V1406">
        <v>62.993054999999998</v>
      </c>
      <c r="W1406">
        <v>0</v>
      </c>
      <c r="X1406">
        <v>0</v>
      </c>
      <c r="Y1406">
        <v>0</v>
      </c>
      <c r="Z1406">
        <v>19.568055999999999</v>
      </c>
    </row>
    <row r="1407" spans="1:26" x14ac:dyDescent="0.3">
      <c r="A1407">
        <v>2760499</v>
      </c>
      <c r="B1407">
        <v>1</v>
      </c>
      <c r="C1407" t="s">
        <v>76</v>
      </c>
      <c r="D1407" t="s">
        <v>81</v>
      </c>
      <c r="E1407" t="s">
        <v>138</v>
      </c>
      <c r="F1407" t="s">
        <v>4168</v>
      </c>
      <c r="G1407" t="s">
        <v>199</v>
      </c>
      <c r="H1407" t="s">
        <v>47</v>
      </c>
      <c r="I1407" t="s">
        <v>129</v>
      </c>
      <c r="J1407" t="s">
        <v>130</v>
      </c>
      <c r="K1407" t="s">
        <v>131</v>
      </c>
      <c r="L1407" t="s">
        <v>4169</v>
      </c>
      <c r="M1407" t="s">
        <v>4170</v>
      </c>
      <c r="N1407">
        <v>1.339444444</v>
      </c>
      <c r="O1407">
        <v>0</v>
      </c>
      <c r="P1407">
        <v>1495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2002.4694440000001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2760513</v>
      </c>
      <c r="B1408">
        <v>1</v>
      </c>
      <c r="C1408" t="s">
        <v>76</v>
      </c>
      <c r="D1408" t="s">
        <v>84</v>
      </c>
      <c r="E1408" t="s">
        <v>145</v>
      </c>
      <c r="F1408" t="s">
        <v>4171</v>
      </c>
      <c r="G1408" t="s">
        <v>150</v>
      </c>
      <c r="H1408" t="s">
        <v>46</v>
      </c>
      <c r="I1408" t="s">
        <v>129</v>
      </c>
      <c r="J1408" t="s">
        <v>130</v>
      </c>
      <c r="K1408" t="s">
        <v>131</v>
      </c>
      <c r="L1408" t="s">
        <v>4172</v>
      </c>
      <c r="M1408" t="s">
        <v>4173</v>
      </c>
      <c r="N1408">
        <v>7.4477777769999998</v>
      </c>
      <c r="O1408">
        <v>0</v>
      </c>
      <c r="P1408">
        <v>176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1310.8088889999999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2760499</v>
      </c>
      <c r="B1409">
        <v>2</v>
      </c>
      <c r="C1409" t="s">
        <v>76</v>
      </c>
      <c r="D1409" t="s">
        <v>81</v>
      </c>
      <c r="E1409" t="s">
        <v>138</v>
      </c>
      <c r="F1409" t="s">
        <v>4168</v>
      </c>
      <c r="G1409" t="s">
        <v>199</v>
      </c>
      <c r="H1409" t="s">
        <v>47</v>
      </c>
      <c r="I1409" t="s">
        <v>129</v>
      </c>
      <c r="J1409" t="s">
        <v>130</v>
      </c>
      <c r="K1409" t="s">
        <v>131</v>
      </c>
      <c r="L1409" t="s">
        <v>4170</v>
      </c>
      <c r="M1409" t="s">
        <v>4174</v>
      </c>
      <c r="N1409">
        <v>0.17583333300000001</v>
      </c>
      <c r="O1409">
        <v>0</v>
      </c>
      <c r="P1409">
        <v>1495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262.870833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2760499</v>
      </c>
      <c r="B1410">
        <v>3</v>
      </c>
      <c r="C1410" t="s">
        <v>76</v>
      </c>
      <c r="D1410" t="s">
        <v>81</v>
      </c>
      <c r="E1410" t="s">
        <v>163</v>
      </c>
      <c r="F1410" t="s">
        <v>4175</v>
      </c>
      <c r="G1410" t="s">
        <v>199</v>
      </c>
      <c r="H1410" t="s">
        <v>47</v>
      </c>
      <c r="I1410" t="s">
        <v>129</v>
      </c>
      <c r="J1410" t="s">
        <v>130</v>
      </c>
      <c r="K1410" t="s">
        <v>131</v>
      </c>
      <c r="L1410" t="s">
        <v>4174</v>
      </c>
      <c r="M1410" t="s">
        <v>4176</v>
      </c>
      <c r="N1410">
        <v>0.54277777699999996</v>
      </c>
      <c r="O1410">
        <v>0</v>
      </c>
      <c r="P1410">
        <v>453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245.878333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2760514</v>
      </c>
      <c r="B1411">
        <v>1</v>
      </c>
      <c r="C1411" t="s">
        <v>76</v>
      </c>
      <c r="D1411" t="s">
        <v>78</v>
      </c>
      <c r="E1411" t="s">
        <v>145</v>
      </c>
      <c r="F1411" t="s">
        <v>1233</v>
      </c>
      <c r="G1411" t="s">
        <v>160</v>
      </c>
      <c r="H1411" t="s">
        <v>46</v>
      </c>
      <c r="I1411" t="s">
        <v>129</v>
      </c>
      <c r="J1411" t="s">
        <v>130</v>
      </c>
      <c r="K1411" t="s">
        <v>131</v>
      </c>
      <c r="L1411" t="s">
        <v>4177</v>
      </c>
      <c r="M1411" t="s">
        <v>4178</v>
      </c>
      <c r="N1411">
        <v>0.48083333299999997</v>
      </c>
      <c r="O1411">
        <v>0</v>
      </c>
      <c r="P1411">
        <v>59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28.369167000000001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2760516</v>
      </c>
      <c r="B1412">
        <v>1</v>
      </c>
      <c r="C1412" t="s">
        <v>76</v>
      </c>
      <c r="D1412" t="s">
        <v>107</v>
      </c>
      <c r="E1412" t="s">
        <v>163</v>
      </c>
      <c r="F1412" t="s">
        <v>4179</v>
      </c>
      <c r="G1412" t="s">
        <v>728</v>
      </c>
      <c r="H1412" t="s">
        <v>47</v>
      </c>
      <c r="I1412" t="s">
        <v>129</v>
      </c>
      <c r="J1412" t="s">
        <v>130</v>
      </c>
      <c r="K1412" t="s">
        <v>131</v>
      </c>
      <c r="L1412" t="s">
        <v>4180</v>
      </c>
      <c r="M1412" t="s">
        <v>4181</v>
      </c>
      <c r="N1412">
        <v>0.29361111099999998</v>
      </c>
      <c r="O1412">
        <v>1</v>
      </c>
      <c r="P1412">
        <v>286</v>
      </c>
      <c r="Q1412">
        <v>0</v>
      </c>
      <c r="R1412">
        <v>0</v>
      </c>
      <c r="S1412">
        <v>0</v>
      </c>
      <c r="T1412">
        <v>0</v>
      </c>
      <c r="U1412">
        <v>0.29361100000000001</v>
      </c>
      <c r="V1412">
        <v>83.972778000000005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2760522</v>
      </c>
      <c r="B1413">
        <v>1</v>
      </c>
      <c r="C1413" t="s">
        <v>76</v>
      </c>
      <c r="D1413" t="s">
        <v>81</v>
      </c>
      <c r="E1413" t="s">
        <v>153</v>
      </c>
      <c r="F1413" t="s">
        <v>2569</v>
      </c>
      <c r="G1413" t="s">
        <v>249</v>
      </c>
      <c r="H1413" t="s">
        <v>46</v>
      </c>
      <c r="I1413" t="s">
        <v>129</v>
      </c>
      <c r="J1413" t="s">
        <v>130</v>
      </c>
      <c r="K1413" t="s">
        <v>131</v>
      </c>
      <c r="L1413" t="s">
        <v>4182</v>
      </c>
      <c r="M1413" t="s">
        <v>4183</v>
      </c>
      <c r="N1413">
        <v>8.415277777</v>
      </c>
      <c r="O1413">
        <v>0</v>
      </c>
      <c r="P1413">
        <v>11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92.568055999999999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2760525</v>
      </c>
      <c r="B1414">
        <v>1</v>
      </c>
      <c r="C1414" t="s">
        <v>76</v>
      </c>
      <c r="D1414" t="s">
        <v>78</v>
      </c>
      <c r="E1414" t="s">
        <v>145</v>
      </c>
      <c r="F1414" t="s">
        <v>4184</v>
      </c>
      <c r="G1414" t="s">
        <v>135</v>
      </c>
      <c r="H1414" t="s">
        <v>46</v>
      </c>
      <c r="I1414" t="s">
        <v>129</v>
      </c>
      <c r="J1414" t="s">
        <v>130</v>
      </c>
      <c r="K1414" t="s">
        <v>131</v>
      </c>
      <c r="L1414" t="s">
        <v>4185</v>
      </c>
      <c r="M1414" t="s">
        <v>4186</v>
      </c>
      <c r="N1414">
        <v>3.2202777770000002</v>
      </c>
      <c r="O1414">
        <v>0</v>
      </c>
      <c r="P1414">
        <v>28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90.167777999999998</v>
      </c>
      <c r="W1414">
        <v>0</v>
      </c>
      <c r="X1414">
        <v>0</v>
      </c>
      <c r="Y1414">
        <v>0</v>
      </c>
      <c r="Z1414">
        <v>0</v>
      </c>
    </row>
    <row r="1415" spans="1:26" x14ac:dyDescent="0.3">
      <c r="A1415">
        <v>2760526</v>
      </c>
      <c r="B1415">
        <v>1</v>
      </c>
      <c r="C1415" t="s">
        <v>76</v>
      </c>
      <c r="D1415" t="s">
        <v>97</v>
      </c>
      <c r="E1415" t="s">
        <v>167</v>
      </c>
      <c r="F1415" t="s">
        <v>4187</v>
      </c>
      <c r="G1415" t="s">
        <v>160</v>
      </c>
      <c r="H1415" t="s">
        <v>46</v>
      </c>
      <c r="I1415" t="s">
        <v>129</v>
      </c>
      <c r="J1415" t="s">
        <v>130</v>
      </c>
      <c r="K1415" t="s">
        <v>131</v>
      </c>
      <c r="L1415" t="s">
        <v>4188</v>
      </c>
      <c r="M1415" t="s">
        <v>4189</v>
      </c>
      <c r="N1415">
        <v>0.85611111100000004</v>
      </c>
      <c r="O1415">
        <v>1</v>
      </c>
      <c r="P1415">
        <v>106</v>
      </c>
      <c r="Q1415">
        <v>0</v>
      </c>
      <c r="R1415">
        <v>0</v>
      </c>
      <c r="S1415">
        <v>0</v>
      </c>
      <c r="T1415">
        <v>0</v>
      </c>
      <c r="U1415">
        <v>0.85611099999999996</v>
      </c>
      <c r="V1415">
        <v>90.747777999999997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2760533</v>
      </c>
      <c r="B1416">
        <v>1</v>
      </c>
      <c r="C1416" t="s">
        <v>76</v>
      </c>
      <c r="D1416" t="s">
        <v>99</v>
      </c>
      <c r="E1416" t="s">
        <v>158</v>
      </c>
      <c r="F1416" t="s">
        <v>2702</v>
      </c>
      <c r="G1416" t="s">
        <v>199</v>
      </c>
      <c r="H1416" t="s">
        <v>47</v>
      </c>
      <c r="I1416" t="s">
        <v>129</v>
      </c>
      <c r="J1416" t="s">
        <v>130</v>
      </c>
      <c r="K1416" t="s">
        <v>131</v>
      </c>
      <c r="L1416" t="s">
        <v>4190</v>
      </c>
      <c r="M1416" t="s">
        <v>4191</v>
      </c>
      <c r="N1416">
        <v>4.0225</v>
      </c>
      <c r="O1416">
        <v>53</v>
      </c>
      <c r="P1416">
        <v>85</v>
      </c>
      <c r="Q1416">
        <v>0</v>
      </c>
      <c r="R1416">
        <v>0</v>
      </c>
      <c r="S1416">
        <v>0</v>
      </c>
      <c r="T1416">
        <v>0</v>
      </c>
      <c r="U1416">
        <v>213.1925</v>
      </c>
      <c r="V1416">
        <v>341.91250000000002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2760534</v>
      </c>
      <c r="B1417">
        <v>1</v>
      </c>
      <c r="C1417" t="s">
        <v>76</v>
      </c>
      <c r="D1417" t="s">
        <v>78</v>
      </c>
      <c r="E1417" t="s">
        <v>145</v>
      </c>
      <c r="F1417" t="s">
        <v>4192</v>
      </c>
      <c r="G1417" t="s">
        <v>128</v>
      </c>
      <c r="H1417" t="s">
        <v>46</v>
      </c>
      <c r="I1417" t="s">
        <v>129</v>
      </c>
      <c r="J1417" t="s">
        <v>130</v>
      </c>
      <c r="K1417" t="s">
        <v>131</v>
      </c>
      <c r="L1417" t="s">
        <v>4193</v>
      </c>
      <c r="M1417" t="s">
        <v>4194</v>
      </c>
      <c r="N1417">
        <v>2.0747222220000001</v>
      </c>
      <c r="O1417">
        <v>0</v>
      </c>
      <c r="P1417">
        <v>40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82.988889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2760543</v>
      </c>
      <c r="B1418">
        <v>1</v>
      </c>
      <c r="C1418" t="s">
        <v>77</v>
      </c>
      <c r="D1418" t="s">
        <v>122</v>
      </c>
      <c r="E1418" t="s">
        <v>126</v>
      </c>
      <c r="F1418" t="s">
        <v>1691</v>
      </c>
      <c r="G1418" t="s">
        <v>128</v>
      </c>
      <c r="H1418" t="s">
        <v>46</v>
      </c>
      <c r="I1418" t="s">
        <v>129</v>
      </c>
      <c r="J1418" t="s">
        <v>130</v>
      </c>
      <c r="K1418" t="s">
        <v>131</v>
      </c>
      <c r="L1418" t="s">
        <v>4195</v>
      </c>
      <c r="M1418" t="s">
        <v>4196</v>
      </c>
      <c r="N1418">
        <v>1.9111111110000001</v>
      </c>
      <c r="O1418">
        <v>0</v>
      </c>
      <c r="P1418">
        <v>0</v>
      </c>
      <c r="Q1418">
        <v>0</v>
      </c>
      <c r="R1418">
        <v>53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101.288889</v>
      </c>
      <c r="Y1418">
        <v>0</v>
      </c>
      <c r="Z1418">
        <v>0</v>
      </c>
    </row>
    <row r="1419" spans="1:26" x14ac:dyDescent="0.3">
      <c r="A1419">
        <v>2760541</v>
      </c>
      <c r="B1419">
        <v>1</v>
      </c>
      <c r="C1419" t="s">
        <v>76</v>
      </c>
      <c r="D1419" t="s">
        <v>83</v>
      </c>
      <c r="E1419" t="s">
        <v>153</v>
      </c>
      <c r="F1419" t="s">
        <v>4197</v>
      </c>
      <c r="G1419" t="s">
        <v>155</v>
      </c>
      <c r="H1419" t="s">
        <v>46</v>
      </c>
      <c r="I1419" t="s">
        <v>129</v>
      </c>
      <c r="J1419" t="s">
        <v>130</v>
      </c>
      <c r="K1419" t="s">
        <v>131</v>
      </c>
      <c r="L1419" t="s">
        <v>4198</v>
      </c>
      <c r="M1419" t="s">
        <v>4199</v>
      </c>
      <c r="N1419">
        <v>4.2288888880000002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4.2288889999999997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2760548</v>
      </c>
      <c r="B1420">
        <v>1</v>
      </c>
      <c r="C1420" t="s">
        <v>77</v>
      </c>
      <c r="D1420" t="s">
        <v>124</v>
      </c>
      <c r="E1420" t="s">
        <v>145</v>
      </c>
      <c r="F1420" t="s">
        <v>4200</v>
      </c>
      <c r="G1420" t="s">
        <v>135</v>
      </c>
      <c r="H1420" t="s">
        <v>46</v>
      </c>
      <c r="I1420" t="s">
        <v>129</v>
      </c>
      <c r="J1420" t="s">
        <v>130</v>
      </c>
      <c r="K1420" t="s">
        <v>131</v>
      </c>
      <c r="L1420" t="s">
        <v>4201</v>
      </c>
      <c r="M1420" t="s">
        <v>4202</v>
      </c>
      <c r="N1420">
        <v>4.5852777769999999</v>
      </c>
      <c r="O1420">
        <v>0</v>
      </c>
      <c r="P1420">
        <v>372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1705.7233329999999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2760552</v>
      </c>
      <c r="B1421">
        <v>1</v>
      </c>
      <c r="C1421" t="s">
        <v>76</v>
      </c>
      <c r="D1421" t="s">
        <v>81</v>
      </c>
      <c r="E1421" t="s">
        <v>145</v>
      </c>
      <c r="F1421" t="s">
        <v>4203</v>
      </c>
      <c r="G1421" t="s">
        <v>128</v>
      </c>
      <c r="H1421" t="s">
        <v>46</v>
      </c>
      <c r="I1421" t="s">
        <v>129</v>
      </c>
      <c r="J1421" t="s">
        <v>130</v>
      </c>
      <c r="K1421" t="s">
        <v>131</v>
      </c>
      <c r="L1421" t="s">
        <v>4204</v>
      </c>
      <c r="M1421" t="s">
        <v>4205</v>
      </c>
      <c r="N1421">
        <v>1.468611111</v>
      </c>
      <c r="O1421">
        <v>0</v>
      </c>
      <c r="P1421">
        <v>44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64.618888999999996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2760553</v>
      </c>
      <c r="B1422">
        <v>1</v>
      </c>
      <c r="C1422" t="s">
        <v>77</v>
      </c>
      <c r="D1422" t="s">
        <v>123</v>
      </c>
      <c r="E1422" t="s">
        <v>167</v>
      </c>
      <c r="F1422" t="s">
        <v>4206</v>
      </c>
      <c r="G1422" t="s">
        <v>195</v>
      </c>
      <c r="H1422" t="s">
        <v>46</v>
      </c>
      <c r="I1422" t="s">
        <v>129</v>
      </c>
      <c r="J1422" t="s">
        <v>130</v>
      </c>
      <c r="K1422" t="s">
        <v>131</v>
      </c>
      <c r="L1422" t="s">
        <v>4207</v>
      </c>
      <c r="M1422" t="s">
        <v>4208</v>
      </c>
      <c r="N1422">
        <v>1.7116666659999999</v>
      </c>
      <c r="O1422">
        <v>0</v>
      </c>
      <c r="P1422">
        <v>101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172.878333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2760534</v>
      </c>
      <c r="B1423">
        <v>2</v>
      </c>
      <c r="C1423" t="s">
        <v>76</v>
      </c>
      <c r="D1423" t="s">
        <v>78</v>
      </c>
      <c r="E1423" t="s">
        <v>167</v>
      </c>
      <c r="F1423" t="s">
        <v>4209</v>
      </c>
      <c r="G1423" t="s">
        <v>128</v>
      </c>
      <c r="H1423" t="s">
        <v>46</v>
      </c>
      <c r="I1423" t="s">
        <v>129</v>
      </c>
      <c r="J1423" t="s">
        <v>130</v>
      </c>
      <c r="K1423" t="s">
        <v>131</v>
      </c>
      <c r="L1423" t="s">
        <v>4194</v>
      </c>
      <c r="M1423" t="s">
        <v>4210</v>
      </c>
      <c r="N1423">
        <v>0.143055555</v>
      </c>
      <c r="O1423">
        <v>0</v>
      </c>
      <c r="P1423">
        <v>435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62.229165999999999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2760615</v>
      </c>
      <c r="B1424">
        <v>1</v>
      </c>
      <c r="C1424" t="s">
        <v>76</v>
      </c>
      <c r="D1424" t="s">
        <v>79</v>
      </c>
      <c r="E1424" t="s">
        <v>163</v>
      </c>
      <c r="F1424" t="s">
        <v>4211</v>
      </c>
      <c r="G1424" t="s">
        <v>199</v>
      </c>
      <c r="H1424" t="s">
        <v>47</v>
      </c>
      <c r="I1424" t="s">
        <v>129</v>
      </c>
      <c r="J1424" t="s">
        <v>130</v>
      </c>
      <c r="K1424" t="s">
        <v>131</v>
      </c>
      <c r="L1424" t="s">
        <v>4212</v>
      </c>
      <c r="M1424" t="s">
        <v>4213</v>
      </c>
      <c r="N1424">
        <v>1.2024999999999999</v>
      </c>
      <c r="O1424">
        <v>12</v>
      </c>
      <c r="P1424">
        <v>1562</v>
      </c>
      <c r="Q1424">
        <v>0</v>
      </c>
      <c r="R1424">
        <v>0</v>
      </c>
      <c r="S1424">
        <v>0</v>
      </c>
      <c r="T1424">
        <v>0</v>
      </c>
      <c r="U1424">
        <v>14.43</v>
      </c>
      <c r="V1424">
        <v>1878.3050000000001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2760561</v>
      </c>
      <c r="B1425">
        <v>1</v>
      </c>
      <c r="C1425" t="s">
        <v>76</v>
      </c>
      <c r="D1425" t="s">
        <v>79</v>
      </c>
      <c r="E1425" t="s">
        <v>158</v>
      </c>
      <c r="F1425" t="s">
        <v>4214</v>
      </c>
      <c r="G1425" t="s">
        <v>199</v>
      </c>
      <c r="H1425" t="s">
        <v>47</v>
      </c>
      <c r="I1425" t="s">
        <v>129</v>
      </c>
      <c r="J1425" t="s">
        <v>130</v>
      </c>
      <c r="K1425" t="s">
        <v>131</v>
      </c>
      <c r="L1425" t="s">
        <v>4215</v>
      </c>
      <c r="M1425" t="s">
        <v>4216</v>
      </c>
      <c r="N1425">
        <v>0.90055555499999995</v>
      </c>
      <c r="O1425">
        <v>5</v>
      </c>
      <c r="P1425">
        <v>606</v>
      </c>
      <c r="Q1425">
        <v>0</v>
      </c>
      <c r="R1425">
        <v>0</v>
      </c>
      <c r="S1425">
        <v>0</v>
      </c>
      <c r="T1425">
        <v>0</v>
      </c>
      <c r="U1425">
        <v>4.5027780000000002</v>
      </c>
      <c r="V1425">
        <v>545.73666600000001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2760566</v>
      </c>
      <c r="B1426">
        <v>1</v>
      </c>
      <c r="C1426" t="s">
        <v>77</v>
      </c>
      <c r="D1426" t="s">
        <v>120</v>
      </c>
      <c r="E1426" t="s">
        <v>126</v>
      </c>
      <c r="F1426" t="s">
        <v>4217</v>
      </c>
      <c r="G1426" t="s">
        <v>128</v>
      </c>
      <c r="H1426" t="s">
        <v>46</v>
      </c>
      <c r="I1426" t="s">
        <v>129</v>
      </c>
      <c r="J1426" t="s">
        <v>130</v>
      </c>
      <c r="K1426" t="s">
        <v>131</v>
      </c>
      <c r="L1426" t="s">
        <v>4218</v>
      </c>
      <c r="M1426" t="s">
        <v>4219</v>
      </c>
      <c r="N1426">
        <v>1.540277777</v>
      </c>
      <c r="O1426">
        <v>0</v>
      </c>
      <c r="P1426">
        <v>0</v>
      </c>
      <c r="Q1426">
        <v>0</v>
      </c>
      <c r="R1426">
        <v>17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26.184722000000001</v>
      </c>
      <c r="Y1426">
        <v>0</v>
      </c>
      <c r="Z1426">
        <v>0</v>
      </c>
    </row>
    <row r="1427" spans="1:26" x14ac:dyDescent="0.3">
      <c r="A1427">
        <v>2760568</v>
      </c>
      <c r="B1427">
        <v>1</v>
      </c>
      <c r="C1427" t="s">
        <v>77</v>
      </c>
      <c r="D1427" t="s">
        <v>114</v>
      </c>
      <c r="E1427" t="s">
        <v>163</v>
      </c>
      <c r="F1427" t="s">
        <v>982</v>
      </c>
      <c r="G1427" t="s">
        <v>199</v>
      </c>
      <c r="H1427" t="s">
        <v>47</v>
      </c>
      <c r="I1427" t="s">
        <v>339</v>
      </c>
      <c r="J1427" t="s">
        <v>130</v>
      </c>
      <c r="K1427" t="s">
        <v>131</v>
      </c>
      <c r="L1427" t="s">
        <v>4220</v>
      </c>
      <c r="M1427" t="s">
        <v>4221</v>
      </c>
      <c r="N1427">
        <v>9.7222220000000008E-3</v>
      </c>
      <c r="O1427">
        <v>23</v>
      </c>
      <c r="P1427">
        <v>7</v>
      </c>
      <c r="Q1427">
        <v>0</v>
      </c>
      <c r="R1427">
        <v>0</v>
      </c>
      <c r="S1427">
        <v>79</v>
      </c>
      <c r="T1427">
        <v>399</v>
      </c>
      <c r="U1427">
        <v>0.223611</v>
      </c>
      <c r="V1427">
        <v>6.8056000000000005E-2</v>
      </c>
      <c r="W1427">
        <v>0</v>
      </c>
      <c r="X1427">
        <v>0</v>
      </c>
      <c r="Y1427">
        <v>0.76805599999999996</v>
      </c>
      <c r="Z1427">
        <v>3.8791669999999998</v>
      </c>
    </row>
    <row r="1428" spans="1:26" x14ac:dyDescent="0.3">
      <c r="A1428">
        <v>2760572</v>
      </c>
      <c r="B1428">
        <v>1</v>
      </c>
      <c r="C1428" t="s">
        <v>76</v>
      </c>
      <c r="D1428" t="s">
        <v>84</v>
      </c>
      <c r="E1428" t="s">
        <v>153</v>
      </c>
      <c r="F1428" t="s">
        <v>4222</v>
      </c>
      <c r="G1428" t="s">
        <v>155</v>
      </c>
      <c r="H1428" t="s">
        <v>46</v>
      </c>
      <c r="I1428" t="s">
        <v>129</v>
      </c>
      <c r="J1428" t="s">
        <v>130</v>
      </c>
      <c r="K1428" t="s">
        <v>131</v>
      </c>
      <c r="L1428" t="s">
        <v>4223</v>
      </c>
      <c r="M1428" t="s">
        <v>4224</v>
      </c>
      <c r="N1428">
        <v>1.5547222220000001</v>
      </c>
      <c r="O1428">
        <v>0</v>
      </c>
      <c r="P1428">
        <v>13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20.211389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2760571</v>
      </c>
      <c r="B1429">
        <v>1</v>
      </c>
      <c r="C1429" t="s">
        <v>76</v>
      </c>
      <c r="D1429" t="s">
        <v>90</v>
      </c>
      <c r="E1429" t="s">
        <v>163</v>
      </c>
      <c r="F1429" t="s">
        <v>4225</v>
      </c>
      <c r="G1429" t="s">
        <v>264</v>
      </c>
      <c r="H1429" t="s">
        <v>47</v>
      </c>
      <c r="I1429" t="s">
        <v>129</v>
      </c>
      <c r="J1429" t="s">
        <v>130</v>
      </c>
      <c r="K1429" t="s">
        <v>131</v>
      </c>
      <c r="L1429" t="s">
        <v>4226</v>
      </c>
      <c r="M1429" t="s">
        <v>4227</v>
      </c>
      <c r="N1429">
        <v>3.395</v>
      </c>
      <c r="O1429">
        <v>0</v>
      </c>
      <c r="P1429">
        <v>37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125.61499999999999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2760573</v>
      </c>
      <c r="B1430">
        <v>1</v>
      </c>
      <c r="C1430" t="s">
        <v>76</v>
      </c>
      <c r="D1430" t="s">
        <v>82</v>
      </c>
      <c r="E1430" t="s">
        <v>153</v>
      </c>
      <c r="F1430" t="s">
        <v>202</v>
      </c>
      <c r="G1430" t="s">
        <v>155</v>
      </c>
      <c r="H1430" t="s">
        <v>46</v>
      </c>
      <c r="I1430" t="s">
        <v>129</v>
      </c>
      <c r="J1430" t="s">
        <v>130</v>
      </c>
      <c r="K1430" t="s">
        <v>131</v>
      </c>
      <c r="L1430" t="s">
        <v>4228</v>
      </c>
      <c r="M1430" t="s">
        <v>4229</v>
      </c>
      <c r="N1430">
        <v>3.5352777770000001</v>
      </c>
      <c r="O1430">
        <v>0</v>
      </c>
      <c r="P1430">
        <v>1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3.5352779999999999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2760584</v>
      </c>
      <c r="B1431">
        <v>1</v>
      </c>
      <c r="C1431" t="s">
        <v>76</v>
      </c>
      <c r="D1431" t="s">
        <v>99</v>
      </c>
      <c r="E1431" t="s">
        <v>163</v>
      </c>
      <c r="F1431" t="s">
        <v>4230</v>
      </c>
      <c r="G1431" t="s">
        <v>199</v>
      </c>
      <c r="H1431" t="s">
        <v>47</v>
      </c>
      <c r="I1431" t="s">
        <v>129</v>
      </c>
      <c r="J1431" t="s">
        <v>130</v>
      </c>
      <c r="K1431" t="s">
        <v>131</v>
      </c>
      <c r="L1431" t="s">
        <v>4231</v>
      </c>
      <c r="M1431" t="s">
        <v>4232</v>
      </c>
      <c r="N1431">
        <v>0.38388888799999998</v>
      </c>
      <c r="O1431">
        <v>0</v>
      </c>
      <c r="P1431">
        <v>735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282.15833300000003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2760578</v>
      </c>
      <c r="B1432">
        <v>1</v>
      </c>
      <c r="C1432" t="s">
        <v>76</v>
      </c>
      <c r="D1432" t="s">
        <v>99</v>
      </c>
      <c r="E1432" t="s">
        <v>222</v>
      </c>
      <c r="F1432" t="s">
        <v>4233</v>
      </c>
      <c r="G1432" t="s">
        <v>199</v>
      </c>
      <c r="H1432" t="s">
        <v>47</v>
      </c>
      <c r="I1432" t="s">
        <v>129</v>
      </c>
      <c r="J1432" t="s">
        <v>130</v>
      </c>
      <c r="K1432" t="s">
        <v>131</v>
      </c>
      <c r="L1432" t="s">
        <v>4234</v>
      </c>
      <c r="M1432" t="s">
        <v>4235</v>
      </c>
      <c r="N1432">
        <v>0.34361111100000002</v>
      </c>
      <c r="O1432">
        <v>34</v>
      </c>
      <c r="P1432">
        <v>463</v>
      </c>
      <c r="Q1432">
        <v>0</v>
      </c>
      <c r="R1432">
        <v>0</v>
      </c>
      <c r="S1432">
        <v>0</v>
      </c>
      <c r="T1432">
        <v>0</v>
      </c>
      <c r="U1432">
        <v>11.682778000000001</v>
      </c>
      <c r="V1432">
        <v>159.09194400000001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2760581</v>
      </c>
      <c r="B1433">
        <v>1</v>
      </c>
      <c r="C1433" t="s">
        <v>77</v>
      </c>
      <c r="D1433" t="s">
        <v>123</v>
      </c>
      <c r="E1433" t="s">
        <v>126</v>
      </c>
      <c r="F1433" t="s">
        <v>4236</v>
      </c>
      <c r="G1433" t="s">
        <v>128</v>
      </c>
      <c r="H1433" t="s">
        <v>46</v>
      </c>
      <c r="I1433" t="s">
        <v>129</v>
      </c>
      <c r="J1433" t="s">
        <v>130</v>
      </c>
      <c r="K1433" t="s">
        <v>131</v>
      </c>
      <c r="L1433" t="s">
        <v>4237</v>
      </c>
      <c r="M1433" t="s">
        <v>4238</v>
      </c>
      <c r="N1433">
        <v>1.5319444440000001</v>
      </c>
      <c r="O1433">
        <v>0</v>
      </c>
      <c r="P1433">
        <v>19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29.106943999999999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2760580</v>
      </c>
      <c r="B1434">
        <v>1</v>
      </c>
      <c r="C1434" t="s">
        <v>76</v>
      </c>
      <c r="D1434" t="s">
        <v>104</v>
      </c>
      <c r="E1434" t="s">
        <v>163</v>
      </c>
      <c r="F1434" t="s">
        <v>3040</v>
      </c>
      <c r="G1434" t="s">
        <v>348</v>
      </c>
      <c r="H1434" t="s">
        <v>47</v>
      </c>
      <c r="I1434" t="s">
        <v>129</v>
      </c>
      <c r="J1434" t="s">
        <v>130</v>
      </c>
      <c r="K1434" t="s">
        <v>142</v>
      </c>
      <c r="L1434" t="s">
        <v>4239</v>
      </c>
      <c r="M1434" t="s">
        <v>4240</v>
      </c>
      <c r="N1434">
        <v>6.0266666659999997</v>
      </c>
      <c r="O1434">
        <v>0</v>
      </c>
      <c r="P1434">
        <v>0</v>
      </c>
      <c r="Q1434">
        <v>0</v>
      </c>
      <c r="R1434">
        <v>59</v>
      </c>
      <c r="S1434">
        <v>0</v>
      </c>
      <c r="T1434">
        <v>200</v>
      </c>
      <c r="U1434">
        <v>0</v>
      </c>
      <c r="V1434">
        <v>0</v>
      </c>
      <c r="W1434">
        <v>0</v>
      </c>
      <c r="X1434">
        <v>355.57333299999999</v>
      </c>
      <c r="Y1434">
        <v>0</v>
      </c>
      <c r="Z1434">
        <v>1205.333333</v>
      </c>
    </row>
    <row r="1435" spans="1:26" x14ac:dyDescent="0.3">
      <c r="A1435">
        <v>2760585</v>
      </c>
      <c r="B1435">
        <v>1</v>
      </c>
      <c r="C1435" t="s">
        <v>76</v>
      </c>
      <c r="D1435" t="s">
        <v>80</v>
      </c>
      <c r="E1435" t="s">
        <v>167</v>
      </c>
      <c r="F1435" t="s">
        <v>4241</v>
      </c>
      <c r="G1435" t="s">
        <v>348</v>
      </c>
      <c r="H1435" t="s">
        <v>46</v>
      </c>
      <c r="I1435" t="s">
        <v>129</v>
      </c>
      <c r="J1435" t="s">
        <v>130</v>
      </c>
      <c r="K1435" t="s">
        <v>142</v>
      </c>
      <c r="L1435" t="s">
        <v>4242</v>
      </c>
      <c r="M1435" t="s">
        <v>4243</v>
      </c>
      <c r="N1435">
        <v>7.5975000000000001</v>
      </c>
      <c r="O1435">
        <v>0</v>
      </c>
      <c r="P1435">
        <v>418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3175.7550000000001</v>
      </c>
      <c r="W1435">
        <v>0</v>
      </c>
      <c r="X1435">
        <v>0</v>
      </c>
      <c r="Y1435">
        <v>0</v>
      </c>
      <c r="Z1435">
        <v>0</v>
      </c>
    </row>
    <row r="1436" spans="1:26" x14ac:dyDescent="0.3">
      <c r="A1436">
        <v>2760587</v>
      </c>
      <c r="B1436">
        <v>1</v>
      </c>
      <c r="C1436" t="s">
        <v>76</v>
      </c>
      <c r="D1436" t="s">
        <v>78</v>
      </c>
      <c r="E1436" t="s">
        <v>153</v>
      </c>
      <c r="F1436" t="s">
        <v>4244</v>
      </c>
      <c r="G1436" t="s">
        <v>155</v>
      </c>
      <c r="H1436" t="s">
        <v>46</v>
      </c>
      <c r="I1436" t="s">
        <v>129</v>
      </c>
      <c r="J1436" t="s">
        <v>130</v>
      </c>
      <c r="K1436" t="s">
        <v>131</v>
      </c>
      <c r="L1436" t="s">
        <v>4245</v>
      </c>
      <c r="M1436" t="s">
        <v>4246</v>
      </c>
      <c r="N1436">
        <v>7.4811111109999997</v>
      </c>
      <c r="O1436">
        <v>0</v>
      </c>
      <c r="P1436">
        <v>3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22.443332999999999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2760592</v>
      </c>
      <c r="B1437">
        <v>1</v>
      </c>
      <c r="C1437" t="s">
        <v>77</v>
      </c>
      <c r="D1437" t="s">
        <v>108</v>
      </c>
      <c r="E1437" t="s">
        <v>222</v>
      </c>
      <c r="F1437" t="s">
        <v>4247</v>
      </c>
      <c r="G1437" t="s">
        <v>199</v>
      </c>
      <c r="H1437" t="s">
        <v>47</v>
      </c>
      <c r="I1437" t="s">
        <v>129</v>
      </c>
      <c r="J1437" t="s">
        <v>130</v>
      </c>
      <c r="K1437" t="s">
        <v>131</v>
      </c>
      <c r="L1437" t="s">
        <v>4248</v>
      </c>
      <c r="M1437" t="s">
        <v>4249</v>
      </c>
      <c r="N1437">
        <v>0.258611111</v>
      </c>
      <c r="O1437">
        <v>78</v>
      </c>
      <c r="P1437">
        <v>611</v>
      </c>
      <c r="Q1437">
        <v>0</v>
      </c>
      <c r="R1437">
        <v>0</v>
      </c>
      <c r="S1437">
        <v>38</v>
      </c>
      <c r="T1437">
        <v>531</v>
      </c>
      <c r="U1437">
        <v>20.171666999999999</v>
      </c>
      <c r="V1437">
        <v>158.01138900000001</v>
      </c>
      <c r="W1437">
        <v>0</v>
      </c>
      <c r="X1437">
        <v>0</v>
      </c>
      <c r="Y1437">
        <v>9.8272220000000008</v>
      </c>
      <c r="Z1437">
        <v>137.32249999999999</v>
      </c>
    </row>
    <row r="1438" spans="1:26" x14ac:dyDescent="0.3">
      <c r="A1438">
        <v>2760597</v>
      </c>
      <c r="B1438">
        <v>1</v>
      </c>
      <c r="C1438" t="s">
        <v>76</v>
      </c>
      <c r="D1438" t="s">
        <v>89</v>
      </c>
      <c r="E1438" t="s">
        <v>138</v>
      </c>
      <c r="F1438" t="s">
        <v>4250</v>
      </c>
      <c r="G1438" t="s">
        <v>348</v>
      </c>
      <c r="H1438" t="s">
        <v>47</v>
      </c>
      <c r="I1438" t="s">
        <v>129</v>
      </c>
      <c r="J1438" t="s">
        <v>130</v>
      </c>
      <c r="K1438" t="s">
        <v>142</v>
      </c>
      <c r="L1438" t="s">
        <v>4251</v>
      </c>
      <c r="M1438" t="s">
        <v>4252</v>
      </c>
      <c r="N1438">
        <v>3.261111111</v>
      </c>
      <c r="O1438">
        <v>51</v>
      </c>
      <c r="P1438">
        <v>19436</v>
      </c>
      <c r="Q1438">
        <v>0</v>
      </c>
      <c r="R1438">
        <v>0</v>
      </c>
      <c r="S1438">
        <v>0</v>
      </c>
      <c r="T1438">
        <v>0</v>
      </c>
      <c r="U1438">
        <v>166.316667</v>
      </c>
      <c r="V1438">
        <v>63382.955553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2760595</v>
      </c>
      <c r="B1439">
        <v>1</v>
      </c>
      <c r="C1439" t="s">
        <v>77</v>
      </c>
      <c r="D1439" t="s">
        <v>118</v>
      </c>
      <c r="E1439" t="s">
        <v>153</v>
      </c>
      <c r="F1439" t="s">
        <v>4253</v>
      </c>
      <c r="G1439" t="s">
        <v>155</v>
      </c>
      <c r="H1439" t="s">
        <v>46</v>
      </c>
      <c r="I1439" t="s">
        <v>129</v>
      </c>
      <c r="J1439" t="s">
        <v>130</v>
      </c>
      <c r="K1439" t="s">
        <v>131</v>
      </c>
      <c r="L1439" t="s">
        <v>4254</v>
      </c>
      <c r="M1439" t="s">
        <v>4255</v>
      </c>
      <c r="N1439">
        <v>1.8052777769999999</v>
      </c>
      <c r="O1439">
        <v>0</v>
      </c>
      <c r="P1439">
        <v>4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7.2211109999999996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2760599</v>
      </c>
      <c r="B1440">
        <v>1</v>
      </c>
      <c r="C1440" t="s">
        <v>76</v>
      </c>
      <c r="D1440" t="s">
        <v>99</v>
      </c>
      <c r="E1440" t="s">
        <v>158</v>
      </c>
      <c r="F1440" t="s">
        <v>3119</v>
      </c>
      <c r="G1440" t="s">
        <v>199</v>
      </c>
      <c r="H1440" t="s">
        <v>47</v>
      </c>
      <c r="I1440" t="s">
        <v>129</v>
      </c>
      <c r="J1440" t="s">
        <v>130</v>
      </c>
      <c r="K1440" t="s">
        <v>131</v>
      </c>
      <c r="L1440" t="s">
        <v>4256</v>
      </c>
      <c r="M1440" t="s">
        <v>4257</v>
      </c>
      <c r="N1440">
        <v>0.65638888799999995</v>
      </c>
      <c r="O1440">
        <v>6</v>
      </c>
      <c r="P1440">
        <v>400</v>
      </c>
      <c r="Q1440">
        <v>0</v>
      </c>
      <c r="R1440">
        <v>0</v>
      </c>
      <c r="S1440">
        <v>0</v>
      </c>
      <c r="T1440">
        <v>0</v>
      </c>
      <c r="U1440">
        <v>3.9383330000000001</v>
      </c>
      <c r="V1440">
        <v>262.55555500000003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2760617</v>
      </c>
      <c r="B1441">
        <v>1</v>
      </c>
      <c r="C1441" t="s">
        <v>76</v>
      </c>
      <c r="D1441" t="s">
        <v>88</v>
      </c>
      <c r="E1441" t="s">
        <v>153</v>
      </c>
      <c r="F1441" t="s">
        <v>4258</v>
      </c>
      <c r="G1441" t="s">
        <v>249</v>
      </c>
      <c r="H1441" t="s">
        <v>46</v>
      </c>
      <c r="I1441" t="s">
        <v>129</v>
      </c>
      <c r="J1441" t="s">
        <v>130</v>
      </c>
      <c r="K1441" t="s">
        <v>131</v>
      </c>
      <c r="L1441" t="s">
        <v>4259</v>
      </c>
      <c r="M1441" t="s">
        <v>4260</v>
      </c>
      <c r="N1441">
        <v>2.4752777770000001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2.4752779999999999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2760603</v>
      </c>
      <c r="B1442">
        <v>1</v>
      </c>
      <c r="C1442" t="s">
        <v>77</v>
      </c>
      <c r="D1442" t="s">
        <v>113</v>
      </c>
      <c r="E1442" t="s">
        <v>153</v>
      </c>
      <c r="F1442" t="s">
        <v>4261</v>
      </c>
      <c r="G1442" t="s">
        <v>249</v>
      </c>
      <c r="H1442" t="s">
        <v>46</v>
      </c>
      <c r="I1442" t="s">
        <v>129</v>
      </c>
      <c r="J1442" t="s">
        <v>130</v>
      </c>
      <c r="K1442" t="s">
        <v>131</v>
      </c>
      <c r="L1442" t="s">
        <v>4262</v>
      </c>
      <c r="M1442" t="s">
        <v>4263</v>
      </c>
      <c r="N1442">
        <v>2.0649999999999999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1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2.0649999999999999</v>
      </c>
    </row>
    <row r="1443" spans="1:26" x14ac:dyDescent="0.3">
      <c r="A1443">
        <v>2760602</v>
      </c>
      <c r="B1443">
        <v>1</v>
      </c>
      <c r="C1443" t="s">
        <v>77</v>
      </c>
      <c r="D1443" t="s">
        <v>124</v>
      </c>
      <c r="E1443" t="s">
        <v>222</v>
      </c>
      <c r="F1443" t="s">
        <v>4264</v>
      </c>
      <c r="G1443" t="s">
        <v>348</v>
      </c>
      <c r="H1443" t="s">
        <v>47</v>
      </c>
      <c r="I1443" t="s">
        <v>129</v>
      </c>
      <c r="J1443" t="s">
        <v>130</v>
      </c>
      <c r="K1443" t="s">
        <v>142</v>
      </c>
      <c r="L1443" t="s">
        <v>4265</v>
      </c>
      <c r="M1443" t="s">
        <v>4266</v>
      </c>
      <c r="N1443">
        <v>2.5247222219999998</v>
      </c>
      <c r="O1443">
        <v>6</v>
      </c>
      <c r="P1443">
        <v>4509</v>
      </c>
      <c r="Q1443">
        <v>0</v>
      </c>
      <c r="R1443">
        <v>0</v>
      </c>
      <c r="S1443">
        <v>0</v>
      </c>
      <c r="T1443">
        <v>0</v>
      </c>
      <c r="U1443">
        <v>15.148332999999999</v>
      </c>
      <c r="V1443">
        <v>11383.972499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2761089</v>
      </c>
      <c r="B1444">
        <v>1</v>
      </c>
      <c r="C1444" t="s">
        <v>76</v>
      </c>
      <c r="D1444" t="s">
        <v>89</v>
      </c>
      <c r="E1444" t="s">
        <v>222</v>
      </c>
      <c r="F1444" t="s">
        <v>4267</v>
      </c>
      <c r="G1444" t="s">
        <v>264</v>
      </c>
      <c r="H1444" t="s">
        <v>47</v>
      </c>
      <c r="I1444" t="s">
        <v>129</v>
      </c>
      <c r="J1444" t="s">
        <v>130</v>
      </c>
      <c r="K1444" t="s">
        <v>131</v>
      </c>
      <c r="L1444" t="s">
        <v>4268</v>
      </c>
      <c r="M1444" t="s">
        <v>4269</v>
      </c>
      <c r="N1444">
        <v>10.483888887999999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283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2966.9405550000001</v>
      </c>
    </row>
    <row r="1445" spans="1:26" x14ac:dyDescent="0.3">
      <c r="A1445">
        <v>2760618</v>
      </c>
      <c r="B1445">
        <v>1</v>
      </c>
      <c r="C1445" t="s">
        <v>76</v>
      </c>
      <c r="D1445" t="s">
        <v>102</v>
      </c>
      <c r="E1445" t="s">
        <v>158</v>
      </c>
      <c r="F1445" t="s">
        <v>4270</v>
      </c>
      <c r="G1445" t="s">
        <v>199</v>
      </c>
      <c r="H1445" t="s">
        <v>47</v>
      </c>
      <c r="I1445" t="s">
        <v>129</v>
      </c>
      <c r="J1445" t="s">
        <v>130</v>
      </c>
      <c r="K1445" t="s">
        <v>131</v>
      </c>
      <c r="L1445" t="s">
        <v>4271</v>
      </c>
      <c r="M1445" t="s">
        <v>4272</v>
      </c>
      <c r="N1445">
        <v>0.48083333299999997</v>
      </c>
      <c r="O1445">
        <v>2</v>
      </c>
      <c r="P1445">
        <v>694</v>
      </c>
      <c r="Q1445">
        <v>0</v>
      </c>
      <c r="R1445">
        <v>0</v>
      </c>
      <c r="S1445">
        <v>1</v>
      </c>
      <c r="T1445">
        <v>0</v>
      </c>
      <c r="U1445">
        <v>0.96166700000000005</v>
      </c>
      <c r="V1445">
        <v>333.69833299999999</v>
      </c>
      <c r="W1445">
        <v>0</v>
      </c>
      <c r="X1445">
        <v>0</v>
      </c>
      <c r="Y1445">
        <v>0.48083300000000001</v>
      </c>
      <c r="Z1445">
        <v>0</v>
      </c>
    </row>
    <row r="1446" spans="1:26" x14ac:dyDescent="0.3">
      <c r="A1446">
        <v>2760620</v>
      </c>
      <c r="B1446">
        <v>1</v>
      </c>
      <c r="C1446" t="s">
        <v>76</v>
      </c>
      <c r="D1446" t="s">
        <v>89</v>
      </c>
      <c r="E1446" t="s">
        <v>167</v>
      </c>
      <c r="F1446" t="s">
        <v>477</v>
      </c>
      <c r="G1446" t="s">
        <v>348</v>
      </c>
      <c r="H1446" t="s">
        <v>46</v>
      </c>
      <c r="I1446" t="s">
        <v>129</v>
      </c>
      <c r="J1446" t="s">
        <v>130</v>
      </c>
      <c r="K1446" t="s">
        <v>142</v>
      </c>
      <c r="L1446" t="s">
        <v>4273</v>
      </c>
      <c r="M1446" t="s">
        <v>4274</v>
      </c>
      <c r="N1446">
        <v>6.028333333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188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1133.326667</v>
      </c>
    </row>
    <row r="1447" spans="1:26" x14ac:dyDescent="0.3">
      <c r="A1447">
        <v>2760630</v>
      </c>
      <c r="B1447">
        <v>1</v>
      </c>
      <c r="C1447" t="s">
        <v>76</v>
      </c>
      <c r="D1447" t="s">
        <v>89</v>
      </c>
      <c r="E1447" t="s">
        <v>222</v>
      </c>
      <c r="F1447" t="s">
        <v>4275</v>
      </c>
      <c r="G1447" t="s">
        <v>348</v>
      </c>
      <c r="H1447" t="s">
        <v>47</v>
      </c>
      <c r="I1447" t="s">
        <v>129</v>
      </c>
      <c r="J1447" t="s">
        <v>130</v>
      </c>
      <c r="K1447" t="s">
        <v>142</v>
      </c>
      <c r="L1447" t="s">
        <v>4276</v>
      </c>
      <c r="M1447" t="s">
        <v>4277</v>
      </c>
      <c r="N1447">
        <v>3.3975</v>
      </c>
      <c r="O1447">
        <v>182</v>
      </c>
      <c r="P1447">
        <v>5645</v>
      </c>
      <c r="Q1447">
        <v>0</v>
      </c>
      <c r="R1447">
        <v>0</v>
      </c>
      <c r="S1447">
        <v>28</v>
      </c>
      <c r="T1447">
        <v>1697</v>
      </c>
      <c r="U1447">
        <v>618.34500000000003</v>
      </c>
      <c r="V1447">
        <v>19178.887500000001</v>
      </c>
      <c r="W1447">
        <v>0</v>
      </c>
      <c r="X1447">
        <v>0</v>
      </c>
      <c r="Y1447">
        <v>95.13</v>
      </c>
      <c r="Z1447">
        <v>5765.5574999999999</v>
      </c>
    </row>
    <row r="1448" spans="1:26" x14ac:dyDescent="0.3">
      <c r="A1448">
        <v>2760622</v>
      </c>
      <c r="B1448">
        <v>1</v>
      </c>
      <c r="C1448" t="s">
        <v>76</v>
      </c>
      <c r="D1448" t="s">
        <v>102</v>
      </c>
      <c r="E1448" t="s">
        <v>222</v>
      </c>
      <c r="F1448" t="s">
        <v>4278</v>
      </c>
      <c r="G1448" t="s">
        <v>199</v>
      </c>
      <c r="H1448" t="s">
        <v>47</v>
      </c>
      <c r="I1448" t="s">
        <v>129</v>
      </c>
      <c r="J1448" t="s">
        <v>130</v>
      </c>
      <c r="K1448" t="s">
        <v>131</v>
      </c>
      <c r="L1448" t="s">
        <v>4279</v>
      </c>
      <c r="M1448" t="s">
        <v>4280</v>
      </c>
      <c r="N1448">
        <v>0.11749999999999999</v>
      </c>
      <c r="O1448">
        <v>150</v>
      </c>
      <c r="P1448">
        <v>2688</v>
      </c>
      <c r="Q1448">
        <v>0</v>
      </c>
      <c r="R1448">
        <v>0</v>
      </c>
      <c r="S1448">
        <v>255</v>
      </c>
      <c r="T1448">
        <v>4021</v>
      </c>
      <c r="U1448">
        <v>17.625</v>
      </c>
      <c r="V1448">
        <v>315.83999999999997</v>
      </c>
      <c r="W1448">
        <v>0</v>
      </c>
      <c r="X1448">
        <v>0</v>
      </c>
      <c r="Y1448">
        <v>29.962499999999999</v>
      </c>
      <c r="Z1448">
        <v>472.46749999999997</v>
      </c>
    </row>
    <row r="1449" spans="1:26" x14ac:dyDescent="0.3">
      <c r="A1449">
        <v>2760624</v>
      </c>
      <c r="B1449">
        <v>1</v>
      </c>
      <c r="C1449" t="s">
        <v>76</v>
      </c>
      <c r="D1449" t="s">
        <v>102</v>
      </c>
      <c r="E1449" t="s">
        <v>222</v>
      </c>
      <c r="F1449" t="s">
        <v>3748</v>
      </c>
      <c r="G1449" t="s">
        <v>199</v>
      </c>
      <c r="H1449" t="s">
        <v>47</v>
      </c>
      <c r="I1449" t="s">
        <v>129</v>
      </c>
      <c r="J1449" t="s">
        <v>130</v>
      </c>
      <c r="K1449" t="s">
        <v>131</v>
      </c>
      <c r="L1449" t="s">
        <v>4279</v>
      </c>
      <c r="M1449" t="s">
        <v>4281</v>
      </c>
      <c r="N1449">
        <v>2.562777777</v>
      </c>
      <c r="O1449">
        <v>11</v>
      </c>
      <c r="P1449">
        <v>75</v>
      </c>
      <c r="Q1449">
        <v>8</v>
      </c>
      <c r="R1449">
        <v>57</v>
      </c>
      <c r="S1449">
        <v>0</v>
      </c>
      <c r="T1449">
        <v>61</v>
      </c>
      <c r="U1449">
        <v>28.190556000000001</v>
      </c>
      <c r="V1449">
        <v>192.20833300000001</v>
      </c>
      <c r="W1449">
        <v>20.502222</v>
      </c>
      <c r="X1449">
        <v>146.07833299999999</v>
      </c>
      <c r="Y1449">
        <v>0</v>
      </c>
      <c r="Z1449">
        <v>156.329444</v>
      </c>
    </row>
    <row r="1450" spans="1:26" x14ac:dyDescent="0.3">
      <c r="A1450">
        <v>2760615</v>
      </c>
      <c r="B1450">
        <v>2</v>
      </c>
      <c r="C1450" t="s">
        <v>76</v>
      </c>
      <c r="D1450" t="s">
        <v>79</v>
      </c>
      <c r="E1450" t="s">
        <v>163</v>
      </c>
      <c r="F1450" t="s">
        <v>4282</v>
      </c>
      <c r="G1450" t="s">
        <v>199</v>
      </c>
      <c r="H1450" t="s">
        <v>47</v>
      </c>
      <c r="I1450" t="s">
        <v>129</v>
      </c>
      <c r="J1450" t="s">
        <v>130</v>
      </c>
      <c r="K1450" t="s">
        <v>131</v>
      </c>
      <c r="L1450" t="s">
        <v>4213</v>
      </c>
      <c r="M1450" t="s">
        <v>4283</v>
      </c>
      <c r="N1450">
        <v>2.0066666660000001</v>
      </c>
      <c r="O1450">
        <v>12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24.08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2760626</v>
      </c>
      <c r="B1451">
        <v>1</v>
      </c>
      <c r="C1451" t="s">
        <v>76</v>
      </c>
      <c r="D1451" t="s">
        <v>91</v>
      </c>
      <c r="E1451" t="s">
        <v>167</v>
      </c>
      <c r="F1451" t="s">
        <v>4284</v>
      </c>
      <c r="G1451" t="s">
        <v>160</v>
      </c>
      <c r="H1451" t="s">
        <v>46</v>
      </c>
      <c r="I1451" t="s">
        <v>129</v>
      </c>
      <c r="J1451" t="s">
        <v>130</v>
      </c>
      <c r="K1451" t="s">
        <v>131</v>
      </c>
      <c r="L1451" t="s">
        <v>4285</v>
      </c>
      <c r="M1451" t="s">
        <v>4286</v>
      </c>
      <c r="N1451">
        <v>0.62694444400000005</v>
      </c>
      <c r="O1451">
        <v>0</v>
      </c>
      <c r="P1451">
        <v>184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115.357778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2760628</v>
      </c>
      <c r="B1452">
        <v>1</v>
      </c>
      <c r="C1452" t="s">
        <v>76</v>
      </c>
      <c r="D1452" t="s">
        <v>78</v>
      </c>
      <c r="E1452" t="s">
        <v>153</v>
      </c>
      <c r="F1452" t="s">
        <v>4287</v>
      </c>
      <c r="G1452" t="s">
        <v>155</v>
      </c>
      <c r="H1452" t="s">
        <v>46</v>
      </c>
      <c r="I1452" t="s">
        <v>129</v>
      </c>
      <c r="J1452" t="s">
        <v>130</v>
      </c>
      <c r="K1452" t="s">
        <v>131</v>
      </c>
      <c r="L1452" t="s">
        <v>4288</v>
      </c>
      <c r="M1452" t="s">
        <v>4289</v>
      </c>
      <c r="N1452">
        <v>1.29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1.29</v>
      </c>
      <c r="W1452">
        <v>0</v>
      </c>
      <c r="X1452">
        <v>0</v>
      </c>
      <c r="Y1452">
        <v>0</v>
      </c>
      <c r="Z1452">
        <v>0</v>
      </c>
    </row>
    <row r="1453" spans="1:26" x14ac:dyDescent="0.3">
      <c r="A1453">
        <v>2760640</v>
      </c>
      <c r="B1453">
        <v>1</v>
      </c>
      <c r="C1453" t="s">
        <v>76</v>
      </c>
      <c r="D1453" t="s">
        <v>102</v>
      </c>
      <c r="E1453" t="s">
        <v>222</v>
      </c>
      <c r="F1453" t="s">
        <v>4290</v>
      </c>
      <c r="G1453" t="s">
        <v>199</v>
      </c>
      <c r="H1453" t="s">
        <v>47</v>
      </c>
      <c r="I1453" t="s">
        <v>129</v>
      </c>
      <c r="J1453" t="s">
        <v>130</v>
      </c>
      <c r="K1453" t="s">
        <v>131</v>
      </c>
      <c r="L1453" t="s">
        <v>4291</v>
      </c>
      <c r="M1453" t="s">
        <v>4292</v>
      </c>
      <c r="N1453">
        <v>0.705555555</v>
      </c>
      <c r="O1453">
        <v>21</v>
      </c>
      <c r="P1453">
        <v>181</v>
      </c>
      <c r="Q1453">
        <v>0</v>
      </c>
      <c r="R1453">
        <v>0</v>
      </c>
      <c r="S1453">
        <v>14</v>
      </c>
      <c r="T1453">
        <v>11</v>
      </c>
      <c r="U1453">
        <v>14.816667000000001</v>
      </c>
      <c r="V1453">
        <v>127.705555</v>
      </c>
      <c r="W1453">
        <v>0</v>
      </c>
      <c r="X1453">
        <v>0</v>
      </c>
      <c r="Y1453">
        <v>9.8777779999999993</v>
      </c>
      <c r="Z1453">
        <v>7.7611109999999996</v>
      </c>
    </row>
    <row r="1454" spans="1:26" x14ac:dyDescent="0.3">
      <c r="A1454">
        <v>2760633</v>
      </c>
      <c r="B1454">
        <v>1</v>
      </c>
      <c r="C1454" t="s">
        <v>76</v>
      </c>
      <c r="D1454" t="s">
        <v>102</v>
      </c>
      <c r="E1454" t="s">
        <v>158</v>
      </c>
      <c r="F1454" t="s">
        <v>4293</v>
      </c>
      <c r="G1454" t="s">
        <v>199</v>
      </c>
      <c r="H1454" t="s">
        <v>47</v>
      </c>
      <c r="I1454" t="s">
        <v>129</v>
      </c>
      <c r="J1454" t="s">
        <v>130</v>
      </c>
      <c r="K1454" t="s">
        <v>131</v>
      </c>
      <c r="L1454" t="s">
        <v>4294</v>
      </c>
      <c r="M1454" t="s">
        <v>4295</v>
      </c>
      <c r="N1454">
        <v>0.62083333299999999</v>
      </c>
      <c r="O1454">
        <v>9</v>
      </c>
      <c r="P1454">
        <v>695</v>
      </c>
      <c r="Q1454">
        <v>0</v>
      </c>
      <c r="R1454">
        <v>0</v>
      </c>
      <c r="S1454">
        <v>89</v>
      </c>
      <c r="T1454">
        <v>201</v>
      </c>
      <c r="U1454">
        <v>5.5875000000000004</v>
      </c>
      <c r="V1454">
        <v>431.47916600000002</v>
      </c>
      <c r="W1454">
        <v>0</v>
      </c>
      <c r="X1454">
        <v>0</v>
      </c>
      <c r="Y1454">
        <v>55.254167000000002</v>
      </c>
      <c r="Z1454">
        <v>124.78749999999999</v>
      </c>
    </row>
    <row r="1455" spans="1:26" x14ac:dyDescent="0.3">
      <c r="A1455">
        <v>2760631</v>
      </c>
      <c r="B1455">
        <v>1</v>
      </c>
      <c r="C1455" t="s">
        <v>76</v>
      </c>
      <c r="D1455" t="s">
        <v>97</v>
      </c>
      <c r="E1455" t="s">
        <v>126</v>
      </c>
      <c r="F1455" t="s">
        <v>4296</v>
      </c>
      <c r="G1455" t="s">
        <v>160</v>
      </c>
      <c r="H1455" t="s">
        <v>46</v>
      </c>
      <c r="I1455" t="s">
        <v>129</v>
      </c>
      <c r="J1455" t="s">
        <v>130</v>
      </c>
      <c r="K1455" t="s">
        <v>131</v>
      </c>
      <c r="L1455" t="s">
        <v>4297</v>
      </c>
      <c r="M1455" t="s">
        <v>4298</v>
      </c>
      <c r="N1455">
        <v>0.90555555499999996</v>
      </c>
      <c r="O1455">
        <v>0</v>
      </c>
      <c r="P1455">
        <v>172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155.75555499999999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2760636</v>
      </c>
      <c r="B1456">
        <v>1</v>
      </c>
      <c r="C1456" t="s">
        <v>77</v>
      </c>
      <c r="D1456" t="s">
        <v>119</v>
      </c>
      <c r="E1456" t="s">
        <v>222</v>
      </c>
      <c r="F1456" t="s">
        <v>3593</v>
      </c>
      <c r="G1456" t="s">
        <v>199</v>
      </c>
      <c r="H1456" t="s">
        <v>47</v>
      </c>
      <c r="I1456" t="s">
        <v>129</v>
      </c>
      <c r="J1456" t="s">
        <v>130</v>
      </c>
      <c r="K1456" t="s">
        <v>131</v>
      </c>
      <c r="L1456" t="s">
        <v>4299</v>
      </c>
      <c r="M1456" t="s">
        <v>4300</v>
      </c>
      <c r="N1456">
        <v>0.47777777700000001</v>
      </c>
      <c r="O1456">
        <v>456</v>
      </c>
      <c r="P1456">
        <v>998</v>
      </c>
      <c r="Q1456">
        <v>0</v>
      </c>
      <c r="R1456">
        <v>0</v>
      </c>
      <c r="S1456">
        <v>0</v>
      </c>
      <c r="T1456">
        <v>0</v>
      </c>
      <c r="U1456">
        <v>217.86666600000001</v>
      </c>
      <c r="V1456">
        <v>476.82222100000001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2760635</v>
      </c>
      <c r="B1457">
        <v>1</v>
      </c>
      <c r="C1457" t="s">
        <v>76</v>
      </c>
      <c r="D1457" t="s">
        <v>81</v>
      </c>
      <c r="E1457" t="s">
        <v>153</v>
      </c>
      <c r="F1457" t="s">
        <v>4301</v>
      </c>
      <c r="G1457" t="s">
        <v>155</v>
      </c>
      <c r="H1457" t="s">
        <v>46</v>
      </c>
      <c r="I1457" t="s">
        <v>129</v>
      </c>
      <c r="J1457" t="s">
        <v>130</v>
      </c>
      <c r="K1457" t="s">
        <v>131</v>
      </c>
      <c r="L1457" t="s">
        <v>4302</v>
      </c>
      <c r="M1457" t="s">
        <v>4303</v>
      </c>
      <c r="N1457">
        <v>6.9027777769999998</v>
      </c>
      <c r="O1457">
        <v>0</v>
      </c>
      <c r="P1457">
        <v>10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69.027777999999998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2760641</v>
      </c>
      <c r="B1458">
        <v>1</v>
      </c>
      <c r="C1458" t="s">
        <v>76</v>
      </c>
      <c r="D1458" t="s">
        <v>94</v>
      </c>
      <c r="E1458" t="s">
        <v>126</v>
      </c>
      <c r="F1458" t="s">
        <v>3548</v>
      </c>
      <c r="G1458" t="s">
        <v>371</v>
      </c>
      <c r="H1458" t="s">
        <v>46</v>
      </c>
      <c r="I1458" t="s">
        <v>129</v>
      </c>
      <c r="J1458" t="s">
        <v>130</v>
      </c>
      <c r="K1458" t="s">
        <v>131</v>
      </c>
      <c r="L1458" t="s">
        <v>4304</v>
      </c>
      <c r="M1458" t="s">
        <v>4305</v>
      </c>
      <c r="N1458">
        <v>6.5155555549999997</v>
      </c>
      <c r="O1458">
        <v>0</v>
      </c>
      <c r="P1458">
        <v>35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228.044444</v>
      </c>
      <c r="W1458">
        <v>0</v>
      </c>
      <c r="X1458">
        <v>0</v>
      </c>
      <c r="Y1458">
        <v>0</v>
      </c>
      <c r="Z1458">
        <v>0</v>
      </c>
    </row>
    <row r="1459" spans="1:26" x14ac:dyDescent="0.3">
      <c r="A1459">
        <v>2760638</v>
      </c>
      <c r="B1459">
        <v>1</v>
      </c>
      <c r="C1459" t="s">
        <v>76</v>
      </c>
      <c r="D1459" t="s">
        <v>89</v>
      </c>
      <c r="E1459" t="s">
        <v>222</v>
      </c>
      <c r="F1459" t="s">
        <v>4306</v>
      </c>
      <c r="G1459" t="s">
        <v>348</v>
      </c>
      <c r="H1459" t="s">
        <v>47</v>
      </c>
      <c r="I1459" t="s">
        <v>129</v>
      </c>
      <c r="J1459" t="s">
        <v>130</v>
      </c>
      <c r="K1459" t="s">
        <v>142</v>
      </c>
      <c r="L1459" t="s">
        <v>4307</v>
      </c>
      <c r="M1459" t="s">
        <v>4308</v>
      </c>
      <c r="N1459">
        <v>7.5536111110000004</v>
      </c>
      <c r="O1459">
        <v>36</v>
      </c>
      <c r="P1459">
        <v>2253</v>
      </c>
      <c r="Q1459">
        <v>0</v>
      </c>
      <c r="R1459">
        <v>0</v>
      </c>
      <c r="S1459">
        <v>0</v>
      </c>
      <c r="T1459">
        <v>0</v>
      </c>
      <c r="U1459">
        <v>271.93</v>
      </c>
      <c r="V1459">
        <v>17018.285833000002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2760639</v>
      </c>
      <c r="B1460">
        <v>1</v>
      </c>
      <c r="C1460" t="s">
        <v>76</v>
      </c>
      <c r="D1460" t="s">
        <v>103</v>
      </c>
      <c r="E1460" t="s">
        <v>126</v>
      </c>
      <c r="F1460" t="s">
        <v>4309</v>
      </c>
      <c r="G1460" t="s">
        <v>344</v>
      </c>
      <c r="H1460" t="s">
        <v>46</v>
      </c>
      <c r="I1460" t="s">
        <v>129</v>
      </c>
      <c r="J1460" t="s">
        <v>130</v>
      </c>
      <c r="K1460" t="s">
        <v>142</v>
      </c>
      <c r="L1460" t="s">
        <v>4310</v>
      </c>
      <c r="M1460" t="s">
        <v>4311</v>
      </c>
      <c r="N1460">
        <v>6.4797222220000004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45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291.58749999999998</v>
      </c>
    </row>
    <row r="1461" spans="1:26" x14ac:dyDescent="0.3">
      <c r="A1461">
        <v>2760648</v>
      </c>
      <c r="B1461">
        <v>1</v>
      </c>
      <c r="C1461" t="s">
        <v>76</v>
      </c>
      <c r="D1461" t="s">
        <v>91</v>
      </c>
      <c r="E1461" t="s">
        <v>163</v>
      </c>
      <c r="F1461" t="s">
        <v>4312</v>
      </c>
      <c r="G1461" t="s">
        <v>264</v>
      </c>
      <c r="H1461" t="s">
        <v>47</v>
      </c>
      <c r="I1461" t="s">
        <v>129</v>
      </c>
      <c r="J1461" t="s">
        <v>130</v>
      </c>
      <c r="K1461" t="s">
        <v>131</v>
      </c>
      <c r="L1461" t="s">
        <v>4313</v>
      </c>
      <c r="M1461" t="s">
        <v>4314</v>
      </c>
      <c r="N1461">
        <v>1.869444444</v>
      </c>
      <c r="O1461">
        <v>7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13.086111000000001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2760651</v>
      </c>
      <c r="B1462">
        <v>1</v>
      </c>
      <c r="C1462" t="s">
        <v>76</v>
      </c>
      <c r="D1462" t="s">
        <v>79</v>
      </c>
      <c r="E1462" t="s">
        <v>153</v>
      </c>
      <c r="F1462" t="s">
        <v>4315</v>
      </c>
      <c r="G1462" t="s">
        <v>155</v>
      </c>
      <c r="H1462" t="s">
        <v>46</v>
      </c>
      <c r="I1462" t="s">
        <v>129</v>
      </c>
      <c r="J1462" t="s">
        <v>130</v>
      </c>
      <c r="K1462" t="s">
        <v>131</v>
      </c>
      <c r="L1462" t="s">
        <v>4316</v>
      </c>
      <c r="M1462" t="s">
        <v>4317</v>
      </c>
      <c r="N1462">
        <v>1.3758333330000001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1.3758330000000001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2760653</v>
      </c>
      <c r="B1463">
        <v>1</v>
      </c>
      <c r="C1463" t="s">
        <v>77</v>
      </c>
      <c r="D1463" t="s">
        <v>108</v>
      </c>
      <c r="E1463" t="s">
        <v>153</v>
      </c>
      <c r="F1463" t="s">
        <v>4318</v>
      </c>
      <c r="G1463" t="s">
        <v>155</v>
      </c>
      <c r="H1463" t="s">
        <v>46</v>
      </c>
      <c r="I1463" t="s">
        <v>129</v>
      </c>
      <c r="J1463" t="s">
        <v>130</v>
      </c>
      <c r="K1463" t="s">
        <v>131</v>
      </c>
      <c r="L1463" t="s">
        <v>4316</v>
      </c>
      <c r="M1463" t="s">
        <v>4319</v>
      </c>
      <c r="N1463">
        <v>3.6244444439999999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1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3.624444</v>
      </c>
    </row>
    <row r="1464" spans="1:26" x14ac:dyDescent="0.3">
      <c r="A1464">
        <v>2760657</v>
      </c>
      <c r="B1464">
        <v>1</v>
      </c>
      <c r="C1464" t="s">
        <v>76</v>
      </c>
      <c r="D1464" t="s">
        <v>78</v>
      </c>
      <c r="E1464" t="s">
        <v>153</v>
      </c>
      <c r="F1464" t="s">
        <v>4320</v>
      </c>
      <c r="G1464" t="s">
        <v>206</v>
      </c>
      <c r="H1464" t="s">
        <v>46</v>
      </c>
      <c r="I1464" t="s">
        <v>129</v>
      </c>
      <c r="J1464" t="s">
        <v>130</v>
      </c>
      <c r="K1464" t="s">
        <v>131</v>
      </c>
      <c r="L1464" t="s">
        <v>4321</v>
      </c>
      <c r="M1464" t="s">
        <v>4322</v>
      </c>
      <c r="N1464">
        <v>0.89500000000000002</v>
      </c>
      <c r="O1464">
        <v>0</v>
      </c>
      <c r="P1464">
        <v>26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23.27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2760655</v>
      </c>
      <c r="B1465">
        <v>1</v>
      </c>
      <c r="C1465" t="s">
        <v>77</v>
      </c>
      <c r="D1465" t="s">
        <v>109</v>
      </c>
      <c r="E1465" t="s">
        <v>163</v>
      </c>
      <c r="F1465" t="s">
        <v>4323</v>
      </c>
      <c r="G1465" t="s">
        <v>264</v>
      </c>
      <c r="H1465" t="s">
        <v>47</v>
      </c>
      <c r="I1465" t="s">
        <v>129</v>
      </c>
      <c r="J1465" t="s">
        <v>130</v>
      </c>
      <c r="K1465" t="s">
        <v>131</v>
      </c>
      <c r="L1465" t="s">
        <v>4324</v>
      </c>
      <c r="M1465" t="s">
        <v>4325</v>
      </c>
      <c r="N1465">
        <v>2.9280555549999998</v>
      </c>
      <c r="O1465">
        <v>0</v>
      </c>
      <c r="P1465">
        <v>44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128.83444399999999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2760656</v>
      </c>
      <c r="B1466">
        <v>1</v>
      </c>
      <c r="C1466" t="s">
        <v>76</v>
      </c>
      <c r="D1466" t="s">
        <v>81</v>
      </c>
      <c r="E1466" t="s">
        <v>153</v>
      </c>
      <c r="F1466" t="s">
        <v>4326</v>
      </c>
      <c r="G1466" t="s">
        <v>155</v>
      </c>
      <c r="H1466" t="s">
        <v>46</v>
      </c>
      <c r="I1466" t="s">
        <v>129</v>
      </c>
      <c r="J1466" t="s">
        <v>130</v>
      </c>
      <c r="K1466" t="s">
        <v>131</v>
      </c>
      <c r="L1466" t="s">
        <v>4327</v>
      </c>
      <c r="M1466" t="s">
        <v>4328</v>
      </c>
      <c r="N1466">
        <v>9.0083333329999995</v>
      </c>
      <c r="O1466">
        <v>0</v>
      </c>
      <c r="P1466">
        <v>7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63.058332999999998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2760661</v>
      </c>
      <c r="B1467">
        <v>1</v>
      </c>
      <c r="C1467" t="s">
        <v>76</v>
      </c>
      <c r="D1467" t="s">
        <v>103</v>
      </c>
      <c r="E1467" t="s">
        <v>167</v>
      </c>
      <c r="F1467" t="s">
        <v>4329</v>
      </c>
      <c r="G1467" t="s">
        <v>160</v>
      </c>
      <c r="H1467" t="s">
        <v>46</v>
      </c>
      <c r="I1467" t="s">
        <v>129</v>
      </c>
      <c r="J1467" t="s">
        <v>130</v>
      </c>
      <c r="K1467" t="s">
        <v>131</v>
      </c>
      <c r="L1467" t="s">
        <v>4330</v>
      </c>
      <c r="M1467" t="s">
        <v>4331</v>
      </c>
      <c r="N1467">
        <v>0.40805555500000001</v>
      </c>
      <c r="O1467">
        <v>0</v>
      </c>
      <c r="P1467">
        <v>0</v>
      </c>
      <c r="Q1467">
        <v>0</v>
      </c>
      <c r="R1467">
        <v>198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80.795000000000002</v>
      </c>
      <c r="Y1467">
        <v>0</v>
      </c>
      <c r="Z1467">
        <v>0</v>
      </c>
    </row>
    <row r="1468" spans="1:26" x14ac:dyDescent="0.3">
      <c r="A1468">
        <v>2760675</v>
      </c>
      <c r="B1468">
        <v>1</v>
      </c>
      <c r="C1468" t="s">
        <v>77</v>
      </c>
      <c r="D1468" t="s">
        <v>111</v>
      </c>
      <c r="E1468" t="s">
        <v>163</v>
      </c>
      <c r="F1468" t="s">
        <v>4332</v>
      </c>
      <c r="G1468" t="s">
        <v>264</v>
      </c>
      <c r="H1468" t="s">
        <v>47</v>
      </c>
      <c r="I1468" t="s">
        <v>129</v>
      </c>
      <c r="J1468" t="s">
        <v>130</v>
      </c>
      <c r="K1468" t="s">
        <v>131</v>
      </c>
      <c r="L1468" t="s">
        <v>4333</v>
      </c>
      <c r="M1468" t="s">
        <v>4334</v>
      </c>
      <c r="N1468">
        <v>1.1347222219999999</v>
      </c>
      <c r="O1468">
        <v>0</v>
      </c>
      <c r="P1468">
        <v>0</v>
      </c>
      <c r="Q1468">
        <v>0</v>
      </c>
      <c r="R1468">
        <v>53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60.140278000000002</v>
      </c>
      <c r="Y1468">
        <v>0</v>
      </c>
      <c r="Z1468">
        <v>0</v>
      </c>
    </row>
    <row r="1469" spans="1:26" x14ac:dyDescent="0.3">
      <c r="A1469">
        <v>2760678</v>
      </c>
      <c r="B1469">
        <v>1</v>
      </c>
      <c r="C1469" t="s">
        <v>76</v>
      </c>
      <c r="D1469" t="s">
        <v>96</v>
      </c>
      <c r="E1469" t="s">
        <v>153</v>
      </c>
      <c r="F1469" t="s">
        <v>4335</v>
      </c>
      <c r="G1469" t="s">
        <v>249</v>
      </c>
      <c r="H1469" t="s">
        <v>46</v>
      </c>
      <c r="I1469" t="s">
        <v>129</v>
      </c>
      <c r="J1469" t="s">
        <v>130</v>
      </c>
      <c r="K1469" t="s">
        <v>131</v>
      </c>
      <c r="L1469" t="s">
        <v>4336</v>
      </c>
      <c r="M1469" t="s">
        <v>4337</v>
      </c>
      <c r="N1469">
        <v>1.1641666660000001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1.164167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2760679</v>
      </c>
      <c r="B1470">
        <v>1</v>
      </c>
      <c r="C1470" t="s">
        <v>77</v>
      </c>
      <c r="D1470" t="s">
        <v>123</v>
      </c>
      <c r="E1470" t="s">
        <v>126</v>
      </c>
      <c r="F1470" t="s">
        <v>4338</v>
      </c>
      <c r="G1470" t="s">
        <v>128</v>
      </c>
      <c r="H1470" t="s">
        <v>46</v>
      </c>
      <c r="I1470" t="s">
        <v>129</v>
      </c>
      <c r="J1470" t="s">
        <v>130</v>
      </c>
      <c r="K1470" t="s">
        <v>131</v>
      </c>
      <c r="L1470" t="s">
        <v>4339</v>
      </c>
      <c r="M1470" t="s">
        <v>4340</v>
      </c>
      <c r="N1470">
        <v>6.8274999999999997</v>
      </c>
      <c r="O1470">
        <v>0</v>
      </c>
      <c r="P1470">
        <v>5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34.137500000000003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2760685</v>
      </c>
      <c r="B1471">
        <v>1</v>
      </c>
      <c r="C1471" t="s">
        <v>76</v>
      </c>
      <c r="D1471" t="s">
        <v>78</v>
      </c>
      <c r="E1471" t="s">
        <v>153</v>
      </c>
      <c r="F1471" t="s">
        <v>4341</v>
      </c>
      <c r="G1471" t="s">
        <v>155</v>
      </c>
      <c r="H1471" t="s">
        <v>46</v>
      </c>
      <c r="I1471" t="s">
        <v>129</v>
      </c>
      <c r="J1471" t="s">
        <v>130</v>
      </c>
      <c r="K1471" t="s">
        <v>131</v>
      </c>
      <c r="L1471" t="s">
        <v>4342</v>
      </c>
      <c r="M1471" t="s">
        <v>4343</v>
      </c>
      <c r="N1471">
        <v>0.92472222199999998</v>
      </c>
      <c r="O1471">
        <v>0</v>
      </c>
      <c r="P1471">
        <v>12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11.096667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2760581</v>
      </c>
      <c r="B1472">
        <v>2</v>
      </c>
      <c r="C1472" t="s">
        <v>77</v>
      </c>
      <c r="D1472" t="s">
        <v>123</v>
      </c>
      <c r="E1472" t="s">
        <v>167</v>
      </c>
      <c r="F1472" t="s">
        <v>4344</v>
      </c>
      <c r="G1472" t="s">
        <v>128</v>
      </c>
      <c r="H1472" t="s">
        <v>46</v>
      </c>
      <c r="I1472" t="s">
        <v>129</v>
      </c>
      <c r="J1472" t="s">
        <v>130</v>
      </c>
      <c r="K1472" t="s">
        <v>131</v>
      </c>
      <c r="L1472" t="s">
        <v>4238</v>
      </c>
      <c r="M1472" t="s">
        <v>4345</v>
      </c>
      <c r="N1472">
        <v>0.79611111099999998</v>
      </c>
      <c r="O1472">
        <v>0</v>
      </c>
      <c r="P1472">
        <v>41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32.640555999999997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2760688</v>
      </c>
      <c r="B1473">
        <v>1</v>
      </c>
      <c r="C1473" t="s">
        <v>77</v>
      </c>
      <c r="D1473" t="s">
        <v>113</v>
      </c>
      <c r="E1473" t="s">
        <v>158</v>
      </c>
      <c r="F1473" t="s">
        <v>4346</v>
      </c>
      <c r="G1473" t="s">
        <v>344</v>
      </c>
      <c r="H1473" t="s">
        <v>47</v>
      </c>
      <c r="I1473" t="s">
        <v>129</v>
      </c>
      <c r="J1473" t="s">
        <v>130</v>
      </c>
      <c r="K1473" t="s">
        <v>142</v>
      </c>
      <c r="L1473" t="s">
        <v>4347</v>
      </c>
      <c r="M1473" t="s">
        <v>4348</v>
      </c>
      <c r="N1473">
        <v>6.5475000000000003</v>
      </c>
      <c r="O1473">
        <v>0</v>
      </c>
      <c r="P1473">
        <v>0</v>
      </c>
      <c r="Q1473">
        <v>17</v>
      </c>
      <c r="R1473">
        <v>1258</v>
      </c>
      <c r="S1473">
        <v>0</v>
      </c>
      <c r="T1473">
        <v>0</v>
      </c>
      <c r="U1473">
        <v>0</v>
      </c>
      <c r="V1473">
        <v>0</v>
      </c>
      <c r="W1473">
        <v>111.3075</v>
      </c>
      <c r="X1473">
        <v>8236.7549999999992</v>
      </c>
      <c r="Y1473">
        <v>0</v>
      </c>
      <c r="Z1473">
        <v>0</v>
      </c>
    </row>
    <row r="1474" spans="1:26" x14ac:dyDescent="0.3">
      <c r="A1474">
        <v>2760708</v>
      </c>
      <c r="B1474">
        <v>1</v>
      </c>
      <c r="C1474" t="s">
        <v>77</v>
      </c>
      <c r="D1474" t="s">
        <v>123</v>
      </c>
      <c r="E1474" t="s">
        <v>158</v>
      </c>
      <c r="F1474" t="s">
        <v>4349</v>
      </c>
      <c r="G1474" t="s">
        <v>199</v>
      </c>
      <c r="H1474" t="s">
        <v>47</v>
      </c>
      <c r="I1474" t="s">
        <v>129</v>
      </c>
      <c r="J1474" t="s">
        <v>130</v>
      </c>
      <c r="K1474" t="s">
        <v>131</v>
      </c>
      <c r="L1474" t="s">
        <v>4350</v>
      </c>
      <c r="M1474" t="s">
        <v>4351</v>
      </c>
      <c r="N1474">
        <v>3.0141666659999999</v>
      </c>
      <c r="O1474">
        <v>6</v>
      </c>
      <c r="P1474">
        <v>11</v>
      </c>
      <c r="Q1474">
        <v>0</v>
      </c>
      <c r="R1474">
        <v>0</v>
      </c>
      <c r="S1474">
        <v>0</v>
      </c>
      <c r="T1474">
        <v>0</v>
      </c>
      <c r="U1474">
        <v>18.085000000000001</v>
      </c>
      <c r="V1474">
        <v>33.155833000000001</v>
      </c>
      <c r="W1474">
        <v>0</v>
      </c>
      <c r="X1474">
        <v>0</v>
      </c>
      <c r="Y1474">
        <v>0</v>
      </c>
      <c r="Z1474">
        <v>0</v>
      </c>
    </row>
    <row r="1475" spans="1:26" x14ac:dyDescent="0.3">
      <c r="A1475">
        <v>2760705</v>
      </c>
      <c r="B1475">
        <v>1</v>
      </c>
      <c r="C1475" t="s">
        <v>76</v>
      </c>
      <c r="D1475" t="s">
        <v>91</v>
      </c>
      <c r="E1475" t="s">
        <v>126</v>
      </c>
      <c r="F1475" t="s">
        <v>4352</v>
      </c>
      <c r="G1475" t="s">
        <v>160</v>
      </c>
      <c r="H1475" t="s">
        <v>46</v>
      </c>
      <c r="I1475" t="s">
        <v>129</v>
      </c>
      <c r="J1475" t="s">
        <v>130</v>
      </c>
      <c r="K1475" t="s">
        <v>131</v>
      </c>
      <c r="L1475" t="s">
        <v>4353</v>
      </c>
      <c r="M1475" t="s">
        <v>4354</v>
      </c>
      <c r="N1475">
        <v>0.78222222200000002</v>
      </c>
      <c r="O1475">
        <v>0</v>
      </c>
      <c r="P1475">
        <v>170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132.977778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2760744</v>
      </c>
      <c r="B1476">
        <v>1</v>
      </c>
      <c r="C1476" t="s">
        <v>76</v>
      </c>
      <c r="D1476" t="s">
        <v>97</v>
      </c>
      <c r="E1476" t="s">
        <v>158</v>
      </c>
      <c r="F1476" t="s">
        <v>4355</v>
      </c>
      <c r="G1476" t="s">
        <v>199</v>
      </c>
      <c r="H1476" t="s">
        <v>47</v>
      </c>
      <c r="I1476" t="s">
        <v>129</v>
      </c>
      <c r="J1476" t="s">
        <v>130</v>
      </c>
      <c r="K1476" t="s">
        <v>131</v>
      </c>
      <c r="L1476" t="s">
        <v>4356</v>
      </c>
      <c r="M1476" t="s">
        <v>4357</v>
      </c>
      <c r="N1476">
        <v>1.701944444</v>
      </c>
      <c r="O1476">
        <v>60</v>
      </c>
      <c r="P1476">
        <v>28</v>
      </c>
      <c r="Q1476">
        <v>0</v>
      </c>
      <c r="R1476">
        <v>0</v>
      </c>
      <c r="S1476">
        <v>0</v>
      </c>
      <c r="T1476">
        <v>0</v>
      </c>
      <c r="U1476">
        <v>102.11666700000001</v>
      </c>
      <c r="V1476">
        <v>47.654443999999998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2760713</v>
      </c>
      <c r="B1477">
        <v>1</v>
      </c>
      <c r="C1477" t="s">
        <v>76</v>
      </c>
      <c r="D1477" t="s">
        <v>84</v>
      </c>
      <c r="E1477" t="s">
        <v>153</v>
      </c>
      <c r="F1477" t="s">
        <v>4358</v>
      </c>
      <c r="G1477" t="s">
        <v>249</v>
      </c>
      <c r="H1477" t="s">
        <v>46</v>
      </c>
      <c r="I1477" t="s">
        <v>129</v>
      </c>
      <c r="J1477" t="s">
        <v>130</v>
      </c>
      <c r="K1477" t="s">
        <v>131</v>
      </c>
      <c r="L1477" t="s">
        <v>4359</v>
      </c>
      <c r="M1477" t="s">
        <v>4360</v>
      </c>
      <c r="N1477">
        <v>2.1363888879999999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2.1363889999999999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2760716</v>
      </c>
      <c r="B1478">
        <v>1</v>
      </c>
      <c r="C1478" t="s">
        <v>76</v>
      </c>
      <c r="D1478" t="s">
        <v>78</v>
      </c>
      <c r="E1478" t="s">
        <v>145</v>
      </c>
      <c r="F1478" t="s">
        <v>4361</v>
      </c>
      <c r="G1478" t="s">
        <v>135</v>
      </c>
      <c r="H1478" t="s">
        <v>46</v>
      </c>
      <c r="I1478" t="s">
        <v>129</v>
      </c>
      <c r="J1478" t="s">
        <v>130</v>
      </c>
      <c r="K1478" t="s">
        <v>131</v>
      </c>
      <c r="L1478" t="s">
        <v>4362</v>
      </c>
      <c r="M1478" t="s">
        <v>4363</v>
      </c>
      <c r="N1478">
        <v>7.6669444440000003</v>
      </c>
      <c r="O1478">
        <v>0</v>
      </c>
      <c r="P1478">
        <v>88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674.69111099999998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2760711</v>
      </c>
      <c r="B1479">
        <v>1</v>
      </c>
      <c r="C1479" t="s">
        <v>76</v>
      </c>
      <c r="D1479" t="s">
        <v>90</v>
      </c>
      <c r="E1479" t="s">
        <v>222</v>
      </c>
      <c r="F1479" t="s">
        <v>4364</v>
      </c>
      <c r="G1479" t="s">
        <v>344</v>
      </c>
      <c r="H1479" t="s">
        <v>47</v>
      </c>
      <c r="I1479" t="s">
        <v>129</v>
      </c>
      <c r="J1479" t="s">
        <v>130</v>
      </c>
      <c r="K1479" t="s">
        <v>142</v>
      </c>
      <c r="L1479" t="s">
        <v>4365</v>
      </c>
      <c r="M1479" t="s">
        <v>4366</v>
      </c>
      <c r="N1479">
        <v>4.5055555549999999</v>
      </c>
      <c r="O1479">
        <v>0</v>
      </c>
      <c r="P1479">
        <v>0</v>
      </c>
      <c r="Q1479">
        <v>0</v>
      </c>
      <c r="R1479">
        <v>0</v>
      </c>
      <c r="S1479">
        <v>75</v>
      </c>
      <c r="T1479">
        <v>2323</v>
      </c>
      <c r="U1479">
        <v>0</v>
      </c>
      <c r="V1479">
        <v>0</v>
      </c>
      <c r="W1479">
        <v>0</v>
      </c>
      <c r="X1479">
        <v>0</v>
      </c>
      <c r="Y1479">
        <v>337.91666700000002</v>
      </c>
      <c r="Z1479">
        <v>10466.405554000001</v>
      </c>
    </row>
    <row r="1480" spans="1:26" x14ac:dyDescent="0.3">
      <c r="A1480">
        <v>2760723</v>
      </c>
      <c r="B1480">
        <v>1</v>
      </c>
      <c r="C1480" t="s">
        <v>76</v>
      </c>
      <c r="D1480" t="s">
        <v>78</v>
      </c>
      <c r="E1480" t="s">
        <v>145</v>
      </c>
      <c r="F1480" t="s">
        <v>4367</v>
      </c>
      <c r="G1480" t="s">
        <v>128</v>
      </c>
      <c r="H1480" t="s">
        <v>46</v>
      </c>
      <c r="I1480" t="s">
        <v>129</v>
      </c>
      <c r="J1480" t="s">
        <v>130</v>
      </c>
      <c r="K1480" t="s">
        <v>131</v>
      </c>
      <c r="L1480" t="s">
        <v>4368</v>
      </c>
      <c r="M1480" t="s">
        <v>4369</v>
      </c>
      <c r="N1480">
        <v>1.0605555550000001</v>
      </c>
      <c r="O1480">
        <v>0</v>
      </c>
      <c r="P1480">
        <v>72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76.36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2760722</v>
      </c>
      <c r="B1481">
        <v>1</v>
      </c>
      <c r="C1481" t="s">
        <v>76</v>
      </c>
      <c r="D1481" t="s">
        <v>99</v>
      </c>
      <c r="E1481" t="s">
        <v>158</v>
      </c>
      <c r="F1481" t="s">
        <v>4370</v>
      </c>
      <c r="G1481" t="s">
        <v>199</v>
      </c>
      <c r="H1481" t="s">
        <v>47</v>
      </c>
      <c r="I1481" t="s">
        <v>129</v>
      </c>
      <c r="J1481" t="s">
        <v>130</v>
      </c>
      <c r="K1481" t="s">
        <v>131</v>
      </c>
      <c r="L1481" t="s">
        <v>4371</v>
      </c>
      <c r="M1481" t="s">
        <v>4372</v>
      </c>
      <c r="N1481">
        <v>1.9055555550000001</v>
      </c>
      <c r="O1481">
        <v>30</v>
      </c>
      <c r="P1481">
        <v>5</v>
      </c>
      <c r="Q1481">
        <v>0</v>
      </c>
      <c r="R1481">
        <v>0</v>
      </c>
      <c r="S1481">
        <v>0</v>
      </c>
      <c r="T1481">
        <v>0</v>
      </c>
      <c r="U1481">
        <v>57.166666999999997</v>
      </c>
      <c r="V1481">
        <v>9.5277779999999996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2760725</v>
      </c>
      <c r="B1482">
        <v>1</v>
      </c>
      <c r="C1482" t="s">
        <v>77</v>
      </c>
      <c r="D1482" t="s">
        <v>114</v>
      </c>
      <c r="E1482" t="s">
        <v>158</v>
      </c>
      <c r="F1482" t="s">
        <v>3935</v>
      </c>
      <c r="G1482" t="s">
        <v>344</v>
      </c>
      <c r="H1482" t="s">
        <v>47</v>
      </c>
      <c r="I1482" t="s">
        <v>129</v>
      </c>
      <c r="J1482" t="s">
        <v>130</v>
      </c>
      <c r="K1482" t="s">
        <v>142</v>
      </c>
      <c r="L1482" t="s">
        <v>4373</v>
      </c>
      <c r="M1482" t="s">
        <v>4374</v>
      </c>
      <c r="N1482">
        <v>0.69916666599999999</v>
      </c>
      <c r="O1482">
        <v>3</v>
      </c>
      <c r="P1482">
        <v>513</v>
      </c>
      <c r="Q1482">
        <v>0</v>
      </c>
      <c r="R1482">
        <v>0</v>
      </c>
      <c r="S1482">
        <v>8</v>
      </c>
      <c r="T1482">
        <v>361</v>
      </c>
      <c r="U1482">
        <v>2.0975000000000001</v>
      </c>
      <c r="V1482">
        <v>358.67250000000001</v>
      </c>
      <c r="W1482">
        <v>0</v>
      </c>
      <c r="X1482">
        <v>0</v>
      </c>
      <c r="Y1482">
        <v>5.5933330000000003</v>
      </c>
      <c r="Z1482">
        <v>252.39916600000001</v>
      </c>
    </row>
    <row r="1483" spans="1:26" x14ac:dyDescent="0.3">
      <c r="A1483">
        <v>2760732</v>
      </c>
      <c r="B1483">
        <v>1</v>
      </c>
      <c r="C1483" t="s">
        <v>77</v>
      </c>
      <c r="D1483" t="s">
        <v>114</v>
      </c>
      <c r="E1483" t="s">
        <v>163</v>
      </c>
      <c r="F1483" t="s">
        <v>4375</v>
      </c>
      <c r="G1483" t="s">
        <v>264</v>
      </c>
      <c r="H1483" t="s">
        <v>47</v>
      </c>
      <c r="I1483" t="s">
        <v>129</v>
      </c>
      <c r="J1483" t="s">
        <v>130</v>
      </c>
      <c r="K1483" t="s">
        <v>131</v>
      </c>
      <c r="L1483" t="s">
        <v>4376</v>
      </c>
      <c r="M1483" t="s">
        <v>4377</v>
      </c>
      <c r="N1483">
        <v>2.5594444439999999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13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33.272778000000002</v>
      </c>
    </row>
    <row r="1484" spans="1:26" x14ac:dyDescent="0.3">
      <c r="A1484">
        <v>2760734</v>
      </c>
      <c r="B1484">
        <v>1</v>
      </c>
      <c r="C1484" t="s">
        <v>76</v>
      </c>
      <c r="D1484" t="s">
        <v>101</v>
      </c>
      <c r="E1484" t="s">
        <v>153</v>
      </c>
      <c r="F1484" t="s">
        <v>4378</v>
      </c>
      <c r="G1484" t="s">
        <v>578</v>
      </c>
      <c r="H1484" t="s">
        <v>46</v>
      </c>
      <c r="I1484" t="s">
        <v>129</v>
      </c>
      <c r="J1484" t="s">
        <v>15</v>
      </c>
      <c r="K1484" t="s">
        <v>131</v>
      </c>
      <c r="L1484" t="s">
        <v>4379</v>
      </c>
      <c r="M1484" t="s">
        <v>4380</v>
      </c>
      <c r="N1484">
        <v>6.2547222219999998</v>
      </c>
      <c r="O1484">
        <v>0</v>
      </c>
      <c r="P1484">
        <v>6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37.528333000000003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2760741</v>
      </c>
      <c r="B1485">
        <v>1</v>
      </c>
      <c r="C1485" t="s">
        <v>77</v>
      </c>
      <c r="D1485" t="s">
        <v>110</v>
      </c>
      <c r="E1485" t="s">
        <v>145</v>
      </c>
      <c r="F1485" t="s">
        <v>4381</v>
      </c>
      <c r="G1485" t="s">
        <v>128</v>
      </c>
      <c r="H1485" t="s">
        <v>46</v>
      </c>
      <c r="I1485" t="s">
        <v>129</v>
      </c>
      <c r="J1485" t="s">
        <v>130</v>
      </c>
      <c r="K1485" t="s">
        <v>131</v>
      </c>
      <c r="L1485" t="s">
        <v>4382</v>
      </c>
      <c r="M1485" t="s">
        <v>4383</v>
      </c>
      <c r="N1485">
        <v>0.823333333</v>
      </c>
      <c r="O1485">
        <v>0</v>
      </c>
      <c r="P1485">
        <v>0</v>
      </c>
      <c r="Q1485">
        <v>0</v>
      </c>
      <c r="R1485">
        <v>30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24.7</v>
      </c>
      <c r="Y1485">
        <v>0</v>
      </c>
      <c r="Z1485">
        <v>0</v>
      </c>
    </row>
    <row r="1486" spans="1:26" x14ac:dyDescent="0.3">
      <c r="A1486">
        <v>2760740</v>
      </c>
      <c r="B1486">
        <v>1</v>
      </c>
      <c r="C1486" t="s">
        <v>76</v>
      </c>
      <c r="D1486" t="s">
        <v>86</v>
      </c>
      <c r="E1486" t="s">
        <v>167</v>
      </c>
      <c r="F1486" t="s">
        <v>4384</v>
      </c>
      <c r="G1486" t="s">
        <v>344</v>
      </c>
      <c r="H1486" t="s">
        <v>46</v>
      </c>
      <c r="I1486" t="s">
        <v>129</v>
      </c>
      <c r="J1486" t="s">
        <v>130</v>
      </c>
      <c r="K1486" t="s">
        <v>142</v>
      </c>
      <c r="L1486" t="s">
        <v>4385</v>
      </c>
      <c r="M1486" t="s">
        <v>4386</v>
      </c>
      <c r="N1486">
        <v>0.76527777699999999</v>
      </c>
      <c r="O1486">
        <v>0</v>
      </c>
      <c r="P1486">
        <v>481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368.09861100000001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2760745</v>
      </c>
      <c r="B1487">
        <v>1</v>
      </c>
      <c r="C1487" t="s">
        <v>76</v>
      </c>
      <c r="D1487" t="s">
        <v>78</v>
      </c>
      <c r="E1487" t="s">
        <v>126</v>
      </c>
      <c r="F1487" t="s">
        <v>4387</v>
      </c>
      <c r="G1487" t="s">
        <v>1679</v>
      </c>
      <c r="H1487" t="s">
        <v>46</v>
      </c>
      <c r="I1487" t="s">
        <v>129</v>
      </c>
      <c r="J1487" t="s">
        <v>130</v>
      </c>
      <c r="K1487" t="s">
        <v>131</v>
      </c>
      <c r="L1487" t="s">
        <v>4388</v>
      </c>
      <c r="M1487" t="s">
        <v>4389</v>
      </c>
      <c r="N1487">
        <v>2.27</v>
      </c>
      <c r="O1487">
        <v>0</v>
      </c>
      <c r="P1487">
        <v>212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481.24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2760746</v>
      </c>
      <c r="B1488">
        <v>1</v>
      </c>
      <c r="C1488" t="s">
        <v>77</v>
      </c>
      <c r="D1488" t="s">
        <v>119</v>
      </c>
      <c r="E1488" t="s">
        <v>158</v>
      </c>
      <c r="F1488" t="s">
        <v>4390</v>
      </c>
      <c r="G1488" t="s">
        <v>199</v>
      </c>
      <c r="H1488" t="s">
        <v>47</v>
      </c>
      <c r="I1488" t="s">
        <v>129</v>
      </c>
      <c r="J1488" t="s">
        <v>130</v>
      </c>
      <c r="K1488" t="s">
        <v>131</v>
      </c>
      <c r="L1488" t="s">
        <v>4391</v>
      </c>
      <c r="M1488" t="s">
        <v>4392</v>
      </c>
      <c r="N1488">
        <v>0.80638888799999997</v>
      </c>
      <c r="O1488">
        <v>151</v>
      </c>
      <c r="P1488">
        <v>483</v>
      </c>
      <c r="Q1488">
        <v>0</v>
      </c>
      <c r="R1488">
        <v>0</v>
      </c>
      <c r="S1488">
        <v>0</v>
      </c>
      <c r="T1488">
        <v>0</v>
      </c>
      <c r="U1488">
        <v>121.76472200000001</v>
      </c>
      <c r="V1488">
        <v>389.48583300000001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2760766</v>
      </c>
      <c r="B1489">
        <v>1</v>
      </c>
      <c r="C1489" t="s">
        <v>76</v>
      </c>
      <c r="D1489" t="s">
        <v>99</v>
      </c>
      <c r="E1489" t="s">
        <v>158</v>
      </c>
      <c r="F1489" t="s">
        <v>3119</v>
      </c>
      <c r="G1489" t="s">
        <v>199</v>
      </c>
      <c r="H1489" t="s">
        <v>47</v>
      </c>
      <c r="I1489" t="s">
        <v>129</v>
      </c>
      <c r="J1489" t="s">
        <v>130</v>
      </c>
      <c r="K1489" t="s">
        <v>131</v>
      </c>
      <c r="L1489" t="s">
        <v>4393</v>
      </c>
      <c r="M1489" t="s">
        <v>4394</v>
      </c>
      <c r="N1489">
        <v>0.890833333</v>
      </c>
      <c r="O1489">
        <v>6</v>
      </c>
      <c r="P1489">
        <v>400</v>
      </c>
      <c r="Q1489">
        <v>0</v>
      </c>
      <c r="R1489">
        <v>0</v>
      </c>
      <c r="S1489">
        <v>0</v>
      </c>
      <c r="T1489">
        <v>0</v>
      </c>
      <c r="U1489">
        <v>5.3449999999999998</v>
      </c>
      <c r="V1489">
        <v>356.33333299999998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2760757</v>
      </c>
      <c r="B1490">
        <v>1</v>
      </c>
      <c r="C1490" t="s">
        <v>77</v>
      </c>
      <c r="D1490" t="s">
        <v>109</v>
      </c>
      <c r="E1490" t="s">
        <v>158</v>
      </c>
      <c r="F1490" t="s">
        <v>4395</v>
      </c>
      <c r="G1490" t="s">
        <v>160</v>
      </c>
      <c r="H1490" t="s">
        <v>47</v>
      </c>
      <c r="I1490" t="s">
        <v>129</v>
      </c>
      <c r="J1490" t="s">
        <v>130</v>
      </c>
      <c r="K1490" t="s">
        <v>131</v>
      </c>
      <c r="L1490" t="s">
        <v>4396</v>
      </c>
      <c r="M1490" t="s">
        <v>4397</v>
      </c>
      <c r="N1490">
        <v>0.439722222</v>
      </c>
      <c r="O1490">
        <v>102</v>
      </c>
      <c r="P1490">
        <v>406</v>
      </c>
      <c r="Q1490">
        <v>0</v>
      </c>
      <c r="R1490">
        <v>0</v>
      </c>
      <c r="S1490">
        <v>1</v>
      </c>
      <c r="T1490">
        <v>50</v>
      </c>
      <c r="U1490">
        <v>44.851666999999999</v>
      </c>
      <c r="V1490">
        <v>178.52722199999999</v>
      </c>
      <c r="W1490">
        <v>0</v>
      </c>
      <c r="X1490">
        <v>0</v>
      </c>
      <c r="Y1490">
        <v>0.439722</v>
      </c>
      <c r="Z1490">
        <v>21.986111000000001</v>
      </c>
    </row>
    <row r="1491" spans="1:26" x14ac:dyDescent="0.3">
      <c r="A1491">
        <v>2760615</v>
      </c>
      <c r="B1491">
        <v>3</v>
      </c>
      <c r="C1491" t="s">
        <v>76</v>
      </c>
      <c r="D1491" t="s">
        <v>79</v>
      </c>
      <c r="E1491" t="s">
        <v>163</v>
      </c>
      <c r="F1491" t="s">
        <v>4398</v>
      </c>
      <c r="G1491" t="s">
        <v>199</v>
      </c>
      <c r="H1491" t="s">
        <v>47</v>
      </c>
      <c r="I1491" t="s">
        <v>129</v>
      </c>
      <c r="J1491" t="s">
        <v>130</v>
      </c>
      <c r="K1491" t="s">
        <v>131</v>
      </c>
      <c r="L1491" t="s">
        <v>4283</v>
      </c>
      <c r="M1491" t="s">
        <v>4399</v>
      </c>
      <c r="N1491">
        <v>0.18083333300000001</v>
      </c>
      <c r="O1491">
        <v>6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1.085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2760780</v>
      </c>
      <c r="B1492">
        <v>1</v>
      </c>
      <c r="C1492" t="s">
        <v>77</v>
      </c>
      <c r="D1492" t="s">
        <v>109</v>
      </c>
      <c r="E1492" t="s">
        <v>138</v>
      </c>
      <c r="F1492" t="s">
        <v>4400</v>
      </c>
      <c r="G1492" t="s">
        <v>199</v>
      </c>
      <c r="H1492" t="s">
        <v>47</v>
      </c>
      <c r="I1492" t="s">
        <v>129</v>
      </c>
      <c r="J1492" t="s">
        <v>130</v>
      </c>
      <c r="K1492" t="s">
        <v>131</v>
      </c>
      <c r="L1492" t="s">
        <v>4401</v>
      </c>
      <c r="M1492" t="s">
        <v>4402</v>
      </c>
      <c r="N1492">
        <v>0.26944444400000001</v>
      </c>
      <c r="O1492">
        <v>178</v>
      </c>
      <c r="P1492">
        <v>4049</v>
      </c>
      <c r="Q1492">
        <v>0</v>
      </c>
      <c r="R1492">
        <v>0</v>
      </c>
      <c r="S1492">
        <v>2</v>
      </c>
      <c r="T1492">
        <v>277</v>
      </c>
      <c r="U1492">
        <v>47.961111000000002</v>
      </c>
      <c r="V1492">
        <v>1090.980554</v>
      </c>
      <c r="W1492">
        <v>0</v>
      </c>
      <c r="X1492">
        <v>0</v>
      </c>
      <c r="Y1492">
        <v>0.53888899999999995</v>
      </c>
      <c r="Z1492">
        <v>74.636111</v>
      </c>
    </row>
    <row r="1493" spans="1:26" x14ac:dyDescent="0.3">
      <c r="A1493">
        <v>2760777</v>
      </c>
      <c r="B1493">
        <v>1</v>
      </c>
      <c r="C1493" t="s">
        <v>76</v>
      </c>
      <c r="D1493" t="s">
        <v>101</v>
      </c>
      <c r="E1493" t="s">
        <v>153</v>
      </c>
      <c r="F1493" t="s">
        <v>4403</v>
      </c>
      <c r="G1493" t="s">
        <v>155</v>
      </c>
      <c r="H1493" t="s">
        <v>46</v>
      </c>
      <c r="I1493" t="s">
        <v>129</v>
      </c>
      <c r="J1493" t="s">
        <v>130</v>
      </c>
      <c r="K1493" t="s">
        <v>131</v>
      </c>
      <c r="L1493" t="s">
        <v>4404</v>
      </c>
      <c r="M1493" t="s">
        <v>4405</v>
      </c>
      <c r="N1493">
        <v>0.93277777699999997</v>
      </c>
      <c r="O1493">
        <v>0</v>
      </c>
      <c r="P1493">
        <v>8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7.4622219999999997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2760894</v>
      </c>
      <c r="B1494">
        <v>1</v>
      </c>
      <c r="C1494" t="s">
        <v>77</v>
      </c>
      <c r="D1494" t="s">
        <v>119</v>
      </c>
      <c r="E1494" t="s">
        <v>163</v>
      </c>
      <c r="F1494" t="s">
        <v>2552</v>
      </c>
      <c r="G1494" t="s">
        <v>264</v>
      </c>
      <c r="H1494" t="s">
        <v>47</v>
      </c>
      <c r="I1494" t="s">
        <v>129</v>
      </c>
      <c r="J1494" t="s">
        <v>130</v>
      </c>
      <c r="K1494" t="s">
        <v>131</v>
      </c>
      <c r="L1494" t="s">
        <v>4406</v>
      </c>
      <c r="M1494" t="s">
        <v>4407</v>
      </c>
      <c r="N1494">
        <v>1.6072222220000001</v>
      </c>
      <c r="O1494">
        <v>0</v>
      </c>
      <c r="P1494">
        <v>62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99.647778000000002</v>
      </c>
      <c r="W1494">
        <v>0</v>
      </c>
      <c r="X1494">
        <v>0</v>
      </c>
      <c r="Y1494">
        <v>0</v>
      </c>
      <c r="Z1494">
        <v>0</v>
      </c>
    </row>
    <row r="1495" spans="1:26" x14ac:dyDescent="0.3">
      <c r="A1495">
        <v>2760789</v>
      </c>
      <c r="B1495">
        <v>1</v>
      </c>
      <c r="C1495" t="s">
        <v>76</v>
      </c>
      <c r="D1495" t="s">
        <v>102</v>
      </c>
      <c r="E1495" t="s">
        <v>222</v>
      </c>
      <c r="F1495" t="s">
        <v>4408</v>
      </c>
      <c r="G1495" t="s">
        <v>199</v>
      </c>
      <c r="H1495" t="s">
        <v>47</v>
      </c>
      <c r="I1495" t="s">
        <v>129</v>
      </c>
      <c r="J1495" t="s">
        <v>130</v>
      </c>
      <c r="K1495" t="s">
        <v>131</v>
      </c>
      <c r="L1495" t="s">
        <v>4409</v>
      </c>
      <c r="M1495" t="s">
        <v>4410</v>
      </c>
      <c r="N1495">
        <v>0.68388888800000003</v>
      </c>
      <c r="O1495">
        <v>42</v>
      </c>
      <c r="P1495">
        <v>336</v>
      </c>
      <c r="Q1495">
        <v>0</v>
      </c>
      <c r="R1495">
        <v>0</v>
      </c>
      <c r="S1495">
        <v>1</v>
      </c>
      <c r="T1495">
        <v>128</v>
      </c>
      <c r="U1495">
        <v>28.723333</v>
      </c>
      <c r="V1495">
        <v>229.786666</v>
      </c>
      <c r="W1495">
        <v>0</v>
      </c>
      <c r="X1495">
        <v>0</v>
      </c>
      <c r="Y1495">
        <v>0.68388899999999997</v>
      </c>
      <c r="Z1495">
        <v>87.537778000000003</v>
      </c>
    </row>
    <row r="1496" spans="1:26" x14ac:dyDescent="0.3">
      <c r="A1496">
        <v>2760800</v>
      </c>
      <c r="B1496">
        <v>1</v>
      </c>
      <c r="C1496" t="s">
        <v>76</v>
      </c>
      <c r="D1496" t="s">
        <v>79</v>
      </c>
      <c r="E1496" t="s">
        <v>153</v>
      </c>
      <c r="F1496" t="s">
        <v>4411</v>
      </c>
      <c r="G1496" t="s">
        <v>249</v>
      </c>
      <c r="H1496" t="s">
        <v>46</v>
      </c>
      <c r="I1496" t="s">
        <v>129</v>
      </c>
      <c r="J1496" t="s">
        <v>130</v>
      </c>
      <c r="K1496" t="s">
        <v>131</v>
      </c>
      <c r="L1496" t="s">
        <v>4412</v>
      </c>
      <c r="M1496" t="s">
        <v>4413</v>
      </c>
      <c r="N1496">
        <v>3.3288888879999998</v>
      </c>
      <c r="O1496">
        <v>0</v>
      </c>
      <c r="P1496">
        <v>1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3.3288890000000002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2760797</v>
      </c>
      <c r="B1497">
        <v>1</v>
      </c>
      <c r="C1497" t="s">
        <v>76</v>
      </c>
      <c r="D1497" t="s">
        <v>78</v>
      </c>
      <c r="E1497" t="s">
        <v>153</v>
      </c>
      <c r="F1497" t="s">
        <v>4414</v>
      </c>
      <c r="G1497" t="s">
        <v>206</v>
      </c>
      <c r="H1497" t="s">
        <v>46</v>
      </c>
      <c r="I1497" t="s">
        <v>129</v>
      </c>
      <c r="J1497" t="s">
        <v>130</v>
      </c>
      <c r="K1497" t="s">
        <v>131</v>
      </c>
      <c r="L1497" t="s">
        <v>4415</v>
      </c>
      <c r="M1497" t="s">
        <v>4416</v>
      </c>
      <c r="N1497">
        <v>5.6688888879999997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5.6688890000000001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2760794</v>
      </c>
      <c r="B1498">
        <v>1</v>
      </c>
      <c r="C1498" t="s">
        <v>76</v>
      </c>
      <c r="D1498" t="s">
        <v>102</v>
      </c>
      <c r="E1498" t="s">
        <v>222</v>
      </c>
      <c r="F1498" t="s">
        <v>4417</v>
      </c>
      <c r="G1498" t="s">
        <v>199</v>
      </c>
      <c r="H1498" t="s">
        <v>47</v>
      </c>
      <c r="I1498" t="s">
        <v>129</v>
      </c>
      <c r="J1498" t="s">
        <v>130</v>
      </c>
      <c r="K1498" t="s">
        <v>131</v>
      </c>
      <c r="L1498" t="s">
        <v>4418</v>
      </c>
      <c r="M1498" t="s">
        <v>4419</v>
      </c>
      <c r="N1498">
        <v>1.054166666</v>
      </c>
      <c r="O1498">
        <v>42</v>
      </c>
      <c r="P1498">
        <v>336</v>
      </c>
      <c r="Q1498">
        <v>0</v>
      </c>
      <c r="R1498">
        <v>0</v>
      </c>
      <c r="S1498">
        <v>1</v>
      </c>
      <c r="T1498">
        <v>128</v>
      </c>
      <c r="U1498">
        <v>44.274999999999999</v>
      </c>
      <c r="V1498">
        <v>354.2</v>
      </c>
      <c r="W1498">
        <v>0</v>
      </c>
      <c r="X1498">
        <v>0</v>
      </c>
      <c r="Y1498">
        <v>1.0541670000000001</v>
      </c>
      <c r="Z1498">
        <v>134.933333</v>
      </c>
    </row>
    <row r="1499" spans="1:26" x14ac:dyDescent="0.3">
      <c r="A1499">
        <v>2777830</v>
      </c>
      <c r="B1499">
        <v>1</v>
      </c>
      <c r="C1499" t="s">
        <v>77</v>
      </c>
      <c r="D1499" t="s">
        <v>109</v>
      </c>
      <c r="E1499" t="s">
        <v>158</v>
      </c>
      <c r="F1499" t="s">
        <v>4420</v>
      </c>
      <c r="G1499" t="s">
        <v>923</v>
      </c>
      <c r="H1499" t="s">
        <v>47</v>
      </c>
      <c r="I1499" t="s">
        <v>129</v>
      </c>
      <c r="J1499" t="s">
        <v>130</v>
      </c>
      <c r="K1499" t="s">
        <v>131</v>
      </c>
      <c r="L1499" t="s">
        <v>4421</v>
      </c>
      <c r="M1499" t="s">
        <v>4422</v>
      </c>
      <c r="N1499">
        <v>1.1399999999999999</v>
      </c>
      <c r="O1499">
        <v>112</v>
      </c>
      <c r="P1499">
        <v>2242</v>
      </c>
      <c r="Q1499">
        <v>0</v>
      </c>
      <c r="R1499">
        <v>0</v>
      </c>
      <c r="S1499">
        <v>0</v>
      </c>
      <c r="T1499">
        <v>0</v>
      </c>
      <c r="U1499">
        <v>127.68</v>
      </c>
      <c r="V1499">
        <v>2555.88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2760801</v>
      </c>
      <c r="B1500">
        <v>1</v>
      </c>
      <c r="C1500" t="s">
        <v>76</v>
      </c>
      <c r="D1500" t="s">
        <v>106</v>
      </c>
      <c r="E1500" t="s">
        <v>167</v>
      </c>
      <c r="F1500" t="s">
        <v>4423</v>
      </c>
      <c r="G1500" t="s">
        <v>160</v>
      </c>
      <c r="H1500" t="s">
        <v>46</v>
      </c>
      <c r="I1500" t="s">
        <v>129</v>
      </c>
      <c r="J1500" t="s">
        <v>130</v>
      </c>
      <c r="K1500" t="s">
        <v>131</v>
      </c>
      <c r="L1500" t="s">
        <v>4424</v>
      </c>
      <c r="M1500" t="s">
        <v>4425</v>
      </c>
      <c r="N1500">
        <v>0.43694444399999999</v>
      </c>
      <c r="O1500">
        <v>0</v>
      </c>
      <c r="P1500">
        <v>1047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457.48083300000002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2760816</v>
      </c>
      <c r="B1501">
        <v>1</v>
      </c>
      <c r="C1501" t="s">
        <v>76</v>
      </c>
      <c r="D1501" t="s">
        <v>99</v>
      </c>
      <c r="E1501" t="s">
        <v>126</v>
      </c>
      <c r="F1501" t="s">
        <v>4426</v>
      </c>
      <c r="G1501" t="s">
        <v>128</v>
      </c>
      <c r="H1501" t="s">
        <v>46</v>
      </c>
      <c r="I1501" t="s">
        <v>129</v>
      </c>
      <c r="J1501" t="s">
        <v>130</v>
      </c>
      <c r="K1501" t="s">
        <v>131</v>
      </c>
      <c r="L1501" t="s">
        <v>4427</v>
      </c>
      <c r="M1501" t="s">
        <v>4428</v>
      </c>
      <c r="N1501">
        <v>3.6294444440000002</v>
      </c>
      <c r="O1501">
        <v>0</v>
      </c>
      <c r="P1501">
        <v>24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87.106667000000002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2760814</v>
      </c>
      <c r="B1502">
        <v>1</v>
      </c>
      <c r="C1502" t="s">
        <v>76</v>
      </c>
      <c r="D1502" t="s">
        <v>78</v>
      </c>
      <c r="E1502" t="s">
        <v>145</v>
      </c>
      <c r="F1502" t="s">
        <v>3151</v>
      </c>
      <c r="G1502" t="s">
        <v>128</v>
      </c>
      <c r="H1502" t="s">
        <v>46</v>
      </c>
      <c r="I1502" t="s">
        <v>129</v>
      </c>
      <c r="J1502" t="s">
        <v>130</v>
      </c>
      <c r="K1502" t="s">
        <v>131</v>
      </c>
      <c r="L1502" t="s">
        <v>4429</v>
      </c>
      <c r="M1502" t="s">
        <v>4430</v>
      </c>
      <c r="N1502">
        <v>1.2552777770000001</v>
      </c>
      <c r="O1502">
        <v>0</v>
      </c>
      <c r="P1502">
        <v>24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30.126667000000001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2760807</v>
      </c>
      <c r="B1503">
        <v>1</v>
      </c>
      <c r="C1503" t="s">
        <v>76</v>
      </c>
      <c r="D1503" t="s">
        <v>103</v>
      </c>
      <c r="E1503" t="s">
        <v>167</v>
      </c>
      <c r="F1503" t="s">
        <v>4431</v>
      </c>
      <c r="G1503" t="s">
        <v>160</v>
      </c>
      <c r="H1503" t="s">
        <v>46</v>
      </c>
      <c r="I1503" t="s">
        <v>129</v>
      </c>
      <c r="J1503" t="s">
        <v>130</v>
      </c>
      <c r="K1503" t="s">
        <v>131</v>
      </c>
      <c r="L1503" t="s">
        <v>4432</v>
      </c>
      <c r="M1503" t="s">
        <v>4433</v>
      </c>
      <c r="N1503">
        <v>0.85333333300000003</v>
      </c>
      <c r="O1503">
        <v>0</v>
      </c>
      <c r="P1503">
        <v>0</v>
      </c>
      <c r="Q1503">
        <v>0</v>
      </c>
      <c r="R1503">
        <v>53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45.226666999999999</v>
      </c>
      <c r="Y1503">
        <v>0</v>
      </c>
      <c r="Z1503">
        <v>0</v>
      </c>
    </row>
    <row r="1504" spans="1:26" x14ac:dyDescent="0.3">
      <c r="A1504">
        <v>2760815</v>
      </c>
      <c r="B1504">
        <v>1</v>
      </c>
      <c r="C1504" t="s">
        <v>77</v>
      </c>
      <c r="D1504" t="s">
        <v>119</v>
      </c>
      <c r="E1504" t="s">
        <v>167</v>
      </c>
      <c r="F1504" t="s">
        <v>4434</v>
      </c>
      <c r="G1504" t="s">
        <v>195</v>
      </c>
      <c r="H1504" t="s">
        <v>46</v>
      </c>
      <c r="I1504" t="s">
        <v>129</v>
      </c>
      <c r="J1504" t="s">
        <v>130</v>
      </c>
      <c r="K1504" t="s">
        <v>131</v>
      </c>
      <c r="L1504" t="s">
        <v>4435</v>
      </c>
      <c r="M1504" t="s">
        <v>4436</v>
      </c>
      <c r="N1504">
        <v>3.5983333329999998</v>
      </c>
      <c r="O1504">
        <v>0</v>
      </c>
      <c r="P1504">
        <v>502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1806.363333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2760821</v>
      </c>
      <c r="B1505">
        <v>1</v>
      </c>
      <c r="C1505" t="s">
        <v>76</v>
      </c>
      <c r="D1505" t="s">
        <v>78</v>
      </c>
      <c r="E1505" t="s">
        <v>153</v>
      </c>
      <c r="F1505" t="s">
        <v>4437</v>
      </c>
      <c r="G1505" t="s">
        <v>155</v>
      </c>
      <c r="H1505" t="s">
        <v>46</v>
      </c>
      <c r="I1505" t="s">
        <v>129</v>
      </c>
      <c r="J1505" t="s">
        <v>130</v>
      </c>
      <c r="K1505" t="s">
        <v>131</v>
      </c>
      <c r="L1505" t="s">
        <v>4438</v>
      </c>
      <c r="M1505" t="s">
        <v>4439</v>
      </c>
      <c r="N1505">
        <v>0.35305555500000002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0.35305599999999998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2760824</v>
      </c>
      <c r="B1506">
        <v>1</v>
      </c>
      <c r="C1506" t="s">
        <v>76</v>
      </c>
      <c r="D1506" t="s">
        <v>81</v>
      </c>
      <c r="E1506" t="s">
        <v>145</v>
      </c>
      <c r="F1506" t="s">
        <v>3792</v>
      </c>
      <c r="G1506" t="s">
        <v>160</v>
      </c>
      <c r="H1506" t="s">
        <v>46</v>
      </c>
      <c r="I1506" t="s">
        <v>129</v>
      </c>
      <c r="J1506" t="s">
        <v>130</v>
      </c>
      <c r="K1506" t="s">
        <v>131</v>
      </c>
      <c r="L1506" t="s">
        <v>4440</v>
      </c>
      <c r="M1506" t="s">
        <v>4441</v>
      </c>
      <c r="N1506">
        <v>1.557222222</v>
      </c>
      <c r="O1506">
        <v>0</v>
      </c>
      <c r="P1506">
        <v>70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109.005556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2760825</v>
      </c>
      <c r="B1507">
        <v>1</v>
      </c>
      <c r="C1507" t="s">
        <v>76</v>
      </c>
      <c r="D1507" t="s">
        <v>78</v>
      </c>
      <c r="E1507" t="s">
        <v>153</v>
      </c>
      <c r="F1507" t="s">
        <v>4442</v>
      </c>
      <c r="G1507" t="s">
        <v>155</v>
      </c>
      <c r="H1507" t="s">
        <v>46</v>
      </c>
      <c r="I1507" t="s">
        <v>129</v>
      </c>
      <c r="J1507" t="s">
        <v>130</v>
      </c>
      <c r="K1507" t="s">
        <v>131</v>
      </c>
      <c r="L1507" t="s">
        <v>4443</v>
      </c>
      <c r="M1507" t="s">
        <v>4444</v>
      </c>
      <c r="N1507">
        <v>2.9227777769999999</v>
      </c>
      <c r="O1507">
        <v>0</v>
      </c>
      <c r="P1507">
        <v>15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43.841667000000001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2760831</v>
      </c>
      <c r="B1508">
        <v>1</v>
      </c>
      <c r="C1508" t="s">
        <v>76</v>
      </c>
      <c r="D1508" t="s">
        <v>102</v>
      </c>
      <c r="E1508" t="s">
        <v>158</v>
      </c>
      <c r="F1508" t="s">
        <v>4445</v>
      </c>
      <c r="G1508" t="s">
        <v>199</v>
      </c>
      <c r="H1508" t="s">
        <v>47</v>
      </c>
      <c r="I1508" t="s">
        <v>129</v>
      </c>
      <c r="J1508" t="s">
        <v>130</v>
      </c>
      <c r="K1508" t="s">
        <v>131</v>
      </c>
      <c r="L1508" t="s">
        <v>4446</v>
      </c>
      <c r="M1508" t="s">
        <v>4447</v>
      </c>
      <c r="N1508">
        <v>8.1944444000000005E-2</v>
      </c>
      <c r="O1508">
        <v>0</v>
      </c>
      <c r="P1508">
        <v>0</v>
      </c>
      <c r="Q1508">
        <v>0</v>
      </c>
      <c r="R1508">
        <v>0</v>
      </c>
      <c r="S1508">
        <v>18</v>
      </c>
      <c r="T1508">
        <v>334</v>
      </c>
      <c r="U1508">
        <v>0</v>
      </c>
      <c r="V1508">
        <v>0</v>
      </c>
      <c r="W1508">
        <v>0</v>
      </c>
      <c r="X1508">
        <v>0</v>
      </c>
      <c r="Y1508">
        <v>1.4750000000000001</v>
      </c>
      <c r="Z1508">
        <v>27.369444000000001</v>
      </c>
    </row>
    <row r="1509" spans="1:26" x14ac:dyDescent="0.3">
      <c r="A1509">
        <v>2760837</v>
      </c>
      <c r="B1509">
        <v>1</v>
      </c>
      <c r="C1509" t="s">
        <v>77</v>
      </c>
      <c r="D1509" t="s">
        <v>124</v>
      </c>
      <c r="E1509" t="s">
        <v>145</v>
      </c>
      <c r="F1509" t="s">
        <v>4448</v>
      </c>
      <c r="G1509" t="s">
        <v>135</v>
      </c>
      <c r="H1509" t="s">
        <v>46</v>
      </c>
      <c r="I1509" t="s">
        <v>129</v>
      </c>
      <c r="J1509" t="s">
        <v>130</v>
      </c>
      <c r="K1509" t="s">
        <v>131</v>
      </c>
      <c r="L1509" t="s">
        <v>4449</v>
      </c>
      <c r="M1509" t="s">
        <v>4450</v>
      </c>
      <c r="N1509">
        <v>9.4527777769999997</v>
      </c>
      <c r="O1509">
        <v>0</v>
      </c>
      <c r="P1509">
        <v>151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1427.3694439999999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2760835</v>
      </c>
      <c r="B1510">
        <v>1</v>
      </c>
      <c r="C1510" t="s">
        <v>77</v>
      </c>
      <c r="D1510" t="s">
        <v>122</v>
      </c>
      <c r="E1510" t="s">
        <v>158</v>
      </c>
      <c r="F1510" t="s">
        <v>4451</v>
      </c>
      <c r="G1510" t="s">
        <v>199</v>
      </c>
      <c r="H1510" t="s">
        <v>47</v>
      </c>
      <c r="I1510" t="s">
        <v>129</v>
      </c>
      <c r="J1510" t="s">
        <v>130</v>
      </c>
      <c r="K1510" t="s">
        <v>131</v>
      </c>
      <c r="L1510" t="s">
        <v>4452</v>
      </c>
      <c r="M1510" t="s">
        <v>4453</v>
      </c>
      <c r="N1510">
        <v>0.10972222199999999</v>
      </c>
      <c r="O1510">
        <v>0</v>
      </c>
      <c r="P1510">
        <v>0</v>
      </c>
      <c r="Q1510">
        <v>5</v>
      </c>
      <c r="R1510">
        <v>11</v>
      </c>
      <c r="S1510">
        <v>30</v>
      </c>
      <c r="T1510">
        <v>907</v>
      </c>
      <c r="U1510">
        <v>0</v>
      </c>
      <c r="V1510">
        <v>0</v>
      </c>
      <c r="W1510">
        <v>0.54861099999999996</v>
      </c>
      <c r="X1510">
        <v>1.206944</v>
      </c>
      <c r="Y1510">
        <v>3.2916669999999999</v>
      </c>
      <c r="Z1510">
        <v>99.518055000000004</v>
      </c>
    </row>
    <row r="1511" spans="1:26" x14ac:dyDescent="0.3">
      <c r="A1511">
        <v>2760872</v>
      </c>
      <c r="B1511">
        <v>1</v>
      </c>
      <c r="C1511" t="s">
        <v>77</v>
      </c>
      <c r="D1511" t="s">
        <v>112</v>
      </c>
      <c r="E1511" t="s">
        <v>222</v>
      </c>
      <c r="F1511" t="s">
        <v>4454</v>
      </c>
      <c r="G1511" t="s">
        <v>2947</v>
      </c>
      <c r="H1511" t="s">
        <v>47</v>
      </c>
      <c r="I1511" t="s">
        <v>129</v>
      </c>
      <c r="J1511" t="s">
        <v>130</v>
      </c>
      <c r="K1511" t="s">
        <v>131</v>
      </c>
      <c r="L1511" t="s">
        <v>4455</v>
      </c>
      <c r="M1511" t="s">
        <v>4456</v>
      </c>
      <c r="N1511">
        <v>5.5897222219999998</v>
      </c>
      <c r="O1511">
        <v>0</v>
      </c>
      <c r="P1511">
        <v>0</v>
      </c>
      <c r="Q1511">
        <v>0</v>
      </c>
      <c r="R1511">
        <v>0</v>
      </c>
      <c r="S1511">
        <v>41</v>
      </c>
      <c r="T1511">
        <v>1648</v>
      </c>
      <c r="U1511">
        <v>0</v>
      </c>
      <c r="V1511">
        <v>0</v>
      </c>
      <c r="W1511">
        <v>0</v>
      </c>
      <c r="X1511">
        <v>0</v>
      </c>
      <c r="Y1511">
        <v>229.17861099999999</v>
      </c>
      <c r="Z1511">
        <v>9211.8622219999997</v>
      </c>
    </row>
    <row r="1512" spans="1:26" x14ac:dyDescent="0.3">
      <c r="A1512">
        <v>2760848</v>
      </c>
      <c r="B1512">
        <v>1</v>
      </c>
      <c r="C1512" t="s">
        <v>77</v>
      </c>
      <c r="D1512" t="s">
        <v>118</v>
      </c>
      <c r="E1512" t="s">
        <v>158</v>
      </c>
      <c r="F1512" t="s">
        <v>4457</v>
      </c>
      <c r="G1512" t="s">
        <v>199</v>
      </c>
      <c r="H1512" t="s">
        <v>47</v>
      </c>
      <c r="I1512" t="s">
        <v>129</v>
      </c>
      <c r="J1512" t="s">
        <v>130</v>
      </c>
      <c r="K1512" t="s">
        <v>131</v>
      </c>
      <c r="L1512" t="s">
        <v>4458</v>
      </c>
      <c r="M1512" t="s">
        <v>4459</v>
      </c>
      <c r="N1512">
        <v>0.62583333299999999</v>
      </c>
      <c r="O1512">
        <v>5</v>
      </c>
      <c r="P1512">
        <v>152</v>
      </c>
      <c r="Q1512">
        <v>0</v>
      </c>
      <c r="R1512">
        <v>0</v>
      </c>
      <c r="S1512">
        <v>11</v>
      </c>
      <c r="T1512">
        <v>0</v>
      </c>
      <c r="U1512">
        <v>3.1291669999999998</v>
      </c>
      <c r="V1512">
        <v>95.126666999999998</v>
      </c>
      <c r="W1512">
        <v>0</v>
      </c>
      <c r="X1512">
        <v>0</v>
      </c>
      <c r="Y1512">
        <v>6.8841669999999997</v>
      </c>
      <c r="Z1512">
        <v>0</v>
      </c>
    </row>
    <row r="1513" spans="1:26" x14ac:dyDescent="0.3">
      <c r="A1513">
        <v>2760853</v>
      </c>
      <c r="B1513">
        <v>1</v>
      </c>
      <c r="C1513" t="s">
        <v>76</v>
      </c>
      <c r="D1513" t="s">
        <v>99</v>
      </c>
      <c r="E1513" t="s">
        <v>126</v>
      </c>
      <c r="F1513" t="s">
        <v>4460</v>
      </c>
      <c r="G1513" t="s">
        <v>128</v>
      </c>
      <c r="H1513" t="s">
        <v>46</v>
      </c>
      <c r="I1513" t="s">
        <v>129</v>
      </c>
      <c r="J1513" t="s">
        <v>130</v>
      </c>
      <c r="K1513" t="s">
        <v>131</v>
      </c>
      <c r="L1513" t="s">
        <v>4461</v>
      </c>
      <c r="M1513" t="s">
        <v>4462</v>
      </c>
      <c r="N1513">
        <v>4.477777777</v>
      </c>
      <c r="O1513">
        <v>0</v>
      </c>
      <c r="P1513">
        <v>108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483.6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2760836</v>
      </c>
      <c r="B1514">
        <v>1</v>
      </c>
      <c r="C1514" t="s">
        <v>77</v>
      </c>
      <c r="D1514" t="s">
        <v>114</v>
      </c>
      <c r="E1514" t="s">
        <v>163</v>
      </c>
      <c r="F1514" t="s">
        <v>338</v>
      </c>
      <c r="G1514" t="s">
        <v>199</v>
      </c>
      <c r="H1514" t="s">
        <v>47</v>
      </c>
      <c r="I1514" t="s">
        <v>339</v>
      </c>
      <c r="J1514" t="s">
        <v>130</v>
      </c>
      <c r="K1514" t="s">
        <v>131</v>
      </c>
      <c r="L1514" t="s">
        <v>4463</v>
      </c>
      <c r="M1514" t="s">
        <v>4464</v>
      </c>
      <c r="N1514">
        <v>8.3333330000000001E-3</v>
      </c>
      <c r="O1514">
        <v>16</v>
      </c>
      <c r="P1514">
        <v>15</v>
      </c>
      <c r="Q1514">
        <v>0</v>
      </c>
      <c r="R1514">
        <v>0</v>
      </c>
      <c r="S1514">
        <v>1</v>
      </c>
      <c r="T1514">
        <v>62</v>
      </c>
      <c r="U1514">
        <v>0.13333300000000001</v>
      </c>
      <c r="V1514">
        <v>0.125</v>
      </c>
      <c r="W1514">
        <v>0</v>
      </c>
      <c r="X1514">
        <v>0</v>
      </c>
      <c r="Y1514">
        <v>8.3330000000000001E-3</v>
      </c>
      <c r="Z1514">
        <v>0.51666699999999999</v>
      </c>
    </row>
    <row r="1515" spans="1:26" x14ac:dyDescent="0.3">
      <c r="A1515">
        <v>2761198</v>
      </c>
      <c r="B1515">
        <v>1</v>
      </c>
      <c r="C1515" t="s">
        <v>77</v>
      </c>
      <c r="D1515" t="s">
        <v>112</v>
      </c>
      <c r="E1515" t="s">
        <v>163</v>
      </c>
      <c r="F1515" t="s">
        <v>4465</v>
      </c>
      <c r="G1515" t="s">
        <v>199</v>
      </c>
      <c r="H1515" t="s">
        <v>47</v>
      </c>
      <c r="I1515" t="s">
        <v>129</v>
      </c>
      <c r="J1515" t="s">
        <v>130</v>
      </c>
      <c r="K1515" t="s">
        <v>131</v>
      </c>
      <c r="L1515" t="s">
        <v>4464</v>
      </c>
      <c r="M1515" t="s">
        <v>4466</v>
      </c>
      <c r="N1515">
        <v>0.42722222199999998</v>
      </c>
      <c r="O1515">
        <v>0</v>
      </c>
      <c r="P1515">
        <v>0</v>
      </c>
      <c r="Q1515">
        <v>1</v>
      </c>
      <c r="R1515">
        <v>109</v>
      </c>
      <c r="S1515">
        <v>0</v>
      </c>
      <c r="T1515">
        <v>0</v>
      </c>
      <c r="U1515">
        <v>0</v>
      </c>
      <c r="V1515">
        <v>0</v>
      </c>
      <c r="W1515">
        <v>0.42722199999999999</v>
      </c>
      <c r="X1515">
        <v>46.567222000000001</v>
      </c>
      <c r="Y1515">
        <v>0</v>
      </c>
      <c r="Z1515">
        <v>0</v>
      </c>
    </row>
    <row r="1516" spans="1:26" x14ac:dyDescent="0.3">
      <c r="A1516">
        <v>2760840</v>
      </c>
      <c r="B1516">
        <v>1</v>
      </c>
      <c r="C1516" t="s">
        <v>76</v>
      </c>
      <c r="D1516" t="s">
        <v>100</v>
      </c>
      <c r="E1516" t="s">
        <v>222</v>
      </c>
      <c r="F1516" t="s">
        <v>4467</v>
      </c>
      <c r="G1516" t="s">
        <v>199</v>
      </c>
      <c r="H1516" t="s">
        <v>47</v>
      </c>
      <c r="I1516" t="s">
        <v>129</v>
      </c>
      <c r="J1516" t="s">
        <v>130</v>
      </c>
      <c r="K1516" t="s">
        <v>131</v>
      </c>
      <c r="L1516" t="s">
        <v>4468</v>
      </c>
      <c r="M1516" t="s">
        <v>4469</v>
      </c>
      <c r="N1516">
        <v>0.67833333299999998</v>
      </c>
      <c r="O1516">
        <v>57</v>
      </c>
      <c r="P1516">
        <v>530</v>
      </c>
      <c r="Q1516">
        <v>0</v>
      </c>
      <c r="R1516">
        <v>0</v>
      </c>
      <c r="S1516">
        <v>0</v>
      </c>
      <c r="T1516">
        <v>0</v>
      </c>
      <c r="U1516">
        <v>38.664999999999999</v>
      </c>
      <c r="V1516">
        <v>359.51666599999999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2760845</v>
      </c>
      <c r="B1517">
        <v>1</v>
      </c>
      <c r="C1517" t="s">
        <v>76</v>
      </c>
      <c r="D1517" t="s">
        <v>88</v>
      </c>
      <c r="E1517" t="s">
        <v>153</v>
      </c>
      <c r="F1517" t="s">
        <v>4470</v>
      </c>
      <c r="G1517" t="s">
        <v>249</v>
      </c>
      <c r="H1517" t="s">
        <v>46</v>
      </c>
      <c r="I1517" t="s">
        <v>129</v>
      </c>
      <c r="J1517" t="s">
        <v>130</v>
      </c>
      <c r="K1517" t="s">
        <v>131</v>
      </c>
      <c r="L1517" t="s">
        <v>4471</v>
      </c>
      <c r="M1517" t="s">
        <v>4472</v>
      </c>
      <c r="N1517">
        <v>1.0375000000000001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1.0375000000000001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2760854</v>
      </c>
      <c r="B1518">
        <v>1</v>
      </c>
      <c r="C1518" t="s">
        <v>76</v>
      </c>
      <c r="D1518" t="s">
        <v>101</v>
      </c>
      <c r="E1518" t="s">
        <v>153</v>
      </c>
      <c r="F1518" t="s">
        <v>4473</v>
      </c>
      <c r="G1518" t="s">
        <v>249</v>
      </c>
      <c r="H1518" t="s">
        <v>46</v>
      </c>
      <c r="I1518" t="s">
        <v>129</v>
      </c>
      <c r="J1518" t="s">
        <v>130</v>
      </c>
      <c r="K1518" t="s">
        <v>131</v>
      </c>
      <c r="L1518" t="s">
        <v>4474</v>
      </c>
      <c r="M1518" t="s">
        <v>4475</v>
      </c>
      <c r="N1518">
        <v>1.2055555549999999</v>
      </c>
      <c r="O1518">
        <v>0</v>
      </c>
      <c r="P1518">
        <v>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3.6166670000000001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2760849</v>
      </c>
      <c r="B1519">
        <v>1</v>
      </c>
      <c r="C1519" t="s">
        <v>76</v>
      </c>
      <c r="D1519" t="s">
        <v>96</v>
      </c>
      <c r="E1519" t="s">
        <v>222</v>
      </c>
      <c r="F1519" t="s">
        <v>4476</v>
      </c>
      <c r="G1519" t="s">
        <v>199</v>
      </c>
      <c r="H1519" t="s">
        <v>47</v>
      </c>
      <c r="I1519" t="s">
        <v>129</v>
      </c>
      <c r="J1519" t="s">
        <v>130</v>
      </c>
      <c r="K1519" t="s">
        <v>131</v>
      </c>
      <c r="L1519" t="s">
        <v>4477</v>
      </c>
      <c r="M1519" t="s">
        <v>4478</v>
      </c>
      <c r="N1519">
        <v>0.37805555499999999</v>
      </c>
      <c r="O1519">
        <v>61</v>
      </c>
      <c r="P1519">
        <v>75</v>
      </c>
      <c r="Q1519">
        <v>0</v>
      </c>
      <c r="R1519">
        <v>0</v>
      </c>
      <c r="S1519">
        <v>0</v>
      </c>
      <c r="T1519">
        <v>0</v>
      </c>
      <c r="U1519">
        <v>23.061388999999998</v>
      </c>
      <c r="V1519">
        <v>28.354167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2760850</v>
      </c>
      <c r="B1520">
        <v>1</v>
      </c>
      <c r="C1520" t="s">
        <v>76</v>
      </c>
      <c r="D1520" t="s">
        <v>88</v>
      </c>
      <c r="E1520" t="s">
        <v>222</v>
      </c>
      <c r="F1520" t="s">
        <v>3868</v>
      </c>
      <c r="G1520" t="s">
        <v>199</v>
      </c>
      <c r="H1520" t="s">
        <v>47</v>
      </c>
      <c r="I1520" t="s">
        <v>129</v>
      </c>
      <c r="J1520" t="s">
        <v>130</v>
      </c>
      <c r="K1520" t="s">
        <v>131</v>
      </c>
      <c r="L1520" t="s">
        <v>4477</v>
      </c>
      <c r="M1520" t="s">
        <v>4479</v>
      </c>
      <c r="N1520">
        <v>0.221111111</v>
      </c>
      <c r="O1520">
        <v>5</v>
      </c>
      <c r="P1520">
        <v>3329</v>
      </c>
      <c r="Q1520">
        <v>0</v>
      </c>
      <c r="R1520">
        <v>0</v>
      </c>
      <c r="S1520">
        <v>0</v>
      </c>
      <c r="T1520">
        <v>0</v>
      </c>
      <c r="U1520">
        <v>1.105556</v>
      </c>
      <c r="V1520">
        <v>736.078889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2760713</v>
      </c>
      <c r="B1521">
        <v>2</v>
      </c>
      <c r="C1521" t="s">
        <v>76</v>
      </c>
      <c r="D1521" t="s">
        <v>84</v>
      </c>
      <c r="E1521" t="s">
        <v>126</v>
      </c>
      <c r="F1521" t="s">
        <v>4480</v>
      </c>
      <c r="G1521" t="s">
        <v>249</v>
      </c>
      <c r="H1521" t="s">
        <v>46</v>
      </c>
      <c r="I1521" t="s">
        <v>129</v>
      </c>
      <c r="J1521" t="s">
        <v>130</v>
      </c>
      <c r="K1521" t="s">
        <v>131</v>
      </c>
      <c r="L1521" t="s">
        <v>4360</v>
      </c>
      <c r="M1521" t="s">
        <v>4481</v>
      </c>
      <c r="N1521">
        <v>0.87583333299999999</v>
      </c>
      <c r="O1521">
        <v>0</v>
      </c>
      <c r="P1521">
        <v>130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113.858333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2760867</v>
      </c>
      <c r="B1522">
        <v>1</v>
      </c>
      <c r="C1522" t="s">
        <v>76</v>
      </c>
      <c r="D1522" t="s">
        <v>96</v>
      </c>
      <c r="E1522" t="s">
        <v>163</v>
      </c>
      <c r="F1522" t="s">
        <v>4482</v>
      </c>
      <c r="G1522" t="s">
        <v>264</v>
      </c>
      <c r="H1522" t="s">
        <v>47</v>
      </c>
      <c r="I1522" t="s">
        <v>129</v>
      </c>
      <c r="J1522" t="s">
        <v>130</v>
      </c>
      <c r="K1522" t="s">
        <v>131</v>
      </c>
      <c r="L1522" t="s">
        <v>4483</v>
      </c>
      <c r="M1522" t="s">
        <v>4484</v>
      </c>
      <c r="N1522">
        <v>1.1125</v>
      </c>
      <c r="O1522">
        <v>0</v>
      </c>
      <c r="P1522">
        <v>55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61.1875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2760877</v>
      </c>
      <c r="B1523">
        <v>1</v>
      </c>
      <c r="C1523" t="s">
        <v>77</v>
      </c>
      <c r="D1523" t="s">
        <v>117</v>
      </c>
      <c r="E1523" t="s">
        <v>167</v>
      </c>
      <c r="F1523" t="s">
        <v>4485</v>
      </c>
      <c r="G1523" t="s">
        <v>195</v>
      </c>
      <c r="H1523" t="s">
        <v>46</v>
      </c>
      <c r="I1523" t="s">
        <v>129</v>
      </c>
      <c r="J1523" t="s">
        <v>130</v>
      </c>
      <c r="K1523" t="s">
        <v>131</v>
      </c>
      <c r="L1523" t="s">
        <v>4486</v>
      </c>
      <c r="M1523" t="s">
        <v>4487</v>
      </c>
      <c r="N1523">
        <v>2.2561111110000001</v>
      </c>
      <c r="O1523">
        <v>0</v>
      </c>
      <c r="P1523">
        <v>0</v>
      </c>
      <c r="Q1523">
        <v>0</v>
      </c>
      <c r="R1523">
        <v>52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117.317778</v>
      </c>
      <c r="Y1523">
        <v>0</v>
      </c>
      <c r="Z1523">
        <v>0</v>
      </c>
    </row>
    <row r="1524" spans="1:26" x14ac:dyDescent="0.3">
      <c r="A1524">
        <v>2760870</v>
      </c>
      <c r="B1524">
        <v>1</v>
      </c>
      <c r="C1524" t="s">
        <v>76</v>
      </c>
      <c r="D1524" t="s">
        <v>96</v>
      </c>
      <c r="E1524" t="s">
        <v>126</v>
      </c>
      <c r="F1524" t="s">
        <v>4488</v>
      </c>
      <c r="G1524" t="s">
        <v>128</v>
      </c>
      <c r="H1524" t="s">
        <v>46</v>
      </c>
      <c r="I1524" t="s">
        <v>129</v>
      </c>
      <c r="J1524" t="s">
        <v>130</v>
      </c>
      <c r="K1524" t="s">
        <v>131</v>
      </c>
      <c r="L1524" t="s">
        <v>4489</v>
      </c>
      <c r="M1524" t="s">
        <v>4490</v>
      </c>
      <c r="N1524">
        <v>2.7666666659999999</v>
      </c>
      <c r="O1524">
        <v>0</v>
      </c>
      <c r="P1524">
        <v>48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132.80000000000001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2760882</v>
      </c>
      <c r="B1525">
        <v>1</v>
      </c>
      <c r="C1525" t="s">
        <v>76</v>
      </c>
      <c r="D1525" t="s">
        <v>80</v>
      </c>
      <c r="E1525" t="s">
        <v>126</v>
      </c>
      <c r="F1525" t="s">
        <v>876</v>
      </c>
      <c r="G1525" t="s">
        <v>128</v>
      </c>
      <c r="H1525" t="s">
        <v>46</v>
      </c>
      <c r="I1525" t="s">
        <v>129</v>
      </c>
      <c r="J1525" t="s">
        <v>130</v>
      </c>
      <c r="K1525" t="s">
        <v>131</v>
      </c>
      <c r="L1525" t="s">
        <v>4491</v>
      </c>
      <c r="M1525" t="s">
        <v>4492</v>
      </c>
      <c r="N1525">
        <v>2.2886111109999998</v>
      </c>
      <c r="O1525">
        <v>0</v>
      </c>
      <c r="P1525">
        <v>113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258.61305599999997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2760892</v>
      </c>
      <c r="B1526">
        <v>1</v>
      </c>
      <c r="C1526" t="s">
        <v>76</v>
      </c>
      <c r="D1526" t="s">
        <v>99</v>
      </c>
      <c r="E1526" t="s">
        <v>158</v>
      </c>
      <c r="F1526" t="s">
        <v>4493</v>
      </c>
      <c r="G1526" t="s">
        <v>199</v>
      </c>
      <c r="H1526" t="s">
        <v>47</v>
      </c>
      <c r="I1526" t="s">
        <v>129</v>
      </c>
      <c r="J1526" t="s">
        <v>130</v>
      </c>
      <c r="K1526" t="s">
        <v>131</v>
      </c>
      <c r="L1526" t="s">
        <v>4494</v>
      </c>
      <c r="M1526" t="s">
        <v>4495</v>
      </c>
      <c r="N1526">
        <v>1.447777777</v>
      </c>
      <c r="O1526">
        <v>16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23.164444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2760895</v>
      </c>
      <c r="B1527">
        <v>1</v>
      </c>
      <c r="C1527" t="s">
        <v>76</v>
      </c>
      <c r="D1527" t="s">
        <v>78</v>
      </c>
      <c r="E1527" t="s">
        <v>153</v>
      </c>
      <c r="F1527" t="s">
        <v>3545</v>
      </c>
      <c r="G1527" t="s">
        <v>206</v>
      </c>
      <c r="H1527" t="s">
        <v>46</v>
      </c>
      <c r="I1527" t="s">
        <v>129</v>
      </c>
      <c r="J1527" t="s">
        <v>130</v>
      </c>
      <c r="K1527" t="s">
        <v>131</v>
      </c>
      <c r="L1527" t="s">
        <v>4496</v>
      </c>
      <c r="M1527" t="s">
        <v>4497</v>
      </c>
      <c r="N1527">
        <v>2.196666666</v>
      </c>
      <c r="O1527">
        <v>0</v>
      </c>
      <c r="P1527">
        <v>1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2.1966670000000001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2760909</v>
      </c>
      <c r="B1528">
        <v>1</v>
      </c>
      <c r="C1528" t="s">
        <v>77</v>
      </c>
      <c r="D1528" t="s">
        <v>124</v>
      </c>
      <c r="E1528" t="s">
        <v>153</v>
      </c>
      <c r="F1528" t="s">
        <v>4498</v>
      </c>
      <c r="G1528" t="s">
        <v>155</v>
      </c>
      <c r="H1528" t="s">
        <v>46</v>
      </c>
      <c r="I1528" t="s">
        <v>129</v>
      </c>
      <c r="J1528" t="s">
        <v>130</v>
      </c>
      <c r="K1528" t="s">
        <v>131</v>
      </c>
      <c r="L1528" t="s">
        <v>4499</v>
      </c>
      <c r="M1528" t="s">
        <v>4500</v>
      </c>
      <c r="N1528">
        <v>4.1780555550000003</v>
      </c>
      <c r="O1528">
        <v>0</v>
      </c>
      <c r="P1528">
        <v>13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54.314722000000003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2760912</v>
      </c>
      <c r="B1529">
        <v>1</v>
      </c>
      <c r="C1529" t="s">
        <v>76</v>
      </c>
      <c r="D1529" t="s">
        <v>92</v>
      </c>
      <c r="E1529" t="s">
        <v>153</v>
      </c>
      <c r="F1529" t="s">
        <v>4501</v>
      </c>
      <c r="G1529" t="s">
        <v>155</v>
      </c>
      <c r="H1529" t="s">
        <v>46</v>
      </c>
      <c r="I1529" t="s">
        <v>129</v>
      </c>
      <c r="J1529" t="s">
        <v>130</v>
      </c>
      <c r="K1529" t="s">
        <v>131</v>
      </c>
      <c r="L1529" t="s">
        <v>4502</v>
      </c>
      <c r="M1529" t="s">
        <v>4503</v>
      </c>
      <c r="N1529">
        <v>4.1277777770000004</v>
      </c>
      <c r="O1529">
        <v>0</v>
      </c>
      <c r="P1529">
        <v>0</v>
      </c>
      <c r="Q1529">
        <v>0</v>
      </c>
      <c r="R1529">
        <v>9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37.15</v>
      </c>
      <c r="Y1529">
        <v>0</v>
      </c>
      <c r="Z1529">
        <v>0</v>
      </c>
    </row>
    <row r="1530" spans="1:26" x14ac:dyDescent="0.3">
      <c r="A1530">
        <v>2760922</v>
      </c>
      <c r="B1530">
        <v>1</v>
      </c>
      <c r="C1530" t="s">
        <v>76</v>
      </c>
      <c r="D1530" t="s">
        <v>86</v>
      </c>
      <c r="E1530" t="s">
        <v>126</v>
      </c>
      <c r="F1530" t="s">
        <v>2973</v>
      </c>
      <c r="G1530" t="s">
        <v>371</v>
      </c>
      <c r="H1530" t="s">
        <v>46</v>
      </c>
      <c r="I1530" t="s">
        <v>129</v>
      </c>
      <c r="J1530" t="s">
        <v>130</v>
      </c>
      <c r="K1530" t="s">
        <v>131</v>
      </c>
      <c r="L1530" t="s">
        <v>4504</v>
      </c>
      <c r="M1530" t="s">
        <v>4505</v>
      </c>
      <c r="N1530">
        <v>6.1</v>
      </c>
      <c r="O1530">
        <v>0</v>
      </c>
      <c r="P1530">
        <v>4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24.4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2760919</v>
      </c>
      <c r="B1531">
        <v>1</v>
      </c>
      <c r="C1531" t="s">
        <v>76</v>
      </c>
      <c r="D1531" t="s">
        <v>80</v>
      </c>
      <c r="E1531" t="s">
        <v>153</v>
      </c>
      <c r="F1531" t="s">
        <v>3072</v>
      </c>
      <c r="G1531" t="s">
        <v>249</v>
      </c>
      <c r="H1531" t="s">
        <v>46</v>
      </c>
      <c r="I1531" t="s">
        <v>129</v>
      </c>
      <c r="J1531" t="s">
        <v>130</v>
      </c>
      <c r="K1531" t="s">
        <v>131</v>
      </c>
      <c r="L1531" t="s">
        <v>4506</v>
      </c>
      <c r="M1531" t="s">
        <v>4507</v>
      </c>
      <c r="N1531">
        <v>3.5211111110000002</v>
      </c>
      <c r="O1531">
        <v>0</v>
      </c>
      <c r="P1531">
        <v>1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3.5211109999999999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2760918</v>
      </c>
      <c r="B1532">
        <v>1</v>
      </c>
      <c r="C1532" t="s">
        <v>77</v>
      </c>
      <c r="D1532" t="s">
        <v>109</v>
      </c>
      <c r="E1532" t="s">
        <v>158</v>
      </c>
      <c r="F1532" t="s">
        <v>4420</v>
      </c>
      <c r="G1532" t="s">
        <v>1799</v>
      </c>
      <c r="H1532" t="s">
        <v>47</v>
      </c>
      <c r="I1532" t="s">
        <v>129</v>
      </c>
      <c r="J1532" t="s">
        <v>130</v>
      </c>
      <c r="K1532" t="s">
        <v>131</v>
      </c>
      <c r="L1532" t="s">
        <v>4508</v>
      </c>
      <c r="M1532" t="s">
        <v>4509</v>
      </c>
      <c r="N1532">
        <v>0.91138888799999995</v>
      </c>
      <c r="O1532">
        <v>112</v>
      </c>
      <c r="P1532">
        <v>2242</v>
      </c>
      <c r="Q1532">
        <v>0</v>
      </c>
      <c r="R1532">
        <v>0</v>
      </c>
      <c r="S1532">
        <v>0</v>
      </c>
      <c r="T1532">
        <v>0</v>
      </c>
      <c r="U1532">
        <v>102.07555499999999</v>
      </c>
      <c r="V1532">
        <v>2043.333887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2760920</v>
      </c>
      <c r="B1533">
        <v>1</v>
      </c>
      <c r="C1533" t="s">
        <v>76</v>
      </c>
      <c r="D1533" t="s">
        <v>78</v>
      </c>
      <c r="E1533" t="s">
        <v>145</v>
      </c>
      <c r="F1533" t="s">
        <v>4510</v>
      </c>
      <c r="G1533" t="s">
        <v>160</v>
      </c>
      <c r="H1533" t="s">
        <v>46</v>
      </c>
      <c r="I1533" t="s">
        <v>129</v>
      </c>
      <c r="J1533" t="s">
        <v>130</v>
      </c>
      <c r="K1533" t="s">
        <v>131</v>
      </c>
      <c r="L1533" t="s">
        <v>4511</v>
      </c>
      <c r="M1533" t="s">
        <v>4512</v>
      </c>
      <c r="N1533">
        <v>1.470555555</v>
      </c>
      <c r="O1533">
        <v>0</v>
      </c>
      <c r="P1533">
        <v>31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45.587221999999997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2760923</v>
      </c>
      <c r="B1534">
        <v>1</v>
      </c>
      <c r="C1534" t="s">
        <v>76</v>
      </c>
      <c r="D1534" t="s">
        <v>86</v>
      </c>
      <c r="E1534" t="s">
        <v>153</v>
      </c>
      <c r="F1534" t="s">
        <v>4513</v>
      </c>
      <c r="G1534" t="s">
        <v>249</v>
      </c>
      <c r="H1534" t="s">
        <v>46</v>
      </c>
      <c r="I1534" t="s">
        <v>129</v>
      </c>
      <c r="J1534" t="s">
        <v>130</v>
      </c>
      <c r="K1534" t="s">
        <v>131</v>
      </c>
      <c r="L1534" t="s">
        <v>4514</v>
      </c>
      <c r="M1534" t="s">
        <v>4515</v>
      </c>
      <c r="N1534">
        <v>5.3308333330000002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5.3308330000000002</v>
      </c>
      <c r="W1534">
        <v>0</v>
      </c>
      <c r="X1534">
        <v>0</v>
      </c>
      <c r="Y1534">
        <v>0</v>
      </c>
      <c r="Z1534">
        <v>0</v>
      </c>
    </row>
    <row r="1535" spans="1:26" x14ac:dyDescent="0.3">
      <c r="A1535">
        <v>2760854</v>
      </c>
      <c r="B1535">
        <v>2</v>
      </c>
      <c r="C1535" t="s">
        <v>76</v>
      </c>
      <c r="D1535" t="s">
        <v>101</v>
      </c>
      <c r="E1535" t="s">
        <v>167</v>
      </c>
      <c r="F1535" t="s">
        <v>4516</v>
      </c>
      <c r="G1535" t="s">
        <v>249</v>
      </c>
      <c r="H1535" t="s">
        <v>46</v>
      </c>
      <c r="I1535" t="s">
        <v>129</v>
      </c>
      <c r="J1535" t="s">
        <v>130</v>
      </c>
      <c r="K1535" t="s">
        <v>131</v>
      </c>
      <c r="L1535" t="s">
        <v>4475</v>
      </c>
      <c r="M1535" t="s">
        <v>4517</v>
      </c>
      <c r="N1535">
        <v>1.1002777770000001</v>
      </c>
      <c r="O1535">
        <v>0</v>
      </c>
      <c r="P1535">
        <v>309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339.98583300000001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2760931</v>
      </c>
      <c r="B1536">
        <v>1</v>
      </c>
      <c r="C1536" t="s">
        <v>76</v>
      </c>
      <c r="D1536" t="s">
        <v>97</v>
      </c>
      <c r="E1536" t="s">
        <v>153</v>
      </c>
      <c r="F1536" t="s">
        <v>4518</v>
      </c>
      <c r="G1536" t="s">
        <v>249</v>
      </c>
      <c r="H1536" t="s">
        <v>46</v>
      </c>
      <c r="I1536" t="s">
        <v>129</v>
      </c>
      <c r="J1536" t="s">
        <v>130</v>
      </c>
      <c r="K1536" t="s">
        <v>131</v>
      </c>
      <c r="L1536" t="s">
        <v>4519</v>
      </c>
      <c r="M1536" t="s">
        <v>4520</v>
      </c>
      <c r="N1536">
        <v>1.561388888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1.5613889999999999</v>
      </c>
      <c r="W1536">
        <v>0</v>
      </c>
      <c r="X1536">
        <v>0</v>
      </c>
      <c r="Y1536">
        <v>0</v>
      </c>
      <c r="Z1536">
        <v>0</v>
      </c>
    </row>
    <row r="1537" spans="1:26" x14ac:dyDescent="0.3">
      <c r="A1537">
        <v>2760929</v>
      </c>
      <c r="B1537">
        <v>1</v>
      </c>
      <c r="C1537" t="s">
        <v>77</v>
      </c>
      <c r="D1537" t="s">
        <v>116</v>
      </c>
      <c r="E1537" t="s">
        <v>158</v>
      </c>
      <c r="F1537" t="s">
        <v>4521</v>
      </c>
      <c r="G1537" t="s">
        <v>199</v>
      </c>
      <c r="H1537" t="s">
        <v>47</v>
      </c>
      <c r="I1537" t="s">
        <v>129</v>
      </c>
      <c r="J1537" t="s">
        <v>130</v>
      </c>
      <c r="K1537" t="s">
        <v>131</v>
      </c>
      <c r="L1537" t="s">
        <v>4522</v>
      </c>
      <c r="M1537" t="s">
        <v>4523</v>
      </c>
      <c r="N1537">
        <v>1.048611111</v>
      </c>
      <c r="O1537">
        <v>32</v>
      </c>
      <c r="P1537">
        <v>611</v>
      </c>
      <c r="Q1537">
        <v>0</v>
      </c>
      <c r="R1537">
        <v>0</v>
      </c>
      <c r="S1537">
        <v>5</v>
      </c>
      <c r="T1537">
        <v>18</v>
      </c>
      <c r="U1537">
        <v>33.555556000000003</v>
      </c>
      <c r="V1537">
        <v>640.70138899999995</v>
      </c>
      <c r="W1537">
        <v>0</v>
      </c>
      <c r="X1537">
        <v>0</v>
      </c>
      <c r="Y1537">
        <v>5.2430560000000002</v>
      </c>
      <c r="Z1537">
        <v>18.875</v>
      </c>
    </row>
    <row r="1538" spans="1:26" x14ac:dyDescent="0.3">
      <c r="A1538">
        <v>2760934</v>
      </c>
      <c r="B1538">
        <v>1</v>
      </c>
      <c r="C1538" t="s">
        <v>77</v>
      </c>
      <c r="D1538" t="s">
        <v>123</v>
      </c>
      <c r="E1538" t="s">
        <v>158</v>
      </c>
      <c r="F1538" t="s">
        <v>2379</v>
      </c>
      <c r="G1538" t="s">
        <v>199</v>
      </c>
      <c r="H1538" t="s">
        <v>47</v>
      </c>
      <c r="I1538" t="s">
        <v>129</v>
      </c>
      <c r="J1538" t="s">
        <v>130</v>
      </c>
      <c r="K1538" t="s">
        <v>131</v>
      </c>
      <c r="L1538" t="s">
        <v>4524</v>
      </c>
      <c r="M1538" t="s">
        <v>4525</v>
      </c>
      <c r="N1538">
        <v>0.72388888799999995</v>
      </c>
      <c r="O1538">
        <v>317</v>
      </c>
      <c r="P1538">
        <v>51</v>
      </c>
      <c r="Q1538">
        <v>0</v>
      </c>
      <c r="R1538">
        <v>0</v>
      </c>
      <c r="S1538">
        <v>0</v>
      </c>
      <c r="T1538">
        <v>0</v>
      </c>
      <c r="U1538">
        <v>229.47277700000001</v>
      </c>
      <c r="V1538">
        <v>36.918332999999997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2760936</v>
      </c>
      <c r="B1539">
        <v>1</v>
      </c>
      <c r="C1539" t="s">
        <v>76</v>
      </c>
      <c r="D1539" t="s">
        <v>91</v>
      </c>
      <c r="E1539" t="s">
        <v>153</v>
      </c>
      <c r="F1539" t="s">
        <v>4526</v>
      </c>
      <c r="G1539" t="s">
        <v>578</v>
      </c>
      <c r="H1539" t="s">
        <v>46</v>
      </c>
      <c r="I1539" t="s">
        <v>129</v>
      </c>
      <c r="J1539" t="s">
        <v>15</v>
      </c>
      <c r="K1539" t="s">
        <v>131</v>
      </c>
      <c r="L1539" t="s">
        <v>4527</v>
      </c>
      <c r="M1539" t="s">
        <v>4528</v>
      </c>
      <c r="N1539">
        <v>3.5636111110000002</v>
      </c>
      <c r="O1539">
        <v>0</v>
      </c>
      <c r="P1539">
        <v>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3.5636109999999999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2760940</v>
      </c>
      <c r="B1540">
        <v>1</v>
      </c>
      <c r="C1540" t="s">
        <v>77</v>
      </c>
      <c r="D1540" t="s">
        <v>123</v>
      </c>
      <c r="E1540" t="s">
        <v>158</v>
      </c>
      <c r="F1540" t="s">
        <v>4529</v>
      </c>
      <c r="G1540" t="s">
        <v>199</v>
      </c>
      <c r="H1540" t="s">
        <v>47</v>
      </c>
      <c r="I1540" t="s">
        <v>129</v>
      </c>
      <c r="J1540" t="s">
        <v>130</v>
      </c>
      <c r="K1540" t="s">
        <v>131</v>
      </c>
      <c r="L1540" t="s">
        <v>4530</v>
      </c>
      <c r="M1540" t="s">
        <v>4531</v>
      </c>
      <c r="N1540">
        <v>0.90694444399999996</v>
      </c>
      <c r="O1540">
        <v>21</v>
      </c>
      <c r="P1540">
        <v>707</v>
      </c>
      <c r="Q1540">
        <v>0</v>
      </c>
      <c r="R1540">
        <v>0</v>
      </c>
      <c r="S1540">
        <v>0</v>
      </c>
      <c r="T1540">
        <v>0</v>
      </c>
      <c r="U1540">
        <v>19.045832999999998</v>
      </c>
      <c r="V1540">
        <v>641.20972200000006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2760944</v>
      </c>
      <c r="B1541">
        <v>1</v>
      </c>
      <c r="C1541" t="s">
        <v>76</v>
      </c>
      <c r="D1541" t="s">
        <v>103</v>
      </c>
      <c r="E1541" t="s">
        <v>163</v>
      </c>
      <c r="F1541" t="s">
        <v>1382</v>
      </c>
      <c r="G1541" t="s">
        <v>264</v>
      </c>
      <c r="H1541" t="s">
        <v>47</v>
      </c>
      <c r="I1541" t="s">
        <v>129</v>
      </c>
      <c r="J1541" t="s">
        <v>130</v>
      </c>
      <c r="K1541" t="s">
        <v>131</v>
      </c>
      <c r="L1541" t="s">
        <v>4532</v>
      </c>
      <c r="M1541" t="s">
        <v>4533</v>
      </c>
      <c r="N1541">
        <v>2.9736111109999999</v>
      </c>
      <c r="O1541">
        <v>0</v>
      </c>
      <c r="P1541">
        <v>0</v>
      </c>
      <c r="Q1541">
        <v>0</v>
      </c>
      <c r="R1541">
        <v>139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413.33194400000002</v>
      </c>
      <c r="Y1541">
        <v>0</v>
      </c>
      <c r="Z1541">
        <v>0</v>
      </c>
    </row>
    <row r="1542" spans="1:26" x14ac:dyDescent="0.3">
      <c r="A1542">
        <v>2760945</v>
      </c>
      <c r="B1542">
        <v>1</v>
      </c>
      <c r="C1542" t="s">
        <v>76</v>
      </c>
      <c r="D1542" t="s">
        <v>82</v>
      </c>
      <c r="E1542" t="s">
        <v>126</v>
      </c>
      <c r="F1542" t="s">
        <v>4534</v>
      </c>
      <c r="G1542" t="s">
        <v>128</v>
      </c>
      <c r="H1542" t="s">
        <v>46</v>
      </c>
      <c r="I1542" t="s">
        <v>129</v>
      </c>
      <c r="J1542" t="s">
        <v>130</v>
      </c>
      <c r="K1542" t="s">
        <v>131</v>
      </c>
      <c r="L1542" t="s">
        <v>4535</v>
      </c>
      <c r="M1542" t="s">
        <v>4536</v>
      </c>
      <c r="N1542">
        <v>1.783055555</v>
      </c>
      <c r="O1542">
        <v>0</v>
      </c>
      <c r="P1542">
        <v>10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17.830556000000001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2760951</v>
      </c>
      <c r="B1543">
        <v>1</v>
      </c>
      <c r="C1543" t="s">
        <v>77</v>
      </c>
      <c r="D1543" t="s">
        <v>109</v>
      </c>
      <c r="E1543" t="s">
        <v>222</v>
      </c>
      <c r="F1543" t="s">
        <v>4537</v>
      </c>
      <c r="G1543" t="s">
        <v>1072</v>
      </c>
      <c r="H1543" t="s">
        <v>47</v>
      </c>
      <c r="I1543" t="s">
        <v>129</v>
      </c>
      <c r="J1543" t="s">
        <v>130</v>
      </c>
      <c r="K1543" t="s">
        <v>131</v>
      </c>
      <c r="L1543" t="s">
        <v>4538</v>
      </c>
      <c r="M1543" t="s">
        <v>4539</v>
      </c>
      <c r="N1543">
        <v>1.1888888879999999</v>
      </c>
      <c r="O1543">
        <v>15</v>
      </c>
      <c r="P1543">
        <v>497</v>
      </c>
      <c r="Q1543">
        <v>0</v>
      </c>
      <c r="R1543">
        <v>0</v>
      </c>
      <c r="S1543">
        <v>0</v>
      </c>
      <c r="T1543">
        <v>0</v>
      </c>
      <c r="U1543">
        <v>17.833333</v>
      </c>
      <c r="V1543">
        <v>590.87777700000004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2760964</v>
      </c>
      <c r="B1544">
        <v>1</v>
      </c>
      <c r="C1544" t="s">
        <v>77</v>
      </c>
      <c r="D1544" t="s">
        <v>119</v>
      </c>
      <c r="E1544" t="s">
        <v>222</v>
      </c>
      <c r="F1544" t="s">
        <v>2216</v>
      </c>
      <c r="G1544" t="s">
        <v>199</v>
      </c>
      <c r="H1544" t="s">
        <v>47</v>
      </c>
      <c r="I1544" t="s">
        <v>129</v>
      </c>
      <c r="J1544" t="s">
        <v>130</v>
      </c>
      <c r="K1544" t="s">
        <v>131</v>
      </c>
      <c r="L1544" t="s">
        <v>4540</v>
      </c>
      <c r="M1544" t="s">
        <v>4541</v>
      </c>
      <c r="N1544">
        <v>4.9247222219999998</v>
      </c>
      <c r="O1544">
        <v>1</v>
      </c>
      <c r="P1544">
        <v>3304</v>
      </c>
      <c r="Q1544">
        <v>0</v>
      </c>
      <c r="R1544">
        <v>0</v>
      </c>
      <c r="S1544">
        <v>0</v>
      </c>
      <c r="T1544">
        <v>0</v>
      </c>
      <c r="U1544">
        <v>4.924722</v>
      </c>
      <c r="V1544">
        <v>16271.282220999999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2760958</v>
      </c>
      <c r="B1545">
        <v>1</v>
      </c>
      <c r="C1545" t="s">
        <v>76</v>
      </c>
      <c r="D1545" t="s">
        <v>92</v>
      </c>
      <c r="E1545" t="s">
        <v>153</v>
      </c>
      <c r="F1545" t="s">
        <v>4542</v>
      </c>
      <c r="G1545" t="s">
        <v>249</v>
      </c>
      <c r="H1545" t="s">
        <v>46</v>
      </c>
      <c r="I1545" t="s">
        <v>129</v>
      </c>
      <c r="J1545" t="s">
        <v>130</v>
      </c>
      <c r="K1545" t="s">
        <v>131</v>
      </c>
      <c r="L1545" t="s">
        <v>4543</v>
      </c>
      <c r="M1545" t="s">
        <v>4544</v>
      </c>
      <c r="N1545">
        <v>1.9069444440000001</v>
      </c>
      <c r="O1545">
        <v>0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1.906944</v>
      </c>
      <c r="Y1545">
        <v>0</v>
      </c>
      <c r="Z1545">
        <v>0</v>
      </c>
    </row>
    <row r="1546" spans="1:26" x14ac:dyDescent="0.3">
      <c r="A1546">
        <v>2761003</v>
      </c>
      <c r="B1546">
        <v>1</v>
      </c>
      <c r="C1546" t="s">
        <v>77</v>
      </c>
      <c r="D1546" t="s">
        <v>109</v>
      </c>
      <c r="E1546" t="s">
        <v>222</v>
      </c>
      <c r="F1546" t="s">
        <v>4545</v>
      </c>
      <c r="G1546" t="s">
        <v>199</v>
      </c>
      <c r="H1546" t="s">
        <v>47</v>
      </c>
      <c r="I1546" t="s">
        <v>129</v>
      </c>
      <c r="J1546" t="s">
        <v>130</v>
      </c>
      <c r="K1546" t="s">
        <v>131</v>
      </c>
      <c r="L1546" t="s">
        <v>4546</v>
      </c>
      <c r="M1546" t="s">
        <v>4547</v>
      </c>
      <c r="N1546">
        <v>1.974444444</v>
      </c>
      <c r="O1546">
        <v>59</v>
      </c>
      <c r="P1546">
        <v>952</v>
      </c>
      <c r="Q1546">
        <v>0</v>
      </c>
      <c r="R1546">
        <v>0</v>
      </c>
      <c r="S1546">
        <v>3</v>
      </c>
      <c r="T1546">
        <v>59</v>
      </c>
      <c r="U1546">
        <v>116.492222</v>
      </c>
      <c r="V1546">
        <v>1879.6711110000001</v>
      </c>
      <c r="W1546">
        <v>0</v>
      </c>
      <c r="X1546">
        <v>0</v>
      </c>
      <c r="Y1546">
        <v>5.9233330000000004</v>
      </c>
      <c r="Z1546">
        <v>116.492222</v>
      </c>
    </row>
    <row r="1547" spans="1:26" x14ac:dyDescent="0.3">
      <c r="A1547">
        <v>2760959</v>
      </c>
      <c r="B1547">
        <v>1</v>
      </c>
      <c r="C1547" t="s">
        <v>76</v>
      </c>
      <c r="D1547" t="s">
        <v>89</v>
      </c>
      <c r="E1547" t="s">
        <v>222</v>
      </c>
      <c r="F1547" t="s">
        <v>4548</v>
      </c>
      <c r="G1547" t="s">
        <v>199</v>
      </c>
      <c r="H1547" t="s">
        <v>47</v>
      </c>
      <c r="I1547" t="s">
        <v>129</v>
      </c>
      <c r="J1547" t="s">
        <v>130</v>
      </c>
      <c r="K1547" t="s">
        <v>131</v>
      </c>
      <c r="L1547" t="s">
        <v>4549</v>
      </c>
      <c r="M1547" t="s">
        <v>4550</v>
      </c>
      <c r="N1547">
        <v>1.849444444</v>
      </c>
      <c r="O1547">
        <v>10</v>
      </c>
      <c r="P1547">
        <v>30</v>
      </c>
      <c r="Q1547">
        <v>0</v>
      </c>
      <c r="R1547">
        <v>0</v>
      </c>
      <c r="S1547">
        <v>0</v>
      </c>
      <c r="T1547">
        <v>0</v>
      </c>
      <c r="U1547">
        <v>18.494444000000001</v>
      </c>
      <c r="V1547">
        <v>55.483333000000002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2760977</v>
      </c>
      <c r="B1548">
        <v>1</v>
      </c>
      <c r="C1548" t="s">
        <v>77</v>
      </c>
      <c r="D1548" t="s">
        <v>114</v>
      </c>
      <c r="E1548" t="s">
        <v>158</v>
      </c>
      <c r="F1548" t="s">
        <v>4551</v>
      </c>
      <c r="G1548" t="s">
        <v>199</v>
      </c>
      <c r="H1548" t="s">
        <v>47</v>
      </c>
      <c r="I1548" t="s">
        <v>129</v>
      </c>
      <c r="J1548" t="s">
        <v>130</v>
      </c>
      <c r="K1548" t="s">
        <v>131</v>
      </c>
      <c r="L1548" t="s">
        <v>4552</v>
      </c>
      <c r="M1548" t="s">
        <v>4553</v>
      </c>
      <c r="N1548">
        <v>1.582777777</v>
      </c>
      <c r="O1548">
        <v>0</v>
      </c>
      <c r="P1548">
        <v>0</v>
      </c>
      <c r="Q1548">
        <v>0</v>
      </c>
      <c r="R1548">
        <v>0</v>
      </c>
      <c r="S1548">
        <v>26</v>
      </c>
      <c r="T1548">
        <v>447</v>
      </c>
      <c r="U1548">
        <v>0</v>
      </c>
      <c r="V1548">
        <v>0</v>
      </c>
      <c r="W1548">
        <v>0</v>
      </c>
      <c r="X1548">
        <v>0</v>
      </c>
      <c r="Y1548">
        <v>41.152222000000002</v>
      </c>
      <c r="Z1548">
        <v>707.501666</v>
      </c>
    </row>
    <row r="1549" spans="1:26" x14ac:dyDescent="0.3">
      <c r="A1549">
        <v>2760969</v>
      </c>
      <c r="B1549">
        <v>1</v>
      </c>
      <c r="C1549" t="s">
        <v>76</v>
      </c>
      <c r="D1549" t="s">
        <v>81</v>
      </c>
      <c r="E1549" t="s">
        <v>153</v>
      </c>
      <c r="F1549" t="s">
        <v>2569</v>
      </c>
      <c r="G1549" t="s">
        <v>155</v>
      </c>
      <c r="H1549" t="s">
        <v>46</v>
      </c>
      <c r="I1549" t="s">
        <v>129</v>
      </c>
      <c r="J1549" t="s">
        <v>130</v>
      </c>
      <c r="K1549" t="s">
        <v>131</v>
      </c>
      <c r="L1549" t="s">
        <v>4554</v>
      </c>
      <c r="M1549" t="s">
        <v>4555</v>
      </c>
      <c r="N1549">
        <v>5.0191666660000003</v>
      </c>
      <c r="O1549">
        <v>0</v>
      </c>
      <c r="P1549">
        <v>11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55.210833000000001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2760972</v>
      </c>
      <c r="B1550">
        <v>1</v>
      </c>
      <c r="C1550" t="s">
        <v>76</v>
      </c>
      <c r="D1550" t="s">
        <v>92</v>
      </c>
      <c r="E1550" t="s">
        <v>145</v>
      </c>
      <c r="F1550" t="s">
        <v>4556</v>
      </c>
      <c r="G1550" t="s">
        <v>135</v>
      </c>
      <c r="H1550" t="s">
        <v>46</v>
      </c>
      <c r="I1550" t="s">
        <v>129</v>
      </c>
      <c r="J1550" t="s">
        <v>130</v>
      </c>
      <c r="K1550" t="s">
        <v>131</v>
      </c>
      <c r="L1550" t="s">
        <v>4557</v>
      </c>
      <c r="M1550" t="s">
        <v>4558</v>
      </c>
      <c r="N1550">
        <v>6.3463888879999999</v>
      </c>
      <c r="O1550">
        <v>0</v>
      </c>
      <c r="P1550">
        <v>0</v>
      </c>
      <c r="Q1550">
        <v>0</v>
      </c>
      <c r="R1550">
        <v>36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228.47</v>
      </c>
      <c r="Y1550">
        <v>0</v>
      </c>
      <c r="Z1550">
        <v>0</v>
      </c>
    </row>
    <row r="1551" spans="1:26" x14ac:dyDescent="0.3">
      <c r="A1551">
        <v>2760970</v>
      </c>
      <c r="B1551">
        <v>1</v>
      </c>
      <c r="C1551" t="s">
        <v>76</v>
      </c>
      <c r="D1551" t="s">
        <v>78</v>
      </c>
      <c r="E1551" t="s">
        <v>167</v>
      </c>
      <c r="F1551" t="s">
        <v>4559</v>
      </c>
      <c r="G1551" t="s">
        <v>160</v>
      </c>
      <c r="H1551" t="s">
        <v>46</v>
      </c>
      <c r="I1551" t="s">
        <v>129</v>
      </c>
      <c r="J1551" t="s">
        <v>130</v>
      </c>
      <c r="K1551" t="s">
        <v>131</v>
      </c>
      <c r="L1551" t="s">
        <v>4560</v>
      </c>
      <c r="M1551" t="s">
        <v>4561</v>
      </c>
      <c r="N1551">
        <v>0.49277777699999997</v>
      </c>
      <c r="O1551">
        <v>0</v>
      </c>
      <c r="P1551">
        <v>290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142.90555499999999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2760973</v>
      </c>
      <c r="B1552">
        <v>1</v>
      </c>
      <c r="C1552" t="s">
        <v>76</v>
      </c>
      <c r="D1552" t="s">
        <v>80</v>
      </c>
      <c r="E1552" t="s">
        <v>158</v>
      </c>
      <c r="F1552" t="s">
        <v>4562</v>
      </c>
      <c r="G1552" t="s">
        <v>199</v>
      </c>
      <c r="H1552" t="s">
        <v>47</v>
      </c>
      <c r="I1552" t="s">
        <v>129</v>
      </c>
      <c r="J1552" t="s">
        <v>130</v>
      </c>
      <c r="K1552" t="s">
        <v>131</v>
      </c>
      <c r="L1552" t="s">
        <v>4563</v>
      </c>
      <c r="M1552" t="s">
        <v>4564</v>
      </c>
      <c r="N1552">
        <v>0.29833333299999998</v>
      </c>
      <c r="O1552">
        <v>35</v>
      </c>
      <c r="P1552">
        <v>1153</v>
      </c>
      <c r="Q1552">
        <v>0</v>
      </c>
      <c r="R1552">
        <v>0</v>
      </c>
      <c r="S1552">
        <v>0</v>
      </c>
      <c r="T1552">
        <v>0</v>
      </c>
      <c r="U1552">
        <v>10.441667000000001</v>
      </c>
      <c r="V1552">
        <v>343.97833300000002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2760990</v>
      </c>
      <c r="B1553">
        <v>1</v>
      </c>
      <c r="C1553" t="s">
        <v>76</v>
      </c>
      <c r="D1553" t="s">
        <v>80</v>
      </c>
      <c r="E1553" t="s">
        <v>153</v>
      </c>
      <c r="F1553" t="s">
        <v>4565</v>
      </c>
      <c r="G1553" t="s">
        <v>249</v>
      </c>
      <c r="H1553" t="s">
        <v>46</v>
      </c>
      <c r="I1553" t="s">
        <v>129</v>
      </c>
      <c r="J1553" t="s">
        <v>130</v>
      </c>
      <c r="K1553" t="s">
        <v>131</v>
      </c>
      <c r="L1553" t="s">
        <v>4566</v>
      </c>
      <c r="M1553" t="s">
        <v>4567</v>
      </c>
      <c r="N1553">
        <v>2.6522222219999998</v>
      </c>
      <c r="O1553">
        <v>0</v>
      </c>
      <c r="P1553">
        <v>5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13.261111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2760976</v>
      </c>
      <c r="B1554">
        <v>1</v>
      </c>
      <c r="C1554" t="s">
        <v>77</v>
      </c>
      <c r="D1554" t="s">
        <v>111</v>
      </c>
      <c r="E1554" t="s">
        <v>158</v>
      </c>
      <c r="F1554" t="s">
        <v>4568</v>
      </c>
      <c r="G1554" t="s">
        <v>199</v>
      </c>
      <c r="H1554" t="s">
        <v>47</v>
      </c>
      <c r="I1554" t="s">
        <v>129</v>
      </c>
      <c r="J1554" t="s">
        <v>130</v>
      </c>
      <c r="K1554" t="s">
        <v>131</v>
      </c>
      <c r="L1554" t="s">
        <v>4569</v>
      </c>
      <c r="M1554" t="s">
        <v>4570</v>
      </c>
      <c r="N1554">
        <v>0.50888888799999998</v>
      </c>
      <c r="O1554">
        <v>0</v>
      </c>
      <c r="P1554">
        <v>0</v>
      </c>
      <c r="Q1554">
        <v>6</v>
      </c>
      <c r="R1554">
        <v>884</v>
      </c>
      <c r="S1554">
        <v>0</v>
      </c>
      <c r="T1554">
        <v>14</v>
      </c>
      <c r="U1554">
        <v>0</v>
      </c>
      <c r="V1554">
        <v>0</v>
      </c>
      <c r="W1554">
        <v>3.0533329999999999</v>
      </c>
      <c r="X1554">
        <v>449.857777</v>
      </c>
      <c r="Y1554">
        <v>0</v>
      </c>
      <c r="Z1554">
        <v>7.1244440000000004</v>
      </c>
    </row>
    <row r="1555" spans="1:26" x14ac:dyDescent="0.3">
      <c r="A1555">
        <v>2760988</v>
      </c>
      <c r="B1555">
        <v>1</v>
      </c>
      <c r="C1555" t="s">
        <v>76</v>
      </c>
      <c r="D1555" t="s">
        <v>81</v>
      </c>
      <c r="E1555" t="s">
        <v>153</v>
      </c>
      <c r="F1555" t="s">
        <v>4571</v>
      </c>
      <c r="G1555" t="s">
        <v>155</v>
      </c>
      <c r="H1555" t="s">
        <v>46</v>
      </c>
      <c r="I1555" t="s">
        <v>129</v>
      </c>
      <c r="J1555" t="s">
        <v>130</v>
      </c>
      <c r="K1555" t="s">
        <v>131</v>
      </c>
      <c r="L1555" t="s">
        <v>4572</v>
      </c>
      <c r="M1555" t="s">
        <v>4573</v>
      </c>
      <c r="N1555">
        <v>6.9080555549999998</v>
      </c>
      <c r="O1555">
        <v>0</v>
      </c>
      <c r="P1555">
        <v>10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69.080556000000001</v>
      </c>
      <c r="W1555">
        <v>0</v>
      </c>
      <c r="X1555">
        <v>0</v>
      </c>
      <c r="Y1555">
        <v>0</v>
      </c>
      <c r="Z1555">
        <v>0</v>
      </c>
    </row>
    <row r="1556" spans="1:26" x14ac:dyDescent="0.3">
      <c r="A1556">
        <v>2760983</v>
      </c>
      <c r="B1556">
        <v>1</v>
      </c>
      <c r="C1556" t="s">
        <v>77</v>
      </c>
      <c r="D1556" t="s">
        <v>108</v>
      </c>
      <c r="E1556" t="s">
        <v>153</v>
      </c>
      <c r="F1556" t="s">
        <v>4574</v>
      </c>
      <c r="G1556" t="s">
        <v>155</v>
      </c>
      <c r="H1556" t="s">
        <v>46</v>
      </c>
      <c r="I1556" t="s">
        <v>129</v>
      </c>
      <c r="J1556" t="s">
        <v>130</v>
      </c>
      <c r="K1556" t="s">
        <v>131</v>
      </c>
      <c r="L1556" t="s">
        <v>4575</v>
      </c>
      <c r="M1556" t="s">
        <v>4576</v>
      </c>
      <c r="N1556">
        <v>1.562777777</v>
      </c>
      <c r="O1556">
        <v>0</v>
      </c>
      <c r="P1556">
        <v>2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3.125556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2760989</v>
      </c>
      <c r="B1557">
        <v>1</v>
      </c>
      <c r="C1557" t="s">
        <v>76</v>
      </c>
      <c r="D1557" t="s">
        <v>96</v>
      </c>
      <c r="E1557" t="s">
        <v>153</v>
      </c>
      <c r="F1557" t="s">
        <v>4577</v>
      </c>
      <c r="G1557" t="s">
        <v>206</v>
      </c>
      <c r="H1557" t="s">
        <v>46</v>
      </c>
      <c r="I1557" t="s">
        <v>129</v>
      </c>
      <c r="J1557" t="s">
        <v>130</v>
      </c>
      <c r="K1557" t="s">
        <v>131</v>
      </c>
      <c r="L1557" t="s">
        <v>4578</v>
      </c>
      <c r="M1557" t="s">
        <v>4579</v>
      </c>
      <c r="N1557">
        <v>6.648055555</v>
      </c>
      <c r="O1557">
        <v>0</v>
      </c>
      <c r="P1557">
        <v>13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86.424722000000003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2760985</v>
      </c>
      <c r="B1558">
        <v>1</v>
      </c>
      <c r="C1558" t="s">
        <v>76</v>
      </c>
      <c r="D1558" t="s">
        <v>102</v>
      </c>
      <c r="E1558" t="s">
        <v>158</v>
      </c>
      <c r="F1558" t="s">
        <v>4445</v>
      </c>
      <c r="G1558" t="s">
        <v>199</v>
      </c>
      <c r="H1558" t="s">
        <v>47</v>
      </c>
      <c r="I1558" t="s">
        <v>129</v>
      </c>
      <c r="J1558" t="s">
        <v>130</v>
      </c>
      <c r="K1558" t="s">
        <v>131</v>
      </c>
      <c r="L1558" t="s">
        <v>4580</v>
      </c>
      <c r="M1558" t="s">
        <v>4581</v>
      </c>
      <c r="N1558">
        <v>7.7222221999999993E-2</v>
      </c>
      <c r="O1558">
        <v>0</v>
      </c>
      <c r="P1558">
        <v>0</v>
      </c>
      <c r="Q1558">
        <v>0</v>
      </c>
      <c r="R1558">
        <v>0</v>
      </c>
      <c r="S1558">
        <v>18</v>
      </c>
      <c r="T1558">
        <v>334</v>
      </c>
      <c r="U1558">
        <v>0</v>
      </c>
      <c r="V1558">
        <v>0</v>
      </c>
      <c r="W1558">
        <v>0</v>
      </c>
      <c r="X1558">
        <v>0</v>
      </c>
      <c r="Y1558">
        <v>1.39</v>
      </c>
      <c r="Z1558">
        <v>25.792221999999999</v>
      </c>
    </row>
    <row r="1559" spans="1:26" x14ac:dyDescent="0.3">
      <c r="A1559">
        <v>2760996</v>
      </c>
      <c r="B1559">
        <v>1</v>
      </c>
      <c r="C1559" t="s">
        <v>77</v>
      </c>
      <c r="D1559" t="s">
        <v>112</v>
      </c>
      <c r="E1559" t="s">
        <v>153</v>
      </c>
      <c r="F1559" t="s">
        <v>4582</v>
      </c>
      <c r="G1559" t="s">
        <v>155</v>
      </c>
      <c r="H1559" t="s">
        <v>46</v>
      </c>
      <c r="I1559" t="s">
        <v>129</v>
      </c>
      <c r="J1559" t="s">
        <v>130</v>
      </c>
      <c r="K1559" t="s">
        <v>131</v>
      </c>
      <c r="L1559" t="s">
        <v>4583</v>
      </c>
      <c r="M1559" t="s">
        <v>4584</v>
      </c>
      <c r="N1559">
        <v>6.8769444440000003</v>
      </c>
      <c r="O1559">
        <v>0</v>
      </c>
      <c r="P1559">
        <v>0</v>
      </c>
      <c r="Q1559">
        <v>0</v>
      </c>
      <c r="R1559">
        <v>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27.507777999999998</v>
      </c>
      <c r="Y1559">
        <v>0</v>
      </c>
      <c r="Z1559">
        <v>0</v>
      </c>
    </row>
    <row r="1560" spans="1:26" x14ac:dyDescent="0.3">
      <c r="A1560">
        <v>2761004</v>
      </c>
      <c r="B1560">
        <v>1</v>
      </c>
      <c r="C1560" t="s">
        <v>77</v>
      </c>
      <c r="D1560" t="s">
        <v>109</v>
      </c>
      <c r="E1560" t="s">
        <v>158</v>
      </c>
      <c r="F1560" t="s">
        <v>4585</v>
      </c>
      <c r="G1560" t="s">
        <v>199</v>
      </c>
      <c r="H1560" t="s">
        <v>47</v>
      </c>
      <c r="I1560" t="s">
        <v>129</v>
      </c>
      <c r="J1560" t="s">
        <v>130</v>
      </c>
      <c r="K1560" t="s">
        <v>131</v>
      </c>
      <c r="L1560" t="s">
        <v>4586</v>
      </c>
      <c r="M1560" t="s">
        <v>4587</v>
      </c>
      <c r="N1560">
        <v>1.644722222</v>
      </c>
      <c r="O1560">
        <v>11</v>
      </c>
      <c r="P1560">
        <v>326</v>
      </c>
      <c r="Q1560">
        <v>0</v>
      </c>
      <c r="R1560">
        <v>0</v>
      </c>
      <c r="S1560">
        <v>0</v>
      </c>
      <c r="T1560">
        <v>0</v>
      </c>
      <c r="U1560">
        <v>18.091944000000002</v>
      </c>
      <c r="V1560">
        <v>536.17944399999999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2760998</v>
      </c>
      <c r="B1561">
        <v>1</v>
      </c>
      <c r="C1561" t="s">
        <v>76</v>
      </c>
      <c r="D1561" t="s">
        <v>79</v>
      </c>
      <c r="E1561" t="s">
        <v>153</v>
      </c>
      <c r="F1561" t="s">
        <v>3599</v>
      </c>
      <c r="G1561" t="s">
        <v>206</v>
      </c>
      <c r="H1561" t="s">
        <v>46</v>
      </c>
      <c r="I1561" t="s">
        <v>129</v>
      </c>
      <c r="J1561" t="s">
        <v>130</v>
      </c>
      <c r="K1561" t="s">
        <v>131</v>
      </c>
      <c r="L1561" t="s">
        <v>4588</v>
      </c>
      <c r="M1561" t="s">
        <v>4589</v>
      </c>
      <c r="N1561">
        <v>2.079722222</v>
      </c>
      <c r="O1561">
        <v>0</v>
      </c>
      <c r="P1561">
        <v>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2.0797219999999998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2761002</v>
      </c>
      <c r="B1562">
        <v>1</v>
      </c>
      <c r="C1562" t="s">
        <v>76</v>
      </c>
      <c r="D1562" t="s">
        <v>92</v>
      </c>
      <c r="E1562" t="s">
        <v>153</v>
      </c>
      <c r="F1562" t="s">
        <v>4590</v>
      </c>
      <c r="G1562" t="s">
        <v>155</v>
      </c>
      <c r="H1562" t="s">
        <v>46</v>
      </c>
      <c r="I1562" t="s">
        <v>129</v>
      </c>
      <c r="J1562" t="s">
        <v>130</v>
      </c>
      <c r="K1562" t="s">
        <v>131</v>
      </c>
      <c r="L1562" t="s">
        <v>4591</v>
      </c>
      <c r="M1562" t="s">
        <v>4592</v>
      </c>
      <c r="N1562">
        <v>7.7941666659999997</v>
      </c>
      <c r="O1562">
        <v>0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7.7941669999999998</v>
      </c>
      <c r="Y1562">
        <v>0</v>
      </c>
      <c r="Z1562">
        <v>0</v>
      </c>
    </row>
    <row r="1563" spans="1:26" x14ac:dyDescent="0.3">
      <c r="A1563">
        <v>2761008</v>
      </c>
      <c r="B1563">
        <v>1</v>
      </c>
      <c r="C1563" t="s">
        <v>76</v>
      </c>
      <c r="D1563" t="s">
        <v>100</v>
      </c>
      <c r="E1563" t="s">
        <v>153</v>
      </c>
      <c r="F1563" t="s">
        <v>4593</v>
      </c>
      <c r="G1563" t="s">
        <v>249</v>
      </c>
      <c r="H1563" t="s">
        <v>46</v>
      </c>
      <c r="I1563" t="s">
        <v>129</v>
      </c>
      <c r="J1563" t="s">
        <v>130</v>
      </c>
      <c r="K1563" t="s">
        <v>131</v>
      </c>
      <c r="L1563" t="s">
        <v>4594</v>
      </c>
      <c r="M1563" t="s">
        <v>4595</v>
      </c>
      <c r="N1563">
        <v>1.2975000000000001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1.2975000000000001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2761012</v>
      </c>
      <c r="B1564">
        <v>1</v>
      </c>
      <c r="C1564" t="s">
        <v>76</v>
      </c>
      <c r="D1564" t="s">
        <v>82</v>
      </c>
      <c r="E1564" t="s">
        <v>153</v>
      </c>
      <c r="F1564" t="s">
        <v>4596</v>
      </c>
      <c r="G1564" t="s">
        <v>249</v>
      </c>
      <c r="H1564" t="s">
        <v>46</v>
      </c>
      <c r="I1564" t="s">
        <v>129</v>
      </c>
      <c r="J1564" t="s">
        <v>130</v>
      </c>
      <c r="K1564" t="s">
        <v>131</v>
      </c>
      <c r="L1564" t="s">
        <v>4597</v>
      </c>
      <c r="M1564" t="s">
        <v>4598</v>
      </c>
      <c r="N1564">
        <v>0.96777777700000001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0.96777800000000003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2761020</v>
      </c>
      <c r="B1565">
        <v>1</v>
      </c>
      <c r="C1565" t="s">
        <v>76</v>
      </c>
      <c r="D1565" t="s">
        <v>99</v>
      </c>
      <c r="E1565" t="s">
        <v>158</v>
      </c>
      <c r="F1565" t="s">
        <v>4493</v>
      </c>
      <c r="G1565" t="s">
        <v>199</v>
      </c>
      <c r="H1565" t="s">
        <v>47</v>
      </c>
      <c r="I1565" t="s">
        <v>129</v>
      </c>
      <c r="J1565" t="s">
        <v>130</v>
      </c>
      <c r="K1565" t="s">
        <v>131</v>
      </c>
      <c r="L1565" t="s">
        <v>4599</v>
      </c>
      <c r="M1565" t="s">
        <v>4600</v>
      </c>
      <c r="N1565">
        <v>1.6386111109999999</v>
      </c>
      <c r="O1565">
        <v>16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26.217777999999999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2761015</v>
      </c>
      <c r="B1566">
        <v>1</v>
      </c>
      <c r="C1566" t="s">
        <v>76</v>
      </c>
      <c r="D1566" t="s">
        <v>91</v>
      </c>
      <c r="E1566" t="s">
        <v>158</v>
      </c>
      <c r="F1566" t="s">
        <v>4601</v>
      </c>
      <c r="G1566" t="s">
        <v>160</v>
      </c>
      <c r="H1566" t="s">
        <v>47</v>
      </c>
      <c r="I1566" t="s">
        <v>129</v>
      </c>
      <c r="J1566" t="s">
        <v>130</v>
      </c>
      <c r="K1566" t="s">
        <v>131</v>
      </c>
      <c r="L1566" t="s">
        <v>4602</v>
      </c>
      <c r="M1566" t="s">
        <v>4603</v>
      </c>
      <c r="N1566">
        <v>4.1305555549999999</v>
      </c>
      <c r="O1566">
        <v>16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66.088888999999995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2761016</v>
      </c>
      <c r="B1567">
        <v>1</v>
      </c>
      <c r="C1567" t="s">
        <v>76</v>
      </c>
      <c r="D1567" t="s">
        <v>102</v>
      </c>
      <c r="E1567" t="s">
        <v>126</v>
      </c>
      <c r="F1567" t="s">
        <v>4604</v>
      </c>
      <c r="G1567" t="s">
        <v>128</v>
      </c>
      <c r="H1567" t="s">
        <v>46</v>
      </c>
      <c r="I1567" t="s">
        <v>129</v>
      </c>
      <c r="J1567" t="s">
        <v>130</v>
      </c>
      <c r="K1567" t="s">
        <v>131</v>
      </c>
      <c r="L1567" t="s">
        <v>4605</v>
      </c>
      <c r="M1567" t="s">
        <v>4606</v>
      </c>
      <c r="N1567">
        <v>1.134166666</v>
      </c>
      <c r="O1567">
        <v>0</v>
      </c>
      <c r="P1567">
        <v>18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20.414999999999999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2761024</v>
      </c>
      <c r="B1568">
        <v>1</v>
      </c>
      <c r="C1568" t="s">
        <v>76</v>
      </c>
      <c r="D1568" t="s">
        <v>81</v>
      </c>
      <c r="E1568" t="s">
        <v>153</v>
      </c>
      <c r="F1568" t="s">
        <v>4607</v>
      </c>
      <c r="G1568" t="s">
        <v>155</v>
      </c>
      <c r="H1568" t="s">
        <v>46</v>
      </c>
      <c r="I1568" t="s">
        <v>129</v>
      </c>
      <c r="J1568" t="s">
        <v>130</v>
      </c>
      <c r="K1568" t="s">
        <v>131</v>
      </c>
      <c r="L1568" t="s">
        <v>4608</v>
      </c>
      <c r="M1568" t="s">
        <v>4609</v>
      </c>
      <c r="N1568">
        <v>5.6663888880000002</v>
      </c>
      <c r="O1568">
        <v>0</v>
      </c>
      <c r="P1568">
        <v>9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50.997500000000002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2761022</v>
      </c>
      <c r="B1569">
        <v>1</v>
      </c>
      <c r="C1569" t="s">
        <v>77</v>
      </c>
      <c r="D1569" t="s">
        <v>117</v>
      </c>
      <c r="E1569" t="s">
        <v>158</v>
      </c>
      <c r="F1569" t="s">
        <v>4610</v>
      </c>
      <c r="G1569" t="s">
        <v>199</v>
      </c>
      <c r="H1569" t="s">
        <v>47</v>
      </c>
      <c r="I1569" t="s">
        <v>129</v>
      </c>
      <c r="J1569" t="s">
        <v>130</v>
      </c>
      <c r="K1569" t="s">
        <v>131</v>
      </c>
      <c r="L1569" t="s">
        <v>4611</v>
      </c>
      <c r="M1569" t="s">
        <v>4612</v>
      </c>
      <c r="N1569">
        <v>0.16611111100000001</v>
      </c>
      <c r="O1569">
        <v>0</v>
      </c>
      <c r="P1569">
        <v>0</v>
      </c>
      <c r="Q1569">
        <v>0</v>
      </c>
      <c r="R1569">
        <v>32</v>
      </c>
      <c r="S1569">
        <v>20</v>
      </c>
      <c r="T1569">
        <v>1034</v>
      </c>
      <c r="U1569">
        <v>0</v>
      </c>
      <c r="V1569">
        <v>0</v>
      </c>
      <c r="W1569">
        <v>0</v>
      </c>
      <c r="X1569">
        <v>5.3155559999999999</v>
      </c>
      <c r="Y1569">
        <v>3.322222</v>
      </c>
      <c r="Z1569">
        <v>171.75888900000001</v>
      </c>
    </row>
    <row r="1570" spans="1:26" x14ac:dyDescent="0.3">
      <c r="A1570">
        <v>2761028</v>
      </c>
      <c r="B1570">
        <v>1</v>
      </c>
      <c r="C1570" t="s">
        <v>77</v>
      </c>
      <c r="D1570" t="s">
        <v>113</v>
      </c>
      <c r="E1570" t="s">
        <v>126</v>
      </c>
      <c r="F1570" t="s">
        <v>4613</v>
      </c>
      <c r="G1570" t="s">
        <v>128</v>
      </c>
      <c r="H1570" t="s">
        <v>46</v>
      </c>
      <c r="I1570" t="s">
        <v>129</v>
      </c>
      <c r="J1570" t="s">
        <v>130</v>
      </c>
      <c r="K1570" t="s">
        <v>131</v>
      </c>
      <c r="L1570" t="s">
        <v>4614</v>
      </c>
      <c r="M1570" t="s">
        <v>4615</v>
      </c>
      <c r="N1570">
        <v>1.4275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47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67.092500000000001</v>
      </c>
    </row>
    <row r="1571" spans="1:26" x14ac:dyDescent="0.3">
      <c r="A1571">
        <v>2761038</v>
      </c>
      <c r="B1571">
        <v>1</v>
      </c>
      <c r="C1571" t="s">
        <v>76</v>
      </c>
      <c r="D1571" t="s">
        <v>96</v>
      </c>
      <c r="E1571" t="s">
        <v>153</v>
      </c>
      <c r="F1571" t="s">
        <v>4616</v>
      </c>
      <c r="G1571" t="s">
        <v>155</v>
      </c>
      <c r="H1571" t="s">
        <v>46</v>
      </c>
      <c r="I1571" t="s">
        <v>129</v>
      </c>
      <c r="J1571" t="s">
        <v>130</v>
      </c>
      <c r="K1571" t="s">
        <v>131</v>
      </c>
      <c r="L1571" t="s">
        <v>4617</v>
      </c>
      <c r="M1571" t="s">
        <v>4618</v>
      </c>
      <c r="N1571">
        <v>2.9750000000000001</v>
      </c>
      <c r="O1571">
        <v>0</v>
      </c>
      <c r="P1571">
        <v>10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29.75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2761064</v>
      </c>
      <c r="B1572">
        <v>1</v>
      </c>
      <c r="C1572" t="s">
        <v>77</v>
      </c>
      <c r="D1572" t="s">
        <v>116</v>
      </c>
      <c r="E1572" t="s">
        <v>158</v>
      </c>
      <c r="F1572" t="s">
        <v>4619</v>
      </c>
      <c r="G1572" t="s">
        <v>199</v>
      </c>
      <c r="H1572" t="s">
        <v>47</v>
      </c>
      <c r="I1572" t="s">
        <v>129</v>
      </c>
      <c r="J1572" t="s">
        <v>130</v>
      </c>
      <c r="K1572" t="s">
        <v>131</v>
      </c>
      <c r="L1572" t="s">
        <v>4620</v>
      </c>
      <c r="M1572" t="s">
        <v>4621</v>
      </c>
      <c r="N1572">
        <v>1.801666666</v>
      </c>
      <c r="O1572">
        <v>77</v>
      </c>
      <c r="P1572">
        <v>32</v>
      </c>
      <c r="Q1572">
        <v>0</v>
      </c>
      <c r="R1572">
        <v>0</v>
      </c>
      <c r="S1572">
        <v>0</v>
      </c>
      <c r="T1572">
        <v>0</v>
      </c>
      <c r="U1572">
        <v>138.72833299999999</v>
      </c>
      <c r="V1572">
        <v>57.653333000000003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2761041</v>
      </c>
      <c r="B1573">
        <v>1</v>
      </c>
      <c r="C1573" t="s">
        <v>76</v>
      </c>
      <c r="D1573" t="s">
        <v>99</v>
      </c>
      <c r="E1573" t="s">
        <v>158</v>
      </c>
      <c r="F1573" t="s">
        <v>4622</v>
      </c>
      <c r="G1573" t="s">
        <v>160</v>
      </c>
      <c r="H1573" t="s">
        <v>47</v>
      </c>
      <c r="I1573" t="s">
        <v>129</v>
      </c>
      <c r="J1573" t="s">
        <v>130</v>
      </c>
      <c r="K1573" t="s">
        <v>131</v>
      </c>
      <c r="L1573" t="s">
        <v>4623</v>
      </c>
      <c r="M1573" t="s">
        <v>4624</v>
      </c>
      <c r="N1573">
        <v>0.49777777699999998</v>
      </c>
      <c r="O1573">
        <v>43</v>
      </c>
      <c r="P1573">
        <v>98</v>
      </c>
      <c r="Q1573">
        <v>0</v>
      </c>
      <c r="R1573">
        <v>0</v>
      </c>
      <c r="S1573">
        <v>0</v>
      </c>
      <c r="T1573">
        <v>0</v>
      </c>
      <c r="U1573">
        <v>21.404444000000002</v>
      </c>
      <c r="V1573">
        <v>48.782221999999997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2761045</v>
      </c>
      <c r="B1574">
        <v>1</v>
      </c>
      <c r="C1574" t="s">
        <v>76</v>
      </c>
      <c r="D1574" t="s">
        <v>94</v>
      </c>
      <c r="E1574" t="s">
        <v>153</v>
      </c>
      <c r="F1574" t="s">
        <v>4625</v>
      </c>
      <c r="G1574" t="s">
        <v>249</v>
      </c>
      <c r="H1574" t="s">
        <v>46</v>
      </c>
      <c r="I1574" t="s">
        <v>129</v>
      </c>
      <c r="J1574" t="s">
        <v>130</v>
      </c>
      <c r="K1574" t="s">
        <v>131</v>
      </c>
      <c r="L1574" t="s">
        <v>4626</v>
      </c>
      <c r="M1574" t="s">
        <v>4627</v>
      </c>
      <c r="N1574">
        <v>5.4861111109999996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5.4861110000000002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2761043</v>
      </c>
      <c r="B1575">
        <v>1</v>
      </c>
      <c r="C1575" t="s">
        <v>77</v>
      </c>
      <c r="D1575" t="s">
        <v>119</v>
      </c>
      <c r="E1575" t="s">
        <v>167</v>
      </c>
      <c r="F1575" t="s">
        <v>4628</v>
      </c>
      <c r="G1575" t="s">
        <v>195</v>
      </c>
      <c r="H1575" t="s">
        <v>46</v>
      </c>
      <c r="I1575" t="s">
        <v>129</v>
      </c>
      <c r="J1575" t="s">
        <v>130</v>
      </c>
      <c r="K1575" t="s">
        <v>131</v>
      </c>
      <c r="L1575" t="s">
        <v>4629</v>
      </c>
      <c r="M1575" t="s">
        <v>4630</v>
      </c>
      <c r="N1575">
        <v>2.8708333330000002</v>
      </c>
      <c r="O1575">
        <v>0</v>
      </c>
      <c r="P1575">
        <v>19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54.545833000000002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2760853</v>
      </c>
      <c r="B1576">
        <v>2</v>
      </c>
      <c r="C1576" t="s">
        <v>76</v>
      </c>
      <c r="D1576" t="s">
        <v>99</v>
      </c>
      <c r="E1576" t="s">
        <v>167</v>
      </c>
      <c r="F1576" t="s">
        <v>4631</v>
      </c>
      <c r="G1576" t="s">
        <v>128</v>
      </c>
      <c r="H1576" t="s">
        <v>46</v>
      </c>
      <c r="I1576" t="s">
        <v>129</v>
      </c>
      <c r="J1576" t="s">
        <v>130</v>
      </c>
      <c r="K1576" t="s">
        <v>131</v>
      </c>
      <c r="L1576" t="s">
        <v>4462</v>
      </c>
      <c r="M1576" t="s">
        <v>4632</v>
      </c>
      <c r="N1576">
        <v>0.131111111</v>
      </c>
      <c r="O1576">
        <v>0</v>
      </c>
      <c r="P1576">
        <v>112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14.684443999999999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2761053</v>
      </c>
      <c r="B1577">
        <v>1</v>
      </c>
      <c r="C1577" t="s">
        <v>76</v>
      </c>
      <c r="D1577" t="s">
        <v>102</v>
      </c>
      <c r="E1577" t="s">
        <v>222</v>
      </c>
      <c r="F1577" t="s">
        <v>1743</v>
      </c>
      <c r="G1577" t="s">
        <v>199</v>
      </c>
      <c r="H1577" t="s">
        <v>47</v>
      </c>
      <c r="I1577" t="s">
        <v>129</v>
      </c>
      <c r="J1577" t="s">
        <v>130</v>
      </c>
      <c r="K1577" t="s">
        <v>131</v>
      </c>
      <c r="L1577" t="s">
        <v>4633</v>
      </c>
      <c r="M1577" t="s">
        <v>4634</v>
      </c>
      <c r="N1577">
        <v>0.19305555499999999</v>
      </c>
      <c r="O1577">
        <v>97</v>
      </c>
      <c r="P1577">
        <v>409</v>
      </c>
      <c r="Q1577">
        <v>0</v>
      </c>
      <c r="R1577">
        <v>0</v>
      </c>
      <c r="S1577">
        <v>1</v>
      </c>
      <c r="T1577">
        <v>0</v>
      </c>
      <c r="U1577">
        <v>18.726389000000001</v>
      </c>
      <c r="V1577">
        <v>78.959721999999999</v>
      </c>
      <c r="W1577">
        <v>0</v>
      </c>
      <c r="X1577">
        <v>0</v>
      </c>
      <c r="Y1577">
        <v>0.19305600000000001</v>
      </c>
      <c r="Z1577">
        <v>0</v>
      </c>
    </row>
    <row r="1578" spans="1:26" x14ac:dyDescent="0.3">
      <c r="A1578">
        <v>2761059</v>
      </c>
      <c r="B1578">
        <v>1</v>
      </c>
      <c r="C1578" t="s">
        <v>77</v>
      </c>
      <c r="D1578" t="s">
        <v>110</v>
      </c>
      <c r="E1578" t="s">
        <v>126</v>
      </c>
      <c r="F1578" t="s">
        <v>4635</v>
      </c>
      <c r="G1578" t="s">
        <v>128</v>
      </c>
      <c r="H1578" t="s">
        <v>46</v>
      </c>
      <c r="I1578" t="s">
        <v>129</v>
      </c>
      <c r="J1578" t="s">
        <v>130</v>
      </c>
      <c r="K1578" t="s">
        <v>131</v>
      </c>
      <c r="L1578" t="s">
        <v>4636</v>
      </c>
      <c r="M1578" t="s">
        <v>4637</v>
      </c>
      <c r="N1578">
        <v>1.395277777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44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61.392221999999997</v>
      </c>
    </row>
    <row r="1579" spans="1:26" x14ac:dyDescent="0.3">
      <c r="A1579">
        <v>2761134</v>
      </c>
      <c r="B1579">
        <v>1</v>
      </c>
      <c r="C1579" t="s">
        <v>76</v>
      </c>
      <c r="D1579" t="s">
        <v>84</v>
      </c>
      <c r="E1579" t="s">
        <v>138</v>
      </c>
      <c r="F1579" t="s">
        <v>4638</v>
      </c>
      <c r="G1579" t="s">
        <v>199</v>
      </c>
      <c r="H1579" t="s">
        <v>47</v>
      </c>
      <c r="I1579" t="s">
        <v>129</v>
      </c>
      <c r="J1579" t="s">
        <v>130</v>
      </c>
      <c r="K1579" t="s">
        <v>131</v>
      </c>
      <c r="L1579" t="s">
        <v>4639</v>
      </c>
      <c r="M1579" t="s">
        <v>4640</v>
      </c>
      <c r="N1579">
        <v>0.88777777700000005</v>
      </c>
      <c r="O1579">
        <v>24</v>
      </c>
      <c r="P1579">
        <v>9484</v>
      </c>
      <c r="Q1579">
        <v>0</v>
      </c>
      <c r="R1579">
        <v>0</v>
      </c>
      <c r="S1579">
        <v>0</v>
      </c>
      <c r="T1579">
        <v>0</v>
      </c>
      <c r="U1579">
        <v>21.306667000000001</v>
      </c>
      <c r="V1579">
        <v>8419.6844369999999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2761061</v>
      </c>
      <c r="B1580">
        <v>1</v>
      </c>
      <c r="C1580" t="s">
        <v>77</v>
      </c>
      <c r="D1580" t="s">
        <v>115</v>
      </c>
      <c r="E1580" t="s">
        <v>126</v>
      </c>
      <c r="F1580" t="s">
        <v>4641</v>
      </c>
      <c r="G1580" t="s">
        <v>160</v>
      </c>
      <c r="H1580" t="s">
        <v>46</v>
      </c>
      <c r="I1580" t="s">
        <v>129</v>
      </c>
      <c r="J1580" t="s">
        <v>130</v>
      </c>
      <c r="K1580" t="s">
        <v>131</v>
      </c>
      <c r="L1580" t="s">
        <v>4642</v>
      </c>
      <c r="M1580" t="s">
        <v>4643</v>
      </c>
      <c r="N1580">
        <v>0.71805555499999996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49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35.184722000000001</v>
      </c>
    </row>
    <row r="1581" spans="1:26" x14ac:dyDescent="0.3">
      <c r="A1581">
        <v>2761077</v>
      </c>
      <c r="B1581">
        <v>1</v>
      </c>
      <c r="C1581" t="s">
        <v>76</v>
      </c>
      <c r="D1581" t="s">
        <v>80</v>
      </c>
      <c r="E1581" t="s">
        <v>153</v>
      </c>
      <c r="F1581" t="s">
        <v>4644</v>
      </c>
      <c r="G1581" t="s">
        <v>249</v>
      </c>
      <c r="H1581" t="s">
        <v>46</v>
      </c>
      <c r="I1581" t="s">
        <v>129</v>
      </c>
      <c r="J1581" t="s">
        <v>130</v>
      </c>
      <c r="K1581" t="s">
        <v>131</v>
      </c>
      <c r="L1581" t="s">
        <v>4645</v>
      </c>
      <c r="M1581" t="s">
        <v>4646</v>
      </c>
      <c r="N1581">
        <v>1.8149999999999999</v>
      </c>
      <c r="O1581">
        <v>0</v>
      </c>
      <c r="P1581">
        <v>6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10.89</v>
      </c>
      <c r="W1581">
        <v>0</v>
      </c>
      <c r="X1581">
        <v>0</v>
      </c>
      <c r="Y1581">
        <v>0</v>
      </c>
      <c r="Z1581">
        <v>0</v>
      </c>
    </row>
    <row r="1582" spans="1:26" x14ac:dyDescent="0.3">
      <c r="A1582">
        <v>2761066</v>
      </c>
      <c r="B1582">
        <v>1</v>
      </c>
      <c r="C1582" t="s">
        <v>77</v>
      </c>
      <c r="D1582" t="s">
        <v>109</v>
      </c>
      <c r="E1582" t="s">
        <v>163</v>
      </c>
      <c r="F1582" t="s">
        <v>4647</v>
      </c>
      <c r="G1582" t="s">
        <v>160</v>
      </c>
      <c r="H1582" t="s">
        <v>47</v>
      </c>
      <c r="I1582" t="s">
        <v>129</v>
      </c>
      <c r="J1582" t="s">
        <v>130</v>
      </c>
      <c r="K1582" t="s">
        <v>131</v>
      </c>
      <c r="L1582" t="s">
        <v>4648</v>
      </c>
      <c r="M1582" t="s">
        <v>4649</v>
      </c>
      <c r="N1582">
        <v>0.23527777699999999</v>
      </c>
      <c r="O1582">
        <v>0</v>
      </c>
      <c r="P1582">
        <v>14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3.2938890000000001</v>
      </c>
      <c r="W1582">
        <v>0</v>
      </c>
      <c r="X1582">
        <v>0</v>
      </c>
      <c r="Y1582">
        <v>0</v>
      </c>
      <c r="Z1582">
        <v>0</v>
      </c>
    </row>
    <row r="1583" spans="1:26" x14ac:dyDescent="0.3">
      <c r="A1583">
        <v>2761068</v>
      </c>
      <c r="B1583">
        <v>1</v>
      </c>
      <c r="C1583" t="s">
        <v>76</v>
      </c>
      <c r="D1583" t="s">
        <v>99</v>
      </c>
      <c r="E1583" t="s">
        <v>158</v>
      </c>
      <c r="F1583" t="s">
        <v>4650</v>
      </c>
      <c r="G1583" t="s">
        <v>199</v>
      </c>
      <c r="H1583" t="s">
        <v>47</v>
      </c>
      <c r="I1583" t="s">
        <v>129</v>
      </c>
      <c r="J1583" t="s">
        <v>130</v>
      </c>
      <c r="K1583" t="s">
        <v>131</v>
      </c>
      <c r="L1583" t="s">
        <v>4651</v>
      </c>
      <c r="M1583" t="s">
        <v>4652</v>
      </c>
      <c r="N1583">
        <v>0.29666666600000002</v>
      </c>
      <c r="O1583">
        <v>25</v>
      </c>
      <c r="P1583">
        <v>26</v>
      </c>
      <c r="Q1583">
        <v>0</v>
      </c>
      <c r="R1583">
        <v>0</v>
      </c>
      <c r="S1583">
        <v>0</v>
      </c>
      <c r="T1583">
        <v>0</v>
      </c>
      <c r="U1583">
        <v>7.4166670000000003</v>
      </c>
      <c r="V1583">
        <v>7.7133330000000004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2761060</v>
      </c>
      <c r="B1584">
        <v>1</v>
      </c>
      <c r="C1584" t="s">
        <v>76</v>
      </c>
      <c r="D1584" t="s">
        <v>78</v>
      </c>
      <c r="E1584" t="s">
        <v>145</v>
      </c>
      <c r="F1584" t="s">
        <v>632</v>
      </c>
      <c r="G1584" t="s">
        <v>135</v>
      </c>
      <c r="H1584" t="s">
        <v>46</v>
      </c>
      <c r="I1584" t="s">
        <v>129</v>
      </c>
      <c r="J1584" t="s">
        <v>130</v>
      </c>
      <c r="K1584" t="s">
        <v>131</v>
      </c>
      <c r="L1584" t="s">
        <v>4653</v>
      </c>
      <c r="M1584" t="s">
        <v>4654</v>
      </c>
      <c r="N1584">
        <v>1.5816666660000001</v>
      </c>
      <c r="O1584">
        <v>0</v>
      </c>
      <c r="P1584">
        <v>182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287.86333300000001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2807789</v>
      </c>
      <c r="B1585">
        <v>1</v>
      </c>
      <c r="C1585" t="s">
        <v>76</v>
      </c>
      <c r="D1585" t="s">
        <v>93</v>
      </c>
      <c r="E1585" t="s">
        <v>222</v>
      </c>
      <c r="F1585" t="s">
        <v>2815</v>
      </c>
      <c r="G1585" t="s">
        <v>160</v>
      </c>
      <c r="H1585" t="s">
        <v>47</v>
      </c>
      <c r="I1585" t="s">
        <v>129</v>
      </c>
      <c r="J1585" t="s">
        <v>130</v>
      </c>
      <c r="K1585" t="s">
        <v>131</v>
      </c>
      <c r="L1585" t="s">
        <v>4655</v>
      </c>
      <c r="M1585" t="s">
        <v>4656</v>
      </c>
      <c r="N1585">
        <v>0.21583333299999999</v>
      </c>
      <c r="O1585">
        <v>0</v>
      </c>
      <c r="P1585">
        <v>238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51.368333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2761084</v>
      </c>
      <c r="B1586">
        <v>1</v>
      </c>
      <c r="C1586" t="s">
        <v>77</v>
      </c>
      <c r="D1586" t="s">
        <v>113</v>
      </c>
      <c r="E1586" t="s">
        <v>126</v>
      </c>
      <c r="F1586" t="s">
        <v>2798</v>
      </c>
      <c r="G1586" t="s">
        <v>128</v>
      </c>
      <c r="H1586" t="s">
        <v>46</v>
      </c>
      <c r="I1586" t="s">
        <v>129</v>
      </c>
      <c r="J1586" t="s">
        <v>130</v>
      </c>
      <c r="K1586" t="s">
        <v>131</v>
      </c>
      <c r="L1586" t="s">
        <v>4657</v>
      </c>
      <c r="M1586" t="s">
        <v>4658</v>
      </c>
      <c r="N1586">
        <v>1.4202777769999999</v>
      </c>
      <c r="O1586">
        <v>0</v>
      </c>
      <c r="P1586">
        <v>0</v>
      </c>
      <c r="Q1586">
        <v>0</v>
      </c>
      <c r="R1586">
        <v>137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194.57805500000001</v>
      </c>
      <c r="Y1586">
        <v>0</v>
      </c>
      <c r="Z1586">
        <v>0</v>
      </c>
    </row>
    <row r="1587" spans="1:26" x14ac:dyDescent="0.3">
      <c r="A1587">
        <v>2761109</v>
      </c>
      <c r="B1587">
        <v>1</v>
      </c>
      <c r="C1587" t="s">
        <v>76</v>
      </c>
      <c r="D1587" t="s">
        <v>88</v>
      </c>
      <c r="E1587" t="s">
        <v>153</v>
      </c>
      <c r="F1587" t="s">
        <v>4659</v>
      </c>
      <c r="G1587" t="s">
        <v>155</v>
      </c>
      <c r="H1587" t="s">
        <v>46</v>
      </c>
      <c r="I1587" t="s">
        <v>129</v>
      </c>
      <c r="J1587" t="s">
        <v>130</v>
      </c>
      <c r="K1587" t="s">
        <v>131</v>
      </c>
      <c r="L1587" t="s">
        <v>4660</v>
      </c>
      <c r="M1587" t="s">
        <v>4661</v>
      </c>
      <c r="N1587">
        <v>1.823611111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1.8236110000000001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2761098</v>
      </c>
      <c r="B1588">
        <v>1</v>
      </c>
      <c r="C1588" t="s">
        <v>76</v>
      </c>
      <c r="D1588" t="s">
        <v>103</v>
      </c>
      <c r="E1588" t="s">
        <v>153</v>
      </c>
      <c r="F1588" t="s">
        <v>4662</v>
      </c>
      <c r="G1588" t="s">
        <v>206</v>
      </c>
      <c r="H1588" t="s">
        <v>46</v>
      </c>
      <c r="I1588" t="s">
        <v>129</v>
      </c>
      <c r="J1588" t="s">
        <v>130</v>
      </c>
      <c r="K1588" t="s">
        <v>131</v>
      </c>
      <c r="L1588" t="s">
        <v>4663</v>
      </c>
      <c r="M1588" t="s">
        <v>4664</v>
      </c>
      <c r="N1588">
        <v>1.0866666659999999</v>
      </c>
      <c r="O1588">
        <v>0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1.086667</v>
      </c>
      <c r="Y1588">
        <v>0</v>
      </c>
      <c r="Z1588">
        <v>0</v>
      </c>
    </row>
    <row r="1589" spans="1:26" x14ac:dyDescent="0.3">
      <c r="A1589">
        <v>2761140</v>
      </c>
      <c r="B1589">
        <v>1</v>
      </c>
      <c r="C1589" t="s">
        <v>77</v>
      </c>
      <c r="D1589" t="s">
        <v>111</v>
      </c>
      <c r="E1589" t="s">
        <v>163</v>
      </c>
      <c r="F1589" t="s">
        <v>4665</v>
      </c>
      <c r="G1589" t="s">
        <v>264</v>
      </c>
      <c r="H1589" t="s">
        <v>47</v>
      </c>
      <c r="I1589" t="s">
        <v>129</v>
      </c>
      <c r="J1589" t="s">
        <v>130</v>
      </c>
      <c r="K1589" t="s">
        <v>131</v>
      </c>
      <c r="L1589" t="s">
        <v>4666</v>
      </c>
      <c r="M1589" t="s">
        <v>4667</v>
      </c>
      <c r="N1589">
        <v>4.3019444440000001</v>
      </c>
      <c r="O1589">
        <v>0</v>
      </c>
      <c r="P1589">
        <v>0</v>
      </c>
      <c r="Q1589">
        <v>0</v>
      </c>
      <c r="R1589">
        <v>139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597.97027800000001</v>
      </c>
      <c r="Y1589">
        <v>0</v>
      </c>
      <c r="Z1589">
        <v>0</v>
      </c>
    </row>
    <row r="1590" spans="1:26" x14ac:dyDescent="0.3">
      <c r="A1590">
        <v>2761132</v>
      </c>
      <c r="B1590">
        <v>1</v>
      </c>
      <c r="C1590" t="s">
        <v>77</v>
      </c>
      <c r="D1590" t="s">
        <v>109</v>
      </c>
      <c r="E1590" t="s">
        <v>163</v>
      </c>
      <c r="F1590" t="s">
        <v>4668</v>
      </c>
      <c r="G1590" t="s">
        <v>264</v>
      </c>
      <c r="H1590" t="s">
        <v>47</v>
      </c>
      <c r="I1590" t="s">
        <v>129</v>
      </c>
      <c r="J1590" t="s">
        <v>130</v>
      </c>
      <c r="K1590" t="s">
        <v>131</v>
      </c>
      <c r="L1590" t="s">
        <v>4669</v>
      </c>
      <c r="M1590" t="s">
        <v>4670</v>
      </c>
      <c r="N1590">
        <v>0.85361111099999998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4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3.414444</v>
      </c>
    </row>
    <row r="1591" spans="1:26" x14ac:dyDescent="0.3">
      <c r="A1591">
        <v>2761145</v>
      </c>
      <c r="B1591">
        <v>1</v>
      </c>
      <c r="C1591" t="s">
        <v>76</v>
      </c>
      <c r="D1591" t="s">
        <v>83</v>
      </c>
      <c r="E1591" t="s">
        <v>126</v>
      </c>
      <c r="F1591" t="s">
        <v>4671</v>
      </c>
      <c r="G1591" t="s">
        <v>4672</v>
      </c>
      <c r="H1591" t="s">
        <v>46</v>
      </c>
      <c r="I1591" t="s">
        <v>129</v>
      </c>
      <c r="J1591" t="s">
        <v>130</v>
      </c>
      <c r="K1591" t="s">
        <v>131</v>
      </c>
      <c r="L1591" t="s">
        <v>4673</v>
      </c>
      <c r="M1591" t="s">
        <v>4674</v>
      </c>
      <c r="N1591">
        <v>3.1291666660000002</v>
      </c>
      <c r="O1591">
        <v>0</v>
      </c>
      <c r="P1591">
        <v>27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84.487499999999997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2761141</v>
      </c>
      <c r="B1592">
        <v>1</v>
      </c>
      <c r="C1592" t="s">
        <v>76</v>
      </c>
      <c r="D1592" t="s">
        <v>97</v>
      </c>
      <c r="E1592" t="s">
        <v>158</v>
      </c>
      <c r="F1592" t="s">
        <v>4675</v>
      </c>
      <c r="G1592" t="s">
        <v>160</v>
      </c>
      <c r="H1592" t="s">
        <v>47</v>
      </c>
      <c r="I1592" t="s">
        <v>129</v>
      </c>
      <c r="J1592" t="s">
        <v>130</v>
      </c>
      <c r="K1592" t="s">
        <v>131</v>
      </c>
      <c r="L1592" t="s">
        <v>4676</v>
      </c>
      <c r="M1592" t="s">
        <v>4677</v>
      </c>
      <c r="N1592">
        <v>1.248888888</v>
      </c>
      <c r="O1592">
        <v>81</v>
      </c>
      <c r="P1592">
        <v>43</v>
      </c>
      <c r="Q1592">
        <v>0</v>
      </c>
      <c r="R1592">
        <v>0</v>
      </c>
      <c r="S1592">
        <v>0</v>
      </c>
      <c r="T1592">
        <v>0</v>
      </c>
      <c r="U1592">
        <v>101.16</v>
      </c>
      <c r="V1592">
        <v>53.702221999999999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2761149</v>
      </c>
      <c r="B1593">
        <v>1</v>
      </c>
      <c r="C1593" t="s">
        <v>76</v>
      </c>
      <c r="D1593" t="s">
        <v>86</v>
      </c>
      <c r="E1593" t="s">
        <v>153</v>
      </c>
      <c r="F1593" t="s">
        <v>4678</v>
      </c>
      <c r="G1593" t="s">
        <v>578</v>
      </c>
      <c r="H1593" t="s">
        <v>46</v>
      </c>
      <c r="I1593" t="s">
        <v>129</v>
      </c>
      <c r="J1593" t="s">
        <v>130</v>
      </c>
      <c r="K1593" t="s">
        <v>131</v>
      </c>
      <c r="L1593" t="s">
        <v>4679</v>
      </c>
      <c r="M1593" t="s">
        <v>4680</v>
      </c>
      <c r="N1593">
        <v>2.7608333329999999</v>
      </c>
      <c r="O1593">
        <v>0</v>
      </c>
      <c r="P1593">
        <v>5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13.804167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2761150</v>
      </c>
      <c r="B1594">
        <v>1</v>
      </c>
      <c r="C1594" t="s">
        <v>77</v>
      </c>
      <c r="D1594" t="s">
        <v>114</v>
      </c>
      <c r="E1594" t="s">
        <v>126</v>
      </c>
      <c r="F1594" t="s">
        <v>4681</v>
      </c>
      <c r="G1594" t="s">
        <v>160</v>
      </c>
      <c r="H1594" t="s">
        <v>46</v>
      </c>
      <c r="I1594" t="s">
        <v>129</v>
      </c>
      <c r="J1594" t="s">
        <v>130</v>
      </c>
      <c r="K1594" t="s">
        <v>131</v>
      </c>
      <c r="L1594" t="s">
        <v>4682</v>
      </c>
      <c r="M1594" t="s">
        <v>4683</v>
      </c>
      <c r="N1594">
        <v>0.47722222199999997</v>
      </c>
      <c r="O1594">
        <v>0</v>
      </c>
      <c r="P1594">
        <v>170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81.127778000000006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2761134</v>
      </c>
      <c r="B1595">
        <v>2</v>
      </c>
      <c r="C1595" t="s">
        <v>76</v>
      </c>
      <c r="D1595" t="s">
        <v>84</v>
      </c>
      <c r="E1595" t="s">
        <v>163</v>
      </c>
      <c r="F1595" t="s">
        <v>4684</v>
      </c>
      <c r="G1595" t="s">
        <v>199</v>
      </c>
      <c r="H1595" t="s">
        <v>47</v>
      </c>
      <c r="I1595" t="s">
        <v>129</v>
      </c>
      <c r="J1595" t="s">
        <v>130</v>
      </c>
      <c r="K1595" t="s">
        <v>131</v>
      </c>
      <c r="L1595" t="s">
        <v>4640</v>
      </c>
      <c r="M1595" t="s">
        <v>4685</v>
      </c>
      <c r="N1595">
        <v>0.94638888799999998</v>
      </c>
      <c r="O1595">
        <v>20</v>
      </c>
      <c r="P1595">
        <v>994</v>
      </c>
      <c r="Q1595">
        <v>0</v>
      </c>
      <c r="R1595">
        <v>0</v>
      </c>
      <c r="S1595">
        <v>0</v>
      </c>
      <c r="T1595">
        <v>0</v>
      </c>
      <c r="U1595">
        <v>18.927778</v>
      </c>
      <c r="V1595">
        <v>940.710555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2761156</v>
      </c>
      <c r="B1596">
        <v>1</v>
      </c>
      <c r="C1596" t="s">
        <v>77</v>
      </c>
      <c r="D1596" t="s">
        <v>123</v>
      </c>
      <c r="E1596" t="s">
        <v>158</v>
      </c>
      <c r="F1596" t="s">
        <v>4686</v>
      </c>
      <c r="G1596" t="s">
        <v>199</v>
      </c>
      <c r="H1596" t="s">
        <v>47</v>
      </c>
      <c r="I1596" t="s">
        <v>129</v>
      </c>
      <c r="J1596" t="s">
        <v>130</v>
      </c>
      <c r="K1596" t="s">
        <v>131</v>
      </c>
      <c r="L1596" t="s">
        <v>4687</v>
      </c>
      <c r="M1596" t="s">
        <v>4688</v>
      </c>
      <c r="N1596">
        <v>0.15222222199999999</v>
      </c>
      <c r="O1596">
        <v>144</v>
      </c>
      <c r="P1596">
        <v>15</v>
      </c>
      <c r="Q1596">
        <v>0</v>
      </c>
      <c r="R1596">
        <v>0</v>
      </c>
      <c r="S1596">
        <v>0</v>
      </c>
      <c r="T1596">
        <v>0</v>
      </c>
      <c r="U1596">
        <v>21.92</v>
      </c>
      <c r="V1596">
        <v>2.2833329999999998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2761160</v>
      </c>
      <c r="B1597">
        <v>1</v>
      </c>
      <c r="C1597" t="s">
        <v>76</v>
      </c>
      <c r="D1597" t="s">
        <v>93</v>
      </c>
      <c r="E1597" t="s">
        <v>153</v>
      </c>
      <c r="F1597" t="s">
        <v>4689</v>
      </c>
      <c r="G1597" t="s">
        <v>2130</v>
      </c>
      <c r="H1597" t="s">
        <v>46</v>
      </c>
      <c r="I1597" t="s">
        <v>129</v>
      </c>
      <c r="J1597" t="s">
        <v>130</v>
      </c>
      <c r="K1597" t="s">
        <v>131</v>
      </c>
      <c r="L1597" t="s">
        <v>4690</v>
      </c>
      <c r="M1597" t="s">
        <v>4691</v>
      </c>
      <c r="N1597">
        <v>1.135555555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1.135556</v>
      </c>
      <c r="W1597">
        <v>0</v>
      </c>
      <c r="X1597">
        <v>0</v>
      </c>
      <c r="Y1597">
        <v>0</v>
      </c>
      <c r="Z1597">
        <v>0</v>
      </c>
    </row>
    <row r="1598" spans="1:26" x14ac:dyDescent="0.3">
      <c r="A1598">
        <v>2761163</v>
      </c>
      <c r="B1598">
        <v>1</v>
      </c>
      <c r="C1598" t="s">
        <v>76</v>
      </c>
      <c r="D1598" t="s">
        <v>95</v>
      </c>
      <c r="E1598" t="s">
        <v>126</v>
      </c>
      <c r="F1598" t="s">
        <v>4692</v>
      </c>
      <c r="G1598" t="s">
        <v>128</v>
      </c>
      <c r="H1598" t="s">
        <v>46</v>
      </c>
      <c r="I1598" t="s">
        <v>129</v>
      </c>
      <c r="J1598" t="s">
        <v>130</v>
      </c>
      <c r="K1598" t="s">
        <v>131</v>
      </c>
      <c r="L1598" t="s">
        <v>4693</v>
      </c>
      <c r="M1598" t="s">
        <v>4694</v>
      </c>
      <c r="N1598">
        <v>3.134166666</v>
      </c>
      <c r="O1598">
        <v>0</v>
      </c>
      <c r="P1598">
        <v>0</v>
      </c>
      <c r="Q1598">
        <v>0</v>
      </c>
      <c r="R1598">
        <v>30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94.025000000000006</v>
      </c>
      <c r="Y1598">
        <v>0</v>
      </c>
      <c r="Z1598">
        <v>0</v>
      </c>
    </row>
    <row r="1599" spans="1:26" x14ac:dyDescent="0.3">
      <c r="A1599">
        <v>2761167</v>
      </c>
      <c r="B1599">
        <v>1</v>
      </c>
      <c r="C1599" t="s">
        <v>77</v>
      </c>
      <c r="D1599" t="s">
        <v>112</v>
      </c>
      <c r="E1599" t="s">
        <v>163</v>
      </c>
      <c r="F1599" t="s">
        <v>4695</v>
      </c>
      <c r="G1599" t="s">
        <v>364</v>
      </c>
      <c r="H1599" t="s">
        <v>47</v>
      </c>
      <c r="I1599" t="s">
        <v>129</v>
      </c>
      <c r="J1599" t="s">
        <v>130</v>
      </c>
      <c r="K1599" t="s">
        <v>131</v>
      </c>
      <c r="L1599" t="s">
        <v>4696</v>
      </c>
      <c r="M1599" t="s">
        <v>4697</v>
      </c>
      <c r="N1599">
        <v>2.4669444440000001</v>
      </c>
      <c r="O1599">
        <v>0</v>
      </c>
      <c r="P1599">
        <v>0</v>
      </c>
      <c r="Q1599">
        <v>0</v>
      </c>
      <c r="R1599">
        <v>0</v>
      </c>
      <c r="S1599">
        <v>1</v>
      </c>
      <c r="T1599">
        <v>120</v>
      </c>
      <c r="U1599">
        <v>0</v>
      </c>
      <c r="V1599">
        <v>0</v>
      </c>
      <c r="W1599">
        <v>0</v>
      </c>
      <c r="X1599">
        <v>0</v>
      </c>
      <c r="Y1599">
        <v>2.4669439999999998</v>
      </c>
      <c r="Z1599">
        <v>296.03333300000003</v>
      </c>
    </row>
    <row r="1600" spans="1:26" x14ac:dyDescent="0.3">
      <c r="A1600">
        <v>2761166</v>
      </c>
      <c r="B1600">
        <v>1</v>
      </c>
      <c r="C1600" t="s">
        <v>76</v>
      </c>
      <c r="D1600" t="s">
        <v>78</v>
      </c>
      <c r="E1600" t="s">
        <v>153</v>
      </c>
      <c r="F1600" t="s">
        <v>4698</v>
      </c>
      <c r="G1600" t="s">
        <v>155</v>
      </c>
      <c r="H1600" t="s">
        <v>46</v>
      </c>
      <c r="I1600" t="s">
        <v>129</v>
      </c>
      <c r="J1600" t="s">
        <v>130</v>
      </c>
      <c r="K1600" t="s">
        <v>131</v>
      </c>
      <c r="L1600" t="s">
        <v>4699</v>
      </c>
      <c r="M1600" t="s">
        <v>4700</v>
      </c>
      <c r="N1600">
        <v>2.2822222220000001</v>
      </c>
      <c r="O1600">
        <v>0</v>
      </c>
      <c r="P1600">
        <v>15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34.233333000000002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2761168</v>
      </c>
      <c r="B1601">
        <v>1</v>
      </c>
      <c r="C1601" t="s">
        <v>76</v>
      </c>
      <c r="D1601" t="s">
        <v>78</v>
      </c>
      <c r="E1601" t="s">
        <v>153</v>
      </c>
      <c r="F1601" t="s">
        <v>4701</v>
      </c>
      <c r="G1601" t="s">
        <v>155</v>
      </c>
      <c r="H1601" t="s">
        <v>46</v>
      </c>
      <c r="I1601" t="s">
        <v>129</v>
      </c>
      <c r="J1601" t="s">
        <v>130</v>
      </c>
      <c r="K1601" t="s">
        <v>131</v>
      </c>
      <c r="L1601" t="s">
        <v>4702</v>
      </c>
      <c r="M1601" t="s">
        <v>4703</v>
      </c>
      <c r="N1601">
        <v>2.2675000000000001</v>
      </c>
      <c r="O1601">
        <v>0</v>
      </c>
      <c r="P1601">
        <v>19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43.082500000000003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2761172</v>
      </c>
      <c r="B1602">
        <v>1</v>
      </c>
      <c r="C1602" t="s">
        <v>76</v>
      </c>
      <c r="D1602" t="s">
        <v>78</v>
      </c>
      <c r="E1602" t="s">
        <v>153</v>
      </c>
      <c r="F1602" t="s">
        <v>4704</v>
      </c>
      <c r="G1602" t="s">
        <v>155</v>
      </c>
      <c r="H1602" t="s">
        <v>46</v>
      </c>
      <c r="I1602" t="s">
        <v>129</v>
      </c>
      <c r="J1602" t="s">
        <v>130</v>
      </c>
      <c r="K1602" t="s">
        <v>131</v>
      </c>
      <c r="L1602" t="s">
        <v>4705</v>
      </c>
      <c r="M1602" t="s">
        <v>4706</v>
      </c>
      <c r="N1602">
        <v>5.2022222219999996</v>
      </c>
      <c r="O1602">
        <v>0</v>
      </c>
      <c r="P1602">
        <v>20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104.044444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2761176</v>
      </c>
      <c r="B1603">
        <v>1</v>
      </c>
      <c r="C1603" t="s">
        <v>76</v>
      </c>
      <c r="D1603" t="s">
        <v>90</v>
      </c>
      <c r="E1603" t="s">
        <v>126</v>
      </c>
      <c r="F1603" t="s">
        <v>4707</v>
      </c>
      <c r="G1603" t="s">
        <v>160</v>
      </c>
      <c r="H1603" t="s">
        <v>46</v>
      </c>
      <c r="I1603" t="s">
        <v>129</v>
      </c>
      <c r="J1603" t="s">
        <v>130</v>
      </c>
      <c r="K1603" t="s">
        <v>131</v>
      </c>
      <c r="L1603" t="s">
        <v>4708</v>
      </c>
      <c r="M1603" t="s">
        <v>4709</v>
      </c>
      <c r="N1603">
        <v>0.73944444399999998</v>
      </c>
      <c r="O1603">
        <v>0</v>
      </c>
      <c r="P1603">
        <v>17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12.570556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2761181</v>
      </c>
      <c r="B1604">
        <v>1</v>
      </c>
      <c r="C1604" t="s">
        <v>76</v>
      </c>
      <c r="D1604" t="s">
        <v>103</v>
      </c>
      <c r="E1604" t="s">
        <v>153</v>
      </c>
      <c r="F1604" t="s">
        <v>4710</v>
      </c>
      <c r="G1604" t="s">
        <v>155</v>
      </c>
      <c r="H1604" t="s">
        <v>46</v>
      </c>
      <c r="I1604" t="s">
        <v>129</v>
      </c>
      <c r="J1604" t="s">
        <v>130</v>
      </c>
      <c r="K1604" t="s">
        <v>131</v>
      </c>
      <c r="L1604" t="s">
        <v>4711</v>
      </c>
      <c r="M1604" t="s">
        <v>4712</v>
      </c>
      <c r="N1604">
        <v>2.7925</v>
      </c>
      <c r="O1604">
        <v>0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2.7925</v>
      </c>
      <c r="Y1604">
        <v>0</v>
      </c>
      <c r="Z1604">
        <v>0</v>
      </c>
    </row>
    <row r="1605" spans="1:26" x14ac:dyDescent="0.3">
      <c r="A1605">
        <v>2761183</v>
      </c>
      <c r="B1605">
        <v>1</v>
      </c>
      <c r="C1605" t="s">
        <v>76</v>
      </c>
      <c r="D1605" t="s">
        <v>89</v>
      </c>
      <c r="E1605" t="s">
        <v>126</v>
      </c>
      <c r="F1605" t="s">
        <v>4713</v>
      </c>
      <c r="G1605" t="s">
        <v>128</v>
      </c>
      <c r="H1605" t="s">
        <v>46</v>
      </c>
      <c r="I1605" t="s">
        <v>129</v>
      </c>
      <c r="J1605" t="s">
        <v>130</v>
      </c>
      <c r="K1605" t="s">
        <v>131</v>
      </c>
      <c r="L1605" t="s">
        <v>4714</v>
      </c>
      <c r="M1605" t="s">
        <v>4715</v>
      </c>
      <c r="N1605">
        <v>1.2666666660000001</v>
      </c>
      <c r="O1605">
        <v>0</v>
      </c>
      <c r="P1605">
        <v>65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82.333332999999996</v>
      </c>
      <c r="W1605">
        <v>0</v>
      </c>
      <c r="X1605">
        <v>0</v>
      </c>
      <c r="Y1605">
        <v>0</v>
      </c>
      <c r="Z1605">
        <v>0</v>
      </c>
    </row>
    <row r="1606" spans="1:26" x14ac:dyDescent="0.3">
      <c r="A1606">
        <v>2761184</v>
      </c>
      <c r="B1606">
        <v>1</v>
      </c>
      <c r="C1606" t="s">
        <v>77</v>
      </c>
      <c r="D1606" t="s">
        <v>108</v>
      </c>
      <c r="E1606" t="s">
        <v>153</v>
      </c>
      <c r="F1606" t="s">
        <v>4716</v>
      </c>
      <c r="G1606" t="s">
        <v>249</v>
      </c>
      <c r="H1606" t="s">
        <v>46</v>
      </c>
      <c r="I1606" t="s">
        <v>129</v>
      </c>
      <c r="J1606" t="s">
        <v>130</v>
      </c>
      <c r="K1606" t="s">
        <v>131</v>
      </c>
      <c r="L1606" t="s">
        <v>4717</v>
      </c>
      <c r="M1606" t="s">
        <v>4718</v>
      </c>
      <c r="N1606">
        <v>2.1244444439999999</v>
      </c>
      <c r="O1606">
        <v>0</v>
      </c>
      <c r="P1606">
        <v>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4.2488890000000001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2761134</v>
      </c>
      <c r="B1607">
        <v>3</v>
      </c>
      <c r="C1607" t="s">
        <v>76</v>
      </c>
      <c r="D1607" t="s">
        <v>84</v>
      </c>
      <c r="E1607" t="s">
        <v>163</v>
      </c>
      <c r="F1607" t="s">
        <v>4719</v>
      </c>
      <c r="G1607" t="s">
        <v>199</v>
      </c>
      <c r="H1607" t="s">
        <v>47</v>
      </c>
      <c r="I1607" t="s">
        <v>129</v>
      </c>
      <c r="J1607" t="s">
        <v>130</v>
      </c>
      <c r="K1607" t="s">
        <v>131</v>
      </c>
      <c r="L1607" t="s">
        <v>4685</v>
      </c>
      <c r="M1607" t="s">
        <v>4720</v>
      </c>
      <c r="N1607">
        <v>0.93083333300000004</v>
      </c>
      <c r="O1607">
        <v>16</v>
      </c>
      <c r="P1607">
        <v>672</v>
      </c>
      <c r="Q1607">
        <v>0</v>
      </c>
      <c r="R1607">
        <v>0</v>
      </c>
      <c r="S1607">
        <v>0</v>
      </c>
      <c r="T1607">
        <v>0</v>
      </c>
      <c r="U1607">
        <v>14.893333</v>
      </c>
      <c r="V1607">
        <v>625.52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2761161</v>
      </c>
      <c r="B1608">
        <v>1</v>
      </c>
      <c r="C1608" t="s">
        <v>77</v>
      </c>
      <c r="D1608" t="s">
        <v>112</v>
      </c>
      <c r="E1608" t="s">
        <v>158</v>
      </c>
      <c r="F1608" t="s">
        <v>1997</v>
      </c>
      <c r="G1608" t="s">
        <v>199</v>
      </c>
      <c r="H1608" t="s">
        <v>47</v>
      </c>
      <c r="I1608" t="s">
        <v>129</v>
      </c>
      <c r="J1608" t="s">
        <v>130</v>
      </c>
      <c r="K1608" t="s">
        <v>131</v>
      </c>
      <c r="L1608" t="s">
        <v>4721</v>
      </c>
      <c r="M1608" t="s">
        <v>4722</v>
      </c>
      <c r="N1608">
        <v>0.22555555499999999</v>
      </c>
      <c r="O1608">
        <v>0</v>
      </c>
      <c r="P1608">
        <v>0</v>
      </c>
      <c r="Q1608">
        <v>0</v>
      </c>
      <c r="R1608">
        <v>0</v>
      </c>
      <c r="S1608">
        <v>15</v>
      </c>
      <c r="T1608">
        <v>983</v>
      </c>
      <c r="U1608">
        <v>0</v>
      </c>
      <c r="V1608">
        <v>0</v>
      </c>
      <c r="W1608">
        <v>0</v>
      </c>
      <c r="X1608">
        <v>0</v>
      </c>
      <c r="Y1608">
        <v>3.3833329999999999</v>
      </c>
      <c r="Z1608">
        <v>221.72111100000001</v>
      </c>
    </row>
    <row r="1609" spans="1:26" x14ac:dyDescent="0.3">
      <c r="A1609">
        <v>2761195</v>
      </c>
      <c r="B1609">
        <v>1</v>
      </c>
      <c r="C1609" t="s">
        <v>76</v>
      </c>
      <c r="D1609" t="s">
        <v>82</v>
      </c>
      <c r="E1609" t="s">
        <v>153</v>
      </c>
      <c r="F1609" t="s">
        <v>4723</v>
      </c>
      <c r="G1609" t="s">
        <v>249</v>
      </c>
      <c r="H1609" t="s">
        <v>46</v>
      </c>
      <c r="I1609" t="s">
        <v>129</v>
      </c>
      <c r="J1609" t="s">
        <v>130</v>
      </c>
      <c r="K1609" t="s">
        <v>131</v>
      </c>
      <c r="L1609" t="s">
        <v>4724</v>
      </c>
      <c r="M1609" t="s">
        <v>4725</v>
      </c>
      <c r="N1609">
        <v>1.0525</v>
      </c>
      <c r="O1609">
        <v>0</v>
      </c>
      <c r="P1609">
        <v>2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2.105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2761196</v>
      </c>
      <c r="B1610">
        <v>1</v>
      </c>
      <c r="C1610" t="s">
        <v>76</v>
      </c>
      <c r="D1610" t="s">
        <v>95</v>
      </c>
      <c r="E1610" t="s">
        <v>126</v>
      </c>
      <c r="F1610" t="s">
        <v>4726</v>
      </c>
      <c r="G1610" t="s">
        <v>128</v>
      </c>
      <c r="H1610" t="s">
        <v>46</v>
      </c>
      <c r="I1610" t="s">
        <v>129</v>
      </c>
      <c r="J1610" t="s">
        <v>130</v>
      </c>
      <c r="K1610" t="s">
        <v>131</v>
      </c>
      <c r="L1610" t="s">
        <v>4727</v>
      </c>
      <c r="M1610" t="s">
        <v>4728</v>
      </c>
      <c r="N1610">
        <v>0.758611111</v>
      </c>
      <c r="O1610">
        <v>0</v>
      </c>
      <c r="P1610">
        <v>87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65.999167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2761199</v>
      </c>
      <c r="B1611">
        <v>1</v>
      </c>
      <c r="C1611" t="s">
        <v>76</v>
      </c>
      <c r="D1611" t="s">
        <v>81</v>
      </c>
      <c r="E1611" t="s">
        <v>145</v>
      </c>
      <c r="F1611" t="s">
        <v>4729</v>
      </c>
      <c r="G1611" t="s">
        <v>206</v>
      </c>
      <c r="H1611" t="s">
        <v>46</v>
      </c>
      <c r="I1611" t="s">
        <v>129</v>
      </c>
      <c r="J1611" t="s">
        <v>130</v>
      </c>
      <c r="K1611" t="s">
        <v>131</v>
      </c>
      <c r="L1611" t="s">
        <v>4730</v>
      </c>
      <c r="M1611" t="s">
        <v>4731</v>
      </c>
      <c r="N1611">
        <v>5.0919444440000001</v>
      </c>
      <c r="O1611">
        <v>0</v>
      </c>
      <c r="P1611">
        <v>25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127.29861099999999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2761201</v>
      </c>
      <c r="B1612">
        <v>1</v>
      </c>
      <c r="C1612" t="s">
        <v>77</v>
      </c>
      <c r="D1612" t="s">
        <v>117</v>
      </c>
      <c r="E1612" t="s">
        <v>126</v>
      </c>
      <c r="F1612" t="s">
        <v>4732</v>
      </c>
      <c r="G1612" t="s">
        <v>160</v>
      </c>
      <c r="H1612" t="s">
        <v>46</v>
      </c>
      <c r="I1612" t="s">
        <v>129</v>
      </c>
      <c r="J1612" t="s">
        <v>130</v>
      </c>
      <c r="K1612" t="s">
        <v>131</v>
      </c>
      <c r="L1612" t="s">
        <v>4733</v>
      </c>
      <c r="M1612" t="s">
        <v>4734</v>
      </c>
      <c r="N1612">
        <v>0.27472222200000002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25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6.8680560000000002</v>
      </c>
    </row>
    <row r="1613" spans="1:26" x14ac:dyDescent="0.3">
      <c r="A1613">
        <v>2761202</v>
      </c>
      <c r="B1613">
        <v>1</v>
      </c>
      <c r="C1613" t="s">
        <v>76</v>
      </c>
      <c r="D1613" t="s">
        <v>90</v>
      </c>
      <c r="E1613" t="s">
        <v>167</v>
      </c>
      <c r="F1613" t="s">
        <v>2219</v>
      </c>
      <c r="G1613" t="s">
        <v>160</v>
      </c>
      <c r="H1613" t="s">
        <v>46</v>
      </c>
      <c r="I1613" t="s">
        <v>129</v>
      </c>
      <c r="J1613" t="s">
        <v>130</v>
      </c>
      <c r="K1613" t="s">
        <v>131</v>
      </c>
      <c r="L1613" t="s">
        <v>4735</v>
      </c>
      <c r="M1613" t="s">
        <v>4736</v>
      </c>
      <c r="N1613">
        <v>1.011666666</v>
      </c>
      <c r="O1613">
        <v>0</v>
      </c>
      <c r="P1613">
        <v>96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97.12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2761204</v>
      </c>
      <c r="B1614">
        <v>1</v>
      </c>
      <c r="C1614" t="s">
        <v>76</v>
      </c>
      <c r="D1614" t="s">
        <v>81</v>
      </c>
      <c r="E1614" t="s">
        <v>153</v>
      </c>
      <c r="F1614" t="s">
        <v>4737</v>
      </c>
      <c r="G1614" t="s">
        <v>155</v>
      </c>
      <c r="H1614" t="s">
        <v>46</v>
      </c>
      <c r="I1614" t="s">
        <v>129</v>
      </c>
      <c r="J1614" t="s">
        <v>130</v>
      </c>
      <c r="K1614" t="s">
        <v>131</v>
      </c>
      <c r="L1614" t="s">
        <v>4738</v>
      </c>
      <c r="M1614" t="s">
        <v>4739</v>
      </c>
      <c r="N1614">
        <v>4.6886111110000002</v>
      </c>
      <c r="O1614">
        <v>0</v>
      </c>
      <c r="P1614">
        <v>9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42.197499999999998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2761205</v>
      </c>
      <c r="B1615">
        <v>1</v>
      </c>
      <c r="C1615" t="s">
        <v>76</v>
      </c>
      <c r="D1615" t="s">
        <v>80</v>
      </c>
      <c r="E1615" t="s">
        <v>153</v>
      </c>
      <c r="F1615" t="s">
        <v>4740</v>
      </c>
      <c r="G1615" t="s">
        <v>249</v>
      </c>
      <c r="H1615" t="s">
        <v>46</v>
      </c>
      <c r="I1615" t="s">
        <v>129</v>
      </c>
      <c r="J1615" t="s">
        <v>130</v>
      </c>
      <c r="K1615" t="s">
        <v>131</v>
      </c>
      <c r="L1615" t="s">
        <v>4741</v>
      </c>
      <c r="M1615" t="s">
        <v>4742</v>
      </c>
      <c r="N1615">
        <v>1.419444444</v>
      </c>
      <c r="O1615">
        <v>0</v>
      </c>
      <c r="P1615">
        <v>4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5.677778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2761207</v>
      </c>
      <c r="B1616">
        <v>1</v>
      </c>
      <c r="C1616" t="s">
        <v>77</v>
      </c>
      <c r="D1616" t="s">
        <v>114</v>
      </c>
      <c r="E1616" t="s">
        <v>167</v>
      </c>
      <c r="F1616" t="s">
        <v>4743</v>
      </c>
      <c r="G1616" t="s">
        <v>160</v>
      </c>
      <c r="H1616" t="s">
        <v>46</v>
      </c>
      <c r="I1616" t="s">
        <v>129</v>
      </c>
      <c r="J1616" t="s">
        <v>130</v>
      </c>
      <c r="K1616" t="s">
        <v>131</v>
      </c>
      <c r="L1616" t="s">
        <v>4744</v>
      </c>
      <c r="M1616" t="s">
        <v>4745</v>
      </c>
      <c r="N1616">
        <v>0.34472222200000002</v>
      </c>
      <c r="O1616">
        <v>0</v>
      </c>
      <c r="P1616">
        <v>156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53.776667000000003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2761227</v>
      </c>
      <c r="B1617">
        <v>1</v>
      </c>
      <c r="C1617" t="s">
        <v>76</v>
      </c>
      <c r="D1617" t="s">
        <v>86</v>
      </c>
      <c r="E1617" t="s">
        <v>153</v>
      </c>
      <c r="F1617" t="s">
        <v>2955</v>
      </c>
      <c r="G1617" t="s">
        <v>249</v>
      </c>
      <c r="H1617" t="s">
        <v>46</v>
      </c>
      <c r="I1617" t="s">
        <v>129</v>
      </c>
      <c r="J1617" t="s">
        <v>130</v>
      </c>
      <c r="K1617" t="s">
        <v>131</v>
      </c>
      <c r="L1617" t="s">
        <v>4746</v>
      </c>
      <c r="M1617" t="s">
        <v>4747</v>
      </c>
      <c r="N1617">
        <v>5.6736111109999996</v>
      </c>
      <c r="O1617">
        <v>0</v>
      </c>
      <c r="P1617">
        <v>27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153.1875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2761218</v>
      </c>
      <c r="B1618">
        <v>1</v>
      </c>
      <c r="C1618" t="s">
        <v>76</v>
      </c>
      <c r="D1618" t="s">
        <v>89</v>
      </c>
      <c r="E1618" t="s">
        <v>222</v>
      </c>
      <c r="F1618" t="s">
        <v>4748</v>
      </c>
      <c r="G1618" t="s">
        <v>199</v>
      </c>
      <c r="H1618" t="s">
        <v>47</v>
      </c>
      <c r="I1618" t="s">
        <v>129</v>
      </c>
      <c r="J1618" t="s">
        <v>130</v>
      </c>
      <c r="K1618" t="s">
        <v>131</v>
      </c>
      <c r="L1618" t="s">
        <v>4749</v>
      </c>
      <c r="M1618" t="s">
        <v>4750</v>
      </c>
      <c r="N1618">
        <v>0.23722222200000001</v>
      </c>
      <c r="O1618">
        <v>0</v>
      </c>
      <c r="P1618">
        <v>1354</v>
      </c>
      <c r="Q1618">
        <v>0</v>
      </c>
      <c r="R1618">
        <v>0</v>
      </c>
      <c r="S1618">
        <v>2</v>
      </c>
      <c r="T1618">
        <v>116</v>
      </c>
      <c r="U1618">
        <v>0</v>
      </c>
      <c r="V1618">
        <v>321.19888900000001</v>
      </c>
      <c r="W1618">
        <v>0</v>
      </c>
      <c r="X1618">
        <v>0</v>
      </c>
      <c r="Y1618">
        <v>0.47444399999999998</v>
      </c>
      <c r="Z1618">
        <v>27.517778</v>
      </c>
    </row>
    <row r="1619" spans="1:26" x14ac:dyDescent="0.3">
      <c r="A1619">
        <v>2761232</v>
      </c>
      <c r="B1619">
        <v>1</v>
      </c>
      <c r="C1619" t="s">
        <v>77</v>
      </c>
      <c r="D1619" t="s">
        <v>109</v>
      </c>
      <c r="E1619" t="s">
        <v>163</v>
      </c>
      <c r="F1619" t="s">
        <v>4751</v>
      </c>
      <c r="G1619" t="s">
        <v>264</v>
      </c>
      <c r="H1619" t="s">
        <v>47</v>
      </c>
      <c r="I1619" t="s">
        <v>129</v>
      </c>
      <c r="J1619" t="s">
        <v>130</v>
      </c>
      <c r="K1619" t="s">
        <v>131</v>
      </c>
      <c r="L1619" t="s">
        <v>4752</v>
      </c>
      <c r="M1619" t="s">
        <v>4753</v>
      </c>
      <c r="N1619">
        <v>0.58138888799999999</v>
      </c>
      <c r="O1619">
        <v>0</v>
      </c>
      <c r="P1619">
        <v>0</v>
      </c>
      <c r="Q1619">
        <v>0</v>
      </c>
      <c r="R1619">
        <v>0</v>
      </c>
      <c r="S1619">
        <v>5</v>
      </c>
      <c r="T1619">
        <v>27</v>
      </c>
      <c r="U1619">
        <v>0</v>
      </c>
      <c r="V1619">
        <v>0</v>
      </c>
      <c r="W1619">
        <v>0</v>
      </c>
      <c r="X1619">
        <v>0</v>
      </c>
      <c r="Y1619">
        <v>2.9069440000000002</v>
      </c>
      <c r="Z1619">
        <v>15.6975</v>
      </c>
    </row>
    <row r="1620" spans="1:26" x14ac:dyDescent="0.3">
      <c r="A1620">
        <v>2761233</v>
      </c>
      <c r="B1620">
        <v>1</v>
      </c>
      <c r="C1620" t="s">
        <v>76</v>
      </c>
      <c r="D1620" t="s">
        <v>90</v>
      </c>
      <c r="E1620" t="s">
        <v>153</v>
      </c>
      <c r="F1620" t="s">
        <v>4754</v>
      </c>
      <c r="G1620" t="s">
        <v>155</v>
      </c>
      <c r="H1620" t="s">
        <v>46</v>
      </c>
      <c r="I1620" t="s">
        <v>129</v>
      </c>
      <c r="J1620" t="s">
        <v>130</v>
      </c>
      <c r="K1620" t="s">
        <v>131</v>
      </c>
      <c r="L1620" t="s">
        <v>4755</v>
      </c>
      <c r="M1620" t="s">
        <v>4756</v>
      </c>
      <c r="N1620">
        <v>0.998611111</v>
      </c>
      <c r="O1620">
        <v>0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0.99861100000000003</v>
      </c>
      <c r="Y1620">
        <v>0</v>
      </c>
      <c r="Z1620">
        <v>0</v>
      </c>
    </row>
    <row r="1621" spans="1:26" x14ac:dyDescent="0.3">
      <c r="A1621">
        <v>2761237</v>
      </c>
      <c r="B1621">
        <v>1</v>
      </c>
      <c r="C1621" t="s">
        <v>76</v>
      </c>
      <c r="D1621" t="s">
        <v>106</v>
      </c>
      <c r="E1621" t="s">
        <v>153</v>
      </c>
      <c r="F1621" t="s">
        <v>4757</v>
      </c>
      <c r="G1621" t="s">
        <v>249</v>
      </c>
      <c r="H1621" t="s">
        <v>46</v>
      </c>
      <c r="I1621" t="s">
        <v>129</v>
      </c>
      <c r="J1621" t="s">
        <v>130</v>
      </c>
      <c r="K1621" t="s">
        <v>131</v>
      </c>
      <c r="L1621" t="s">
        <v>4758</v>
      </c>
      <c r="M1621" t="s">
        <v>4759</v>
      </c>
      <c r="N1621">
        <v>2.9852777769999999</v>
      </c>
      <c r="O1621">
        <v>0</v>
      </c>
      <c r="P1621">
        <v>4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11.941110999999999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2761239</v>
      </c>
      <c r="B1622">
        <v>1</v>
      </c>
      <c r="C1622" t="s">
        <v>76</v>
      </c>
      <c r="D1622" t="s">
        <v>99</v>
      </c>
      <c r="E1622" t="s">
        <v>222</v>
      </c>
      <c r="F1622" t="s">
        <v>4760</v>
      </c>
      <c r="G1622" t="s">
        <v>199</v>
      </c>
      <c r="H1622" t="s">
        <v>47</v>
      </c>
      <c r="I1622" t="s">
        <v>129</v>
      </c>
      <c r="J1622" t="s">
        <v>130</v>
      </c>
      <c r="K1622" t="s">
        <v>131</v>
      </c>
      <c r="L1622" t="s">
        <v>4761</v>
      </c>
      <c r="M1622" t="s">
        <v>4762</v>
      </c>
      <c r="N1622">
        <v>0.36722222199999999</v>
      </c>
      <c r="O1622">
        <v>20</v>
      </c>
      <c r="P1622">
        <v>145</v>
      </c>
      <c r="Q1622">
        <v>0</v>
      </c>
      <c r="R1622">
        <v>0</v>
      </c>
      <c r="S1622">
        <v>0</v>
      </c>
      <c r="T1622">
        <v>0</v>
      </c>
      <c r="U1622">
        <v>7.3444440000000002</v>
      </c>
      <c r="V1622">
        <v>53.247222000000001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2761241</v>
      </c>
      <c r="B1623">
        <v>1</v>
      </c>
      <c r="C1623" t="s">
        <v>76</v>
      </c>
      <c r="D1623" t="s">
        <v>99</v>
      </c>
      <c r="E1623" t="s">
        <v>163</v>
      </c>
      <c r="F1623" t="s">
        <v>4763</v>
      </c>
      <c r="G1623" t="s">
        <v>264</v>
      </c>
      <c r="H1623" t="s">
        <v>47</v>
      </c>
      <c r="I1623" t="s">
        <v>129</v>
      </c>
      <c r="J1623" t="s">
        <v>130</v>
      </c>
      <c r="K1623" t="s">
        <v>131</v>
      </c>
      <c r="L1623" t="s">
        <v>4764</v>
      </c>
      <c r="M1623" t="s">
        <v>4765</v>
      </c>
      <c r="N1623">
        <v>2.1116666660000001</v>
      </c>
      <c r="O1623">
        <v>5</v>
      </c>
      <c r="P1623">
        <v>631</v>
      </c>
      <c r="Q1623">
        <v>0</v>
      </c>
      <c r="R1623">
        <v>0</v>
      </c>
      <c r="S1623">
        <v>0</v>
      </c>
      <c r="T1623">
        <v>0</v>
      </c>
      <c r="U1623">
        <v>10.558332999999999</v>
      </c>
      <c r="V1623">
        <v>1332.4616659999999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2761243</v>
      </c>
      <c r="B1624">
        <v>1</v>
      </c>
      <c r="C1624" t="s">
        <v>77</v>
      </c>
      <c r="D1624" t="s">
        <v>124</v>
      </c>
      <c r="E1624" t="s">
        <v>126</v>
      </c>
      <c r="F1624" t="s">
        <v>4766</v>
      </c>
      <c r="G1624" t="s">
        <v>371</v>
      </c>
      <c r="H1624" t="s">
        <v>46</v>
      </c>
      <c r="I1624" t="s">
        <v>129</v>
      </c>
      <c r="J1624" t="s">
        <v>130</v>
      </c>
      <c r="K1624" t="s">
        <v>131</v>
      </c>
      <c r="L1624" t="s">
        <v>4767</v>
      </c>
      <c r="M1624" t="s">
        <v>4768</v>
      </c>
      <c r="N1624">
        <v>3.5313888879999999</v>
      </c>
      <c r="O1624">
        <v>0</v>
      </c>
      <c r="P1624">
        <v>59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208.351944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2761245</v>
      </c>
      <c r="B1625">
        <v>1</v>
      </c>
      <c r="C1625" t="s">
        <v>76</v>
      </c>
      <c r="D1625" t="s">
        <v>88</v>
      </c>
      <c r="E1625" t="s">
        <v>167</v>
      </c>
      <c r="F1625" t="s">
        <v>4769</v>
      </c>
      <c r="G1625" t="s">
        <v>160</v>
      </c>
      <c r="H1625" t="s">
        <v>46</v>
      </c>
      <c r="I1625" t="s">
        <v>129</v>
      </c>
      <c r="J1625" t="s">
        <v>130</v>
      </c>
      <c r="K1625" t="s">
        <v>131</v>
      </c>
      <c r="L1625" t="s">
        <v>4770</v>
      </c>
      <c r="M1625" t="s">
        <v>4771</v>
      </c>
      <c r="N1625">
        <v>1.095</v>
      </c>
      <c r="O1625">
        <v>0</v>
      </c>
      <c r="P1625">
        <v>234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256.23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2761233</v>
      </c>
      <c r="B1626">
        <v>2</v>
      </c>
      <c r="C1626" t="s">
        <v>76</v>
      </c>
      <c r="D1626" t="s">
        <v>90</v>
      </c>
      <c r="E1626" t="s">
        <v>126</v>
      </c>
      <c r="F1626" t="s">
        <v>4772</v>
      </c>
      <c r="G1626" t="s">
        <v>155</v>
      </c>
      <c r="H1626" t="s">
        <v>46</v>
      </c>
      <c r="I1626" t="s">
        <v>129</v>
      </c>
      <c r="J1626" t="s">
        <v>130</v>
      </c>
      <c r="K1626" t="s">
        <v>131</v>
      </c>
      <c r="L1626" t="s">
        <v>4756</v>
      </c>
      <c r="M1626" t="s">
        <v>4773</v>
      </c>
      <c r="N1626">
        <v>1.623611111</v>
      </c>
      <c r="O1626">
        <v>0</v>
      </c>
      <c r="P1626">
        <v>0</v>
      </c>
      <c r="Q1626">
        <v>0</v>
      </c>
      <c r="R1626">
        <v>45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73.0625</v>
      </c>
      <c r="Y1626">
        <v>0</v>
      </c>
      <c r="Z1626">
        <v>0</v>
      </c>
    </row>
    <row r="1627" spans="1:26" x14ac:dyDescent="0.3">
      <c r="A1627">
        <v>2761250</v>
      </c>
      <c r="B1627">
        <v>1</v>
      </c>
      <c r="C1627" t="s">
        <v>76</v>
      </c>
      <c r="D1627" t="s">
        <v>99</v>
      </c>
      <c r="E1627" t="s">
        <v>158</v>
      </c>
      <c r="F1627" t="s">
        <v>2702</v>
      </c>
      <c r="G1627" t="s">
        <v>199</v>
      </c>
      <c r="H1627" t="s">
        <v>47</v>
      </c>
      <c r="I1627" t="s">
        <v>129</v>
      </c>
      <c r="J1627" t="s">
        <v>130</v>
      </c>
      <c r="K1627" t="s">
        <v>131</v>
      </c>
      <c r="L1627" t="s">
        <v>4774</v>
      </c>
      <c r="M1627" t="s">
        <v>4775</v>
      </c>
      <c r="N1627">
        <v>4.2116666660000002</v>
      </c>
      <c r="O1627">
        <v>53</v>
      </c>
      <c r="P1627">
        <v>85</v>
      </c>
      <c r="Q1627">
        <v>0</v>
      </c>
      <c r="R1627">
        <v>0</v>
      </c>
      <c r="S1627">
        <v>0</v>
      </c>
      <c r="T1627">
        <v>0</v>
      </c>
      <c r="U1627">
        <v>223.218333</v>
      </c>
      <c r="V1627">
        <v>357.99166700000001</v>
      </c>
      <c r="W1627">
        <v>0</v>
      </c>
      <c r="X1627">
        <v>0</v>
      </c>
      <c r="Y1627">
        <v>0</v>
      </c>
      <c r="Z1627">
        <v>0</v>
      </c>
    </row>
    <row r="1628" spans="1:26" x14ac:dyDescent="0.3">
      <c r="A1628">
        <v>2761252</v>
      </c>
      <c r="B1628">
        <v>1</v>
      </c>
      <c r="C1628" t="s">
        <v>76</v>
      </c>
      <c r="D1628" t="s">
        <v>106</v>
      </c>
      <c r="E1628" t="s">
        <v>153</v>
      </c>
      <c r="F1628" t="s">
        <v>4776</v>
      </c>
      <c r="G1628" t="s">
        <v>206</v>
      </c>
      <c r="H1628" t="s">
        <v>46</v>
      </c>
      <c r="I1628" t="s">
        <v>129</v>
      </c>
      <c r="J1628" t="s">
        <v>130</v>
      </c>
      <c r="K1628" t="s">
        <v>131</v>
      </c>
      <c r="L1628" t="s">
        <v>4777</v>
      </c>
      <c r="M1628" t="s">
        <v>4778</v>
      </c>
      <c r="N1628">
        <v>3.0794444439999999</v>
      </c>
      <c r="O1628">
        <v>0</v>
      </c>
      <c r="P1628">
        <v>6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18.476666999999999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2761255</v>
      </c>
      <c r="B1629">
        <v>1</v>
      </c>
      <c r="C1629" t="s">
        <v>77</v>
      </c>
      <c r="D1629" t="s">
        <v>113</v>
      </c>
      <c r="E1629" t="s">
        <v>126</v>
      </c>
      <c r="F1629" t="s">
        <v>4613</v>
      </c>
      <c r="G1629" t="s">
        <v>128</v>
      </c>
      <c r="H1629" t="s">
        <v>46</v>
      </c>
      <c r="I1629" t="s">
        <v>129</v>
      </c>
      <c r="J1629" t="s">
        <v>130</v>
      </c>
      <c r="K1629" t="s">
        <v>131</v>
      </c>
      <c r="L1629" t="s">
        <v>4779</v>
      </c>
      <c r="M1629" t="s">
        <v>4780</v>
      </c>
      <c r="N1629">
        <v>0.70750000000000002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47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33.252499999999998</v>
      </c>
    </row>
    <row r="1630" spans="1:26" x14ac:dyDescent="0.3">
      <c r="A1630">
        <v>2761260</v>
      </c>
      <c r="B1630">
        <v>1</v>
      </c>
      <c r="C1630" t="s">
        <v>76</v>
      </c>
      <c r="D1630" t="s">
        <v>100</v>
      </c>
      <c r="E1630" t="s">
        <v>158</v>
      </c>
      <c r="F1630" t="s">
        <v>4781</v>
      </c>
      <c r="G1630" t="s">
        <v>199</v>
      </c>
      <c r="H1630" t="s">
        <v>47</v>
      </c>
      <c r="I1630" t="s">
        <v>129</v>
      </c>
      <c r="J1630" t="s">
        <v>130</v>
      </c>
      <c r="K1630" t="s">
        <v>131</v>
      </c>
      <c r="L1630" t="s">
        <v>4782</v>
      </c>
      <c r="M1630" t="s">
        <v>4783</v>
      </c>
      <c r="N1630">
        <v>0.75972222199999995</v>
      </c>
      <c r="O1630">
        <v>41</v>
      </c>
      <c r="P1630">
        <v>502</v>
      </c>
      <c r="Q1630">
        <v>0</v>
      </c>
      <c r="R1630">
        <v>0</v>
      </c>
      <c r="S1630">
        <v>0</v>
      </c>
      <c r="T1630">
        <v>0</v>
      </c>
      <c r="U1630">
        <v>31.148610999999999</v>
      </c>
      <c r="V1630">
        <v>381.38055500000002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2761267</v>
      </c>
      <c r="B1631">
        <v>1</v>
      </c>
      <c r="C1631" t="s">
        <v>76</v>
      </c>
      <c r="D1631" t="s">
        <v>99</v>
      </c>
      <c r="E1631" t="s">
        <v>163</v>
      </c>
      <c r="F1631" t="s">
        <v>4784</v>
      </c>
      <c r="G1631" t="s">
        <v>364</v>
      </c>
      <c r="H1631" t="s">
        <v>47</v>
      </c>
      <c r="I1631" t="s">
        <v>129</v>
      </c>
      <c r="J1631" t="s">
        <v>130</v>
      </c>
      <c r="K1631" t="s">
        <v>131</v>
      </c>
      <c r="L1631" t="s">
        <v>4785</v>
      </c>
      <c r="M1631" t="s">
        <v>4786</v>
      </c>
      <c r="N1631">
        <v>3.1749999999999998</v>
      </c>
      <c r="O1631">
        <v>0</v>
      </c>
      <c r="P1631">
        <v>6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19.05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2761272</v>
      </c>
      <c r="B1632">
        <v>1</v>
      </c>
      <c r="C1632" t="s">
        <v>76</v>
      </c>
      <c r="D1632" t="s">
        <v>81</v>
      </c>
      <c r="E1632" t="s">
        <v>153</v>
      </c>
      <c r="F1632" t="s">
        <v>4787</v>
      </c>
      <c r="G1632" t="s">
        <v>206</v>
      </c>
      <c r="H1632" t="s">
        <v>46</v>
      </c>
      <c r="I1632" t="s">
        <v>129</v>
      </c>
      <c r="J1632" t="s">
        <v>130</v>
      </c>
      <c r="K1632" t="s">
        <v>131</v>
      </c>
      <c r="L1632" t="s">
        <v>4788</v>
      </c>
      <c r="M1632" t="s">
        <v>4789</v>
      </c>
      <c r="N1632">
        <v>0.877222222</v>
      </c>
      <c r="O1632">
        <v>0</v>
      </c>
      <c r="P1632">
        <v>11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9.6494440000000008</v>
      </c>
      <c r="W1632">
        <v>0</v>
      </c>
      <c r="X1632">
        <v>0</v>
      </c>
      <c r="Y1632">
        <v>0</v>
      </c>
      <c r="Z1632">
        <v>0</v>
      </c>
    </row>
    <row r="1633" spans="1:26" x14ac:dyDescent="0.3">
      <c r="A1633">
        <v>2761273</v>
      </c>
      <c r="B1633">
        <v>1</v>
      </c>
      <c r="C1633" t="s">
        <v>76</v>
      </c>
      <c r="D1633" t="s">
        <v>78</v>
      </c>
      <c r="E1633" t="s">
        <v>145</v>
      </c>
      <c r="F1633" t="s">
        <v>4361</v>
      </c>
      <c r="G1633" t="s">
        <v>160</v>
      </c>
      <c r="H1633" t="s">
        <v>46</v>
      </c>
      <c r="I1633" t="s">
        <v>129</v>
      </c>
      <c r="J1633" t="s">
        <v>130</v>
      </c>
      <c r="K1633" t="s">
        <v>131</v>
      </c>
      <c r="L1633" t="s">
        <v>4790</v>
      </c>
      <c r="M1633" t="s">
        <v>4791</v>
      </c>
      <c r="N1633">
        <v>3.9158333330000001</v>
      </c>
      <c r="O1633">
        <v>0</v>
      </c>
      <c r="P1633">
        <v>88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344.59333299999997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2761283</v>
      </c>
      <c r="B1634">
        <v>1</v>
      </c>
      <c r="C1634" t="s">
        <v>76</v>
      </c>
      <c r="D1634" t="s">
        <v>78</v>
      </c>
      <c r="E1634" t="s">
        <v>145</v>
      </c>
      <c r="F1634" t="s">
        <v>4792</v>
      </c>
      <c r="G1634" t="s">
        <v>160</v>
      </c>
      <c r="H1634" t="s">
        <v>46</v>
      </c>
      <c r="I1634" t="s">
        <v>129</v>
      </c>
      <c r="J1634" t="s">
        <v>130</v>
      </c>
      <c r="K1634" t="s">
        <v>131</v>
      </c>
      <c r="L1634" t="s">
        <v>4793</v>
      </c>
      <c r="M1634" t="s">
        <v>4794</v>
      </c>
      <c r="N1634">
        <v>3.3513888879999998</v>
      </c>
      <c r="O1634">
        <v>0</v>
      </c>
      <c r="P1634">
        <v>69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231.245833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2761275</v>
      </c>
      <c r="B1635">
        <v>1</v>
      </c>
      <c r="C1635" t="s">
        <v>76</v>
      </c>
      <c r="D1635" t="s">
        <v>78</v>
      </c>
      <c r="E1635" t="s">
        <v>145</v>
      </c>
      <c r="F1635" t="s">
        <v>4795</v>
      </c>
      <c r="G1635" t="s">
        <v>150</v>
      </c>
      <c r="H1635" t="s">
        <v>46</v>
      </c>
      <c r="I1635" t="s">
        <v>129</v>
      </c>
      <c r="J1635" t="s">
        <v>130</v>
      </c>
      <c r="K1635" t="s">
        <v>131</v>
      </c>
      <c r="L1635" t="s">
        <v>4796</v>
      </c>
      <c r="M1635" t="s">
        <v>4797</v>
      </c>
      <c r="N1635">
        <v>1.7547222220000001</v>
      </c>
      <c r="O1635">
        <v>0</v>
      </c>
      <c r="P1635">
        <v>54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94.754999999999995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2761279</v>
      </c>
      <c r="B1636">
        <v>1</v>
      </c>
      <c r="C1636" t="s">
        <v>76</v>
      </c>
      <c r="D1636" t="s">
        <v>103</v>
      </c>
      <c r="E1636" t="s">
        <v>222</v>
      </c>
      <c r="F1636" t="s">
        <v>4798</v>
      </c>
      <c r="G1636" t="s">
        <v>160</v>
      </c>
      <c r="H1636" t="s">
        <v>47</v>
      </c>
      <c r="I1636" t="s">
        <v>129</v>
      </c>
      <c r="J1636" t="s">
        <v>130</v>
      </c>
      <c r="K1636" t="s">
        <v>131</v>
      </c>
      <c r="L1636" t="s">
        <v>4799</v>
      </c>
      <c r="M1636" t="s">
        <v>4800</v>
      </c>
      <c r="N1636">
        <v>0.463888888</v>
      </c>
      <c r="O1636">
        <v>0</v>
      </c>
      <c r="P1636">
        <v>0</v>
      </c>
      <c r="Q1636">
        <v>111</v>
      </c>
      <c r="R1636">
        <v>1729</v>
      </c>
      <c r="S1636">
        <v>25</v>
      </c>
      <c r="T1636">
        <v>1106</v>
      </c>
      <c r="U1636">
        <v>0</v>
      </c>
      <c r="V1636">
        <v>0</v>
      </c>
      <c r="W1636">
        <v>51.491667</v>
      </c>
      <c r="X1636">
        <v>802.06388700000002</v>
      </c>
      <c r="Y1636">
        <v>11.597222</v>
      </c>
      <c r="Z1636">
        <v>513.06110999999999</v>
      </c>
    </row>
    <row r="1637" spans="1:26" x14ac:dyDescent="0.3">
      <c r="A1637">
        <v>2761277</v>
      </c>
      <c r="B1637">
        <v>1</v>
      </c>
      <c r="C1637" t="s">
        <v>76</v>
      </c>
      <c r="D1637" t="s">
        <v>78</v>
      </c>
      <c r="E1637" t="s">
        <v>163</v>
      </c>
      <c r="F1637" t="s">
        <v>4801</v>
      </c>
      <c r="G1637" t="s">
        <v>728</v>
      </c>
      <c r="H1637" t="s">
        <v>47</v>
      </c>
      <c r="I1637" t="s">
        <v>129</v>
      </c>
      <c r="J1637" t="s">
        <v>130</v>
      </c>
      <c r="K1637" t="s">
        <v>142</v>
      </c>
      <c r="L1637" t="s">
        <v>4802</v>
      </c>
      <c r="M1637" t="s">
        <v>4803</v>
      </c>
      <c r="N1637">
        <v>0.126111111</v>
      </c>
      <c r="O1637">
        <v>4</v>
      </c>
      <c r="P1637">
        <v>3641</v>
      </c>
      <c r="Q1637">
        <v>0</v>
      </c>
      <c r="R1637">
        <v>0</v>
      </c>
      <c r="S1637">
        <v>0</v>
      </c>
      <c r="T1637">
        <v>0</v>
      </c>
      <c r="U1637">
        <v>0.504444</v>
      </c>
      <c r="V1637">
        <v>459.17055499999998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2761287</v>
      </c>
      <c r="B1638">
        <v>1</v>
      </c>
      <c r="C1638" t="s">
        <v>76</v>
      </c>
      <c r="D1638" t="s">
        <v>78</v>
      </c>
      <c r="E1638" t="s">
        <v>153</v>
      </c>
      <c r="F1638" t="s">
        <v>4804</v>
      </c>
      <c r="G1638" t="s">
        <v>206</v>
      </c>
      <c r="H1638" t="s">
        <v>46</v>
      </c>
      <c r="I1638" t="s">
        <v>129</v>
      </c>
      <c r="J1638" t="s">
        <v>130</v>
      </c>
      <c r="K1638" t="s">
        <v>131</v>
      </c>
      <c r="L1638" t="s">
        <v>4805</v>
      </c>
      <c r="M1638" t="s">
        <v>4806</v>
      </c>
      <c r="N1638">
        <v>1.7594444440000001</v>
      </c>
      <c r="O1638">
        <v>0</v>
      </c>
      <c r="P1638">
        <v>10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17.594443999999999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2761289</v>
      </c>
      <c r="B1639">
        <v>1</v>
      </c>
      <c r="C1639" t="s">
        <v>76</v>
      </c>
      <c r="D1639" t="s">
        <v>83</v>
      </c>
      <c r="E1639" t="s">
        <v>145</v>
      </c>
      <c r="F1639" t="s">
        <v>4807</v>
      </c>
      <c r="G1639" t="s">
        <v>128</v>
      </c>
      <c r="H1639" t="s">
        <v>46</v>
      </c>
      <c r="I1639" t="s">
        <v>129</v>
      </c>
      <c r="J1639" t="s">
        <v>130</v>
      </c>
      <c r="K1639" t="s">
        <v>131</v>
      </c>
      <c r="L1639" t="s">
        <v>4808</v>
      </c>
      <c r="M1639" t="s">
        <v>4809</v>
      </c>
      <c r="N1639">
        <v>1.560277777</v>
      </c>
      <c r="O1639">
        <v>0</v>
      </c>
      <c r="P1639">
        <v>3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4.6808329999999998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2761291</v>
      </c>
      <c r="B1640">
        <v>1</v>
      </c>
      <c r="C1640" t="s">
        <v>76</v>
      </c>
      <c r="D1640" t="s">
        <v>86</v>
      </c>
      <c r="E1640" t="s">
        <v>138</v>
      </c>
      <c r="F1640" t="s">
        <v>4810</v>
      </c>
      <c r="G1640" t="s">
        <v>199</v>
      </c>
      <c r="H1640" t="s">
        <v>47</v>
      </c>
      <c r="I1640" t="s">
        <v>129</v>
      </c>
      <c r="J1640" t="s">
        <v>130</v>
      </c>
      <c r="K1640" t="s">
        <v>131</v>
      </c>
      <c r="L1640" t="s">
        <v>4811</v>
      </c>
      <c r="M1640" t="s">
        <v>4812</v>
      </c>
      <c r="N1640">
        <v>1.621111111</v>
      </c>
      <c r="O1640">
        <v>1</v>
      </c>
      <c r="P1640">
        <v>3056</v>
      </c>
      <c r="Q1640">
        <v>0</v>
      </c>
      <c r="R1640">
        <v>0</v>
      </c>
      <c r="S1640">
        <v>0</v>
      </c>
      <c r="T1640">
        <v>0</v>
      </c>
      <c r="U1640">
        <v>1.621111</v>
      </c>
      <c r="V1640">
        <v>4954.1155550000003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2761267</v>
      </c>
      <c r="B1641">
        <v>2</v>
      </c>
      <c r="C1641" t="s">
        <v>76</v>
      </c>
      <c r="D1641" t="s">
        <v>99</v>
      </c>
      <c r="E1641" t="s">
        <v>222</v>
      </c>
      <c r="F1641" t="s">
        <v>4813</v>
      </c>
      <c r="G1641" t="s">
        <v>364</v>
      </c>
      <c r="H1641" t="s">
        <v>47</v>
      </c>
      <c r="I1641" t="s">
        <v>129</v>
      </c>
      <c r="J1641" t="s">
        <v>130</v>
      </c>
      <c r="K1641" t="s">
        <v>131</v>
      </c>
      <c r="L1641" t="s">
        <v>4786</v>
      </c>
      <c r="M1641" t="s">
        <v>4814</v>
      </c>
      <c r="N1641">
        <v>0.525277777</v>
      </c>
      <c r="O1641">
        <v>24</v>
      </c>
      <c r="P1641">
        <v>777</v>
      </c>
      <c r="Q1641">
        <v>0</v>
      </c>
      <c r="R1641">
        <v>0</v>
      </c>
      <c r="S1641">
        <v>0</v>
      </c>
      <c r="T1641">
        <v>0</v>
      </c>
      <c r="U1641">
        <v>12.606667</v>
      </c>
      <c r="V1641">
        <v>408.14083299999999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2761295</v>
      </c>
      <c r="B1642">
        <v>1</v>
      </c>
      <c r="C1642" t="s">
        <v>76</v>
      </c>
      <c r="D1642" t="s">
        <v>99</v>
      </c>
      <c r="E1642" t="s">
        <v>163</v>
      </c>
      <c r="F1642" t="s">
        <v>4815</v>
      </c>
      <c r="G1642" t="s">
        <v>199</v>
      </c>
      <c r="H1642" t="s">
        <v>47</v>
      </c>
      <c r="I1642" t="s">
        <v>129</v>
      </c>
      <c r="J1642" t="s">
        <v>130</v>
      </c>
      <c r="K1642" t="s">
        <v>131</v>
      </c>
      <c r="L1642" t="s">
        <v>4816</v>
      </c>
      <c r="M1642" t="s">
        <v>4817</v>
      </c>
      <c r="N1642">
        <v>0.92083333300000003</v>
      </c>
      <c r="O1642">
        <v>0</v>
      </c>
      <c r="P1642">
        <v>312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287.3</v>
      </c>
      <c r="W1642">
        <v>0</v>
      </c>
      <c r="X1642">
        <v>0</v>
      </c>
      <c r="Y1642">
        <v>0</v>
      </c>
      <c r="Z1642">
        <v>0</v>
      </c>
    </row>
    <row r="1643" spans="1:26" x14ac:dyDescent="0.3">
      <c r="A1643">
        <v>2761291</v>
      </c>
      <c r="B1643">
        <v>2</v>
      </c>
      <c r="C1643" t="s">
        <v>76</v>
      </c>
      <c r="D1643" t="s">
        <v>86</v>
      </c>
      <c r="E1643" t="s">
        <v>138</v>
      </c>
      <c r="F1643" t="s">
        <v>4810</v>
      </c>
      <c r="G1643" t="s">
        <v>199</v>
      </c>
      <c r="H1643" t="s">
        <v>47</v>
      </c>
      <c r="I1643" t="s">
        <v>129</v>
      </c>
      <c r="J1643" t="s">
        <v>130</v>
      </c>
      <c r="K1643" t="s">
        <v>131</v>
      </c>
      <c r="L1643" t="s">
        <v>4812</v>
      </c>
      <c r="M1643" t="s">
        <v>4818</v>
      </c>
      <c r="N1643">
        <v>0.11444444400000001</v>
      </c>
      <c r="O1643">
        <v>1</v>
      </c>
      <c r="P1643">
        <v>3056</v>
      </c>
      <c r="Q1643">
        <v>0</v>
      </c>
      <c r="R1643">
        <v>0</v>
      </c>
      <c r="S1643">
        <v>0</v>
      </c>
      <c r="T1643">
        <v>0</v>
      </c>
      <c r="U1643">
        <v>0.114444</v>
      </c>
      <c r="V1643">
        <v>349.74222099999997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2761297</v>
      </c>
      <c r="B1644">
        <v>1</v>
      </c>
      <c r="C1644" t="s">
        <v>76</v>
      </c>
      <c r="D1644" t="s">
        <v>78</v>
      </c>
      <c r="E1644" t="s">
        <v>145</v>
      </c>
      <c r="F1644" t="s">
        <v>2608</v>
      </c>
      <c r="G1644" t="s">
        <v>135</v>
      </c>
      <c r="H1644" t="s">
        <v>46</v>
      </c>
      <c r="I1644" t="s">
        <v>129</v>
      </c>
      <c r="J1644" t="s">
        <v>130</v>
      </c>
      <c r="K1644" t="s">
        <v>131</v>
      </c>
      <c r="L1644" t="s">
        <v>4819</v>
      </c>
      <c r="M1644" t="s">
        <v>4820</v>
      </c>
      <c r="N1644">
        <v>1.0180555549999999</v>
      </c>
      <c r="O1644">
        <v>0</v>
      </c>
      <c r="P1644">
        <v>31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31.559722000000001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2761298</v>
      </c>
      <c r="B1645">
        <v>1</v>
      </c>
      <c r="C1645" t="s">
        <v>76</v>
      </c>
      <c r="D1645" t="s">
        <v>102</v>
      </c>
      <c r="E1645" t="s">
        <v>158</v>
      </c>
      <c r="F1645" t="s">
        <v>4821</v>
      </c>
      <c r="G1645" t="s">
        <v>199</v>
      </c>
      <c r="H1645" t="s">
        <v>47</v>
      </c>
      <c r="I1645" t="s">
        <v>129</v>
      </c>
      <c r="J1645" t="s">
        <v>130</v>
      </c>
      <c r="K1645" t="s">
        <v>131</v>
      </c>
      <c r="L1645" t="s">
        <v>4822</v>
      </c>
      <c r="M1645" t="s">
        <v>4823</v>
      </c>
      <c r="N1645">
        <v>0.50888888799999998</v>
      </c>
      <c r="O1645">
        <v>0</v>
      </c>
      <c r="P1645">
        <v>0</v>
      </c>
      <c r="Q1645">
        <v>0</v>
      </c>
      <c r="R1645">
        <v>0</v>
      </c>
      <c r="S1645">
        <v>1</v>
      </c>
      <c r="T1645">
        <v>873</v>
      </c>
      <c r="U1645">
        <v>0</v>
      </c>
      <c r="V1645">
        <v>0</v>
      </c>
      <c r="W1645">
        <v>0</v>
      </c>
      <c r="X1645">
        <v>0</v>
      </c>
      <c r="Y1645">
        <v>0.50888900000000004</v>
      </c>
      <c r="Z1645">
        <v>444.25999899999999</v>
      </c>
    </row>
    <row r="1646" spans="1:26" x14ac:dyDescent="0.3">
      <c r="A1646">
        <v>2761300</v>
      </c>
      <c r="B1646">
        <v>1</v>
      </c>
      <c r="C1646" t="s">
        <v>76</v>
      </c>
      <c r="D1646" t="s">
        <v>103</v>
      </c>
      <c r="E1646" t="s">
        <v>126</v>
      </c>
      <c r="F1646" t="s">
        <v>3929</v>
      </c>
      <c r="G1646" t="s">
        <v>128</v>
      </c>
      <c r="H1646" t="s">
        <v>46</v>
      </c>
      <c r="I1646" t="s">
        <v>129</v>
      </c>
      <c r="J1646" t="s">
        <v>130</v>
      </c>
      <c r="K1646" t="s">
        <v>131</v>
      </c>
      <c r="L1646" t="s">
        <v>4824</v>
      </c>
      <c r="M1646" t="s">
        <v>4825</v>
      </c>
      <c r="N1646">
        <v>0.63527777699999999</v>
      </c>
      <c r="O1646">
        <v>0</v>
      </c>
      <c r="P1646">
        <v>0</v>
      </c>
      <c r="Q1646">
        <v>0</v>
      </c>
      <c r="R1646">
        <v>186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118.16166699999999</v>
      </c>
      <c r="Y1646">
        <v>0</v>
      </c>
      <c r="Z1646">
        <v>0</v>
      </c>
    </row>
    <row r="1647" spans="1:26" x14ac:dyDescent="0.3">
      <c r="A1647">
        <v>2761310</v>
      </c>
      <c r="B1647">
        <v>1</v>
      </c>
      <c r="C1647" t="s">
        <v>76</v>
      </c>
      <c r="D1647" t="s">
        <v>99</v>
      </c>
      <c r="E1647" t="s">
        <v>126</v>
      </c>
      <c r="F1647" t="s">
        <v>4826</v>
      </c>
      <c r="G1647" t="s">
        <v>128</v>
      </c>
      <c r="H1647" t="s">
        <v>46</v>
      </c>
      <c r="I1647" t="s">
        <v>129</v>
      </c>
      <c r="J1647" t="s">
        <v>130</v>
      </c>
      <c r="K1647" t="s">
        <v>131</v>
      </c>
      <c r="L1647" t="s">
        <v>4827</v>
      </c>
      <c r="M1647" t="s">
        <v>4828</v>
      </c>
      <c r="N1647">
        <v>4.3277777769999997</v>
      </c>
      <c r="O1647">
        <v>0</v>
      </c>
      <c r="P1647">
        <v>14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60.588889000000002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2761301</v>
      </c>
      <c r="B1648">
        <v>1</v>
      </c>
      <c r="C1648" t="s">
        <v>76</v>
      </c>
      <c r="D1648" t="s">
        <v>86</v>
      </c>
      <c r="E1648" t="s">
        <v>163</v>
      </c>
      <c r="F1648" t="s">
        <v>4829</v>
      </c>
      <c r="G1648" t="s">
        <v>187</v>
      </c>
      <c r="H1648" t="s">
        <v>47</v>
      </c>
      <c r="I1648" t="s">
        <v>129</v>
      </c>
      <c r="J1648" t="s">
        <v>130</v>
      </c>
      <c r="K1648" t="s">
        <v>131</v>
      </c>
      <c r="L1648" t="s">
        <v>4830</v>
      </c>
      <c r="M1648" t="s">
        <v>4831</v>
      </c>
      <c r="N1648">
        <v>4.4383333330000001</v>
      </c>
      <c r="O1648">
        <v>0</v>
      </c>
      <c r="P1648">
        <v>709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3146.7783330000002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2761303</v>
      </c>
      <c r="B1649">
        <v>1</v>
      </c>
      <c r="C1649" t="s">
        <v>76</v>
      </c>
      <c r="D1649" t="s">
        <v>90</v>
      </c>
      <c r="E1649" t="s">
        <v>138</v>
      </c>
      <c r="F1649" t="s">
        <v>4832</v>
      </c>
      <c r="G1649" t="s">
        <v>199</v>
      </c>
      <c r="H1649" t="s">
        <v>47</v>
      </c>
      <c r="I1649" t="s">
        <v>129</v>
      </c>
      <c r="J1649" t="s">
        <v>130</v>
      </c>
      <c r="K1649" t="s">
        <v>131</v>
      </c>
      <c r="L1649" t="s">
        <v>4833</v>
      </c>
      <c r="M1649" t="s">
        <v>4834</v>
      </c>
      <c r="N1649">
        <v>8.6944443999999996E-2</v>
      </c>
      <c r="O1649">
        <v>34</v>
      </c>
      <c r="P1649">
        <v>152</v>
      </c>
      <c r="Q1649">
        <v>8</v>
      </c>
      <c r="R1649">
        <v>7</v>
      </c>
      <c r="S1649">
        <v>107</v>
      </c>
      <c r="T1649">
        <v>1470</v>
      </c>
      <c r="U1649">
        <v>2.9561109999999999</v>
      </c>
      <c r="V1649">
        <v>13.215555</v>
      </c>
      <c r="W1649">
        <v>0.69555599999999995</v>
      </c>
      <c r="X1649">
        <v>0.60861100000000001</v>
      </c>
      <c r="Y1649">
        <v>9.3030559999999998</v>
      </c>
      <c r="Z1649">
        <v>127.808333</v>
      </c>
    </row>
    <row r="1650" spans="1:26" x14ac:dyDescent="0.3">
      <c r="A1650">
        <v>2761302</v>
      </c>
      <c r="B1650">
        <v>1</v>
      </c>
      <c r="C1650" t="s">
        <v>76</v>
      </c>
      <c r="D1650" t="s">
        <v>90</v>
      </c>
      <c r="E1650" t="s">
        <v>222</v>
      </c>
      <c r="F1650" t="s">
        <v>4835</v>
      </c>
      <c r="G1650" t="s">
        <v>199</v>
      </c>
      <c r="H1650" t="s">
        <v>47</v>
      </c>
      <c r="I1650" t="s">
        <v>129</v>
      </c>
      <c r="J1650" t="s">
        <v>130</v>
      </c>
      <c r="K1650" t="s">
        <v>131</v>
      </c>
      <c r="L1650" t="s">
        <v>4836</v>
      </c>
      <c r="M1650" t="s">
        <v>4837</v>
      </c>
      <c r="N1650">
        <v>0.84499999999999997</v>
      </c>
      <c r="O1650">
        <v>0</v>
      </c>
      <c r="P1650">
        <v>0</v>
      </c>
      <c r="Q1650">
        <v>0</v>
      </c>
      <c r="R1650">
        <v>0</v>
      </c>
      <c r="S1650">
        <v>48</v>
      </c>
      <c r="T1650">
        <v>3533</v>
      </c>
      <c r="U1650">
        <v>0</v>
      </c>
      <c r="V1650">
        <v>0</v>
      </c>
      <c r="W1650">
        <v>0</v>
      </c>
      <c r="X1650">
        <v>0</v>
      </c>
      <c r="Y1650">
        <v>40.56</v>
      </c>
      <c r="Z1650">
        <v>2985.3850000000002</v>
      </c>
    </row>
    <row r="1651" spans="1:26" x14ac:dyDescent="0.3">
      <c r="A1651">
        <v>2761307</v>
      </c>
      <c r="B1651">
        <v>1</v>
      </c>
      <c r="C1651" t="s">
        <v>77</v>
      </c>
      <c r="D1651" t="s">
        <v>113</v>
      </c>
      <c r="E1651" t="s">
        <v>126</v>
      </c>
      <c r="F1651" t="s">
        <v>4613</v>
      </c>
      <c r="G1651" t="s">
        <v>128</v>
      </c>
      <c r="H1651" t="s">
        <v>46</v>
      </c>
      <c r="I1651" t="s">
        <v>129</v>
      </c>
      <c r="J1651" t="s">
        <v>130</v>
      </c>
      <c r="K1651" t="s">
        <v>131</v>
      </c>
      <c r="L1651" t="s">
        <v>4838</v>
      </c>
      <c r="M1651" t="s">
        <v>4839</v>
      </c>
      <c r="N1651">
        <v>1.390833333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47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65.369167000000004</v>
      </c>
    </row>
    <row r="1652" spans="1:26" x14ac:dyDescent="0.3">
      <c r="A1652">
        <v>2761308</v>
      </c>
      <c r="B1652">
        <v>1</v>
      </c>
      <c r="C1652" t="s">
        <v>76</v>
      </c>
      <c r="D1652" t="s">
        <v>78</v>
      </c>
      <c r="E1652" t="s">
        <v>153</v>
      </c>
      <c r="F1652" t="s">
        <v>4840</v>
      </c>
      <c r="G1652" t="s">
        <v>249</v>
      </c>
      <c r="H1652" t="s">
        <v>46</v>
      </c>
      <c r="I1652" t="s">
        <v>129</v>
      </c>
      <c r="J1652" t="s">
        <v>130</v>
      </c>
      <c r="K1652" t="s">
        <v>131</v>
      </c>
      <c r="L1652" t="s">
        <v>4841</v>
      </c>
      <c r="M1652" t="s">
        <v>4842</v>
      </c>
      <c r="N1652">
        <v>6.3105555549999997</v>
      </c>
      <c r="O1652">
        <v>0</v>
      </c>
      <c r="P1652">
        <v>2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12.621111000000001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2761309</v>
      </c>
      <c r="B1653">
        <v>1</v>
      </c>
      <c r="C1653" t="s">
        <v>76</v>
      </c>
      <c r="D1653" t="s">
        <v>99</v>
      </c>
      <c r="E1653" t="s">
        <v>153</v>
      </c>
      <c r="F1653" t="s">
        <v>4843</v>
      </c>
      <c r="G1653" t="s">
        <v>155</v>
      </c>
      <c r="H1653" t="s">
        <v>46</v>
      </c>
      <c r="I1653" t="s">
        <v>129</v>
      </c>
      <c r="J1653" t="s">
        <v>130</v>
      </c>
      <c r="K1653" t="s">
        <v>131</v>
      </c>
      <c r="L1653" t="s">
        <v>4844</v>
      </c>
      <c r="M1653" t="s">
        <v>4845</v>
      </c>
      <c r="N1653">
        <v>8.8216666660000005</v>
      </c>
      <c r="O1653">
        <v>0</v>
      </c>
      <c r="P1653">
        <v>6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52.93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2761311</v>
      </c>
      <c r="B1654">
        <v>1</v>
      </c>
      <c r="C1654" t="s">
        <v>76</v>
      </c>
      <c r="D1654" t="s">
        <v>79</v>
      </c>
      <c r="E1654" t="s">
        <v>153</v>
      </c>
      <c r="F1654" t="s">
        <v>4846</v>
      </c>
      <c r="G1654" t="s">
        <v>155</v>
      </c>
      <c r="H1654" t="s">
        <v>46</v>
      </c>
      <c r="I1654" t="s">
        <v>129</v>
      </c>
      <c r="J1654" t="s">
        <v>130</v>
      </c>
      <c r="K1654" t="s">
        <v>131</v>
      </c>
      <c r="L1654" t="s">
        <v>4847</v>
      </c>
      <c r="M1654" t="s">
        <v>4848</v>
      </c>
      <c r="N1654">
        <v>4.8155555550000004</v>
      </c>
      <c r="O1654">
        <v>0</v>
      </c>
      <c r="P1654">
        <v>4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19.262222000000001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2761317</v>
      </c>
      <c r="B1655">
        <v>1</v>
      </c>
      <c r="C1655" t="s">
        <v>76</v>
      </c>
      <c r="D1655" t="s">
        <v>106</v>
      </c>
      <c r="E1655" t="s">
        <v>153</v>
      </c>
      <c r="F1655" t="s">
        <v>3730</v>
      </c>
      <c r="G1655" t="s">
        <v>155</v>
      </c>
      <c r="H1655" t="s">
        <v>46</v>
      </c>
      <c r="I1655" t="s">
        <v>129</v>
      </c>
      <c r="J1655" t="s">
        <v>130</v>
      </c>
      <c r="K1655" t="s">
        <v>131</v>
      </c>
      <c r="L1655" t="s">
        <v>4849</v>
      </c>
      <c r="M1655" t="s">
        <v>4850</v>
      </c>
      <c r="N1655">
        <v>3.9641666660000001</v>
      </c>
      <c r="O1655">
        <v>0</v>
      </c>
      <c r="P1655">
        <v>12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47.57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2761316</v>
      </c>
      <c r="B1656">
        <v>1</v>
      </c>
      <c r="C1656" t="s">
        <v>76</v>
      </c>
      <c r="D1656" t="s">
        <v>99</v>
      </c>
      <c r="E1656" t="s">
        <v>222</v>
      </c>
      <c r="F1656" t="s">
        <v>4813</v>
      </c>
      <c r="G1656" t="s">
        <v>199</v>
      </c>
      <c r="H1656" t="s">
        <v>47</v>
      </c>
      <c r="I1656" t="s">
        <v>129</v>
      </c>
      <c r="J1656" t="s">
        <v>130</v>
      </c>
      <c r="K1656" t="s">
        <v>131</v>
      </c>
      <c r="L1656" t="s">
        <v>4851</v>
      </c>
      <c r="M1656" t="s">
        <v>4852</v>
      </c>
      <c r="N1656">
        <v>0.78555555499999996</v>
      </c>
      <c r="O1656">
        <v>24</v>
      </c>
      <c r="P1656">
        <v>777</v>
      </c>
      <c r="Q1656">
        <v>0</v>
      </c>
      <c r="R1656">
        <v>0</v>
      </c>
      <c r="S1656">
        <v>0</v>
      </c>
      <c r="T1656">
        <v>0</v>
      </c>
      <c r="U1656">
        <v>18.853332999999999</v>
      </c>
      <c r="V1656">
        <v>610.376666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2761323</v>
      </c>
      <c r="B1657">
        <v>1</v>
      </c>
      <c r="C1657" t="s">
        <v>77</v>
      </c>
      <c r="D1657" t="s">
        <v>113</v>
      </c>
      <c r="E1657" t="s">
        <v>153</v>
      </c>
      <c r="F1657" t="s">
        <v>4853</v>
      </c>
      <c r="G1657" t="s">
        <v>249</v>
      </c>
      <c r="H1657" t="s">
        <v>46</v>
      </c>
      <c r="I1657" t="s">
        <v>129</v>
      </c>
      <c r="J1657" t="s">
        <v>130</v>
      </c>
      <c r="K1657" t="s">
        <v>131</v>
      </c>
      <c r="L1657" t="s">
        <v>4854</v>
      </c>
      <c r="M1657" t="s">
        <v>4855</v>
      </c>
      <c r="N1657">
        <v>6.3386111109999996</v>
      </c>
      <c r="O1657">
        <v>0</v>
      </c>
      <c r="P1657">
        <v>0</v>
      </c>
      <c r="Q1657">
        <v>0</v>
      </c>
      <c r="R1657">
        <v>2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12.677222</v>
      </c>
      <c r="Y1657">
        <v>0</v>
      </c>
      <c r="Z1657">
        <v>0</v>
      </c>
    </row>
    <row r="1658" spans="1:26" x14ac:dyDescent="0.3">
      <c r="A1658">
        <v>2761319</v>
      </c>
      <c r="B1658">
        <v>1</v>
      </c>
      <c r="C1658" t="s">
        <v>76</v>
      </c>
      <c r="D1658" t="s">
        <v>91</v>
      </c>
      <c r="E1658" t="s">
        <v>153</v>
      </c>
      <c r="F1658" t="s">
        <v>4856</v>
      </c>
      <c r="G1658" t="s">
        <v>206</v>
      </c>
      <c r="H1658" t="s">
        <v>46</v>
      </c>
      <c r="I1658" t="s">
        <v>129</v>
      </c>
      <c r="J1658" t="s">
        <v>130</v>
      </c>
      <c r="K1658" t="s">
        <v>131</v>
      </c>
      <c r="L1658" t="s">
        <v>4857</v>
      </c>
      <c r="M1658" t="s">
        <v>4858</v>
      </c>
      <c r="N1658">
        <v>2.131388888</v>
      </c>
      <c r="O1658">
        <v>0</v>
      </c>
      <c r="P1658">
        <v>22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46.890555999999997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2777185</v>
      </c>
      <c r="B1659">
        <v>1</v>
      </c>
      <c r="C1659" t="s">
        <v>76</v>
      </c>
      <c r="D1659" t="s">
        <v>78</v>
      </c>
      <c r="E1659" t="s">
        <v>145</v>
      </c>
      <c r="F1659" t="s">
        <v>2608</v>
      </c>
      <c r="G1659" t="s">
        <v>135</v>
      </c>
      <c r="H1659" t="s">
        <v>46</v>
      </c>
      <c r="I1659" t="s">
        <v>129</v>
      </c>
      <c r="J1659" t="s">
        <v>130</v>
      </c>
      <c r="K1659" t="s">
        <v>131</v>
      </c>
      <c r="L1659" t="s">
        <v>4859</v>
      </c>
      <c r="M1659" t="s">
        <v>4860</v>
      </c>
      <c r="N1659">
        <v>5.0886111109999996</v>
      </c>
      <c r="O1659">
        <v>0</v>
      </c>
      <c r="P1659">
        <v>31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157.74694400000001</v>
      </c>
      <c r="W1659">
        <v>0</v>
      </c>
      <c r="X1659">
        <v>0</v>
      </c>
      <c r="Y1659">
        <v>0</v>
      </c>
      <c r="Z1659">
        <v>0</v>
      </c>
    </row>
    <row r="1660" spans="1:26" x14ac:dyDescent="0.3">
      <c r="A1660">
        <v>2761321</v>
      </c>
      <c r="B1660">
        <v>1</v>
      </c>
      <c r="C1660" t="s">
        <v>76</v>
      </c>
      <c r="D1660" t="s">
        <v>80</v>
      </c>
      <c r="E1660" t="s">
        <v>153</v>
      </c>
      <c r="F1660" t="s">
        <v>4861</v>
      </c>
      <c r="G1660" t="s">
        <v>249</v>
      </c>
      <c r="H1660" t="s">
        <v>46</v>
      </c>
      <c r="I1660" t="s">
        <v>129</v>
      </c>
      <c r="J1660" t="s">
        <v>130</v>
      </c>
      <c r="K1660" t="s">
        <v>131</v>
      </c>
      <c r="L1660" t="s">
        <v>4862</v>
      </c>
      <c r="M1660" t="s">
        <v>4863</v>
      </c>
      <c r="N1660">
        <v>4.9997222219999999</v>
      </c>
      <c r="O1660">
        <v>0</v>
      </c>
      <c r="P1660">
        <v>4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19.998888999999998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2761324</v>
      </c>
      <c r="B1661">
        <v>1</v>
      </c>
      <c r="C1661" t="s">
        <v>76</v>
      </c>
      <c r="D1661" t="s">
        <v>78</v>
      </c>
      <c r="E1661" t="s">
        <v>145</v>
      </c>
      <c r="F1661" t="s">
        <v>4864</v>
      </c>
      <c r="G1661" t="s">
        <v>150</v>
      </c>
      <c r="H1661" t="s">
        <v>46</v>
      </c>
      <c r="I1661" t="s">
        <v>129</v>
      </c>
      <c r="J1661" t="s">
        <v>130</v>
      </c>
      <c r="K1661" t="s">
        <v>131</v>
      </c>
      <c r="L1661" t="s">
        <v>4865</v>
      </c>
      <c r="M1661" t="s">
        <v>4866</v>
      </c>
      <c r="N1661">
        <v>2.1130555549999999</v>
      </c>
      <c r="O1661">
        <v>0</v>
      </c>
      <c r="P1661">
        <v>126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266.245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2761326</v>
      </c>
      <c r="B1662">
        <v>1</v>
      </c>
      <c r="C1662" t="s">
        <v>76</v>
      </c>
      <c r="D1662" t="s">
        <v>78</v>
      </c>
      <c r="E1662" t="s">
        <v>145</v>
      </c>
      <c r="F1662" t="s">
        <v>4867</v>
      </c>
      <c r="G1662" t="s">
        <v>150</v>
      </c>
      <c r="H1662" t="s">
        <v>46</v>
      </c>
      <c r="I1662" t="s">
        <v>129</v>
      </c>
      <c r="J1662" t="s">
        <v>130</v>
      </c>
      <c r="K1662" t="s">
        <v>131</v>
      </c>
      <c r="L1662" t="s">
        <v>4868</v>
      </c>
      <c r="M1662" t="s">
        <v>4869</v>
      </c>
      <c r="N1662">
        <v>1.1286111109999999</v>
      </c>
      <c r="O1662">
        <v>0</v>
      </c>
      <c r="P1662">
        <v>37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41.758611000000002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2761325</v>
      </c>
      <c r="B1663">
        <v>1</v>
      </c>
      <c r="C1663" t="s">
        <v>76</v>
      </c>
      <c r="D1663" t="s">
        <v>88</v>
      </c>
      <c r="E1663" t="s">
        <v>153</v>
      </c>
      <c r="F1663" t="s">
        <v>4870</v>
      </c>
      <c r="G1663" t="s">
        <v>155</v>
      </c>
      <c r="H1663" t="s">
        <v>46</v>
      </c>
      <c r="I1663" t="s">
        <v>129</v>
      </c>
      <c r="J1663" t="s">
        <v>130</v>
      </c>
      <c r="K1663" t="s">
        <v>131</v>
      </c>
      <c r="L1663" t="s">
        <v>4871</v>
      </c>
      <c r="M1663" t="s">
        <v>4872</v>
      </c>
      <c r="N1663">
        <v>9.1158333329999994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9.1158330000000003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2761329</v>
      </c>
      <c r="B1664">
        <v>1</v>
      </c>
      <c r="C1664" t="s">
        <v>77</v>
      </c>
      <c r="D1664" t="s">
        <v>110</v>
      </c>
      <c r="E1664" t="s">
        <v>158</v>
      </c>
      <c r="F1664" t="s">
        <v>4873</v>
      </c>
      <c r="G1664" t="s">
        <v>199</v>
      </c>
      <c r="H1664" t="s">
        <v>47</v>
      </c>
      <c r="I1664" t="s">
        <v>129</v>
      </c>
      <c r="J1664" t="s">
        <v>130</v>
      </c>
      <c r="K1664" t="s">
        <v>131</v>
      </c>
      <c r="L1664" t="s">
        <v>4874</v>
      </c>
      <c r="M1664" t="s">
        <v>4875</v>
      </c>
      <c r="N1664">
        <v>1.1444444439999999</v>
      </c>
      <c r="O1664">
        <v>0</v>
      </c>
      <c r="P1664">
        <v>0</v>
      </c>
      <c r="Q1664">
        <v>0</v>
      </c>
      <c r="R1664">
        <v>0</v>
      </c>
      <c r="S1664">
        <v>4</v>
      </c>
      <c r="T1664">
        <v>1126</v>
      </c>
      <c r="U1664">
        <v>0</v>
      </c>
      <c r="V1664">
        <v>0</v>
      </c>
      <c r="W1664">
        <v>0</v>
      </c>
      <c r="X1664">
        <v>0</v>
      </c>
      <c r="Y1664">
        <v>4.5777780000000003</v>
      </c>
      <c r="Z1664">
        <v>1288.644444</v>
      </c>
    </row>
    <row r="1665" spans="1:26" x14ac:dyDescent="0.3">
      <c r="A1665">
        <v>2761333</v>
      </c>
      <c r="B1665">
        <v>1</v>
      </c>
      <c r="C1665" t="s">
        <v>76</v>
      </c>
      <c r="D1665" t="s">
        <v>78</v>
      </c>
      <c r="E1665" t="s">
        <v>145</v>
      </c>
      <c r="F1665" t="s">
        <v>3801</v>
      </c>
      <c r="G1665" t="s">
        <v>128</v>
      </c>
      <c r="H1665" t="s">
        <v>46</v>
      </c>
      <c r="I1665" t="s">
        <v>129</v>
      </c>
      <c r="J1665" t="s">
        <v>130</v>
      </c>
      <c r="K1665" t="s">
        <v>131</v>
      </c>
      <c r="L1665" t="s">
        <v>4876</v>
      </c>
      <c r="M1665" t="s">
        <v>4877</v>
      </c>
      <c r="N1665">
        <v>1.93</v>
      </c>
      <c r="O1665">
        <v>0</v>
      </c>
      <c r="P1665">
        <v>317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611.80999999999995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2761337</v>
      </c>
      <c r="B1666">
        <v>1</v>
      </c>
      <c r="C1666" t="s">
        <v>77</v>
      </c>
      <c r="D1666" t="s">
        <v>122</v>
      </c>
      <c r="E1666" t="s">
        <v>158</v>
      </c>
      <c r="F1666" t="s">
        <v>1633</v>
      </c>
      <c r="G1666" t="s">
        <v>199</v>
      </c>
      <c r="H1666" t="s">
        <v>47</v>
      </c>
      <c r="I1666" t="s">
        <v>129</v>
      </c>
      <c r="J1666" t="s">
        <v>130</v>
      </c>
      <c r="K1666" t="s">
        <v>131</v>
      </c>
      <c r="L1666" t="s">
        <v>4878</v>
      </c>
      <c r="M1666" t="s">
        <v>4879</v>
      </c>
      <c r="N1666">
        <v>0.24361111099999999</v>
      </c>
      <c r="O1666">
        <v>0</v>
      </c>
      <c r="P1666">
        <v>0</v>
      </c>
      <c r="Q1666">
        <v>12</v>
      </c>
      <c r="R1666">
        <v>141</v>
      </c>
      <c r="S1666">
        <v>50</v>
      </c>
      <c r="T1666">
        <v>986</v>
      </c>
      <c r="U1666">
        <v>0</v>
      </c>
      <c r="V1666">
        <v>0</v>
      </c>
      <c r="W1666">
        <v>2.923333</v>
      </c>
      <c r="X1666">
        <v>34.349167000000001</v>
      </c>
      <c r="Y1666">
        <v>12.180555999999999</v>
      </c>
      <c r="Z1666">
        <v>240.20055500000001</v>
      </c>
    </row>
    <row r="1667" spans="1:26" x14ac:dyDescent="0.3">
      <c r="A1667">
        <v>2761338</v>
      </c>
      <c r="B1667">
        <v>1</v>
      </c>
      <c r="C1667" t="s">
        <v>76</v>
      </c>
      <c r="D1667" t="s">
        <v>103</v>
      </c>
      <c r="E1667" t="s">
        <v>126</v>
      </c>
      <c r="F1667" t="s">
        <v>3929</v>
      </c>
      <c r="G1667" t="s">
        <v>128</v>
      </c>
      <c r="H1667" t="s">
        <v>46</v>
      </c>
      <c r="I1667" t="s">
        <v>129</v>
      </c>
      <c r="J1667" t="s">
        <v>130</v>
      </c>
      <c r="K1667" t="s">
        <v>131</v>
      </c>
      <c r="L1667" t="s">
        <v>4880</v>
      </c>
      <c r="M1667" t="s">
        <v>4881</v>
      </c>
      <c r="N1667">
        <v>0.99472222200000004</v>
      </c>
      <c r="O1667">
        <v>0</v>
      </c>
      <c r="P1667">
        <v>0</v>
      </c>
      <c r="Q1667">
        <v>0</v>
      </c>
      <c r="R1667">
        <v>186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185.01833300000001</v>
      </c>
      <c r="Y1667">
        <v>0</v>
      </c>
      <c r="Z1667">
        <v>0</v>
      </c>
    </row>
    <row r="1668" spans="1:26" x14ac:dyDescent="0.3">
      <c r="A1668">
        <v>2761343</v>
      </c>
      <c r="B1668">
        <v>1</v>
      </c>
      <c r="C1668" t="s">
        <v>76</v>
      </c>
      <c r="D1668" t="s">
        <v>86</v>
      </c>
      <c r="E1668" t="s">
        <v>153</v>
      </c>
      <c r="F1668" t="s">
        <v>4882</v>
      </c>
      <c r="G1668" t="s">
        <v>249</v>
      </c>
      <c r="H1668" t="s">
        <v>46</v>
      </c>
      <c r="I1668" t="s">
        <v>129</v>
      </c>
      <c r="J1668" t="s">
        <v>130</v>
      </c>
      <c r="K1668" t="s">
        <v>131</v>
      </c>
      <c r="L1668" t="s">
        <v>4883</v>
      </c>
      <c r="M1668" t="s">
        <v>4884</v>
      </c>
      <c r="N1668">
        <v>6.0547222219999997</v>
      </c>
      <c r="O1668">
        <v>0</v>
      </c>
      <c r="P1668">
        <v>6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36.328333000000001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2761345</v>
      </c>
      <c r="B1669">
        <v>1</v>
      </c>
      <c r="C1669" t="s">
        <v>76</v>
      </c>
      <c r="D1669" t="s">
        <v>78</v>
      </c>
      <c r="E1669" t="s">
        <v>153</v>
      </c>
      <c r="F1669" t="s">
        <v>4414</v>
      </c>
      <c r="G1669" t="s">
        <v>249</v>
      </c>
      <c r="H1669" t="s">
        <v>46</v>
      </c>
      <c r="I1669" t="s">
        <v>129</v>
      </c>
      <c r="J1669" t="s">
        <v>130</v>
      </c>
      <c r="K1669" t="s">
        <v>131</v>
      </c>
      <c r="L1669" t="s">
        <v>4885</v>
      </c>
      <c r="M1669" t="s">
        <v>4886</v>
      </c>
      <c r="N1669">
        <v>7.4686111110000004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7.4686110000000001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2761349</v>
      </c>
      <c r="B1670">
        <v>1</v>
      </c>
      <c r="C1670" t="s">
        <v>76</v>
      </c>
      <c r="D1670" t="s">
        <v>96</v>
      </c>
      <c r="E1670" t="s">
        <v>167</v>
      </c>
      <c r="F1670" t="s">
        <v>1408</v>
      </c>
      <c r="G1670" t="s">
        <v>348</v>
      </c>
      <c r="H1670" t="s">
        <v>46</v>
      </c>
      <c r="I1670" t="s">
        <v>129</v>
      </c>
      <c r="J1670" t="s">
        <v>130</v>
      </c>
      <c r="K1670" t="s">
        <v>142</v>
      </c>
      <c r="L1670" t="s">
        <v>4887</v>
      </c>
      <c r="M1670" t="s">
        <v>4888</v>
      </c>
      <c r="N1670">
        <v>7.9755555549999997</v>
      </c>
      <c r="O1670">
        <v>0</v>
      </c>
      <c r="P1670">
        <v>80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638.044444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2761352</v>
      </c>
      <c r="B1671">
        <v>1</v>
      </c>
      <c r="C1671" t="s">
        <v>77</v>
      </c>
      <c r="D1671" t="s">
        <v>123</v>
      </c>
      <c r="E1671" t="s">
        <v>158</v>
      </c>
      <c r="F1671" t="s">
        <v>4889</v>
      </c>
      <c r="G1671" t="s">
        <v>199</v>
      </c>
      <c r="H1671" t="s">
        <v>47</v>
      </c>
      <c r="I1671" t="s">
        <v>129</v>
      </c>
      <c r="J1671" t="s">
        <v>130</v>
      </c>
      <c r="K1671" t="s">
        <v>131</v>
      </c>
      <c r="L1671" t="s">
        <v>4890</v>
      </c>
      <c r="M1671" t="s">
        <v>4891</v>
      </c>
      <c r="N1671">
        <v>0.76861111100000001</v>
      </c>
      <c r="O1671">
        <v>55</v>
      </c>
      <c r="P1671">
        <v>1765</v>
      </c>
      <c r="Q1671">
        <v>0</v>
      </c>
      <c r="R1671">
        <v>0</v>
      </c>
      <c r="S1671">
        <v>0</v>
      </c>
      <c r="T1671">
        <v>0</v>
      </c>
      <c r="U1671">
        <v>42.273611000000002</v>
      </c>
      <c r="V1671">
        <v>1356.5986109999999</v>
      </c>
      <c r="W1671">
        <v>0</v>
      </c>
      <c r="X1671">
        <v>0</v>
      </c>
      <c r="Y1671">
        <v>0</v>
      </c>
      <c r="Z1671">
        <v>0</v>
      </c>
    </row>
    <row r="1672" spans="1:26" x14ac:dyDescent="0.3">
      <c r="A1672">
        <v>2761424</v>
      </c>
      <c r="B1672">
        <v>1</v>
      </c>
      <c r="C1672" t="s">
        <v>77</v>
      </c>
      <c r="D1672" t="s">
        <v>114</v>
      </c>
      <c r="E1672" t="s">
        <v>138</v>
      </c>
      <c r="F1672" t="s">
        <v>4892</v>
      </c>
      <c r="G1672" t="s">
        <v>732</v>
      </c>
      <c r="H1672" t="s">
        <v>47</v>
      </c>
      <c r="I1672" t="s">
        <v>129</v>
      </c>
      <c r="J1672" t="s">
        <v>130</v>
      </c>
      <c r="K1672" t="s">
        <v>131</v>
      </c>
      <c r="L1672" t="s">
        <v>4893</v>
      </c>
      <c r="M1672" t="s">
        <v>4894</v>
      </c>
      <c r="N1672">
        <v>3.2208333329999999</v>
      </c>
      <c r="O1672">
        <v>0</v>
      </c>
      <c r="P1672">
        <v>0</v>
      </c>
      <c r="Q1672">
        <v>131</v>
      </c>
      <c r="R1672">
        <v>6426</v>
      </c>
      <c r="S1672">
        <v>145</v>
      </c>
      <c r="T1672">
        <v>4835</v>
      </c>
      <c r="U1672">
        <v>0</v>
      </c>
      <c r="V1672">
        <v>0</v>
      </c>
      <c r="W1672">
        <v>421.92916700000001</v>
      </c>
      <c r="X1672">
        <v>20697.074998</v>
      </c>
      <c r="Y1672">
        <v>467.02083299999998</v>
      </c>
      <c r="Z1672">
        <v>15572.729165000001</v>
      </c>
    </row>
    <row r="1673" spans="1:26" x14ac:dyDescent="0.3">
      <c r="A1673">
        <v>2761363</v>
      </c>
      <c r="B1673">
        <v>1</v>
      </c>
      <c r="C1673" t="s">
        <v>77</v>
      </c>
      <c r="D1673" t="s">
        <v>123</v>
      </c>
      <c r="E1673" t="s">
        <v>145</v>
      </c>
      <c r="F1673" t="s">
        <v>4895</v>
      </c>
      <c r="G1673" t="s">
        <v>227</v>
      </c>
      <c r="H1673" t="s">
        <v>46</v>
      </c>
      <c r="I1673" t="s">
        <v>129</v>
      </c>
      <c r="J1673" t="s">
        <v>130</v>
      </c>
      <c r="K1673" t="s">
        <v>131</v>
      </c>
      <c r="L1673" t="s">
        <v>4896</v>
      </c>
      <c r="M1673" t="s">
        <v>4897</v>
      </c>
      <c r="N1673">
        <v>2.6511111110000001</v>
      </c>
      <c r="O1673">
        <v>0</v>
      </c>
      <c r="P1673">
        <v>174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461.29333300000002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2761366</v>
      </c>
      <c r="B1674">
        <v>1</v>
      </c>
      <c r="C1674" t="s">
        <v>76</v>
      </c>
      <c r="D1674" t="s">
        <v>87</v>
      </c>
      <c r="E1674" t="s">
        <v>222</v>
      </c>
      <c r="F1674" t="s">
        <v>4898</v>
      </c>
      <c r="G1674" t="s">
        <v>199</v>
      </c>
      <c r="H1674" t="s">
        <v>47</v>
      </c>
      <c r="I1674" t="s">
        <v>129</v>
      </c>
      <c r="J1674" t="s">
        <v>130</v>
      </c>
      <c r="K1674" t="s">
        <v>131</v>
      </c>
      <c r="L1674" t="s">
        <v>4899</v>
      </c>
      <c r="M1674" t="s">
        <v>4900</v>
      </c>
      <c r="N1674">
        <v>1.3333333329999999</v>
      </c>
      <c r="O1674">
        <v>0</v>
      </c>
      <c r="P1674">
        <v>79</v>
      </c>
      <c r="Q1674">
        <v>0</v>
      </c>
      <c r="R1674">
        <v>2</v>
      </c>
      <c r="S1674">
        <v>0</v>
      </c>
      <c r="T1674">
        <v>0</v>
      </c>
      <c r="U1674">
        <v>0</v>
      </c>
      <c r="V1674">
        <v>105.333333</v>
      </c>
      <c r="W1674">
        <v>0</v>
      </c>
      <c r="X1674">
        <v>2.6666669999999999</v>
      </c>
      <c r="Y1674">
        <v>0</v>
      </c>
      <c r="Z1674">
        <v>0</v>
      </c>
    </row>
    <row r="1675" spans="1:26" x14ac:dyDescent="0.3">
      <c r="A1675">
        <v>2761374</v>
      </c>
      <c r="B1675">
        <v>1</v>
      </c>
      <c r="C1675" t="s">
        <v>77</v>
      </c>
      <c r="D1675" t="s">
        <v>108</v>
      </c>
      <c r="E1675" t="s">
        <v>163</v>
      </c>
      <c r="F1675" t="s">
        <v>4901</v>
      </c>
      <c r="G1675" t="s">
        <v>364</v>
      </c>
      <c r="H1675" t="s">
        <v>47</v>
      </c>
      <c r="I1675" t="s">
        <v>129</v>
      </c>
      <c r="J1675" t="s">
        <v>130</v>
      </c>
      <c r="K1675" t="s">
        <v>131</v>
      </c>
      <c r="L1675" t="s">
        <v>4902</v>
      </c>
      <c r="M1675" t="s">
        <v>4903</v>
      </c>
      <c r="N1675">
        <v>2.236111111</v>
      </c>
      <c r="O1675">
        <v>7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15.652778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2761368</v>
      </c>
      <c r="B1676">
        <v>1</v>
      </c>
      <c r="C1676" t="s">
        <v>77</v>
      </c>
      <c r="D1676" t="s">
        <v>116</v>
      </c>
      <c r="E1676" t="s">
        <v>222</v>
      </c>
      <c r="F1676" t="s">
        <v>4904</v>
      </c>
      <c r="G1676" t="s">
        <v>199</v>
      </c>
      <c r="H1676" t="s">
        <v>47</v>
      </c>
      <c r="I1676" t="s">
        <v>129</v>
      </c>
      <c r="J1676" t="s">
        <v>130</v>
      </c>
      <c r="K1676" t="s">
        <v>131</v>
      </c>
      <c r="L1676" t="s">
        <v>4905</v>
      </c>
      <c r="M1676" t="s">
        <v>4906</v>
      </c>
      <c r="N1676">
        <v>0.94166666600000004</v>
      </c>
      <c r="O1676">
        <v>113</v>
      </c>
      <c r="P1676">
        <v>361</v>
      </c>
      <c r="Q1676">
        <v>0</v>
      </c>
      <c r="R1676">
        <v>0</v>
      </c>
      <c r="S1676">
        <v>0</v>
      </c>
      <c r="T1676">
        <v>0</v>
      </c>
      <c r="U1676">
        <v>106.408333</v>
      </c>
      <c r="V1676">
        <v>339.941666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2761371</v>
      </c>
      <c r="B1677">
        <v>1</v>
      </c>
      <c r="C1677" t="s">
        <v>76</v>
      </c>
      <c r="D1677" t="s">
        <v>97</v>
      </c>
      <c r="E1677" t="s">
        <v>126</v>
      </c>
      <c r="F1677" t="s">
        <v>3590</v>
      </c>
      <c r="G1677" t="s">
        <v>344</v>
      </c>
      <c r="H1677" t="s">
        <v>46</v>
      </c>
      <c r="I1677" t="s">
        <v>129</v>
      </c>
      <c r="J1677" t="s">
        <v>130</v>
      </c>
      <c r="K1677" t="s">
        <v>142</v>
      </c>
      <c r="L1677" t="s">
        <v>4907</v>
      </c>
      <c r="M1677" t="s">
        <v>4908</v>
      </c>
      <c r="N1677">
        <v>8.7866666660000003</v>
      </c>
      <c r="O1677">
        <v>0</v>
      </c>
      <c r="P1677">
        <v>51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448.12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2761372</v>
      </c>
      <c r="B1678">
        <v>1</v>
      </c>
      <c r="C1678" t="s">
        <v>76</v>
      </c>
      <c r="D1678" t="s">
        <v>101</v>
      </c>
      <c r="E1678" t="s">
        <v>167</v>
      </c>
      <c r="F1678" t="s">
        <v>4909</v>
      </c>
      <c r="G1678" t="s">
        <v>348</v>
      </c>
      <c r="H1678" t="s">
        <v>46</v>
      </c>
      <c r="I1678" t="s">
        <v>129</v>
      </c>
      <c r="J1678" t="s">
        <v>130</v>
      </c>
      <c r="K1678" t="s">
        <v>142</v>
      </c>
      <c r="L1678" t="s">
        <v>4910</v>
      </c>
      <c r="M1678" t="s">
        <v>4911</v>
      </c>
      <c r="N1678">
        <v>7.8208333330000004</v>
      </c>
      <c r="O1678">
        <v>0</v>
      </c>
      <c r="P1678">
        <v>170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1329.541667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2761419</v>
      </c>
      <c r="B1679">
        <v>1</v>
      </c>
      <c r="C1679" t="s">
        <v>77</v>
      </c>
      <c r="D1679" t="s">
        <v>123</v>
      </c>
      <c r="E1679" t="s">
        <v>222</v>
      </c>
      <c r="F1679" t="s">
        <v>4912</v>
      </c>
      <c r="G1679" t="s">
        <v>417</v>
      </c>
      <c r="H1679" t="s">
        <v>47</v>
      </c>
      <c r="I1679" t="s">
        <v>129</v>
      </c>
      <c r="J1679" t="s">
        <v>130</v>
      </c>
      <c r="K1679" t="s">
        <v>142</v>
      </c>
      <c r="L1679" t="s">
        <v>4913</v>
      </c>
      <c r="M1679" t="s">
        <v>4914</v>
      </c>
      <c r="N1679">
        <v>5.7874999999999996</v>
      </c>
      <c r="O1679">
        <v>2</v>
      </c>
      <c r="P1679">
        <v>6990</v>
      </c>
      <c r="Q1679">
        <v>0</v>
      </c>
      <c r="R1679">
        <v>0</v>
      </c>
      <c r="S1679">
        <v>0</v>
      </c>
      <c r="T1679">
        <v>0</v>
      </c>
      <c r="U1679">
        <v>11.574999999999999</v>
      </c>
      <c r="V1679">
        <v>40454.625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2761385</v>
      </c>
      <c r="B1680">
        <v>1</v>
      </c>
      <c r="C1680" t="s">
        <v>76</v>
      </c>
      <c r="D1680" t="s">
        <v>78</v>
      </c>
      <c r="E1680" t="s">
        <v>145</v>
      </c>
      <c r="F1680" t="s">
        <v>4915</v>
      </c>
      <c r="G1680" t="s">
        <v>135</v>
      </c>
      <c r="H1680" t="s">
        <v>46</v>
      </c>
      <c r="I1680" t="s">
        <v>129</v>
      </c>
      <c r="J1680" t="s">
        <v>130</v>
      </c>
      <c r="K1680" t="s">
        <v>131</v>
      </c>
      <c r="L1680" t="s">
        <v>4916</v>
      </c>
      <c r="M1680" t="s">
        <v>4917</v>
      </c>
      <c r="N1680">
        <v>6.5213888879999997</v>
      </c>
      <c r="O1680">
        <v>0</v>
      </c>
      <c r="P1680">
        <v>29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189.12027800000001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2761377</v>
      </c>
      <c r="B1681">
        <v>1</v>
      </c>
      <c r="C1681" t="s">
        <v>76</v>
      </c>
      <c r="D1681" t="s">
        <v>92</v>
      </c>
      <c r="E1681" t="s">
        <v>126</v>
      </c>
      <c r="F1681" t="s">
        <v>4918</v>
      </c>
      <c r="G1681" t="s">
        <v>578</v>
      </c>
      <c r="H1681" t="s">
        <v>46</v>
      </c>
      <c r="I1681" t="s">
        <v>129</v>
      </c>
      <c r="J1681" t="s">
        <v>15</v>
      </c>
      <c r="K1681" t="s">
        <v>131</v>
      </c>
      <c r="L1681" t="s">
        <v>4919</v>
      </c>
      <c r="M1681" t="s">
        <v>4920</v>
      </c>
      <c r="N1681">
        <v>3.3258333329999998</v>
      </c>
      <c r="O1681">
        <v>0</v>
      </c>
      <c r="P1681">
        <v>0</v>
      </c>
      <c r="Q1681">
        <v>0</v>
      </c>
      <c r="R1681">
        <v>61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202.875833</v>
      </c>
      <c r="Y1681">
        <v>0</v>
      </c>
      <c r="Z1681">
        <v>0</v>
      </c>
    </row>
    <row r="1682" spans="1:26" x14ac:dyDescent="0.3">
      <c r="A1682">
        <v>2761378</v>
      </c>
      <c r="B1682">
        <v>1</v>
      </c>
      <c r="C1682" t="s">
        <v>76</v>
      </c>
      <c r="D1682" t="s">
        <v>80</v>
      </c>
      <c r="E1682" t="s">
        <v>167</v>
      </c>
      <c r="F1682" t="s">
        <v>1424</v>
      </c>
      <c r="G1682" t="s">
        <v>348</v>
      </c>
      <c r="H1682" t="s">
        <v>46</v>
      </c>
      <c r="I1682" t="s">
        <v>129</v>
      </c>
      <c r="J1682" t="s">
        <v>130</v>
      </c>
      <c r="K1682" t="s">
        <v>142</v>
      </c>
      <c r="L1682" t="s">
        <v>4921</v>
      </c>
      <c r="M1682" t="s">
        <v>4922</v>
      </c>
      <c r="N1682">
        <v>7.6780555550000003</v>
      </c>
      <c r="O1682">
        <v>0</v>
      </c>
      <c r="P1682">
        <v>1252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9612.9255549999998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2761387</v>
      </c>
      <c r="B1683">
        <v>1</v>
      </c>
      <c r="C1683" t="s">
        <v>77</v>
      </c>
      <c r="D1683" t="s">
        <v>114</v>
      </c>
      <c r="E1683" t="s">
        <v>158</v>
      </c>
      <c r="F1683" t="s">
        <v>389</v>
      </c>
      <c r="G1683" t="s">
        <v>348</v>
      </c>
      <c r="H1683" t="s">
        <v>47</v>
      </c>
      <c r="I1683" t="s">
        <v>129</v>
      </c>
      <c r="J1683" t="s">
        <v>130</v>
      </c>
      <c r="K1683" t="s">
        <v>142</v>
      </c>
      <c r="L1683" t="s">
        <v>4923</v>
      </c>
      <c r="M1683" t="s">
        <v>4924</v>
      </c>
      <c r="N1683">
        <v>6.4544444439999999</v>
      </c>
      <c r="O1683">
        <v>0</v>
      </c>
      <c r="P1683">
        <v>0</v>
      </c>
      <c r="Q1683">
        <v>0</v>
      </c>
      <c r="R1683">
        <v>0</v>
      </c>
      <c r="S1683">
        <v>32</v>
      </c>
      <c r="T1683">
        <v>659</v>
      </c>
      <c r="U1683">
        <v>0</v>
      </c>
      <c r="V1683">
        <v>0</v>
      </c>
      <c r="W1683">
        <v>0</v>
      </c>
      <c r="X1683">
        <v>0</v>
      </c>
      <c r="Y1683">
        <v>206.54222200000001</v>
      </c>
      <c r="Z1683">
        <v>4253.478889</v>
      </c>
    </row>
    <row r="1684" spans="1:26" x14ac:dyDescent="0.3">
      <c r="A1684">
        <v>2761383</v>
      </c>
      <c r="B1684">
        <v>1</v>
      </c>
      <c r="C1684" t="s">
        <v>77</v>
      </c>
      <c r="D1684" t="s">
        <v>124</v>
      </c>
      <c r="E1684" t="s">
        <v>222</v>
      </c>
      <c r="F1684" t="s">
        <v>4925</v>
      </c>
      <c r="G1684" t="s">
        <v>344</v>
      </c>
      <c r="H1684" t="s">
        <v>47</v>
      </c>
      <c r="I1684" t="s">
        <v>129</v>
      </c>
      <c r="J1684" t="s">
        <v>130</v>
      </c>
      <c r="K1684" t="s">
        <v>142</v>
      </c>
      <c r="L1684" t="s">
        <v>4926</v>
      </c>
      <c r="M1684" t="s">
        <v>4927</v>
      </c>
      <c r="N1684">
        <v>5.1752777769999998</v>
      </c>
      <c r="O1684">
        <v>0</v>
      </c>
      <c r="P1684">
        <v>1220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6313.8388880000002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2761386</v>
      </c>
      <c r="B1685">
        <v>1</v>
      </c>
      <c r="C1685" t="s">
        <v>76</v>
      </c>
      <c r="D1685" t="s">
        <v>106</v>
      </c>
      <c r="E1685" t="s">
        <v>167</v>
      </c>
      <c r="F1685" t="s">
        <v>4928</v>
      </c>
      <c r="G1685" t="s">
        <v>348</v>
      </c>
      <c r="H1685" t="s">
        <v>46</v>
      </c>
      <c r="I1685" t="s">
        <v>129</v>
      </c>
      <c r="J1685" t="s">
        <v>130</v>
      </c>
      <c r="K1685" t="s">
        <v>142</v>
      </c>
      <c r="L1685" t="s">
        <v>4929</v>
      </c>
      <c r="M1685" t="s">
        <v>4930</v>
      </c>
      <c r="N1685">
        <v>7.9194444439999998</v>
      </c>
      <c r="O1685">
        <v>0</v>
      </c>
      <c r="P1685">
        <v>1059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8386.6916660000006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2761388</v>
      </c>
      <c r="B1686">
        <v>1</v>
      </c>
      <c r="C1686" t="s">
        <v>76</v>
      </c>
      <c r="D1686" t="s">
        <v>87</v>
      </c>
      <c r="E1686" t="s">
        <v>126</v>
      </c>
      <c r="F1686" t="s">
        <v>4931</v>
      </c>
      <c r="G1686" t="s">
        <v>348</v>
      </c>
      <c r="H1686" t="s">
        <v>46</v>
      </c>
      <c r="I1686" t="s">
        <v>129</v>
      </c>
      <c r="J1686" t="s">
        <v>130</v>
      </c>
      <c r="K1686" t="s">
        <v>142</v>
      </c>
      <c r="L1686" t="s">
        <v>4932</v>
      </c>
      <c r="M1686" t="s">
        <v>4933</v>
      </c>
      <c r="N1686">
        <v>7.8738888879999998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9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70.864999999999995</v>
      </c>
    </row>
    <row r="1687" spans="1:26" x14ac:dyDescent="0.3">
      <c r="A1687">
        <v>2761394</v>
      </c>
      <c r="B1687">
        <v>1</v>
      </c>
      <c r="C1687" t="s">
        <v>77</v>
      </c>
      <c r="D1687" t="s">
        <v>119</v>
      </c>
      <c r="E1687" t="s">
        <v>167</v>
      </c>
      <c r="F1687" t="s">
        <v>4934</v>
      </c>
      <c r="G1687" t="s">
        <v>348</v>
      </c>
      <c r="H1687" t="s">
        <v>46</v>
      </c>
      <c r="I1687" t="s">
        <v>129</v>
      </c>
      <c r="J1687" t="s">
        <v>130</v>
      </c>
      <c r="K1687" t="s">
        <v>142</v>
      </c>
      <c r="L1687" t="s">
        <v>4935</v>
      </c>
      <c r="M1687" t="s">
        <v>4936</v>
      </c>
      <c r="N1687">
        <v>6.3791666659999997</v>
      </c>
      <c r="O1687">
        <v>0</v>
      </c>
      <c r="P1687">
        <v>217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1384.2791669999999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2761396</v>
      </c>
      <c r="B1688">
        <v>1</v>
      </c>
      <c r="C1688" t="s">
        <v>77</v>
      </c>
      <c r="D1688" t="s">
        <v>119</v>
      </c>
      <c r="E1688" t="s">
        <v>163</v>
      </c>
      <c r="F1688" t="s">
        <v>4937</v>
      </c>
      <c r="G1688" t="s">
        <v>348</v>
      </c>
      <c r="H1688" t="s">
        <v>47</v>
      </c>
      <c r="I1688" t="s">
        <v>129</v>
      </c>
      <c r="J1688" t="s">
        <v>130</v>
      </c>
      <c r="K1688" t="s">
        <v>142</v>
      </c>
      <c r="L1688" t="s">
        <v>4938</v>
      </c>
      <c r="M1688" t="s">
        <v>4939</v>
      </c>
      <c r="N1688">
        <v>6.3491666660000003</v>
      </c>
      <c r="O1688">
        <v>3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19.047499999999999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2761399</v>
      </c>
      <c r="B1689">
        <v>1</v>
      </c>
      <c r="C1689" t="s">
        <v>76</v>
      </c>
      <c r="D1689" t="s">
        <v>99</v>
      </c>
      <c r="E1689" t="s">
        <v>138</v>
      </c>
      <c r="F1689" t="s">
        <v>4940</v>
      </c>
      <c r="G1689" t="s">
        <v>348</v>
      </c>
      <c r="H1689" t="s">
        <v>47</v>
      </c>
      <c r="I1689" t="s">
        <v>129</v>
      </c>
      <c r="J1689" t="s">
        <v>130</v>
      </c>
      <c r="K1689" t="s">
        <v>142</v>
      </c>
      <c r="L1689" t="s">
        <v>4941</v>
      </c>
      <c r="M1689" t="s">
        <v>4942</v>
      </c>
      <c r="N1689">
        <v>7.7416666660000004</v>
      </c>
      <c r="O1689">
        <v>167</v>
      </c>
      <c r="P1689">
        <v>2849</v>
      </c>
      <c r="Q1689">
        <v>0</v>
      </c>
      <c r="R1689">
        <v>0</v>
      </c>
      <c r="S1689">
        <v>0</v>
      </c>
      <c r="T1689">
        <v>0</v>
      </c>
      <c r="U1689">
        <v>1292.8583329999999</v>
      </c>
      <c r="V1689">
        <v>22056.008331000001</v>
      </c>
      <c r="W1689">
        <v>0</v>
      </c>
      <c r="X1689">
        <v>0</v>
      </c>
      <c r="Y1689">
        <v>0</v>
      </c>
      <c r="Z1689">
        <v>0</v>
      </c>
    </row>
    <row r="1690" spans="1:26" x14ac:dyDescent="0.3">
      <c r="A1690">
        <v>2761398</v>
      </c>
      <c r="B1690">
        <v>1</v>
      </c>
      <c r="C1690" t="s">
        <v>76</v>
      </c>
      <c r="D1690" t="s">
        <v>99</v>
      </c>
      <c r="E1690" t="s">
        <v>138</v>
      </c>
      <c r="F1690" t="s">
        <v>4943</v>
      </c>
      <c r="G1690" t="s">
        <v>348</v>
      </c>
      <c r="H1690" t="s">
        <v>47</v>
      </c>
      <c r="I1690" t="s">
        <v>129</v>
      </c>
      <c r="J1690" t="s">
        <v>130</v>
      </c>
      <c r="K1690" t="s">
        <v>142</v>
      </c>
      <c r="L1690" t="s">
        <v>4944</v>
      </c>
      <c r="M1690" t="s">
        <v>4945</v>
      </c>
      <c r="N1690">
        <v>7.6677777770000004</v>
      </c>
      <c r="O1690">
        <v>59</v>
      </c>
      <c r="P1690">
        <v>2175</v>
      </c>
      <c r="Q1690">
        <v>0</v>
      </c>
      <c r="R1690">
        <v>0</v>
      </c>
      <c r="S1690">
        <v>0</v>
      </c>
      <c r="T1690">
        <v>0</v>
      </c>
      <c r="U1690">
        <v>452.398889</v>
      </c>
      <c r="V1690">
        <v>16677.416665000001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2761403</v>
      </c>
      <c r="B1691">
        <v>1</v>
      </c>
      <c r="C1691" t="s">
        <v>76</v>
      </c>
      <c r="D1691" t="s">
        <v>89</v>
      </c>
      <c r="E1691" t="s">
        <v>167</v>
      </c>
      <c r="F1691" t="s">
        <v>4946</v>
      </c>
      <c r="G1691" t="s">
        <v>348</v>
      </c>
      <c r="H1691" t="s">
        <v>46</v>
      </c>
      <c r="I1691" t="s">
        <v>129</v>
      </c>
      <c r="J1691" t="s">
        <v>130</v>
      </c>
      <c r="K1691" t="s">
        <v>142</v>
      </c>
      <c r="L1691" t="s">
        <v>4947</v>
      </c>
      <c r="M1691" t="s">
        <v>4948</v>
      </c>
      <c r="N1691">
        <v>6.0313888880000004</v>
      </c>
      <c r="O1691">
        <v>0</v>
      </c>
      <c r="P1691">
        <v>334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2014.4838890000001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2761423</v>
      </c>
      <c r="B1692">
        <v>1</v>
      </c>
      <c r="C1692" t="s">
        <v>76</v>
      </c>
      <c r="D1692" t="s">
        <v>89</v>
      </c>
      <c r="E1692" t="s">
        <v>222</v>
      </c>
      <c r="F1692" t="s">
        <v>4949</v>
      </c>
      <c r="G1692" t="s">
        <v>199</v>
      </c>
      <c r="H1692" t="s">
        <v>47</v>
      </c>
      <c r="I1692" t="s">
        <v>129</v>
      </c>
      <c r="J1692" t="s">
        <v>130</v>
      </c>
      <c r="K1692" t="s">
        <v>131</v>
      </c>
      <c r="L1692" t="s">
        <v>4950</v>
      </c>
      <c r="M1692" t="s">
        <v>4951</v>
      </c>
      <c r="N1692">
        <v>0.102222222</v>
      </c>
      <c r="O1692">
        <v>43</v>
      </c>
      <c r="P1692">
        <v>483</v>
      </c>
      <c r="Q1692">
        <v>0</v>
      </c>
      <c r="R1692">
        <v>0</v>
      </c>
      <c r="S1692">
        <v>0</v>
      </c>
      <c r="T1692">
        <v>0</v>
      </c>
      <c r="U1692">
        <v>4.395556</v>
      </c>
      <c r="V1692">
        <v>49.373333000000002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2761405</v>
      </c>
      <c r="B1693">
        <v>1</v>
      </c>
      <c r="C1693" t="s">
        <v>76</v>
      </c>
      <c r="D1693" t="s">
        <v>92</v>
      </c>
      <c r="E1693" t="s">
        <v>153</v>
      </c>
      <c r="F1693" t="s">
        <v>4952</v>
      </c>
      <c r="G1693" t="s">
        <v>155</v>
      </c>
      <c r="H1693" t="s">
        <v>46</v>
      </c>
      <c r="I1693" t="s">
        <v>129</v>
      </c>
      <c r="J1693" t="s">
        <v>130</v>
      </c>
      <c r="K1693" t="s">
        <v>131</v>
      </c>
      <c r="L1693" t="s">
        <v>4953</v>
      </c>
      <c r="M1693" t="s">
        <v>4954</v>
      </c>
      <c r="N1693">
        <v>1.5152777770000001</v>
      </c>
      <c r="O1693">
        <v>0</v>
      </c>
      <c r="P1693">
        <v>0</v>
      </c>
      <c r="Q1693">
        <v>0</v>
      </c>
      <c r="R1693">
        <v>3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4.545833</v>
      </c>
      <c r="Y1693">
        <v>0</v>
      </c>
      <c r="Z1693">
        <v>0</v>
      </c>
    </row>
    <row r="1694" spans="1:26" x14ac:dyDescent="0.3">
      <c r="A1694">
        <v>2761410</v>
      </c>
      <c r="B1694">
        <v>1</v>
      </c>
      <c r="C1694" t="s">
        <v>77</v>
      </c>
      <c r="D1694" t="s">
        <v>111</v>
      </c>
      <c r="E1694" t="s">
        <v>158</v>
      </c>
      <c r="F1694" t="s">
        <v>4955</v>
      </c>
      <c r="G1694" t="s">
        <v>199</v>
      </c>
      <c r="H1694" t="s">
        <v>47</v>
      </c>
      <c r="I1694" t="s">
        <v>129</v>
      </c>
      <c r="J1694" t="s">
        <v>130</v>
      </c>
      <c r="K1694" t="s">
        <v>131</v>
      </c>
      <c r="L1694" t="s">
        <v>4956</v>
      </c>
      <c r="M1694" t="s">
        <v>4957</v>
      </c>
      <c r="N1694">
        <v>0.37583333299999999</v>
      </c>
      <c r="O1694">
        <v>0</v>
      </c>
      <c r="P1694">
        <v>0</v>
      </c>
      <c r="Q1694">
        <v>7</v>
      </c>
      <c r="R1694">
        <v>185</v>
      </c>
      <c r="S1694">
        <v>0</v>
      </c>
      <c r="T1694">
        <v>0</v>
      </c>
      <c r="U1694">
        <v>0</v>
      </c>
      <c r="V1694">
        <v>0</v>
      </c>
      <c r="W1694">
        <v>2.630833</v>
      </c>
      <c r="X1694">
        <v>69.529167000000001</v>
      </c>
      <c r="Y1694">
        <v>0</v>
      </c>
      <c r="Z1694">
        <v>0</v>
      </c>
    </row>
    <row r="1695" spans="1:26" x14ac:dyDescent="0.3">
      <c r="A1695">
        <v>2761476</v>
      </c>
      <c r="B1695">
        <v>1</v>
      </c>
      <c r="C1695" t="s">
        <v>76</v>
      </c>
      <c r="D1695" t="s">
        <v>96</v>
      </c>
      <c r="E1695" t="s">
        <v>167</v>
      </c>
      <c r="F1695" t="s">
        <v>4958</v>
      </c>
      <c r="G1695" t="s">
        <v>348</v>
      </c>
      <c r="H1695" t="s">
        <v>46</v>
      </c>
      <c r="I1695" t="s">
        <v>129</v>
      </c>
      <c r="J1695" t="s">
        <v>130</v>
      </c>
      <c r="K1695" t="s">
        <v>142</v>
      </c>
      <c r="L1695" t="s">
        <v>4959</v>
      </c>
      <c r="M1695" t="s">
        <v>4960</v>
      </c>
      <c r="N1695">
        <v>6.7527777770000004</v>
      </c>
      <c r="O1695">
        <v>0</v>
      </c>
      <c r="P1695">
        <v>361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2437.7527770000002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2761417</v>
      </c>
      <c r="B1696">
        <v>1</v>
      </c>
      <c r="C1696" t="s">
        <v>76</v>
      </c>
      <c r="D1696" t="s">
        <v>86</v>
      </c>
      <c r="E1696" t="s">
        <v>126</v>
      </c>
      <c r="F1696" t="s">
        <v>4961</v>
      </c>
      <c r="G1696" t="s">
        <v>128</v>
      </c>
      <c r="H1696" t="s">
        <v>46</v>
      </c>
      <c r="I1696" t="s">
        <v>129</v>
      </c>
      <c r="J1696" t="s">
        <v>130</v>
      </c>
      <c r="K1696" t="s">
        <v>131</v>
      </c>
      <c r="L1696" t="s">
        <v>4962</v>
      </c>
      <c r="M1696" t="s">
        <v>4963</v>
      </c>
      <c r="N1696">
        <v>1.8863888879999999</v>
      </c>
      <c r="O1696">
        <v>0</v>
      </c>
      <c r="P1696">
        <v>102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192.41166699999999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2761421</v>
      </c>
      <c r="B1697">
        <v>1</v>
      </c>
      <c r="C1697" t="s">
        <v>76</v>
      </c>
      <c r="D1697" t="s">
        <v>78</v>
      </c>
      <c r="E1697" t="s">
        <v>145</v>
      </c>
      <c r="F1697" t="s">
        <v>4964</v>
      </c>
      <c r="G1697" t="s">
        <v>128</v>
      </c>
      <c r="H1697" t="s">
        <v>46</v>
      </c>
      <c r="I1697" t="s">
        <v>129</v>
      </c>
      <c r="J1697" t="s">
        <v>130</v>
      </c>
      <c r="K1697" t="s">
        <v>131</v>
      </c>
      <c r="L1697" t="s">
        <v>4965</v>
      </c>
      <c r="M1697" t="s">
        <v>4966</v>
      </c>
      <c r="N1697">
        <v>3.903333333</v>
      </c>
      <c r="O1697">
        <v>0</v>
      </c>
      <c r="P1697">
        <v>86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335.686667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2761420</v>
      </c>
      <c r="B1698">
        <v>1</v>
      </c>
      <c r="C1698" t="s">
        <v>76</v>
      </c>
      <c r="D1698" t="s">
        <v>103</v>
      </c>
      <c r="E1698" t="s">
        <v>167</v>
      </c>
      <c r="F1698" t="s">
        <v>410</v>
      </c>
      <c r="G1698" t="s">
        <v>344</v>
      </c>
      <c r="H1698" t="s">
        <v>46</v>
      </c>
      <c r="I1698" t="s">
        <v>129</v>
      </c>
      <c r="J1698" t="s">
        <v>130</v>
      </c>
      <c r="K1698" t="s">
        <v>142</v>
      </c>
      <c r="L1698" t="s">
        <v>4967</v>
      </c>
      <c r="M1698" t="s">
        <v>4968</v>
      </c>
      <c r="N1698">
        <v>7.2797222220000002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71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516.86027799999999</v>
      </c>
    </row>
    <row r="1699" spans="1:26" x14ac:dyDescent="0.3">
      <c r="A1699">
        <v>2761431</v>
      </c>
      <c r="B1699">
        <v>1</v>
      </c>
      <c r="C1699" t="s">
        <v>76</v>
      </c>
      <c r="D1699" t="s">
        <v>104</v>
      </c>
      <c r="E1699" t="s">
        <v>126</v>
      </c>
      <c r="F1699" t="s">
        <v>4969</v>
      </c>
      <c r="G1699" t="s">
        <v>128</v>
      </c>
      <c r="H1699" t="s">
        <v>46</v>
      </c>
      <c r="I1699" t="s">
        <v>129</v>
      </c>
      <c r="J1699" t="s">
        <v>130</v>
      </c>
      <c r="K1699" t="s">
        <v>131</v>
      </c>
      <c r="L1699" t="s">
        <v>4970</v>
      </c>
      <c r="M1699" t="s">
        <v>4971</v>
      </c>
      <c r="N1699">
        <v>1.9272222219999999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15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28.908332999999999</v>
      </c>
    </row>
    <row r="1700" spans="1:26" x14ac:dyDescent="0.3">
      <c r="A1700">
        <v>2761434</v>
      </c>
      <c r="B1700">
        <v>1</v>
      </c>
      <c r="C1700" t="s">
        <v>77</v>
      </c>
      <c r="D1700" t="s">
        <v>119</v>
      </c>
      <c r="E1700" t="s">
        <v>126</v>
      </c>
      <c r="F1700" t="s">
        <v>4972</v>
      </c>
      <c r="G1700" t="s">
        <v>371</v>
      </c>
      <c r="H1700" t="s">
        <v>46</v>
      </c>
      <c r="I1700" t="s">
        <v>129</v>
      </c>
      <c r="J1700" t="s">
        <v>130</v>
      </c>
      <c r="K1700" t="s">
        <v>131</v>
      </c>
      <c r="L1700" t="s">
        <v>4973</v>
      </c>
      <c r="M1700" t="s">
        <v>4974</v>
      </c>
      <c r="N1700">
        <v>3.9422222219999998</v>
      </c>
      <c r="O1700">
        <v>0</v>
      </c>
      <c r="P1700">
        <v>7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27.595555999999998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2761449</v>
      </c>
      <c r="B1701">
        <v>1</v>
      </c>
      <c r="C1701" t="s">
        <v>76</v>
      </c>
      <c r="D1701" t="s">
        <v>78</v>
      </c>
      <c r="E1701" t="s">
        <v>153</v>
      </c>
      <c r="F1701" t="s">
        <v>2783</v>
      </c>
      <c r="G1701" t="s">
        <v>155</v>
      </c>
      <c r="H1701" t="s">
        <v>46</v>
      </c>
      <c r="I1701" t="s">
        <v>129</v>
      </c>
      <c r="J1701" t="s">
        <v>130</v>
      </c>
      <c r="K1701" t="s">
        <v>131</v>
      </c>
      <c r="L1701" t="s">
        <v>4975</v>
      </c>
      <c r="M1701" t="s">
        <v>4976</v>
      </c>
      <c r="N1701">
        <v>8.102222222</v>
      </c>
      <c r="O1701">
        <v>0</v>
      </c>
      <c r="P1701">
        <v>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16.204443999999999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2761433</v>
      </c>
      <c r="B1702">
        <v>1</v>
      </c>
      <c r="C1702" t="s">
        <v>76</v>
      </c>
      <c r="D1702" t="s">
        <v>98</v>
      </c>
      <c r="E1702" t="s">
        <v>163</v>
      </c>
      <c r="F1702" t="s">
        <v>3581</v>
      </c>
      <c r="G1702" t="s">
        <v>348</v>
      </c>
      <c r="H1702" t="s">
        <v>47</v>
      </c>
      <c r="I1702" t="s">
        <v>129</v>
      </c>
      <c r="J1702" t="s">
        <v>130</v>
      </c>
      <c r="K1702" t="s">
        <v>142</v>
      </c>
      <c r="L1702" t="s">
        <v>4977</v>
      </c>
      <c r="M1702" t="s">
        <v>4978</v>
      </c>
      <c r="N1702">
        <v>5.6866666659999998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225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1279.5</v>
      </c>
    </row>
    <row r="1703" spans="1:26" x14ac:dyDescent="0.3">
      <c r="A1703">
        <v>2761443</v>
      </c>
      <c r="B1703">
        <v>1</v>
      </c>
      <c r="C1703" t="s">
        <v>77</v>
      </c>
      <c r="D1703" t="s">
        <v>113</v>
      </c>
      <c r="E1703" t="s">
        <v>126</v>
      </c>
      <c r="F1703" t="s">
        <v>4979</v>
      </c>
      <c r="G1703" t="s">
        <v>128</v>
      </c>
      <c r="H1703" t="s">
        <v>46</v>
      </c>
      <c r="I1703" t="s">
        <v>129</v>
      </c>
      <c r="J1703" t="s">
        <v>130</v>
      </c>
      <c r="K1703" t="s">
        <v>131</v>
      </c>
      <c r="L1703" t="s">
        <v>4980</v>
      </c>
      <c r="M1703" t="s">
        <v>4981</v>
      </c>
      <c r="N1703">
        <v>1.6588888879999999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42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69.673333</v>
      </c>
    </row>
    <row r="1704" spans="1:26" x14ac:dyDescent="0.3">
      <c r="A1704">
        <v>2761453</v>
      </c>
      <c r="B1704">
        <v>1</v>
      </c>
      <c r="C1704" t="s">
        <v>76</v>
      </c>
      <c r="D1704" t="s">
        <v>99</v>
      </c>
      <c r="E1704" t="s">
        <v>158</v>
      </c>
      <c r="F1704" t="s">
        <v>3119</v>
      </c>
      <c r="G1704" t="s">
        <v>199</v>
      </c>
      <c r="H1704" t="s">
        <v>47</v>
      </c>
      <c r="I1704" t="s">
        <v>129</v>
      </c>
      <c r="J1704" t="s">
        <v>130</v>
      </c>
      <c r="K1704" t="s">
        <v>131</v>
      </c>
      <c r="L1704" t="s">
        <v>4982</v>
      </c>
      <c r="M1704" t="s">
        <v>4983</v>
      </c>
      <c r="N1704">
        <v>3.0277777769999998</v>
      </c>
      <c r="O1704">
        <v>6</v>
      </c>
      <c r="P1704">
        <v>401</v>
      </c>
      <c r="Q1704">
        <v>0</v>
      </c>
      <c r="R1704">
        <v>0</v>
      </c>
      <c r="S1704">
        <v>0</v>
      </c>
      <c r="T1704">
        <v>0</v>
      </c>
      <c r="U1704">
        <v>18.166667</v>
      </c>
      <c r="V1704">
        <v>1214.1388890000001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2761442</v>
      </c>
      <c r="B1705">
        <v>1</v>
      </c>
      <c r="C1705" t="s">
        <v>76</v>
      </c>
      <c r="D1705" t="s">
        <v>101</v>
      </c>
      <c r="E1705" t="s">
        <v>167</v>
      </c>
      <c r="F1705" t="s">
        <v>4984</v>
      </c>
      <c r="G1705" t="s">
        <v>348</v>
      </c>
      <c r="H1705" t="s">
        <v>46</v>
      </c>
      <c r="I1705" t="s">
        <v>129</v>
      </c>
      <c r="J1705" t="s">
        <v>130</v>
      </c>
      <c r="K1705" t="s">
        <v>142</v>
      </c>
      <c r="L1705" t="s">
        <v>4985</v>
      </c>
      <c r="M1705" t="s">
        <v>4986</v>
      </c>
      <c r="N1705">
        <v>7.8777777770000004</v>
      </c>
      <c r="O1705">
        <v>0</v>
      </c>
      <c r="P1705">
        <v>156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1228.9333329999999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2761462</v>
      </c>
      <c r="B1706">
        <v>1</v>
      </c>
      <c r="C1706" t="s">
        <v>76</v>
      </c>
      <c r="D1706" t="s">
        <v>96</v>
      </c>
      <c r="E1706" t="s">
        <v>222</v>
      </c>
      <c r="F1706" t="s">
        <v>4476</v>
      </c>
      <c r="G1706" t="s">
        <v>199</v>
      </c>
      <c r="H1706" t="s">
        <v>47</v>
      </c>
      <c r="I1706" t="s">
        <v>129</v>
      </c>
      <c r="J1706" t="s">
        <v>130</v>
      </c>
      <c r="K1706" t="s">
        <v>131</v>
      </c>
      <c r="L1706" t="s">
        <v>4987</v>
      </c>
      <c r="M1706" t="s">
        <v>4988</v>
      </c>
      <c r="N1706">
        <v>1.054166666</v>
      </c>
      <c r="O1706">
        <v>61</v>
      </c>
      <c r="P1706">
        <v>75</v>
      </c>
      <c r="Q1706">
        <v>0</v>
      </c>
      <c r="R1706">
        <v>0</v>
      </c>
      <c r="S1706">
        <v>0</v>
      </c>
      <c r="T1706">
        <v>0</v>
      </c>
      <c r="U1706">
        <v>64.304167000000007</v>
      </c>
      <c r="V1706">
        <v>79.0625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2761464</v>
      </c>
      <c r="B1707">
        <v>1</v>
      </c>
      <c r="C1707" t="s">
        <v>76</v>
      </c>
      <c r="D1707" t="s">
        <v>88</v>
      </c>
      <c r="E1707" t="s">
        <v>222</v>
      </c>
      <c r="F1707" t="s">
        <v>3868</v>
      </c>
      <c r="G1707" t="s">
        <v>199</v>
      </c>
      <c r="H1707" t="s">
        <v>47</v>
      </c>
      <c r="I1707" t="s">
        <v>129</v>
      </c>
      <c r="J1707" t="s">
        <v>130</v>
      </c>
      <c r="K1707" t="s">
        <v>131</v>
      </c>
      <c r="L1707" t="s">
        <v>4987</v>
      </c>
      <c r="M1707" t="s">
        <v>4989</v>
      </c>
      <c r="N1707">
        <v>0.31638888799999998</v>
      </c>
      <c r="O1707">
        <v>5</v>
      </c>
      <c r="P1707">
        <v>3330</v>
      </c>
      <c r="Q1707">
        <v>0</v>
      </c>
      <c r="R1707">
        <v>0</v>
      </c>
      <c r="S1707">
        <v>0</v>
      </c>
      <c r="T1707">
        <v>0</v>
      </c>
      <c r="U1707">
        <v>1.581944</v>
      </c>
      <c r="V1707">
        <v>1053.5749969999999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2761451</v>
      </c>
      <c r="B1708">
        <v>1</v>
      </c>
      <c r="C1708" t="s">
        <v>77</v>
      </c>
      <c r="D1708" t="s">
        <v>124</v>
      </c>
      <c r="E1708" t="s">
        <v>158</v>
      </c>
      <c r="F1708" t="s">
        <v>4990</v>
      </c>
      <c r="G1708" t="s">
        <v>199</v>
      </c>
      <c r="H1708" t="s">
        <v>47</v>
      </c>
      <c r="I1708" t="s">
        <v>129</v>
      </c>
      <c r="J1708" t="s">
        <v>130</v>
      </c>
      <c r="K1708" t="s">
        <v>131</v>
      </c>
      <c r="L1708" t="s">
        <v>4991</v>
      </c>
      <c r="M1708" t="s">
        <v>4992</v>
      </c>
      <c r="N1708">
        <v>0.173055555</v>
      </c>
      <c r="O1708">
        <v>6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1.038333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2761450</v>
      </c>
      <c r="B1709">
        <v>1</v>
      </c>
      <c r="C1709" t="s">
        <v>76</v>
      </c>
      <c r="D1709" t="s">
        <v>85</v>
      </c>
      <c r="E1709" t="s">
        <v>163</v>
      </c>
      <c r="F1709" t="s">
        <v>4993</v>
      </c>
      <c r="G1709" t="s">
        <v>348</v>
      </c>
      <c r="H1709" t="s">
        <v>47</v>
      </c>
      <c r="I1709" t="s">
        <v>129</v>
      </c>
      <c r="J1709" t="s">
        <v>130</v>
      </c>
      <c r="K1709" t="s">
        <v>142</v>
      </c>
      <c r="L1709" t="s">
        <v>4994</v>
      </c>
      <c r="M1709" t="s">
        <v>4995</v>
      </c>
      <c r="N1709">
        <v>1.3586111110000001</v>
      </c>
      <c r="O1709">
        <v>1</v>
      </c>
      <c r="P1709">
        <v>5</v>
      </c>
      <c r="Q1709">
        <v>0</v>
      </c>
      <c r="R1709">
        <v>0</v>
      </c>
      <c r="S1709">
        <v>0</v>
      </c>
      <c r="T1709">
        <v>0</v>
      </c>
      <c r="U1709">
        <v>1.358611</v>
      </c>
      <c r="V1709">
        <v>6.793056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2761556</v>
      </c>
      <c r="B1710">
        <v>1</v>
      </c>
      <c r="C1710" t="s">
        <v>76</v>
      </c>
      <c r="D1710" t="s">
        <v>82</v>
      </c>
      <c r="E1710" t="s">
        <v>126</v>
      </c>
      <c r="F1710" t="s">
        <v>4996</v>
      </c>
      <c r="G1710" t="s">
        <v>344</v>
      </c>
      <c r="H1710" t="s">
        <v>46</v>
      </c>
      <c r="I1710" t="s">
        <v>129</v>
      </c>
      <c r="J1710" t="s">
        <v>130</v>
      </c>
      <c r="K1710" t="s">
        <v>142</v>
      </c>
      <c r="L1710" t="s">
        <v>4997</v>
      </c>
      <c r="M1710" t="s">
        <v>4998</v>
      </c>
      <c r="N1710">
        <v>1.183333333</v>
      </c>
      <c r="O1710">
        <v>0</v>
      </c>
      <c r="P1710">
        <v>112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132.533333</v>
      </c>
      <c r="W1710">
        <v>0</v>
      </c>
      <c r="X1710">
        <v>0</v>
      </c>
      <c r="Y1710">
        <v>0</v>
      </c>
      <c r="Z1710">
        <v>0</v>
      </c>
    </row>
    <row r="1711" spans="1:26" x14ac:dyDescent="0.3">
      <c r="A1711">
        <v>2761454</v>
      </c>
      <c r="B1711">
        <v>1</v>
      </c>
      <c r="C1711" t="s">
        <v>76</v>
      </c>
      <c r="D1711" t="s">
        <v>103</v>
      </c>
      <c r="E1711" t="s">
        <v>222</v>
      </c>
      <c r="F1711" t="s">
        <v>565</v>
      </c>
      <c r="G1711" t="s">
        <v>344</v>
      </c>
      <c r="H1711" t="s">
        <v>47</v>
      </c>
      <c r="I1711" t="s">
        <v>129</v>
      </c>
      <c r="J1711" t="s">
        <v>130</v>
      </c>
      <c r="K1711" t="s">
        <v>142</v>
      </c>
      <c r="L1711" t="s">
        <v>4999</v>
      </c>
      <c r="M1711" t="s">
        <v>5000</v>
      </c>
      <c r="N1711">
        <v>5.0972222220000001</v>
      </c>
      <c r="O1711">
        <v>0</v>
      </c>
      <c r="P1711">
        <v>0</v>
      </c>
      <c r="Q1711">
        <v>29</v>
      </c>
      <c r="R1711">
        <v>355</v>
      </c>
      <c r="S1711">
        <v>23</v>
      </c>
      <c r="T1711">
        <v>690</v>
      </c>
      <c r="U1711">
        <v>0</v>
      </c>
      <c r="V1711">
        <v>0</v>
      </c>
      <c r="W1711">
        <v>147.819444</v>
      </c>
      <c r="X1711">
        <v>1809.5138890000001</v>
      </c>
      <c r="Y1711">
        <v>117.23611099999999</v>
      </c>
      <c r="Z1711">
        <v>3517.083333</v>
      </c>
    </row>
    <row r="1712" spans="1:26" x14ac:dyDescent="0.3">
      <c r="A1712">
        <v>2761455</v>
      </c>
      <c r="B1712">
        <v>1</v>
      </c>
      <c r="C1712" t="s">
        <v>76</v>
      </c>
      <c r="D1712" t="s">
        <v>103</v>
      </c>
      <c r="E1712" t="s">
        <v>167</v>
      </c>
      <c r="F1712" t="s">
        <v>5001</v>
      </c>
      <c r="G1712" t="s">
        <v>160</v>
      </c>
      <c r="H1712" t="s">
        <v>46</v>
      </c>
      <c r="I1712" t="s">
        <v>129</v>
      </c>
      <c r="J1712" t="s">
        <v>130</v>
      </c>
      <c r="K1712" t="s">
        <v>131</v>
      </c>
      <c r="L1712" t="s">
        <v>5002</v>
      </c>
      <c r="M1712" t="s">
        <v>5003</v>
      </c>
      <c r="N1712">
        <v>0.71777777700000001</v>
      </c>
      <c r="O1712">
        <v>0</v>
      </c>
      <c r="P1712">
        <v>0</v>
      </c>
      <c r="Q1712">
        <v>0</v>
      </c>
      <c r="R1712">
        <v>112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80.391110999999995</v>
      </c>
      <c r="Y1712">
        <v>0</v>
      </c>
      <c r="Z1712">
        <v>0</v>
      </c>
    </row>
    <row r="1713" spans="1:26" x14ac:dyDescent="0.3">
      <c r="A1713">
        <v>2761458</v>
      </c>
      <c r="B1713">
        <v>1</v>
      </c>
      <c r="C1713" t="s">
        <v>77</v>
      </c>
      <c r="D1713" t="s">
        <v>113</v>
      </c>
      <c r="E1713" t="s">
        <v>163</v>
      </c>
      <c r="F1713" t="s">
        <v>5004</v>
      </c>
      <c r="G1713" t="s">
        <v>344</v>
      </c>
      <c r="H1713" t="s">
        <v>47</v>
      </c>
      <c r="I1713" t="s">
        <v>129</v>
      </c>
      <c r="J1713" t="s">
        <v>130</v>
      </c>
      <c r="K1713" t="s">
        <v>142</v>
      </c>
      <c r="L1713" t="s">
        <v>5005</v>
      </c>
      <c r="M1713" t="s">
        <v>5006</v>
      </c>
      <c r="N1713">
        <v>6.608055555</v>
      </c>
      <c r="O1713">
        <v>0</v>
      </c>
      <c r="P1713">
        <v>0</v>
      </c>
      <c r="Q1713">
        <v>0</v>
      </c>
      <c r="R1713">
        <v>348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2299.603333</v>
      </c>
      <c r="Y1713">
        <v>0</v>
      </c>
      <c r="Z1713">
        <v>0</v>
      </c>
    </row>
    <row r="1714" spans="1:26" x14ac:dyDescent="0.3">
      <c r="A1714">
        <v>2761469</v>
      </c>
      <c r="B1714">
        <v>1</v>
      </c>
      <c r="C1714" t="s">
        <v>77</v>
      </c>
      <c r="D1714" t="s">
        <v>111</v>
      </c>
      <c r="E1714" t="s">
        <v>153</v>
      </c>
      <c r="F1714" t="s">
        <v>5007</v>
      </c>
      <c r="G1714" t="s">
        <v>249</v>
      </c>
      <c r="H1714" t="s">
        <v>46</v>
      </c>
      <c r="I1714" t="s">
        <v>129</v>
      </c>
      <c r="J1714" t="s">
        <v>130</v>
      </c>
      <c r="K1714" t="s">
        <v>131</v>
      </c>
      <c r="L1714" t="s">
        <v>5008</v>
      </c>
      <c r="M1714" t="s">
        <v>5009</v>
      </c>
      <c r="N1714">
        <v>2.0474999999999999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1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2.0474999999999999</v>
      </c>
    </row>
    <row r="1715" spans="1:26" x14ac:dyDescent="0.3">
      <c r="A1715">
        <v>2761468</v>
      </c>
      <c r="B1715">
        <v>1</v>
      </c>
      <c r="C1715" t="s">
        <v>76</v>
      </c>
      <c r="D1715" t="s">
        <v>95</v>
      </c>
      <c r="E1715" t="s">
        <v>153</v>
      </c>
      <c r="F1715" t="s">
        <v>5010</v>
      </c>
      <c r="G1715" t="s">
        <v>155</v>
      </c>
      <c r="H1715" t="s">
        <v>46</v>
      </c>
      <c r="I1715" t="s">
        <v>129</v>
      </c>
      <c r="J1715" t="s">
        <v>130</v>
      </c>
      <c r="K1715" t="s">
        <v>131</v>
      </c>
      <c r="L1715" t="s">
        <v>5011</v>
      </c>
      <c r="M1715" t="s">
        <v>5012</v>
      </c>
      <c r="N1715">
        <v>3.1924999999999999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3.1924999999999999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2761466</v>
      </c>
      <c r="B1716">
        <v>1</v>
      </c>
      <c r="C1716" t="s">
        <v>77</v>
      </c>
      <c r="D1716" t="s">
        <v>123</v>
      </c>
      <c r="E1716" t="s">
        <v>163</v>
      </c>
      <c r="F1716" t="s">
        <v>5013</v>
      </c>
      <c r="G1716" t="s">
        <v>348</v>
      </c>
      <c r="H1716" t="s">
        <v>47</v>
      </c>
      <c r="I1716" t="s">
        <v>129</v>
      </c>
      <c r="J1716" t="s">
        <v>130</v>
      </c>
      <c r="K1716" t="s">
        <v>142</v>
      </c>
      <c r="L1716" t="s">
        <v>5014</v>
      </c>
      <c r="M1716" t="s">
        <v>5015</v>
      </c>
      <c r="N1716">
        <v>4.3647222220000002</v>
      </c>
      <c r="O1716">
        <v>4</v>
      </c>
      <c r="P1716">
        <v>363</v>
      </c>
      <c r="Q1716">
        <v>0</v>
      </c>
      <c r="R1716">
        <v>0</v>
      </c>
      <c r="S1716">
        <v>0</v>
      </c>
      <c r="T1716">
        <v>0</v>
      </c>
      <c r="U1716">
        <v>17.458888999999999</v>
      </c>
      <c r="V1716">
        <v>1584.3941669999999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2761501</v>
      </c>
      <c r="B1717">
        <v>1</v>
      </c>
      <c r="C1717" t="s">
        <v>76</v>
      </c>
      <c r="D1717" t="s">
        <v>86</v>
      </c>
      <c r="E1717" t="s">
        <v>126</v>
      </c>
      <c r="F1717" t="s">
        <v>718</v>
      </c>
      <c r="G1717" t="s">
        <v>135</v>
      </c>
      <c r="H1717" t="s">
        <v>46</v>
      </c>
      <c r="I1717" t="s">
        <v>129</v>
      </c>
      <c r="J1717" t="s">
        <v>130</v>
      </c>
      <c r="K1717" t="s">
        <v>131</v>
      </c>
      <c r="L1717" t="s">
        <v>5016</v>
      </c>
      <c r="M1717" t="s">
        <v>5017</v>
      </c>
      <c r="N1717">
        <v>3.68</v>
      </c>
      <c r="O1717">
        <v>0</v>
      </c>
      <c r="P1717">
        <v>242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890.56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2761480</v>
      </c>
      <c r="B1718">
        <v>1</v>
      </c>
      <c r="C1718" t="s">
        <v>76</v>
      </c>
      <c r="D1718" t="s">
        <v>78</v>
      </c>
      <c r="E1718" t="s">
        <v>145</v>
      </c>
      <c r="F1718" t="s">
        <v>3801</v>
      </c>
      <c r="G1718" t="s">
        <v>135</v>
      </c>
      <c r="H1718" t="s">
        <v>46</v>
      </c>
      <c r="I1718" t="s">
        <v>129</v>
      </c>
      <c r="J1718" t="s">
        <v>130</v>
      </c>
      <c r="K1718" t="s">
        <v>131</v>
      </c>
      <c r="L1718" t="s">
        <v>5018</v>
      </c>
      <c r="M1718" t="s">
        <v>5019</v>
      </c>
      <c r="N1718">
        <v>4.7972222220000003</v>
      </c>
      <c r="O1718">
        <v>0</v>
      </c>
      <c r="P1718">
        <v>317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1520.7194440000001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2761473</v>
      </c>
      <c r="B1719">
        <v>1</v>
      </c>
      <c r="C1719" t="s">
        <v>76</v>
      </c>
      <c r="D1719" t="s">
        <v>78</v>
      </c>
      <c r="E1719" t="s">
        <v>153</v>
      </c>
      <c r="F1719" t="s">
        <v>5020</v>
      </c>
      <c r="G1719" t="s">
        <v>155</v>
      </c>
      <c r="H1719" t="s">
        <v>46</v>
      </c>
      <c r="I1719" t="s">
        <v>129</v>
      </c>
      <c r="J1719" t="s">
        <v>130</v>
      </c>
      <c r="K1719" t="s">
        <v>131</v>
      </c>
      <c r="L1719" t="s">
        <v>5021</v>
      </c>
      <c r="M1719" t="s">
        <v>5022</v>
      </c>
      <c r="N1719">
        <v>7.6988888879999999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7.6988890000000003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2761506</v>
      </c>
      <c r="B1720">
        <v>1</v>
      </c>
      <c r="C1720" t="s">
        <v>76</v>
      </c>
      <c r="D1720" t="s">
        <v>104</v>
      </c>
      <c r="E1720" t="s">
        <v>126</v>
      </c>
      <c r="F1720" t="s">
        <v>5023</v>
      </c>
      <c r="G1720" t="s">
        <v>128</v>
      </c>
      <c r="H1720" t="s">
        <v>46</v>
      </c>
      <c r="I1720" t="s">
        <v>129</v>
      </c>
      <c r="J1720" t="s">
        <v>130</v>
      </c>
      <c r="K1720" t="s">
        <v>131</v>
      </c>
      <c r="L1720" t="s">
        <v>5024</v>
      </c>
      <c r="M1720" t="s">
        <v>5025</v>
      </c>
      <c r="N1720">
        <v>4.2094444439999998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6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25.256667</v>
      </c>
    </row>
    <row r="1721" spans="1:26" x14ac:dyDescent="0.3">
      <c r="A1721">
        <v>2761474</v>
      </c>
      <c r="B1721">
        <v>1</v>
      </c>
      <c r="C1721" t="s">
        <v>76</v>
      </c>
      <c r="D1721" t="s">
        <v>78</v>
      </c>
      <c r="E1721" t="s">
        <v>145</v>
      </c>
      <c r="F1721" t="s">
        <v>3506</v>
      </c>
      <c r="G1721" t="s">
        <v>135</v>
      </c>
      <c r="H1721" t="s">
        <v>46</v>
      </c>
      <c r="I1721" t="s">
        <v>129</v>
      </c>
      <c r="J1721" t="s">
        <v>130</v>
      </c>
      <c r="K1721" t="s">
        <v>131</v>
      </c>
      <c r="L1721" t="s">
        <v>5026</v>
      </c>
      <c r="M1721" t="s">
        <v>5027</v>
      </c>
      <c r="N1721">
        <v>0.51027777699999999</v>
      </c>
      <c r="O1721">
        <v>0</v>
      </c>
      <c r="P1721">
        <v>71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36.229722000000002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2761496</v>
      </c>
      <c r="B1722">
        <v>1</v>
      </c>
      <c r="C1722" t="s">
        <v>76</v>
      </c>
      <c r="D1722" t="s">
        <v>88</v>
      </c>
      <c r="E1722" t="s">
        <v>163</v>
      </c>
      <c r="F1722" t="s">
        <v>4034</v>
      </c>
      <c r="G1722" t="s">
        <v>264</v>
      </c>
      <c r="H1722" t="s">
        <v>47</v>
      </c>
      <c r="I1722" t="s">
        <v>129</v>
      </c>
      <c r="J1722" t="s">
        <v>130</v>
      </c>
      <c r="K1722" t="s">
        <v>131</v>
      </c>
      <c r="L1722" t="s">
        <v>5028</v>
      </c>
      <c r="M1722" t="s">
        <v>5029</v>
      </c>
      <c r="N1722">
        <v>2.335</v>
      </c>
      <c r="O1722">
        <v>0</v>
      </c>
      <c r="P1722">
        <v>24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56.04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2761481</v>
      </c>
      <c r="B1723">
        <v>1</v>
      </c>
      <c r="C1723" t="s">
        <v>77</v>
      </c>
      <c r="D1723" t="s">
        <v>111</v>
      </c>
      <c r="E1723" t="s">
        <v>163</v>
      </c>
      <c r="F1723" t="s">
        <v>3108</v>
      </c>
      <c r="G1723" t="s">
        <v>264</v>
      </c>
      <c r="H1723" t="s">
        <v>47</v>
      </c>
      <c r="I1723" t="s">
        <v>129</v>
      </c>
      <c r="J1723" t="s">
        <v>130</v>
      </c>
      <c r="K1723" t="s">
        <v>131</v>
      </c>
      <c r="L1723" t="s">
        <v>5030</v>
      </c>
      <c r="M1723" t="s">
        <v>5031</v>
      </c>
      <c r="N1723">
        <v>0.52972222199999996</v>
      </c>
      <c r="O1723">
        <v>0</v>
      </c>
      <c r="P1723">
        <v>0</v>
      </c>
      <c r="Q1723">
        <v>0</v>
      </c>
      <c r="R1723">
        <v>90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47.674999999999997</v>
      </c>
      <c r="Y1723">
        <v>0</v>
      </c>
      <c r="Z1723">
        <v>0</v>
      </c>
    </row>
    <row r="1724" spans="1:26" x14ac:dyDescent="0.3">
      <c r="A1724">
        <v>2761488</v>
      </c>
      <c r="B1724">
        <v>1</v>
      </c>
      <c r="C1724" t="s">
        <v>77</v>
      </c>
      <c r="D1724" t="s">
        <v>115</v>
      </c>
      <c r="E1724" t="s">
        <v>158</v>
      </c>
      <c r="F1724" t="s">
        <v>5032</v>
      </c>
      <c r="G1724" t="s">
        <v>199</v>
      </c>
      <c r="H1724" t="s">
        <v>47</v>
      </c>
      <c r="I1724" t="s">
        <v>129</v>
      </c>
      <c r="J1724" t="s">
        <v>130</v>
      </c>
      <c r="K1724" t="s">
        <v>131</v>
      </c>
      <c r="L1724" t="s">
        <v>5033</v>
      </c>
      <c r="M1724" t="s">
        <v>5034</v>
      </c>
      <c r="N1724">
        <v>0.69583333300000005</v>
      </c>
      <c r="O1724">
        <v>0</v>
      </c>
      <c r="P1724">
        <v>0</v>
      </c>
      <c r="Q1724">
        <v>19</v>
      </c>
      <c r="R1724">
        <v>12</v>
      </c>
      <c r="S1724">
        <v>45</v>
      </c>
      <c r="T1724">
        <v>1156</v>
      </c>
      <c r="U1724">
        <v>0</v>
      </c>
      <c r="V1724">
        <v>0</v>
      </c>
      <c r="W1724">
        <v>13.220833000000001</v>
      </c>
      <c r="X1724">
        <v>8.35</v>
      </c>
      <c r="Y1724">
        <v>31.3125</v>
      </c>
      <c r="Z1724">
        <v>804.38333299999999</v>
      </c>
    </row>
    <row r="1725" spans="1:26" x14ac:dyDescent="0.3">
      <c r="A1725">
        <v>2761493</v>
      </c>
      <c r="B1725">
        <v>1</v>
      </c>
      <c r="C1725" t="s">
        <v>77</v>
      </c>
      <c r="D1725" t="s">
        <v>123</v>
      </c>
      <c r="E1725" t="s">
        <v>163</v>
      </c>
      <c r="F1725" t="s">
        <v>5035</v>
      </c>
      <c r="G1725" t="s">
        <v>264</v>
      </c>
      <c r="H1725" t="s">
        <v>47</v>
      </c>
      <c r="I1725" t="s">
        <v>129</v>
      </c>
      <c r="J1725" t="s">
        <v>130</v>
      </c>
      <c r="K1725" t="s">
        <v>131</v>
      </c>
      <c r="L1725" t="s">
        <v>5036</v>
      </c>
      <c r="M1725" t="s">
        <v>5037</v>
      </c>
      <c r="N1725">
        <v>1.863611111</v>
      </c>
      <c r="O1725">
        <v>0</v>
      </c>
      <c r="P1725">
        <v>275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512.49305600000002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2761499</v>
      </c>
      <c r="B1726">
        <v>1</v>
      </c>
      <c r="C1726" t="s">
        <v>77</v>
      </c>
      <c r="D1726" t="s">
        <v>117</v>
      </c>
      <c r="E1726" t="s">
        <v>167</v>
      </c>
      <c r="F1726" t="s">
        <v>5038</v>
      </c>
      <c r="G1726" t="s">
        <v>160</v>
      </c>
      <c r="H1726" t="s">
        <v>46</v>
      </c>
      <c r="I1726" t="s">
        <v>129</v>
      </c>
      <c r="J1726" t="s">
        <v>130</v>
      </c>
      <c r="K1726" t="s">
        <v>131</v>
      </c>
      <c r="L1726" t="s">
        <v>5039</v>
      </c>
      <c r="M1726" t="s">
        <v>5040</v>
      </c>
      <c r="N1726">
        <v>0.62</v>
      </c>
      <c r="O1726">
        <v>0</v>
      </c>
      <c r="P1726">
        <v>0</v>
      </c>
      <c r="Q1726">
        <v>0</v>
      </c>
      <c r="R1726">
        <v>1</v>
      </c>
      <c r="S1726">
        <v>0</v>
      </c>
      <c r="T1726">
        <v>6</v>
      </c>
      <c r="U1726">
        <v>0</v>
      </c>
      <c r="V1726">
        <v>0</v>
      </c>
      <c r="W1726">
        <v>0</v>
      </c>
      <c r="X1726">
        <v>0.62</v>
      </c>
      <c r="Y1726">
        <v>0</v>
      </c>
      <c r="Z1726">
        <v>3.72</v>
      </c>
    </row>
    <row r="1727" spans="1:26" x14ac:dyDescent="0.3">
      <c r="A1727">
        <v>2761498</v>
      </c>
      <c r="B1727">
        <v>1</v>
      </c>
      <c r="C1727" t="s">
        <v>76</v>
      </c>
      <c r="D1727" t="s">
        <v>87</v>
      </c>
      <c r="E1727" t="s">
        <v>126</v>
      </c>
      <c r="F1727" t="s">
        <v>5041</v>
      </c>
      <c r="G1727" t="s">
        <v>348</v>
      </c>
      <c r="H1727" t="s">
        <v>46</v>
      </c>
      <c r="I1727" t="s">
        <v>129</v>
      </c>
      <c r="J1727" t="s">
        <v>130</v>
      </c>
      <c r="K1727" t="s">
        <v>142</v>
      </c>
      <c r="L1727" t="s">
        <v>5042</v>
      </c>
      <c r="M1727" t="s">
        <v>5043</v>
      </c>
      <c r="N1727">
        <v>6.7824999999999998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14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94.954999999999998</v>
      </c>
    </row>
    <row r="1728" spans="1:26" x14ac:dyDescent="0.3">
      <c r="A1728">
        <v>2761503</v>
      </c>
      <c r="B1728">
        <v>1</v>
      </c>
      <c r="C1728" t="s">
        <v>77</v>
      </c>
      <c r="D1728" t="s">
        <v>119</v>
      </c>
      <c r="E1728" t="s">
        <v>126</v>
      </c>
      <c r="F1728" t="s">
        <v>5044</v>
      </c>
      <c r="G1728" t="s">
        <v>128</v>
      </c>
      <c r="H1728" t="s">
        <v>46</v>
      </c>
      <c r="I1728" t="s">
        <v>129</v>
      </c>
      <c r="J1728" t="s">
        <v>130</v>
      </c>
      <c r="K1728" t="s">
        <v>131</v>
      </c>
      <c r="L1728" t="s">
        <v>5045</v>
      </c>
      <c r="M1728" t="s">
        <v>5046</v>
      </c>
      <c r="N1728">
        <v>2.35</v>
      </c>
      <c r="O1728">
        <v>0</v>
      </c>
      <c r="P1728">
        <v>26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61.1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2761520</v>
      </c>
      <c r="B1729">
        <v>1</v>
      </c>
      <c r="C1729" t="s">
        <v>76</v>
      </c>
      <c r="D1729" t="s">
        <v>93</v>
      </c>
      <c r="E1729" t="s">
        <v>126</v>
      </c>
      <c r="F1729" t="s">
        <v>5047</v>
      </c>
      <c r="G1729" t="s">
        <v>128</v>
      </c>
      <c r="H1729" t="s">
        <v>46</v>
      </c>
      <c r="I1729" t="s">
        <v>129</v>
      </c>
      <c r="J1729" t="s">
        <v>130</v>
      </c>
      <c r="K1729" t="s">
        <v>131</v>
      </c>
      <c r="L1729" t="s">
        <v>5048</v>
      </c>
      <c r="M1729" t="s">
        <v>5049</v>
      </c>
      <c r="N1729">
        <v>0.72388888799999995</v>
      </c>
      <c r="O1729">
        <v>0</v>
      </c>
      <c r="P1729">
        <v>51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36.918332999999997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2761515</v>
      </c>
      <c r="B1730">
        <v>1</v>
      </c>
      <c r="C1730" t="s">
        <v>77</v>
      </c>
      <c r="D1730" t="s">
        <v>109</v>
      </c>
      <c r="E1730" t="s">
        <v>158</v>
      </c>
      <c r="F1730" t="s">
        <v>5050</v>
      </c>
      <c r="G1730" t="s">
        <v>199</v>
      </c>
      <c r="H1730" t="s">
        <v>47</v>
      </c>
      <c r="I1730" t="s">
        <v>129</v>
      </c>
      <c r="J1730" t="s">
        <v>130</v>
      </c>
      <c r="K1730" t="s">
        <v>131</v>
      </c>
      <c r="L1730" t="s">
        <v>5051</v>
      </c>
      <c r="M1730" t="s">
        <v>5052</v>
      </c>
      <c r="N1730">
        <v>0.13</v>
      </c>
      <c r="O1730">
        <v>5</v>
      </c>
      <c r="P1730">
        <v>632</v>
      </c>
      <c r="Q1730">
        <v>0</v>
      </c>
      <c r="R1730">
        <v>0</v>
      </c>
      <c r="S1730">
        <v>0</v>
      </c>
      <c r="T1730">
        <v>0</v>
      </c>
      <c r="U1730">
        <v>0.65</v>
      </c>
      <c r="V1730">
        <v>82.16</v>
      </c>
      <c r="W1730">
        <v>0</v>
      </c>
      <c r="X1730">
        <v>0</v>
      </c>
      <c r="Y1730">
        <v>0</v>
      </c>
      <c r="Z1730">
        <v>0</v>
      </c>
    </row>
    <row r="1731" spans="1:26" x14ac:dyDescent="0.3">
      <c r="A1731">
        <v>2761526</v>
      </c>
      <c r="B1731">
        <v>1</v>
      </c>
      <c r="C1731" t="s">
        <v>76</v>
      </c>
      <c r="D1731" t="s">
        <v>96</v>
      </c>
      <c r="E1731" t="s">
        <v>126</v>
      </c>
      <c r="F1731" t="s">
        <v>5053</v>
      </c>
      <c r="G1731" t="s">
        <v>128</v>
      </c>
      <c r="H1731" t="s">
        <v>46</v>
      </c>
      <c r="I1731" t="s">
        <v>129</v>
      </c>
      <c r="J1731" t="s">
        <v>130</v>
      </c>
      <c r="K1731" t="s">
        <v>131</v>
      </c>
      <c r="L1731" t="s">
        <v>5054</v>
      </c>
      <c r="M1731" t="s">
        <v>5055</v>
      </c>
      <c r="N1731">
        <v>0.72694444400000002</v>
      </c>
      <c r="O1731">
        <v>0</v>
      </c>
      <c r="P1731">
        <v>33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23.989166999999998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2761553</v>
      </c>
      <c r="B1732">
        <v>1</v>
      </c>
      <c r="C1732" t="s">
        <v>76</v>
      </c>
      <c r="D1732" t="s">
        <v>82</v>
      </c>
      <c r="E1732" t="s">
        <v>167</v>
      </c>
      <c r="F1732" t="s">
        <v>5056</v>
      </c>
      <c r="G1732" t="s">
        <v>195</v>
      </c>
      <c r="H1732" t="s">
        <v>46</v>
      </c>
      <c r="I1732" t="s">
        <v>129</v>
      </c>
      <c r="J1732" t="s">
        <v>130</v>
      </c>
      <c r="K1732" t="s">
        <v>131</v>
      </c>
      <c r="L1732" t="s">
        <v>5057</v>
      </c>
      <c r="M1732" t="s">
        <v>5058</v>
      </c>
      <c r="N1732">
        <v>2.199166666</v>
      </c>
      <c r="O1732">
        <v>0</v>
      </c>
      <c r="P1732">
        <v>123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270.4975</v>
      </c>
      <c r="W1732">
        <v>0</v>
      </c>
      <c r="X1732">
        <v>0</v>
      </c>
      <c r="Y1732">
        <v>0</v>
      </c>
      <c r="Z1732">
        <v>0</v>
      </c>
    </row>
    <row r="1733" spans="1:26" x14ac:dyDescent="0.3">
      <c r="A1733">
        <v>2761523</v>
      </c>
      <c r="B1733">
        <v>1</v>
      </c>
      <c r="C1733" t="s">
        <v>77</v>
      </c>
      <c r="D1733" t="s">
        <v>123</v>
      </c>
      <c r="E1733" t="s">
        <v>158</v>
      </c>
      <c r="F1733" t="s">
        <v>3397</v>
      </c>
      <c r="G1733" t="s">
        <v>344</v>
      </c>
      <c r="H1733" t="s">
        <v>47</v>
      </c>
      <c r="I1733" t="s">
        <v>129</v>
      </c>
      <c r="J1733" t="s">
        <v>130</v>
      </c>
      <c r="K1733" t="s">
        <v>142</v>
      </c>
      <c r="L1733" t="s">
        <v>5059</v>
      </c>
      <c r="M1733" t="s">
        <v>5060</v>
      </c>
      <c r="N1733">
        <v>4.551111111</v>
      </c>
      <c r="O1733">
        <v>144</v>
      </c>
      <c r="P1733">
        <v>15</v>
      </c>
      <c r="Q1733">
        <v>0</v>
      </c>
      <c r="R1733">
        <v>0</v>
      </c>
      <c r="S1733">
        <v>0</v>
      </c>
      <c r="T1733">
        <v>0</v>
      </c>
      <c r="U1733">
        <v>655.36</v>
      </c>
      <c r="V1733">
        <v>68.266666999999998</v>
      </c>
      <c r="W1733">
        <v>0</v>
      </c>
      <c r="X1733">
        <v>0</v>
      </c>
      <c r="Y1733">
        <v>0</v>
      </c>
      <c r="Z1733">
        <v>0</v>
      </c>
    </row>
    <row r="1734" spans="1:26" x14ac:dyDescent="0.3">
      <c r="A1734">
        <v>2761549</v>
      </c>
      <c r="B1734">
        <v>1</v>
      </c>
      <c r="C1734" t="s">
        <v>77</v>
      </c>
      <c r="D1734" t="s">
        <v>117</v>
      </c>
      <c r="E1734" t="s">
        <v>153</v>
      </c>
      <c r="F1734" t="s">
        <v>5061</v>
      </c>
      <c r="G1734" t="s">
        <v>578</v>
      </c>
      <c r="H1734" t="s">
        <v>46</v>
      </c>
      <c r="I1734" t="s">
        <v>129</v>
      </c>
      <c r="J1734" t="s">
        <v>15</v>
      </c>
      <c r="K1734" t="s">
        <v>131</v>
      </c>
      <c r="L1734" t="s">
        <v>5062</v>
      </c>
      <c r="M1734" t="s">
        <v>5063</v>
      </c>
      <c r="N1734">
        <v>3.4727777770000001</v>
      </c>
      <c r="O1734">
        <v>0</v>
      </c>
      <c r="P1734">
        <v>0</v>
      </c>
      <c r="Q1734">
        <v>0</v>
      </c>
      <c r="R1734">
        <v>3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10.418333000000001</v>
      </c>
      <c r="Y1734">
        <v>0</v>
      </c>
      <c r="Z1734">
        <v>0</v>
      </c>
    </row>
    <row r="1735" spans="1:26" x14ac:dyDescent="0.3">
      <c r="A1735">
        <v>2761550</v>
      </c>
      <c r="B1735">
        <v>1</v>
      </c>
      <c r="C1735" t="s">
        <v>76</v>
      </c>
      <c r="D1735" t="s">
        <v>86</v>
      </c>
      <c r="E1735" t="s">
        <v>153</v>
      </c>
      <c r="F1735" t="s">
        <v>2955</v>
      </c>
      <c r="G1735" t="s">
        <v>155</v>
      </c>
      <c r="H1735" t="s">
        <v>46</v>
      </c>
      <c r="I1735" t="s">
        <v>129</v>
      </c>
      <c r="J1735" t="s">
        <v>130</v>
      </c>
      <c r="K1735" t="s">
        <v>131</v>
      </c>
      <c r="L1735" t="s">
        <v>5064</v>
      </c>
      <c r="M1735" t="s">
        <v>5065</v>
      </c>
      <c r="N1735">
        <v>1.5963888879999999</v>
      </c>
      <c r="O1735">
        <v>0</v>
      </c>
      <c r="P1735">
        <v>27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43.102499999999999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2761555</v>
      </c>
      <c r="B1736">
        <v>1</v>
      </c>
      <c r="C1736" t="s">
        <v>76</v>
      </c>
      <c r="D1736" t="s">
        <v>89</v>
      </c>
      <c r="E1736" t="s">
        <v>222</v>
      </c>
      <c r="F1736" t="s">
        <v>5066</v>
      </c>
      <c r="G1736" t="s">
        <v>344</v>
      </c>
      <c r="H1736" t="s">
        <v>47</v>
      </c>
      <c r="I1736" t="s">
        <v>129</v>
      </c>
      <c r="J1736" t="s">
        <v>130</v>
      </c>
      <c r="K1736" t="s">
        <v>142</v>
      </c>
      <c r="L1736" t="s">
        <v>5067</v>
      </c>
      <c r="M1736" t="s">
        <v>5068</v>
      </c>
      <c r="N1736">
        <v>3.301111111</v>
      </c>
      <c r="O1736">
        <v>5</v>
      </c>
      <c r="P1736">
        <v>3793</v>
      </c>
      <c r="Q1736">
        <v>0</v>
      </c>
      <c r="R1736">
        <v>0</v>
      </c>
      <c r="S1736">
        <v>0</v>
      </c>
      <c r="T1736">
        <v>0</v>
      </c>
      <c r="U1736">
        <v>16.505555999999999</v>
      </c>
      <c r="V1736">
        <v>12521.114444000001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2761374</v>
      </c>
      <c r="B1737">
        <v>2</v>
      </c>
      <c r="C1737" t="s">
        <v>77</v>
      </c>
      <c r="D1737" t="s">
        <v>108</v>
      </c>
      <c r="E1737" t="s">
        <v>222</v>
      </c>
      <c r="F1737" t="s">
        <v>5069</v>
      </c>
      <c r="G1737" t="s">
        <v>364</v>
      </c>
      <c r="H1737" t="s">
        <v>47</v>
      </c>
      <c r="I1737" t="s">
        <v>129</v>
      </c>
      <c r="J1737" t="s">
        <v>130</v>
      </c>
      <c r="K1737" t="s">
        <v>131</v>
      </c>
      <c r="L1737" t="s">
        <v>4903</v>
      </c>
      <c r="M1737" t="s">
        <v>5070</v>
      </c>
      <c r="N1737">
        <v>0.72111111100000003</v>
      </c>
      <c r="O1737">
        <v>187</v>
      </c>
      <c r="P1737">
        <v>508</v>
      </c>
      <c r="Q1737">
        <v>0</v>
      </c>
      <c r="R1737">
        <v>0</v>
      </c>
      <c r="S1737">
        <v>0</v>
      </c>
      <c r="T1737">
        <v>0</v>
      </c>
      <c r="U1737">
        <v>134.84777800000001</v>
      </c>
      <c r="V1737">
        <v>366.32444400000003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2761571</v>
      </c>
      <c r="B1738">
        <v>1</v>
      </c>
      <c r="C1738" t="s">
        <v>77</v>
      </c>
      <c r="D1738" t="s">
        <v>116</v>
      </c>
      <c r="E1738" t="s">
        <v>145</v>
      </c>
      <c r="F1738" t="s">
        <v>5071</v>
      </c>
      <c r="G1738" t="s">
        <v>135</v>
      </c>
      <c r="H1738" t="s">
        <v>46</v>
      </c>
      <c r="I1738" t="s">
        <v>129</v>
      </c>
      <c r="J1738" t="s">
        <v>130</v>
      </c>
      <c r="K1738" t="s">
        <v>131</v>
      </c>
      <c r="L1738" t="s">
        <v>5072</v>
      </c>
      <c r="M1738" t="s">
        <v>5073</v>
      </c>
      <c r="N1738">
        <v>2.2652777770000001</v>
      </c>
      <c r="O1738">
        <v>0</v>
      </c>
      <c r="P1738">
        <v>61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138.18194399999999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2761560</v>
      </c>
      <c r="B1739">
        <v>1</v>
      </c>
      <c r="C1739" t="s">
        <v>76</v>
      </c>
      <c r="D1739" t="s">
        <v>91</v>
      </c>
      <c r="E1739" t="s">
        <v>138</v>
      </c>
      <c r="F1739" t="s">
        <v>5074</v>
      </c>
      <c r="G1739" t="s">
        <v>199</v>
      </c>
      <c r="H1739" t="s">
        <v>47</v>
      </c>
      <c r="I1739" t="s">
        <v>129</v>
      </c>
      <c r="J1739" t="s">
        <v>130</v>
      </c>
      <c r="K1739" t="s">
        <v>131</v>
      </c>
      <c r="L1739" t="s">
        <v>5075</v>
      </c>
      <c r="M1739" t="s">
        <v>5076</v>
      </c>
      <c r="N1739">
        <v>0.238055555</v>
      </c>
      <c r="O1739">
        <v>33</v>
      </c>
      <c r="P1739">
        <v>1550</v>
      </c>
      <c r="Q1739">
        <v>0</v>
      </c>
      <c r="R1739">
        <v>0</v>
      </c>
      <c r="S1739">
        <v>0</v>
      </c>
      <c r="T1739">
        <v>0</v>
      </c>
      <c r="U1739">
        <v>7.8558329999999996</v>
      </c>
      <c r="V1739">
        <v>368.98611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2761565</v>
      </c>
      <c r="B1740">
        <v>1</v>
      </c>
      <c r="C1740" t="s">
        <v>76</v>
      </c>
      <c r="D1740" t="s">
        <v>101</v>
      </c>
      <c r="E1740" t="s">
        <v>222</v>
      </c>
      <c r="F1740" t="s">
        <v>5077</v>
      </c>
      <c r="G1740" t="s">
        <v>199</v>
      </c>
      <c r="H1740" t="s">
        <v>47</v>
      </c>
      <c r="I1740" t="s">
        <v>129</v>
      </c>
      <c r="J1740" t="s">
        <v>130</v>
      </c>
      <c r="K1740" t="s">
        <v>131</v>
      </c>
      <c r="L1740" t="s">
        <v>5078</v>
      </c>
      <c r="M1740" t="s">
        <v>5079</v>
      </c>
      <c r="N1740">
        <v>0.46055555500000001</v>
      </c>
      <c r="O1740">
        <v>88</v>
      </c>
      <c r="P1740">
        <v>19040</v>
      </c>
      <c r="Q1740">
        <v>0</v>
      </c>
      <c r="R1740">
        <v>0</v>
      </c>
      <c r="S1740">
        <v>0</v>
      </c>
      <c r="T1740">
        <v>0</v>
      </c>
      <c r="U1740">
        <v>40.528888999999999</v>
      </c>
      <c r="V1740">
        <v>8768.9777670000003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2761612</v>
      </c>
      <c r="B1741">
        <v>1</v>
      </c>
      <c r="C1741" t="s">
        <v>76</v>
      </c>
      <c r="D1741" t="s">
        <v>91</v>
      </c>
      <c r="E1741" t="s">
        <v>138</v>
      </c>
      <c r="F1741" t="s">
        <v>5080</v>
      </c>
      <c r="G1741" t="s">
        <v>923</v>
      </c>
      <c r="H1741" t="s">
        <v>47</v>
      </c>
      <c r="I1741" t="s">
        <v>129</v>
      </c>
      <c r="J1741" t="s">
        <v>130</v>
      </c>
      <c r="K1741" t="s">
        <v>131</v>
      </c>
      <c r="L1741" t="s">
        <v>5078</v>
      </c>
      <c r="M1741" t="s">
        <v>5081</v>
      </c>
      <c r="N1741">
        <v>1.7113888880000001</v>
      </c>
      <c r="O1741">
        <v>224</v>
      </c>
      <c r="P1741">
        <v>6727</v>
      </c>
      <c r="Q1741">
        <v>0</v>
      </c>
      <c r="R1741">
        <v>0</v>
      </c>
      <c r="S1741">
        <v>0</v>
      </c>
      <c r="T1741">
        <v>0</v>
      </c>
      <c r="U1741">
        <v>383.351111</v>
      </c>
      <c r="V1741">
        <v>11512.51305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2761570</v>
      </c>
      <c r="B1742">
        <v>1</v>
      </c>
      <c r="C1742" t="s">
        <v>76</v>
      </c>
      <c r="D1742" t="s">
        <v>88</v>
      </c>
      <c r="E1742" t="s">
        <v>126</v>
      </c>
      <c r="F1742" t="s">
        <v>5082</v>
      </c>
      <c r="G1742" t="s">
        <v>128</v>
      </c>
      <c r="H1742" t="s">
        <v>46</v>
      </c>
      <c r="I1742" t="s">
        <v>129</v>
      </c>
      <c r="J1742" t="s">
        <v>130</v>
      </c>
      <c r="K1742" t="s">
        <v>131</v>
      </c>
      <c r="L1742" t="s">
        <v>5083</v>
      </c>
      <c r="M1742" t="s">
        <v>5084</v>
      </c>
      <c r="N1742">
        <v>3.32</v>
      </c>
      <c r="O1742">
        <v>0</v>
      </c>
      <c r="P1742">
        <v>101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335.32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2761573</v>
      </c>
      <c r="B1743">
        <v>1</v>
      </c>
      <c r="C1743" t="s">
        <v>77</v>
      </c>
      <c r="D1743" t="s">
        <v>114</v>
      </c>
      <c r="E1743" t="s">
        <v>222</v>
      </c>
      <c r="F1743" t="s">
        <v>5085</v>
      </c>
      <c r="G1743" t="s">
        <v>199</v>
      </c>
      <c r="H1743" t="s">
        <v>47</v>
      </c>
      <c r="I1743" t="s">
        <v>129</v>
      </c>
      <c r="J1743" t="s">
        <v>130</v>
      </c>
      <c r="K1743" t="s">
        <v>131</v>
      </c>
      <c r="L1743" t="s">
        <v>5086</v>
      </c>
      <c r="M1743" t="s">
        <v>5087</v>
      </c>
      <c r="N1743">
        <v>0.225833333</v>
      </c>
      <c r="O1743">
        <v>198</v>
      </c>
      <c r="P1743">
        <v>1558</v>
      </c>
      <c r="Q1743">
        <v>73</v>
      </c>
      <c r="R1743">
        <v>433</v>
      </c>
      <c r="S1743">
        <v>0</v>
      </c>
      <c r="T1743">
        <v>0</v>
      </c>
      <c r="U1743">
        <v>44.715000000000003</v>
      </c>
      <c r="V1743">
        <v>351.84833300000003</v>
      </c>
      <c r="W1743">
        <v>16.485833</v>
      </c>
      <c r="X1743">
        <v>97.785832999999997</v>
      </c>
      <c r="Y1743">
        <v>0</v>
      </c>
      <c r="Z1743">
        <v>0</v>
      </c>
    </row>
    <row r="1744" spans="1:26" x14ac:dyDescent="0.3">
      <c r="A1744">
        <v>2761520</v>
      </c>
      <c r="B1744">
        <v>2</v>
      </c>
      <c r="C1744" t="s">
        <v>76</v>
      </c>
      <c r="D1744" t="s">
        <v>93</v>
      </c>
      <c r="E1744" t="s">
        <v>167</v>
      </c>
      <c r="F1744" t="s">
        <v>5088</v>
      </c>
      <c r="G1744" t="s">
        <v>128</v>
      </c>
      <c r="H1744" t="s">
        <v>46</v>
      </c>
      <c r="I1744" t="s">
        <v>129</v>
      </c>
      <c r="J1744" t="s">
        <v>130</v>
      </c>
      <c r="K1744" t="s">
        <v>131</v>
      </c>
      <c r="L1744" t="s">
        <v>5049</v>
      </c>
      <c r="M1744" t="s">
        <v>5089</v>
      </c>
      <c r="N1744">
        <v>0.31</v>
      </c>
      <c r="O1744">
        <v>0</v>
      </c>
      <c r="P1744">
        <v>53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16.43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2761576</v>
      </c>
      <c r="B1745">
        <v>1</v>
      </c>
      <c r="C1745" t="s">
        <v>76</v>
      </c>
      <c r="D1745" t="s">
        <v>78</v>
      </c>
      <c r="E1745" t="s">
        <v>145</v>
      </c>
      <c r="F1745" t="s">
        <v>236</v>
      </c>
      <c r="G1745" t="s">
        <v>227</v>
      </c>
      <c r="H1745" t="s">
        <v>46</v>
      </c>
      <c r="I1745" t="s">
        <v>129</v>
      </c>
      <c r="J1745" t="s">
        <v>130</v>
      </c>
      <c r="K1745" t="s">
        <v>131</v>
      </c>
      <c r="L1745" t="s">
        <v>5090</v>
      </c>
      <c r="M1745" t="s">
        <v>5091</v>
      </c>
      <c r="N1745">
        <v>0.96111111100000002</v>
      </c>
      <c r="O1745">
        <v>0</v>
      </c>
      <c r="P1745">
        <v>24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23.066666999999999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2761581</v>
      </c>
      <c r="B1746">
        <v>1</v>
      </c>
      <c r="C1746" t="s">
        <v>76</v>
      </c>
      <c r="D1746" t="s">
        <v>81</v>
      </c>
      <c r="E1746" t="s">
        <v>145</v>
      </c>
      <c r="F1746" t="s">
        <v>5092</v>
      </c>
      <c r="G1746" t="s">
        <v>128</v>
      </c>
      <c r="H1746" t="s">
        <v>46</v>
      </c>
      <c r="I1746" t="s">
        <v>129</v>
      </c>
      <c r="J1746" t="s">
        <v>130</v>
      </c>
      <c r="K1746" t="s">
        <v>131</v>
      </c>
      <c r="L1746" t="s">
        <v>5093</v>
      </c>
      <c r="M1746" t="s">
        <v>5094</v>
      </c>
      <c r="N1746">
        <v>2.5361111109999999</v>
      </c>
      <c r="O1746">
        <v>0</v>
      </c>
      <c r="P1746">
        <v>75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190.20833300000001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2761582</v>
      </c>
      <c r="B1747">
        <v>1</v>
      </c>
      <c r="C1747" t="s">
        <v>76</v>
      </c>
      <c r="D1747" t="s">
        <v>102</v>
      </c>
      <c r="E1747" t="s">
        <v>167</v>
      </c>
      <c r="F1747" t="s">
        <v>5095</v>
      </c>
      <c r="G1747" t="s">
        <v>160</v>
      </c>
      <c r="H1747" t="s">
        <v>46</v>
      </c>
      <c r="I1747" t="s">
        <v>129</v>
      </c>
      <c r="J1747" t="s">
        <v>130</v>
      </c>
      <c r="K1747" t="s">
        <v>131</v>
      </c>
      <c r="L1747" t="s">
        <v>5096</v>
      </c>
      <c r="M1747" t="s">
        <v>5097</v>
      </c>
      <c r="N1747">
        <v>0.61472222200000004</v>
      </c>
      <c r="O1747">
        <v>0</v>
      </c>
      <c r="P1747">
        <v>137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84.216943999999998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2761526</v>
      </c>
      <c r="B1748">
        <v>2</v>
      </c>
      <c r="C1748" t="s">
        <v>76</v>
      </c>
      <c r="D1748" t="s">
        <v>96</v>
      </c>
      <c r="E1748" t="s">
        <v>167</v>
      </c>
      <c r="F1748" t="s">
        <v>5098</v>
      </c>
      <c r="G1748" t="s">
        <v>128</v>
      </c>
      <c r="H1748" t="s">
        <v>46</v>
      </c>
      <c r="I1748" t="s">
        <v>129</v>
      </c>
      <c r="J1748" t="s">
        <v>130</v>
      </c>
      <c r="K1748" t="s">
        <v>131</v>
      </c>
      <c r="L1748" t="s">
        <v>5055</v>
      </c>
      <c r="M1748" t="s">
        <v>5099</v>
      </c>
      <c r="N1748">
        <v>0.32972222200000001</v>
      </c>
      <c r="O1748">
        <v>0</v>
      </c>
      <c r="P1748">
        <v>66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21.761666999999999</v>
      </c>
      <c r="W1748">
        <v>0</v>
      </c>
      <c r="X1748">
        <v>0</v>
      </c>
      <c r="Y1748">
        <v>0</v>
      </c>
      <c r="Z1748">
        <v>0</v>
      </c>
    </row>
    <row r="1749" spans="1:26" x14ac:dyDescent="0.3">
      <c r="A1749">
        <v>2761591</v>
      </c>
      <c r="B1749">
        <v>1</v>
      </c>
      <c r="C1749" t="s">
        <v>77</v>
      </c>
      <c r="D1749" t="s">
        <v>123</v>
      </c>
      <c r="E1749" t="s">
        <v>153</v>
      </c>
      <c r="F1749" t="s">
        <v>5100</v>
      </c>
      <c r="G1749" t="s">
        <v>249</v>
      </c>
      <c r="H1749" t="s">
        <v>46</v>
      </c>
      <c r="I1749" t="s">
        <v>129</v>
      </c>
      <c r="J1749" t="s">
        <v>130</v>
      </c>
      <c r="K1749" t="s">
        <v>131</v>
      </c>
      <c r="L1749" t="s">
        <v>5101</v>
      </c>
      <c r="M1749" t="s">
        <v>5102</v>
      </c>
      <c r="N1749">
        <v>2.4925000000000002</v>
      </c>
      <c r="O1749">
        <v>0</v>
      </c>
      <c r="P1749">
        <v>4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9.9700000000000006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2761586</v>
      </c>
      <c r="B1750">
        <v>1</v>
      </c>
      <c r="C1750" t="s">
        <v>76</v>
      </c>
      <c r="D1750" t="s">
        <v>102</v>
      </c>
      <c r="E1750" t="s">
        <v>158</v>
      </c>
      <c r="F1750" t="s">
        <v>4445</v>
      </c>
      <c r="G1750" t="s">
        <v>199</v>
      </c>
      <c r="H1750" t="s">
        <v>47</v>
      </c>
      <c r="I1750" t="s">
        <v>129</v>
      </c>
      <c r="J1750" t="s">
        <v>130</v>
      </c>
      <c r="K1750" t="s">
        <v>131</v>
      </c>
      <c r="L1750" t="s">
        <v>5103</v>
      </c>
      <c r="M1750" t="s">
        <v>5104</v>
      </c>
      <c r="N1750">
        <v>8.2500000000000004E-2</v>
      </c>
      <c r="O1750">
        <v>0</v>
      </c>
      <c r="P1750">
        <v>0</v>
      </c>
      <c r="Q1750">
        <v>0</v>
      </c>
      <c r="R1750">
        <v>0</v>
      </c>
      <c r="S1750">
        <v>18</v>
      </c>
      <c r="T1750">
        <v>334</v>
      </c>
      <c r="U1750">
        <v>0</v>
      </c>
      <c r="V1750">
        <v>0</v>
      </c>
      <c r="W1750">
        <v>0</v>
      </c>
      <c r="X1750">
        <v>0</v>
      </c>
      <c r="Y1750">
        <v>1.4850000000000001</v>
      </c>
      <c r="Z1750">
        <v>27.555</v>
      </c>
    </row>
    <row r="1751" spans="1:26" x14ac:dyDescent="0.3">
      <c r="A1751">
        <v>2761594</v>
      </c>
      <c r="B1751">
        <v>1</v>
      </c>
      <c r="C1751" t="s">
        <v>77</v>
      </c>
      <c r="D1751" t="s">
        <v>123</v>
      </c>
      <c r="E1751" t="s">
        <v>163</v>
      </c>
      <c r="F1751" t="s">
        <v>5105</v>
      </c>
      <c r="G1751" t="s">
        <v>264</v>
      </c>
      <c r="H1751" t="s">
        <v>47</v>
      </c>
      <c r="I1751" t="s">
        <v>129</v>
      </c>
      <c r="J1751" t="s">
        <v>130</v>
      </c>
      <c r="K1751" t="s">
        <v>131</v>
      </c>
      <c r="L1751" t="s">
        <v>5106</v>
      </c>
      <c r="M1751" t="s">
        <v>5107</v>
      </c>
      <c r="N1751">
        <v>2.9561111109999998</v>
      </c>
      <c r="O1751">
        <v>8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23.648889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3">
      <c r="A1752">
        <v>2761597</v>
      </c>
      <c r="B1752">
        <v>1</v>
      </c>
      <c r="C1752" t="s">
        <v>76</v>
      </c>
      <c r="D1752" t="s">
        <v>100</v>
      </c>
      <c r="E1752" t="s">
        <v>153</v>
      </c>
      <c r="F1752" t="s">
        <v>5108</v>
      </c>
      <c r="G1752" t="s">
        <v>155</v>
      </c>
      <c r="H1752" t="s">
        <v>46</v>
      </c>
      <c r="I1752" t="s">
        <v>129</v>
      </c>
      <c r="J1752" t="s">
        <v>130</v>
      </c>
      <c r="K1752" t="s">
        <v>131</v>
      </c>
      <c r="L1752" t="s">
        <v>5109</v>
      </c>
      <c r="M1752" t="s">
        <v>5110</v>
      </c>
      <c r="N1752">
        <v>0.47861111099999998</v>
      </c>
      <c r="O1752">
        <v>0</v>
      </c>
      <c r="P1752">
        <v>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0.95722200000000002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2761600</v>
      </c>
      <c r="B1753">
        <v>1</v>
      </c>
      <c r="C1753" t="s">
        <v>76</v>
      </c>
      <c r="D1753" t="s">
        <v>84</v>
      </c>
      <c r="E1753" t="s">
        <v>153</v>
      </c>
      <c r="F1753" t="s">
        <v>5111</v>
      </c>
      <c r="G1753" t="s">
        <v>206</v>
      </c>
      <c r="H1753" t="s">
        <v>46</v>
      </c>
      <c r="I1753" t="s">
        <v>129</v>
      </c>
      <c r="J1753" t="s">
        <v>130</v>
      </c>
      <c r="K1753" t="s">
        <v>131</v>
      </c>
      <c r="L1753" t="s">
        <v>5112</v>
      </c>
      <c r="M1753" t="s">
        <v>5113</v>
      </c>
      <c r="N1753">
        <v>0.54472222199999998</v>
      </c>
      <c r="O1753">
        <v>0</v>
      </c>
      <c r="P1753">
        <v>26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14.162777999999999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2761604</v>
      </c>
      <c r="B1754">
        <v>1</v>
      </c>
      <c r="C1754" t="s">
        <v>77</v>
      </c>
      <c r="D1754" t="s">
        <v>108</v>
      </c>
      <c r="E1754" t="s">
        <v>153</v>
      </c>
      <c r="F1754" t="s">
        <v>5114</v>
      </c>
      <c r="G1754" t="s">
        <v>249</v>
      </c>
      <c r="H1754" t="s">
        <v>46</v>
      </c>
      <c r="I1754" t="s">
        <v>129</v>
      </c>
      <c r="J1754" t="s">
        <v>130</v>
      </c>
      <c r="K1754" t="s">
        <v>131</v>
      </c>
      <c r="L1754" t="s">
        <v>5115</v>
      </c>
      <c r="M1754" t="s">
        <v>5116</v>
      </c>
      <c r="N1754">
        <v>2.0758333329999998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4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8.3033330000000003</v>
      </c>
    </row>
    <row r="1755" spans="1:26" x14ac:dyDescent="0.3">
      <c r="A1755">
        <v>2761610</v>
      </c>
      <c r="B1755">
        <v>1</v>
      </c>
      <c r="C1755" t="s">
        <v>76</v>
      </c>
      <c r="D1755" t="s">
        <v>88</v>
      </c>
      <c r="E1755" t="s">
        <v>163</v>
      </c>
      <c r="F1755" t="s">
        <v>5117</v>
      </c>
      <c r="G1755" t="s">
        <v>264</v>
      </c>
      <c r="H1755" t="s">
        <v>47</v>
      </c>
      <c r="I1755" t="s">
        <v>129</v>
      </c>
      <c r="J1755" t="s">
        <v>130</v>
      </c>
      <c r="K1755" t="s">
        <v>131</v>
      </c>
      <c r="L1755" t="s">
        <v>5118</v>
      </c>
      <c r="M1755" t="s">
        <v>5119</v>
      </c>
      <c r="N1755">
        <v>1.626944444</v>
      </c>
      <c r="O1755">
        <v>0</v>
      </c>
      <c r="P1755">
        <v>109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177.33694399999999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2761611</v>
      </c>
      <c r="B1756">
        <v>1</v>
      </c>
      <c r="C1756" t="s">
        <v>77</v>
      </c>
      <c r="D1756" t="s">
        <v>114</v>
      </c>
      <c r="E1756" t="s">
        <v>158</v>
      </c>
      <c r="F1756" t="s">
        <v>5120</v>
      </c>
      <c r="G1756" t="s">
        <v>199</v>
      </c>
      <c r="H1756" t="s">
        <v>47</v>
      </c>
      <c r="I1756" t="s">
        <v>129</v>
      </c>
      <c r="J1756" t="s">
        <v>130</v>
      </c>
      <c r="K1756" t="s">
        <v>131</v>
      </c>
      <c r="L1756" t="s">
        <v>5121</v>
      </c>
      <c r="M1756" t="s">
        <v>5122</v>
      </c>
      <c r="N1756">
        <v>0.45972222200000001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470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216.069444</v>
      </c>
    </row>
    <row r="1757" spans="1:26" x14ac:dyDescent="0.3">
      <c r="A1757">
        <v>2761469</v>
      </c>
      <c r="B1757">
        <v>2</v>
      </c>
      <c r="C1757" t="s">
        <v>77</v>
      </c>
      <c r="D1757" t="s">
        <v>111</v>
      </c>
      <c r="E1757" t="s">
        <v>167</v>
      </c>
      <c r="F1757" t="s">
        <v>5123</v>
      </c>
      <c r="G1757" t="s">
        <v>249</v>
      </c>
      <c r="H1757" t="s">
        <v>46</v>
      </c>
      <c r="I1757" t="s">
        <v>129</v>
      </c>
      <c r="J1757" t="s">
        <v>130</v>
      </c>
      <c r="K1757" t="s">
        <v>131</v>
      </c>
      <c r="L1757" t="s">
        <v>5009</v>
      </c>
      <c r="M1757" t="s">
        <v>5124</v>
      </c>
      <c r="N1757">
        <v>0.400277777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159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63.644167000000003</v>
      </c>
    </row>
    <row r="1758" spans="1:26" x14ac:dyDescent="0.3">
      <c r="A1758">
        <v>2761623</v>
      </c>
      <c r="B1758">
        <v>1</v>
      </c>
      <c r="C1758" t="s">
        <v>76</v>
      </c>
      <c r="D1758" t="s">
        <v>81</v>
      </c>
      <c r="E1758" t="s">
        <v>153</v>
      </c>
      <c r="F1758" t="s">
        <v>5125</v>
      </c>
      <c r="G1758" t="s">
        <v>155</v>
      </c>
      <c r="H1758" t="s">
        <v>46</v>
      </c>
      <c r="I1758" t="s">
        <v>129</v>
      </c>
      <c r="J1758" t="s">
        <v>130</v>
      </c>
      <c r="K1758" t="s">
        <v>131</v>
      </c>
      <c r="L1758" t="s">
        <v>5126</v>
      </c>
      <c r="M1758" t="s">
        <v>5127</v>
      </c>
      <c r="N1758">
        <v>5.6311111110000001</v>
      </c>
      <c r="O1758">
        <v>0</v>
      </c>
      <c r="P1758">
        <v>11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61.942222000000001</v>
      </c>
      <c r="W1758">
        <v>0</v>
      </c>
      <c r="X1758">
        <v>0</v>
      </c>
      <c r="Y1758">
        <v>0</v>
      </c>
      <c r="Z1758">
        <v>0</v>
      </c>
    </row>
    <row r="1759" spans="1:26" x14ac:dyDescent="0.3">
      <c r="A1759">
        <v>2761621</v>
      </c>
      <c r="B1759">
        <v>1</v>
      </c>
      <c r="C1759" t="s">
        <v>76</v>
      </c>
      <c r="D1759" t="s">
        <v>103</v>
      </c>
      <c r="E1759" t="s">
        <v>126</v>
      </c>
      <c r="F1759" t="s">
        <v>5128</v>
      </c>
      <c r="G1759" t="s">
        <v>160</v>
      </c>
      <c r="H1759" t="s">
        <v>46</v>
      </c>
      <c r="I1759" t="s">
        <v>129</v>
      </c>
      <c r="J1759" t="s">
        <v>130</v>
      </c>
      <c r="K1759" t="s">
        <v>131</v>
      </c>
      <c r="L1759" t="s">
        <v>5129</v>
      </c>
      <c r="M1759" t="s">
        <v>5130</v>
      </c>
      <c r="N1759">
        <v>0.33027777699999999</v>
      </c>
      <c r="O1759">
        <v>0</v>
      </c>
      <c r="P1759">
        <v>0</v>
      </c>
      <c r="Q1759">
        <v>0</v>
      </c>
      <c r="R1759">
        <v>188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62.092222</v>
      </c>
      <c r="Y1759">
        <v>0</v>
      </c>
      <c r="Z1759">
        <v>0</v>
      </c>
    </row>
    <row r="1760" spans="1:26" x14ac:dyDescent="0.3">
      <c r="A1760">
        <v>2761631</v>
      </c>
      <c r="B1760">
        <v>1</v>
      </c>
      <c r="C1760" t="s">
        <v>77</v>
      </c>
      <c r="D1760" t="s">
        <v>118</v>
      </c>
      <c r="E1760" t="s">
        <v>158</v>
      </c>
      <c r="F1760" t="s">
        <v>5131</v>
      </c>
      <c r="G1760" t="s">
        <v>199</v>
      </c>
      <c r="H1760" t="s">
        <v>47</v>
      </c>
      <c r="I1760" t="s">
        <v>129</v>
      </c>
      <c r="J1760" t="s">
        <v>130</v>
      </c>
      <c r="K1760" t="s">
        <v>131</v>
      </c>
      <c r="L1760" t="s">
        <v>5132</v>
      </c>
      <c r="M1760" t="s">
        <v>5133</v>
      </c>
      <c r="N1760">
        <v>0.72944444399999997</v>
      </c>
      <c r="O1760">
        <v>0</v>
      </c>
      <c r="P1760">
        <v>1</v>
      </c>
      <c r="Q1760">
        <v>0</v>
      </c>
      <c r="R1760">
        <v>0</v>
      </c>
      <c r="S1760">
        <v>50</v>
      </c>
      <c r="T1760">
        <v>463</v>
      </c>
      <c r="U1760">
        <v>0</v>
      </c>
      <c r="V1760">
        <v>0.72944399999999998</v>
      </c>
      <c r="W1760">
        <v>0</v>
      </c>
      <c r="X1760">
        <v>0</v>
      </c>
      <c r="Y1760">
        <v>36.472222000000002</v>
      </c>
      <c r="Z1760">
        <v>337.732778</v>
      </c>
    </row>
    <row r="1761" spans="1:26" x14ac:dyDescent="0.3">
      <c r="A1761">
        <v>2761635</v>
      </c>
      <c r="B1761">
        <v>1</v>
      </c>
      <c r="C1761" t="s">
        <v>77</v>
      </c>
      <c r="D1761" t="s">
        <v>112</v>
      </c>
      <c r="E1761" t="s">
        <v>222</v>
      </c>
      <c r="F1761" t="s">
        <v>5134</v>
      </c>
      <c r="G1761" t="s">
        <v>199</v>
      </c>
      <c r="H1761" t="s">
        <v>47</v>
      </c>
      <c r="I1761" t="s">
        <v>129</v>
      </c>
      <c r="J1761" t="s">
        <v>130</v>
      </c>
      <c r="K1761" t="s">
        <v>131</v>
      </c>
      <c r="L1761" t="s">
        <v>5135</v>
      </c>
      <c r="M1761" t="s">
        <v>5136</v>
      </c>
      <c r="N1761">
        <v>0.186111111</v>
      </c>
      <c r="O1761">
        <v>10</v>
      </c>
      <c r="P1761">
        <v>0</v>
      </c>
      <c r="Q1761">
        <v>429</v>
      </c>
      <c r="R1761">
        <v>111</v>
      </c>
      <c r="S1761">
        <v>197</v>
      </c>
      <c r="T1761">
        <v>5253</v>
      </c>
      <c r="U1761">
        <v>1.861111</v>
      </c>
      <c r="V1761">
        <v>0</v>
      </c>
      <c r="W1761">
        <v>79.841667000000001</v>
      </c>
      <c r="X1761">
        <v>20.658332999999999</v>
      </c>
      <c r="Y1761">
        <v>36.663888999999998</v>
      </c>
      <c r="Z1761">
        <v>977.64166599999999</v>
      </c>
    </row>
    <row r="1762" spans="1:26" x14ac:dyDescent="0.3">
      <c r="A1762">
        <v>2761647</v>
      </c>
      <c r="B1762">
        <v>1</v>
      </c>
      <c r="C1762" t="s">
        <v>77</v>
      </c>
      <c r="D1762" t="s">
        <v>117</v>
      </c>
      <c r="E1762" t="s">
        <v>126</v>
      </c>
      <c r="F1762" t="s">
        <v>5137</v>
      </c>
      <c r="G1762" t="s">
        <v>128</v>
      </c>
      <c r="H1762" t="s">
        <v>46</v>
      </c>
      <c r="I1762" t="s">
        <v>129</v>
      </c>
      <c r="J1762" t="s">
        <v>130</v>
      </c>
      <c r="K1762" t="s">
        <v>131</v>
      </c>
      <c r="L1762" t="s">
        <v>5138</v>
      </c>
      <c r="M1762" t="s">
        <v>5139</v>
      </c>
      <c r="N1762">
        <v>2.1411111109999998</v>
      </c>
      <c r="O1762">
        <v>0</v>
      </c>
      <c r="P1762">
        <v>0</v>
      </c>
      <c r="Q1762">
        <v>0</v>
      </c>
      <c r="R1762">
        <v>40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85.644443999999993</v>
      </c>
      <c r="Y1762">
        <v>0</v>
      </c>
      <c r="Z1762">
        <v>0</v>
      </c>
    </row>
    <row r="1763" spans="1:26" x14ac:dyDescent="0.3">
      <c r="A1763">
        <v>2761659</v>
      </c>
      <c r="B1763">
        <v>1</v>
      </c>
      <c r="C1763" t="s">
        <v>76</v>
      </c>
      <c r="D1763" t="s">
        <v>93</v>
      </c>
      <c r="E1763" t="s">
        <v>153</v>
      </c>
      <c r="F1763" t="s">
        <v>5140</v>
      </c>
      <c r="G1763" t="s">
        <v>249</v>
      </c>
      <c r="H1763" t="s">
        <v>46</v>
      </c>
      <c r="I1763" t="s">
        <v>129</v>
      </c>
      <c r="J1763" t="s">
        <v>130</v>
      </c>
      <c r="K1763" t="s">
        <v>131</v>
      </c>
      <c r="L1763" t="s">
        <v>5141</v>
      </c>
      <c r="M1763" t="s">
        <v>5142</v>
      </c>
      <c r="N1763">
        <v>0.52194444399999995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1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0.52194399999999996</v>
      </c>
    </row>
    <row r="1764" spans="1:26" x14ac:dyDescent="0.3">
      <c r="A1764">
        <v>2761653</v>
      </c>
      <c r="B1764">
        <v>1</v>
      </c>
      <c r="C1764" t="s">
        <v>77</v>
      </c>
      <c r="D1764" t="s">
        <v>116</v>
      </c>
      <c r="E1764" t="s">
        <v>158</v>
      </c>
      <c r="F1764" t="s">
        <v>5143</v>
      </c>
      <c r="G1764" t="s">
        <v>199</v>
      </c>
      <c r="H1764" t="s">
        <v>47</v>
      </c>
      <c r="I1764" t="s">
        <v>129</v>
      </c>
      <c r="J1764" t="s">
        <v>130</v>
      </c>
      <c r="K1764" t="s">
        <v>131</v>
      </c>
      <c r="L1764" t="s">
        <v>5144</v>
      </c>
      <c r="M1764" t="s">
        <v>5145</v>
      </c>
      <c r="N1764">
        <v>4.2555555549999999</v>
      </c>
      <c r="O1764">
        <v>94</v>
      </c>
      <c r="P1764">
        <v>105</v>
      </c>
      <c r="Q1764">
        <v>0</v>
      </c>
      <c r="R1764">
        <v>0</v>
      </c>
      <c r="S1764">
        <v>0</v>
      </c>
      <c r="T1764">
        <v>0</v>
      </c>
      <c r="U1764">
        <v>400.022222</v>
      </c>
      <c r="V1764">
        <v>446.83333299999998</v>
      </c>
      <c r="W1764">
        <v>0</v>
      </c>
      <c r="X1764">
        <v>0</v>
      </c>
      <c r="Y1764">
        <v>0</v>
      </c>
      <c r="Z1764">
        <v>0</v>
      </c>
    </row>
    <row r="1765" spans="1:26" x14ac:dyDescent="0.3">
      <c r="A1765">
        <v>2761673</v>
      </c>
      <c r="B1765">
        <v>1</v>
      </c>
      <c r="C1765" t="s">
        <v>76</v>
      </c>
      <c r="D1765" t="s">
        <v>102</v>
      </c>
      <c r="E1765" t="s">
        <v>158</v>
      </c>
      <c r="F1765" t="s">
        <v>4445</v>
      </c>
      <c r="G1765" t="s">
        <v>199</v>
      </c>
      <c r="H1765" t="s">
        <v>47</v>
      </c>
      <c r="I1765" t="s">
        <v>129</v>
      </c>
      <c r="J1765" t="s">
        <v>130</v>
      </c>
      <c r="K1765" t="s">
        <v>131</v>
      </c>
      <c r="L1765" t="s">
        <v>5146</v>
      </c>
      <c r="M1765" t="s">
        <v>5147</v>
      </c>
      <c r="N1765">
        <v>1.329722222</v>
      </c>
      <c r="O1765">
        <v>0</v>
      </c>
      <c r="P1765">
        <v>0</v>
      </c>
      <c r="Q1765">
        <v>0</v>
      </c>
      <c r="R1765">
        <v>0</v>
      </c>
      <c r="S1765">
        <v>18</v>
      </c>
      <c r="T1765">
        <v>334</v>
      </c>
      <c r="U1765">
        <v>0</v>
      </c>
      <c r="V1765">
        <v>0</v>
      </c>
      <c r="W1765">
        <v>0</v>
      </c>
      <c r="X1765">
        <v>0</v>
      </c>
      <c r="Y1765">
        <v>23.934999999999999</v>
      </c>
      <c r="Z1765">
        <v>444.12722200000002</v>
      </c>
    </row>
    <row r="1766" spans="1:26" x14ac:dyDescent="0.3">
      <c r="A1766">
        <v>2761663</v>
      </c>
      <c r="B1766">
        <v>1</v>
      </c>
      <c r="C1766" t="s">
        <v>76</v>
      </c>
      <c r="D1766" t="s">
        <v>89</v>
      </c>
      <c r="E1766" t="s">
        <v>167</v>
      </c>
      <c r="F1766" t="s">
        <v>5148</v>
      </c>
      <c r="G1766" t="s">
        <v>3201</v>
      </c>
      <c r="H1766" t="s">
        <v>46</v>
      </c>
      <c r="I1766" t="s">
        <v>129</v>
      </c>
      <c r="J1766" t="s">
        <v>130</v>
      </c>
      <c r="K1766" t="s">
        <v>131</v>
      </c>
      <c r="L1766" t="s">
        <v>5149</v>
      </c>
      <c r="M1766" t="s">
        <v>5150</v>
      </c>
      <c r="N1766">
        <v>0.50027777699999998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24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12.006667</v>
      </c>
    </row>
    <row r="1767" spans="1:26" x14ac:dyDescent="0.3">
      <c r="A1767">
        <v>2761671</v>
      </c>
      <c r="B1767">
        <v>1</v>
      </c>
      <c r="C1767" t="s">
        <v>76</v>
      </c>
      <c r="D1767" t="s">
        <v>89</v>
      </c>
      <c r="E1767" t="s">
        <v>153</v>
      </c>
      <c r="F1767" t="s">
        <v>5151</v>
      </c>
      <c r="G1767" t="s">
        <v>249</v>
      </c>
      <c r="H1767" t="s">
        <v>46</v>
      </c>
      <c r="I1767" t="s">
        <v>129</v>
      </c>
      <c r="J1767" t="s">
        <v>130</v>
      </c>
      <c r="K1767" t="s">
        <v>131</v>
      </c>
      <c r="L1767" t="s">
        <v>5152</v>
      </c>
      <c r="M1767" t="s">
        <v>5153</v>
      </c>
      <c r="N1767">
        <v>1.3425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1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1.3425</v>
      </c>
    </row>
    <row r="1768" spans="1:26" x14ac:dyDescent="0.3">
      <c r="A1768">
        <v>2761677</v>
      </c>
      <c r="B1768">
        <v>1</v>
      </c>
      <c r="C1768" t="s">
        <v>76</v>
      </c>
      <c r="D1768" t="s">
        <v>88</v>
      </c>
      <c r="E1768" t="s">
        <v>163</v>
      </c>
      <c r="F1768" t="s">
        <v>5154</v>
      </c>
      <c r="G1768" t="s">
        <v>160</v>
      </c>
      <c r="H1768" t="s">
        <v>47</v>
      </c>
      <c r="I1768" t="s">
        <v>129</v>
      </c>
      <c r="J1768" t="s">
        <v>130</v>
      </c>
      <c r="K1768" t="s">
        <v>131</v>
      </c>
      <c r="L1768" t="s">
        <v>5155</v>
      </c>
      <c r="M1768" t="s">
        <v>5156</v>
      </c>
      <c r="N1768">
        <v>0.192222222</v>
      </c>
      <c r="O1768">
        <v>7</v>
      </c>
      <c r="P1768">
        <v>572</v>
      </c>
      <c r="Q1768">
        <v>0</v>
      </c>
      <c r="R1768">
        <v>0</v>
      </c>
      <c r="S1768">
        <v>0</v>
      </c>
      <c r="T1768">
        <v>0</v>
      </c>
      <c r="U1768">
        <v>1.345556</v>
      </c>
      <c r="V1768">
        <v>109.951111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2761690</v>
      </c>
      <c r="B1769">
        <v>1</v>
      </c>
      <c r="C1769" t="s">
        <v>77</v>
      </c>
      <c r="D1769" t="s">
        <v>109</v>
      </c>
      <c r="E1769" t="s">
        <v>153</v>
      </c>
      <c r="F1769" t="s">
        <v>5157</v>
      </c>
      <c r="G1769" t="s">
        <v>249</v>
      </c>
      <c r="H1769" t="s">
        <v>46</v>
      </c>
      <c r="I1769" t="s">
        <v>129</v>
      </c>
      <c r="J1769" t="s">
        <v>130</v>
      </c>
      <c r="K1769" t="s">
        <v>131</v>
      </c>
      <c r="L1769" t="s">
        <v>5158</v>
      </c>
      <c r="M1769" t="s">
        <v>5159</v>
      </c>
      <c r="N1769">
        <v>1.6158333330000001</v>
      </c>
      <c r="O1769">
        <v>0</v>
      </c>
      <c r="P1769">
        <v>1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1.6158330000000001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2761695</v>
      </c>
      <c r="B1770">
        <v>1</v>
      </c>
      <c r="C1770" t="s">
        <v>77</v>
      </c>
      <c r="D1770" t="s">
        <v>113</v>
      </c>
      <c r="E1770" t="s">
        <v>126</v>
      </c>
      <c r="F1770" t="s">
        <v>5160</v>
      </c>
      <c r="G1770" t="s">
        <v>128</v>
      </c>
      <c r="H1770" t="s">
        <v>46</v>
      </c>
      <c r="I1770" t="s">
        <v>129</v>
      </c>
      <c r="J1770" t="s">
        <v>130</v>
      </c>
      <c r="K1770" t="s">
        <v>131</v>
      </c>
      <c r="L1770" t="s">
        <v>5161</v>
      </c>
      <c r="M1770" t="s">
        <v>5162</v>
      </c>
      <c r="N1770">
        <v>1.883888888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21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39.561667</v>
      </c>
    </row>
    <row r="1771" spans="1:26" x14ac:dyDescent="0.3">
      <c r="A1771">
        <v>2761696</v>
      </c>
      <c r="B1771">
        <v>1</v>
      </c>
      <c r="C1771" t="s">
        <v>76</v>
      </c>
      <c r="D1771" t="s">
        <v>78</v>
      </c>
      <c r="E1771" t="s">
        <v>167</v>
      </c>
      <c r="F1771" t="s">
        <v>2549</v>
      </c>
      <c r="G1771" t="s">
        <v>160</v>
      </c>
      <c r="H1771" t="s">
        <v>46</v>
      </c>
      <c r="I1771" t="s">
        <v>129</v>
      </c>
      <c r="J1771" t="s">
        <v>130</v>
      </c>
      <c r="K1771" t="s">
        <v>131</v>
      </c>
      <c r="L1771" t="s">
        <v>5163</v>
      </c>
      <c r="M1771" t="s">
        <v>5164</v>
      </c>
      <c r="N1771">
        <v>0.79833333299999998</v>
      </c>
      <c r="O1771">
        <v>0</v>
      </c>
      <c r="P1771">
        <v>306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244.29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2761702</v>
      </c>
      <c r="B1772">
        <v>1</v>
      </c>
      <c r="C1772" t="s">
        <v>76</v>
      </c>
      <c r="D1772" t="s">
        <v>83</v>
      </c>
      <c r="E1772" t="s">
        <v>222</v>
      </c>
      <c r="F1772" t="s">
        <v>5165</v>
      </c>
      <c r="G1772" t="s">
        <v>728</v>
      </c>
      <c r="H1772" t="s">
        <v>47</v>
      </c>
      <c r="I1772" t="s">
        <v>339</v>
      </c>
      <c r="J1772" t="s">
        <v>130</v>
      </c>
      <c r="K1772" t="s">
        <v>131</v>
      </c>
      <c r="L1772" t="s">
        <v>5166</v>
      </c>
      <c r="M1772" t="s">
        <v>5167</v>
      </c>
      <c r="N1772">
        <v>1.2777777000000001E-2</v>
      </c>
      <c r="O1772">
        <v>5</v>
      </c>
      <c r="P1772">
        <v>203</v>
      </c>
      <c r="Q1772">
        <v>0</v>
      </c>
      <c r="R1772">
        <v>0</v>
      </c>
      <c r="S1772">
        <v>0</v>
      </c>
      <c r="T1772">
        <v>0</v>
      </c>
      <c r="U1772">
        <v>6.3889000000000001E-2</v>
      </c>
      <c r="V1772">
        <v>2.5938889999999999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2761713</v>
      </c>
      <c r="B1773">
        <v>1</v>
      </c>
      <c r="C1773" t="s">
        <v>76</v>
      </c>
      <c r="D1773" t="s">
        <v>78</v>
      </c>
      <c r="E1773" t="s">
        <v>153</v>
      </c>
      <c r="F1773" t="s">
        <v>5168</v>
      </c>
      <c r="G1773" t="s">
        <v>249</v>
      </c>
      <c r="H1773" t="s">
        <v>46</v>
      </c>
      <c r="I1773" t="s">
        <v>129</v>
      </c>
      <c r="J1773" t="s">
        <v>130</v>
      </c>
      <c r="K1773" t="s">
        <v>131</v>
      </c>
      <c r="L1773" t="s">
        <v>5169</v>
      </c>
      <c r="M1773" t="s">
        <v>5170</v>
      </c>
      <c r="N1773">
        <v>3.971666666</v>
      </c>
      <c r="O1773">
        <v>0</v>
      </c>
      <c r="P1773">
        <v>1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3.9716670000000001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2761705</v>
      </c>
      <c r="B1774">
        <v>1</v>
      </c>
      <c r="C1774" t="s">
        <v>77</v>
      </c>
      <c r="D1774" t="s">
        <v>120</v>
      </c>
      <c r="E1774" t="s">
        <v>163</v>
      </c>
      <c r="F1774" t="s">
        <v>5171</v>
      </c>
      <c r="G1774" t="s">
        <v>199</v>
      </c>
      <c r="H1774" t="s">
        <v>47</v>
      </c>
      <c r="I1774" t="s">
        <v>339</v>
      </c>
      <c r="J1774" t="s">
        <v>130</v>
      </c>
      <c r="K1774" t="s">
        <v>131</v>
      </c>
      <c r="L1774" t="s">
        <v>5172</v>
      </c>
      <c r="M1774" t="s">
        <v>5173</v>
      </c>
      <c r="N1774">
        <v>4.4444444E-2</v>
      </c>
      <c r="O1774">
        <v>0</v>
      </c>
      <c r="P1774">
        <v>236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10.488889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2761742</v>
      </c>
      <c r="B1775">
        <v>1</v>
      </c>
      <c r="C1775" t="s">
        <v>76</v>
      </c>
      <c r="D1775" t="s">
        <v>78</v>
      </c>
      <c r="E1775" t="s">
        <v>153</v>
      </c>
      <c r="F1775" t="s">
        <v>5174</v>
      </c>
      <c r="G1775" t="s">
        <v>155</v>
      </c>
      <c r="H1775" t="s">
        <v>46</v>
      </c>
      <c r="I1775" t="s">
        <v>129</v>
      </c>
      <c r="J1775" t="s">
        <v>130</v>
      </c>
      <c r="K1775" t="s">
        <v>131</v>
      </c>
      <c r="L1775" t="s">
        <v>5175</v>
      </c>
      <c r="M1775" t="s">
        <v>5176</v>
      </c>
      <c r="N1775">
        <v>0.53416666599999996</v>
      </c>
      <c r="O1775">
        <v>0</v>
      </c>
      <c r="P1775">
        <v>5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2.670833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2761717</v>
      </c>
      <c r="B1776">
        <v>1</v>
      </c>
      <c r="C1776" t="s">
        <v>77</v>
      </c>
      <c r="D1776" t="s">
        <v>114</v>
      </c>
      <c r="E1776" t="s">
        <v>153</v>
      </c>
      <c r="F1776" t="s">
        <v>5177</v>
      </c>
      <c r="G1776" t="s">
        <v>206</v>
      </c>
      <c r="H1776" t="s">
        <v>46</v>
      </c>
      <c r="I1776" t="s">
        <v>129</v>
      </c>
      <c r="J1776" t="s">
        <v>130</v>
      </c>
      <c r="K1776" t="s">
        <v>131</v>
      </c>
      <c r="L1776" t="s">
        <v>5178</v>
      </c>
      <c r="M1776" t="s">
        <v>5179</v>
      </c>
      <c r="N1776">
        <v>1.632222222</v>
      </c>
      <c r="O1776">
        <v>0</v>
      </c>
      <c r="P1776">
        <v>1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1.6322220000000001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2761716</v>
      </c>
      <c r="B1777">
        <v>1</v>
      </c>
      <c r="C1777" t="s">
        <v>77</v>
      </c>
      <c r="D1777" t="s">
        <v>123</v>
      </c>
      <c r="E1777" t="s">
        <v>158</v>
      </c>
      <c r="F1777" t="s">
        <v>5180</v>
      </c>
      <c r="G1777" t="s">
        <v>160</v>
      </c>
      <c r="H1777" t="s">
        <v>47</v>
      </c>
      <c r="I1777" t="s">
        <v>129</v>
      </c>
      <c r="J1777" t="s">
        <v>130</v>
      </c>
      <c r="K1777" t="s">
        <v>131</v>
      </c>
      <c r="L1777" t="s">
        <v>5181</v>
      </c>
      <c r="M1777" t="s">
        <v>5182</v>
      </c>
      <c r="N1777">
        <v>0.87583333299999999</v>
      </c>
      <c r="O1777">
        <v>24</v>
      </c>
      <c r="P1777">
        <v>207</v>
      </c>
      <c r="Q1777">
        <v>0</v>
      </c>
      <c r="R1777">
        <v>0</v>
      </c>
      <c r="S1777">
        <v>0</v>
      </c>
      <c r="T1777">
        <v>0</v>
      </c>
      <c r="U1777">
        <v>21.02</v>
      </c>
      <c r="V1777">
        <v>181.29750000000001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2761724</v>
      </c>
      <c r="B1778">
        <v>1</v>
      </c>
      <c r="C1778" t="s">
        <v>76</v>
      </c>
      <c r="D1778" t="s">
        <v>79</v>
      </c>
      <c r="E1778" t="s">
        <v>153</v>
      </c>
      <c r="F1778" t="s">
        <v>5183</v>
      </c>
      <c r="G1778" t="s">
        <v>249</v>
      </c>
      <c r="H1778" t="s">
        <v>46</v>
      </c>
      <c r="I1778" t="s">
        <v>129</v>
      </c>
      <c r="J1778" t="s">
        <v>130</v>
      </c>
      <c r="K1778" t="s">
        <v>131</v>
      </c>
      <c r="L1778" t="s">
        <v>5184</v>
      </c>
      <c r="M1778" t="s">
        <v>5185</v>
      </c>
      <c r="N1778">
        <v>2.977222222</v>
      </c>
      <c r="O1778">
        <v>0</v>
      </c>
      <c r="P1778">
        <v>2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5.9544439999999996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2761725</v>
      </c>
      <c r="B1779">
        <v>1</v>
      </c>
      <c r="C1779" t="s">
        <v>76</v>
      </c>
      <c r="D1779" t="s">
        <v>101</v>
      </c>
      <c r="E1779" t="s">
        <v>153</v>
      </c>
      <c r="F1779" t="s">
        <v>5186</v>
      </c>
      <c r="G1779" t="s">
        <v>155</v>
      </c>
      <c r="H1779" t="s">
        <v>46</v>
      </c>
      <c r="I1779" t="s">
        <v>129</v>
      </c>
      <c r="J1779" t="s">
        <v>130</v>
      </c>
      <c r="K1779" t="s">
        <v>131</v>
      </c>
      <c r="L1779" t="s">
        <v>5187</v>
      </c>
      <c r="M1779" t="s">
        <v>5188</v>
      </c>
      <c r="N1779">
        <v>7.6511111109999996</v>
      </c>
      <c r="O1779">
        <v>0</v>
      </c>
      <c r="P1779">
        <v>2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15.302222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2761729</v>
      </c>
      <c r="B1780">
        <v>1</v>
      </c>
      <c r="C1780" t="s">
        <v>76</v>
      </c>
      <c r="D1780" t="s">
        <v>92</v>
      </c>
      <c r="E1780" t="s">
        <v>153</v>
      </c>
      <c r="F1780" t="s">
        <v>5189</v>
      </c>
      <c r="G1780" t="s">
        <v>155</v>
      </c>
      <c r="H1780" t="s">
        <v>46</v>
      </c>
      <c r="I1780" t="s">
        <v>129</v>
      </c>
      <c r="J1780" t="s">
        <v>130</v>
      </c>
      <c r="K1780" t="s">
        <v>131</v>
      </c>
      <c r="L1780" t="s">
        <v>5190</v>
      </c>
      <c r="M1780" t="s">
        <v>5191</v>
      </c>
      <c r="N1780">
        <v>2.855555555</v>
      </c>
      <c r="O1780">
        <v>0</v>
      </c>
      <c r="P1780">
        <v>0</v>
      </c>
      <c r="Q1780">
        <v>0</v>
      </c>
      <c r="R1780">
        <v>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5.7111109999999998</v>
      </c>
      <c r="Y1780">
        <v>0</v>
      </c>
      <c r="Z1780">
        <v>0</v>
      </c>
    </row>
    <row r="1781" spans="1:26" x14ac:dyDescent="0.3">
      <c r="A1781">
        <v>2761738</v>
      </c>
      <c r="B1781">
        <v>1</v>
      </c>
      <c r="C1781" t="s">
        <v>77</v>
      </c>
      <c r="D1781" t="s">
        <v>116</v>
      </c>
      <c r="E1781" t="s">
        <v>126</v>
      </c>
      <c r="F1781" t="s">
        <v>5192</v>
      </c>
      <c r="G1781" t="s">
        <v>160</v>
      </c>
      <c r="H1781" t="s">
        <v>46</v>
      </c>
      <c r="I1781" t="s">
        <v>129</v>
      </c>
      <c r="J1781" t="s">
        <v>130</v>
      </c>
      <c r="K1781" t="s">
        <v>131</v>
      </c>
      <c r="L1781" t="s">
        <v>5193</v>
      </c>
      <c r="M1781" t="s">
        <v>5194</v>
      </c>
      <c r="N1781">
        <v>0.74027777699999997</v>
      </c>
      <c r="O1781">
        <v>0</v>
      </c>
      <c r="P1781">
        <v>209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154.71805499999999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2761745</v>
      </c>
      <c r="B1782">
        <v>1</v>
      </c>
      <c r="C1782" t="s">
        <v>76</v>
      </c>
      <c r="D1782" t="s">
        <v>78</v>
      </c>
      <c r="E1782" t="s">
        <v>126</v>
      </c>
      <c r="F1782" t="s">
        <v>5195</v>
      </c>
      <c r="G1782" t="s">
        <v>578</v>
      </c>
      <c r="H1782" t="s">
        <v>46</v>
      </c>
      <c r="I1782" t="s">
        <v>129</v>
      </c>
      <c r="J1782" t="s">
        <v>15</v>
      </c>
      <c r="K1782" t="s">
        <v>131</v>
      </c>
      <c r="L1782" t="s">
        <v>5196</v>
      </c>
      <c r="M1782" t="s">
        <v>5197</v>
      </c>
      <c r="N1782">
        <v>2.559722222</v>
      </c>
      <c r="O1782">
        <v>0</v>
      </c>
      <c r="P1782">
        <v>13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33.276389000000002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2761741</v>
      </c>
      <c r="B1783">
        <v>1</v>
      </c>
      <c r="C1783" t="s">
        <v>76</v>
      </c>
      <c r="D1783" t="s">
        <v>104</v>
      </c>
      <c r="E1783" t="s">
        <v>222</v>
      </c>
      <c r="F1783" t="s">
        <v>5198</v>
      </c>
      <c r="G1783" t="s">
        <v>199</v>
      </c>
      <c r="H1783" t="s">
        <v>47</v>
      </c>
      <c r="I1783" t="s">
        <v>129</v>
      </c>
      <c r="J1783" t="s">
        <v>130</v>
      </c>
      <c r="K1783" t="s">
        <v>131</v>
      </c>
      <c r="L1783" t="s">
        <v>5199</v>
      </c>
      <c r="M1783" t="s">
        <v>5200</v>
      </c>
      <c r="N1783">
        <v>0.45638888799999999</v>
      </c>
      <c r="O1783">
        <v>0</v>
      </c>
      <c r="P1783">
        <v>0</v>
      </c>
      <c r="Q1783">
        <v>3</v>
      </c>
      <c r="R1783">
        <v>12</v>
      </c>
      <c r="S1783">
        <v>2</v>
      </c>
      <c r="T1783">
        <v>0</v>
      </c>
      <c r="U1783">
        <v>0</v>
      </c>
      <c r="V1783">
        <v>0</v>
      </c>
      <c r="W1783">
        <v>1.369167</v>
      </c>
      <c r="X1783">
        <v>5.476667</v>
      </c>
      <c r="Y1783">
        <v>0.91277799999999998</v>
      </c>
      <c r="Z1783">
        <v>0</v>
      </c>
    </row>
    <row r="1784" spans="1:26" x14ac:dyDescent="0.3">
      <c r="A1784">
        <v>2761759</v>
      </c>
      <c r="B1784">
        <v>1</v>
      </c>
      <c r="C1784" t="s">
        <v>76</v>
      </c>
      <c r="D1784" t="s">
        <v>92</v>
      </c>
      <c r="E1784" t="s">
        <v>153</v>
      </c>
      <c r="F1784" t="s">
        <v>5201</v>
      </c>
      <c r="G1784" t="s">
        <v>206</v>
      </c>
      <c r="H1784" t="s">
        <v>46</v>
      </c>
      <c r="I1784" t="s">
        <v>129</v>
      </c>
      <c r="J1784" t="s">
        <v>130</v>
      </c>
      <c r="K1784" t="s">
        <v>131</v>
      </c>
      <c r="L1784" t="s">
        <v>5202</v>
      </c>
      <c r="M1784" t="s">
        <v>5203</v>
      </c>
      <c r="N1784">
        <v>2.9183333330000001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2.9183330000000001</v>
      </c>
    </row>
    <row r="1785" spans="1:26" x14ac:dyDescent="0.3">
      <c r="A1785">
        <v>2761750</v>
      </c>
      <c r="B1785">
        <v>1</v>
      </c>
      <c r="C1785" t="s">
        <v>76</v>
      </c>
      <c r="D1785" t="s">
        <v>101</v>
      </c>
      <c r="E1785" t="s">
        <v>222</v>
      </c>
      <c r="F1785" t="s">
        <v>5204</v>
      </c>
      <c r="G1785" t="s">
        <v>199</v>
      </c>
      <c r="H1785" t="s">
        <v>47</v>
      </c>
      <c r="I1785" t="s">
        <v>129</v>
      </c>
      <c r="J1785" t="s">
        <v>130</v>
      </c>
      <c r="K1785" t="s">
        <v>131</v>
      </c>
      <c r="L1785" t="s">
        <v>5205</v>
      </c>
      <c r="M1785" t="s">
        <v>5206</v>
      </c>
      <c r="N1785">
        <v>0.54638888799999996</v>
      </c>
      <c r="O1785">
        <v>4</v>
      </c>
      <c r="P1785">
        <v>1270</v>
      </c>
      <c r="Q1785">
        <v>0</v>
      </c>
      <c r="R1785">
        <v>0</v>
      </c>
      <c r="S1785">
        <v>0</v>
      </c>
      <c r="T1785">
        <v>0</v>
      </c>
      <c r="U1785">
        <v>2.1855560000000001</v>
      </c>
      <c r="V1785">
        <v>693.91388800000004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2761762</v>
      </c>
      <c r="B1786">
        <v>1</v>
      </c>
      <c r="C1786" t="s">
        <v>76</v>
      </c>
      <c r="D1786" t="s">
        <v>96</v>
      </c>
      <c r="E1786" t="s">
        <v>222</v>
      </c>
      <c r="F1786" t="s">
        <v>5207</v>
      </c>
      <c r="G1786" t="s">
        <v>199</v>
      </c>
      <c r="H1786" t="s">
        <v>47</v>
      </c>
      <c r="I1786" t="s">
        <v>129</v>
      </c>
      <c r="J1786" t="s">
        <v>130</v>
      </c>
      <c r="K1786" t="s">
        <v>131</v>
      </c>
      <c r="L1786" t="s">
        <v>5208</v>
      </c>
      <c r="M1786" t="s">
        <v>5209</v>
      </c>
      <c r="N1786">
        <v>1.439444444</v>
      </c>
      <c r="O1786">
        <v>17</v>
      </c>
      <c r="P1786">
        <v>17</v>
      </c>
      <c r="Q1786">
        <v>0</v>
      </c>
      <c r="R1786">
        <v>0</v>
      </c>
      <c r="S1786">
        <v>0</v>
      </c>
      <c r="T1786">
        <v>0</v>
      </c>
      <c r="U1786">
        <v>24.470555999999998</v>
      </c>
      <c r="V1786">
        <v>24.470555999999998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2761757</v>
      </c>
      <c r="B1787">
        <v>1</v>
      </c>
      <c r="C1787" t="s">
        <v>76</v>
      </c>
      <c r="D1787" t="s">
        <v>100</v>
      </c>
      <c r="E1787" t="s">
        <v>138</v>
      </c>
      <c r="F1787" t="s">
        <v>1514</v>
      </c>
      <c r="G1787" t="s">
        <v>199</v>
      </c>
      <c r="H1787" t="s">
        <v>47</v>
      </c>
      <c r="I1787" t="s">
        <v>129</v>
      </c>
      <c r="J1787" t="s">
        <v>130</v>
      </c>
      <c r="K1787" t="s">
        <v>131</v>
      </c>
      <c r="L1787" t="s">
        <v>5210</v>
      </c>
      <c r="M1787" t="s">
        <v>5211</v>
      </c>
      <c r="N1787">
        <v>1.7825</v>
      </c>
      <c r="O1787">
        <v>31</v>
      </c>
      <c r="P1787">
        <v>68</v>
      </c>
      <c r="Q1787">
        <v>0</v>
      </c>
      <c r="R1787">
        <v>0</v>
      </c>
      <c r="S1787">
        <v>0</v>
      </c>
      <c r="T1787">
        <v>0</v>
      </c>
      <c r="U1787">
        <v>55.2575</v>
      </c>
      <c r="V1787">
        <v>121.21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2761763</v>
      </c>
      <c r="B1788">
        <v>1</v>
      </c>
      <c r="C1788" t="s">
        <v>77</v>
      </c>
      <c r="D1788" t="s">
        <v>121</v>
      </c>
      <c r="E1788" t="s">
        <v>158</v>
      </c>
      <c r="F1788" t="s">
        <v>5212</v>
      </c>
      <c r="G1788" t="s">
        <v>199</v>
      </c>
      <c r="H1788" t="s">
        <v>47</v>
      </c>
      <c r="I1788" t="s">
        <v>129</v>
      </c>
      <c r="J1788" t="s">
        <v>130</v>
      </c>
      <c r="K1788" t="s">
        <v>131</v>
      </c>
      <c r="L1788" t="s">
        <v>5213</v>
      </c>
      <c r="M1788" t="s">
        <v>5214</v>
      </c>
      <c r="N1788">
        <v>3.0469444440000002</v>
      </c>
      <c r="O1788">
        <v>0</v>
      </c>
      <c r="P1788">
        <v>0</v>
      </c>
      <c r="Q1788">
        <v>3</v>
      </c>
      <c r="R1788">
        <v>191</v>
      </c>
      <c r="S1788">
        <v>2</v>
      </c>
      <c r="T1788">
        <v>165</v>
      </c>
      <c r="U1788">
        <v>0</v>
      </c>
      <c r="V1788">
        <v>0</v>
      </c>
      <c r="W1788">
        <v>9.1408330000000007</v>
      </c>
      <c r="X1788">
        <v>581.96638900000005</v>
      </c>
      <c r="Y1788">
        <v>6.0938889999999999</v>
      </c>
      <c r="Z1788">
        <v>502.745833</v>
      </c>
    </row>
    <row r="1789" spans="1:26" x14ac:dyDescent="0.3">
      <c r="A1789">
        <v>2761773</v>
      </c>
      <c r="B1789">
        <v>1</v>
      </c>
      <c r="C1789" t="s">
        <v>76</v>
      </c>
      <c r="D1789" t="s">
        <v>79</v>
      </c>
      <c r="E1789" t="s">
        <v>163</v>
      </c>
      <c r="F1789" t="s">
        <v>5215</v>
      </c>
      <c r="G1789" t="s">
        <v>264</v>
      </c>
      <c r="H1789" t="s">
        <v>47</v>
      </c>
      <c r="I1789" t="s">
        <v>129</v>
      </c>
      <c r="J1789" t="s">
        <v>130</v>
      </c>
      <c r="K1789" t="s">
        <v>131</v>
      </c>
      <c r="L1789" t="s">
        <v>5216</v>
      </c>
      <c r="M1789" t="s">
        <v>5217</v>
      </c>
      <c r="N1789">
        <v>1.4883333329999999</v>
      </c>
      <c r="O1789">
        <v>3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4.4649999999999999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2761779</v>
      </c>
      <c r="B1790">
        <v>1</v>
      </c>
      <c r="C1790" t="s">
        <v>76</v>
      </c>
      <c r="D1790" t="s">
        <v>78</v>
      </c>
      <c r="E1790" t="s">
        <v>153</v>
      </c>
      <c r="F1790" t="s">
        <v>5218</v>
      </c>
      <c r="G1790" t="s">
        <v>249</v>
      </c>
      <c r="H1790" t="s">
        <v>46</v>
      </c>
      <c r="I1790" t="s">
        <v>129</v>
      </c>
      <c r="J1790" t="s">
        <v>130</v>
      </c>
      <c r="K1790" t="s">
        <v>131</v>
      </c>
      <c r="L1790" t="s">
        <v>5219</v>
      </c>
      <c r="M1790" t="s">
        <v>5220</v>
      </c>
      <c r="N1790">
        <v>5.6130555549999999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5.6130560000000003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2761774</v>
      </c>
      <c r="B1791">
        <v>1</v>
      </c>
      <c r="C1791" t="s">
        <v>77</v>
      </c>
      <c r="D1791" t="s">
        <v>119</v>
      </c>
      <c r="E1791" t="s">
        <v>158</v>
      </c>
      <c r="F1791" t="s">
        <v>4390</v>
      </c>
      <c r="G1791" t="s">
        <v>199</v>
      </c>
      <c r="H1791" t="s">
        <v>47</v>
      </c>
      <c r="I1791" t="s">
        <v>129</v>
      </c>
      <c r="J1791" t="s">
        <v>130</v>
      </c>
      <c r="K1791" t="s">
        <v>131</v>
      </c>
      <c r="L1791" t="s">
        <v>5221</v>
      </c>
      <c r="M1791" t="s">
        <v>5222</v>
      </c>
      <c r="N1791">
        <v>2.3347222219999999</v>
      </c>
      <c r="O1791">
        <v>151</v>
      </c>
      <c r="P1791">
        <v>483</v>
      </c>
      <c r="Q1791">
        <v>0</v>
      </c>
      <c r="R1791">
        <v>0</v>
      </c>
      <c r="S1791">
        <v>0</v>
      </c>
      <c r="T1791">
        <v>0</v>
      </c>
      <c r="U1791">
        <v>352.54305599999998</v>
      </c>
      <c r="V1791">
        <v>1127.6708329999999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2761777</v>
      </c>
      <c r="B1792">
        <v>1</v>
      </c>
      <c r="C1792" t="s">
        <v>76</v>
      </c>
      <c r="D1792" t="s">
        <v>78</v>
      </c>
      <c r="E1792" t="s">
        <v>153</v>
      </c>
      <c r="F1792" t="s">
        <v>5223</v>
      </c>
      <c r="G1792" t="s">
        <v>155</v>
      </c>
      <c r="H1792" t="s">
        <v>46</v>
      </c>
      <c r="I1792" t="s">
        <v>129</v>
      </c>
      <c r="J1792" t="s">
        <v>130</v>
      </c>
      <c r="K1792" t="s">
        <v>131</v>
      </c>
      <c r="L1792" t="s">
        <v>5224</v>
      </c>
      <c r="M1792" t="s">
        <v>5225</v>
      </c>
      <c r="N1792">
        <v>1.5205555550000001</v>
      </c>
      <c r="O1792">
        <v>0</v>
      </c>
      <c r="P1792">
        <v>16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24.328889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2761785</v>
      </c>
      <c r="B1793">
        <v>1</v>
      </c>
      <c r="C1793" t="s">
        <v>76</v>
      </c>
      <c r="D1793" t="s">
        <v>81</v>
      </c>
      <c r="E1793" t="s">
        <v>145</v>
      </c>
      <c r="F1793" t="s">
        <v>5092</v>
      </c>
      <c r="G1793" t="s">
        <v>150</v>
      </c>
      <c r="H1793" t="s">
        <v>46</v>
      </c>
      <c r="I1793" t="s">
        <v>129</v>
      </c>
      <c r="J1793" t="s">
        <v>130</v>
      </c>
      <c r="K1793" t="s">
        <v>131</v>
      </c>
      <c r="L1793" t="s">
        <v>5226</v>
      </c>
      <c r="M1793" t="s">
        <v>5227</v>
      </c>
      <c r="N1793">
        <v>2.6549999999999998</v>
      </c>
      <c r="O1793">
        <v>0</v>
      </c>
      <c r="P1793">
        <v>75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199.125</v>
      </c>
      <c r="W1793">
        <v>0</v>
      </c>
      <c r="X1793">
        <v>0</v>
      </c>
      <c r="Y1793">
        <v>0</v>
      </c>
      <c r="Z1793">
        <v>0</v>
      </c>
    </row>
    <row r="1794" spans="1:26" x14ac:dyDescent="0.3">
      <c r="A1794">
        <v>2761787</v>
      </c>
      <c r="B1794">
        <v>1</v>
      </c>
      <c r="C1794" t="s">
        <v>76</v>
      </c>
      <c r="D1794" t="s">
        <v>89</v>
      </c>
      <c r="E1794" t="s">
        <v>126</v>
      </c>
      <c r="F1794" t="s">
        <v>5228</v>
      </c>
      <c r="G1794" t="s">
        <v>128</v>
      </c>
      <c r="H1794" t="s">
        <v>46</v>
      </c>
      <c r="I1794" t="s">
        <v>129</v>
      </c>
      <c r="J1794" t="s">
        <v>130</v>
      </c>
      <c r="K1794" t="s">
        <v>131</v>
      </c>
      <c r="L1794" t="s">
        <v>5229</v>
      </c>
      <c r="M1794" t="s">
        <v>5230</v>
      </c>
      <c r="N1794">
        <v>3.9866666660000001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9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35.880000000000003</v>
      </c>
    </row>
    <row r="1795" spans="1:26" x14ac:dyDescent="0.3">
      <c r="A1795">
        <v>2761788</v>
      </c>
      <c r="B1795">
        <v>1</v>
      </c>
      <c r="C1795" t="s">
        <v>77</v>
      </c>
      <c r="D1795" t="s">
        <v>116</v>
      </c>
      <c r="E1795" t="s">
        <v>158</v>
      </c>
      <c r="F1795" t="s">
        <v>5231</v>
      </c>
      <c r="G1795" t="s">
        <v>199</v>
      </c>
      <c r="H1795" t="s">
        <v>47</v>
      </c>
      <c r="I1795" t="s">
        <v>129</v>
      </c>
      <c r="J1795" t="s">
        <v>130</v>
      </c>
      <c r="K1795" t="s">
        <v>131</v>
      </c>
      <c r="L1795" t="s">
        <v>5232</v>
      </c>
      <c r="M1795" t="s">
        <v>5233</v>
      </c>
      <c r="N1795">
        <v>1.0608333329999999</v>
      </c>
      <c r="O1795">
        <v>26</v>
      </c>
      <c r="P1795">
        <v>0</v>
      </c>
      <c r="Q1795">
        <v>0</v>
      </c>
      <c r="R1795">
        <v>0</v>
      </c>
      <c r="S1795">
        <v>13</v>
      </c>
      <c r="T1795">
        <v>169</v>
      </c>
      <c r="U1795">
        <v>27.581666999999999</v>
      </c>
      <c r="V1795">
        <v>0</v>
      </c>
      <c r="W1795">
        <v>0</v>
      </c>
      <c r="X1795">
        <v>0</v>
      </c>
      <c r="Y1795">
        <v>13.790832999999999</v>
      </c>
      <c r="Z1795">
        <v>179.280833</v>
      </c>
    </row>
    <row r="1796" spans="1:26" x14ac:dyDescent="0.3">
      <c r="A1796">
        <v>2761789</v>
      </c>
      <c r="B1796">
        <v>1</v>
      </c>
      <c r="C1796" t="s">
        <v>76</v>
      </c>
      <c r="D1796" t="s">
        <v>80</v>
      </c>
      <c r="E1796" t="s">
        <v>153</v>
      </c>
      <c r="F1796" t="s">
        <v>5234</v>
      </c>
      <c r="G1796" t="s">
        <v>155</v>
      </c>
      <c r="H1796" t="s">
        <v>46</v>
      </c>
      <c r="I1796" t="s">
        <v>129</v>
      </c>
      <c r="J1796" t="s">
        <v>130</v>
      </c>
      <c r="K1796" t="s">
        <v>131</v>
      </c>
      <c r="L1796" t="s">
        <v>5235</v>
      </c>
      <c r="M1796" t="s">
        <v>5236</v>
      </c>
      <c r="N1796">
        <v>4.8430555550000003</v>
      </c>
      <c r="O1796">
        <v>0</v>
      </c>
      <c r="P1796">
        <v>1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4.8430559999999998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2761801</v>
      </c>
      <c r="B1797">
        <v>1</v>
      </c>
      <c r="C1797" t="s">
        <v>76</v>
      </c>
      <c r="D1797" t="s">
        <v>81</v>
      </c>
      <c r="E1797" t="s">
        <v>153</v>
      </c>
      <c r="F1797" t="s">
        <v>5237</v>
      </c>
      <c r="G1797" t="s">
        <v>155</v>
      </c>
      <c r="H1797" t="s">
        <v>46</v>
      </c>
      <c r="I1797" t="s">
        <v>129</v>
      </c>
      <c r="J1797" t="s">
        <v>130</v>
      </c>
      <c r="K1797" t="s">
        <v>131</v>
      </c>
      <c r="L1797" t="s">
        <v>5238</v>
      </c>
      <c r="M1797" t="s">
        <v>5239</v>
      </c>
      <c r="N1797">
        <v>3.5249999999999999</v>
      </c>
      <c r="O1797">
        <v>0</v>
      </c>
      <c r="P1797">
        <v>10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35.25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2761806</v>
      </c>
      <c r="B1798">
        <v>1</v>
      </c>
      <c r="C1798" t="s">
        <v>76</v>
      </c>
      <c r="D1798" t="s">
        <v>91</v>
      </c>
      <c r="E1798" t="s">
        <v>163</v>
      </c>
      <c r="F1798" t="s">
        <v>5240</v>
      </c>
      <c r="G1798" t="s">
        <v>923</v>
      </c>
      <c r="H1798" t="s">
        <v>47</v>
      </c>
      <c r="I1798" t="s">
        <v>129</v>
      </c>
      <c r="J1798" t="s">
        <v>130</v>
      </c>
      <c r="K1798" t="s">
        <v>131</v>
      </c>
      <c r="L1798" t="s">
        <v>5241</v>
      </c>
      <c r="M1798" t="s">
        <v>5242</v>
      </c>
      <c r="N1798">
        <v>0.35888888800000002</v>
      </c>
      <c r="O1798">
        <v>19</v>
      </c>
      <c r="P1798">
        <v>311</v>
      </c>
      <c r="Q1798">
        <v>0</v>
      </c>
      <c r="R1798">
        <v>0</v>
      </c>
      <c r="S1798">
        <v>0</v>
      </c>
      <c r="T1798">
        <v>0</v>
      </c>
      <c r="U1798">
        <v>6.8188890000000004</v>
      </c>
      <c r="V1798">
        <v>111.61444400000001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2761809</v>
      </c>
      <c r="B1799">
        <v>1</v>
      </c>
      <c r="C1799" t="s">
        <v>77</v>
      </c>
      <c r="D1799" t="s">
        <v>124</v>
      </c>
      <c r="E1799" t="s">
        <v>153</v>
      </c>
      <c r="F1799" t="s">
        <v>5243</v>
      </c>
      <c r="G1799" t="s">
        <v>249</v>
      </c>
      <c r="H1799" t="s">
        <v>46</v>
      </c>
      <c r="I1799" t="s">
        <v>129</v>
      </c>
      <c r="J1799" t="s">
        <v>130</v>
      </c>
      <c r="K1799" t="s">
        <v>131</v>
      </c>
      <c r="L1799" t="s">
        <v>5244</v>
      </c>
      <c r="M1799" t="s">
        <v>5245</v>
      </c>
      <c r="N1799">
        <v>3.4613888880000001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3.461389</v>
      </c>
      <c r="W1799">
        <v>0</v>
      </c>
      <c r="X1799">
        <v>0</v>
      </c>
      <c r="Y1799">
        <v>0</v>
      </c>
      <c r="Z1799">
        <v>0</v>
      </c>
    </row>
    <row r="1800" spans="1:26" x14ac:dyDescent="0.3">
      <c r="A1800">
        <v>2761807</v>
      </c>
      <c r="B1800">
        <v>1</v>
      </c>
      <c r="C1800" t="s">
        <v>76</v>
      </c>
      <c r="D1800" t="s">
        <v>80</v>
      </c>
      <c r="E1800" t="s">
        <v>153</v>
      </c>
      <c r="F1800" t="s">
        <v>5246</v>
      </c>
      <c r="G1800" t="s">
        <v>249</v>
      </c>
      <c r="H1800" t="s">
        <v>46</v>
      </c>
      <c r="I1800" t="s">
        <v>129</v>
      </c>
      <c r="J1800" t="s">
        <v>130</v>
      </c>
      <c r="K1800" t="s">
        <v>131</v>
      </c>
      <c r="L1800" t="s">
        <v>5247</v>
      </c>
      <c r="M1800" t="s">
        <v>5248</v>
      </c>
      <c r="N1800">
        <v>4.341111111</v>
      </c>
      <c r="O1800">
        <v>0</v>
      </c>
      <c r="P1800">
        <v>3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13.023332999999999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2761813</v>
      </c>
      <c r="B1801">
        <v>1</v>
      </c>
      <c r="C1801" t="s">
        <v>76</v>
      </c>
      <c r="D1801" t="s">
        <v>101</v>
      </c>
      <c r="E1801" t="s">
        <v>222</v>
      </c>
      <c r="F1801" t="s">
        <v>5249</v>
      </c>
      <c r="G1801" t="s">
        <v>199</v>
      </c>
      <c r="H1801" t="s">
        <v>47</v>
      </c>
      <c r="I1801" t="s">
        <v>129</v>
      </c>
      <c r="J1801" t="s">
        <v>130</v>
      </c>
      <c r="K1801" t="s">
        <v>131</v>
      </c>
      <c r="L1801" t="s">
        <v>5250</v>
      </c>
      <c r="M1801" t="s">
        <v>5251</v>
      </c>
      <c r="N1801">
        <v>1.132777777</v>
      </c>
      <c r="O1801">
        <v>4</v>
      </c>
      <c r="P1801">
        <v>1270</v>
      </c>
      <c r="Q1801">
        <v>0</v>
      </c>
      <c r="R1801">
        <v>0</v>
      </c>
      <c r="S1801">
        <v>0</v>
      </c>
      <c r="T1801">
        <v>0</v>
      </c>
      <c r="U1801">
        <v>4.5311110000000001</v>
      </c>
      <c r="V1801">
        <v>1438.6277769999999</v>
      </c>
      <c r="W1801">
        <v>0</v>
      </c>
      <c r="X1801">
        <v>0</v>
      </c>
      <c r="Y1801">
        <v>0</v>
      </c>
      <c r="Z1801">
        <v>0</v>
      </c>
    </row>
    <row r="1802" spans="1:26" x14ac:dyDescent="0.3">
      <c r="A1802">
        <v>2761817</v>
      </c>
      <c r="B1802">
        <v>1</v>
      </c>
      <c r="C1802" t="s">
        <v>77</v>
      </c>
      <c r="D1802" t="s">
        <v>119</v>
      </c>
      <c r="E1802" t="s">
        <v>153</v>
      </c>
      <c r="F1802" t="s">
        <v>3638</v>
      </c>
      <c r="G1802" t="s">
        <v>155</v>
      </c>
      <c r="H1802" t="s">
        <v>46</v>
      </c>
      <c r="I1802" t="s">
        <v>129</v>
      </c>
      <c r="J1802" t="s">
        <v>130</v>
      </c>
      <c r="K1802" t="s">
        <v>131</v>
      </c>
      <c r="L1802" t="s">
        <v>5252</v>
      </c>
      <c r="M1802" t="s">
        <v>5253</v>
      </c>
      <c r="N1802">
        <v>3.9063888879999999</v>
      </c>
      <c r="O1802">
        <v>0</v>
      </c>
      <c r="P1802">
        <v>9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35.157499999999999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2761815</v>
      </c>
      <c r="B1803">
        <v>1</v>
      </c>
      <c r="C1803" t="s">
        <v>77</v>
      </c>
      <c r="D1803" t="s">
        <v>108</v>
      </c>
      <c r="E1803" t="s">
        <v>222</v>
      </c>
      <c r="F1803" t="s">
        <v>5254</v>
      </c>
      <c r="G1803" t="s">
        <v>199</v>
      </c>
      <c r="H1803" t="s">
        <v>47</v>
      </c>
      <c r="I1803" t="s">
        <v>129</v>
      </c>
      <c r="J1803" t="s">
        <v>130</v>
      </c>
      <c r="K1803" t="s">
        <v>131</v>
      </c>
      <c r="L1803" t="s">
        <v>5255</v>
      </c>
      <c r="M1803" t="s">
        <v>5256</v>
      </c>
      <c r="N1803">
        <v>1.260277777</v>
      </c>
      <c r="O1803">
        <v>1</v>
      </c>
      <c r="P1803">
        <v>2536</v>
      </c>
      <c r="Q1803">
        <v>0</v>
      </c>
      <c r="R1803">
        <v>0</v>
      </c>
      <c r="S1803">
        <v>0</v>
      </c>
      <c r="T1803">
        <v>0</v>
      </c>
      <c r="U1803">
        <v>1.260278</v>
      </c>
      <c r="V1803">
        <v>3196.0644419999999</v>
      </c>
      <c r="W1803">
        <v>0</v>
      </c>
      <c r="X1803">
        <v>0</v>
      </c>
      <c r="Y1803">
        <v>0</v>
      </c>
      <c r="Z1803">
        <v>0</v>
      </c>
    </row>
    <row r="1804" spans="1:26" x14ac:dyDescent="0.3">
      <c r="A1804">
        <v>2761820</v>
      </c>
      <c r="B1804">
        <v>1</v>
      </c>
      <c r="C1804" t="s">
        <v>76</v>
      </c>
      <c r="D1804" t="s">
        <v>89</v>
      </c>
      <c r="E1804" t="s">
        <v>222</v>
      </c>
      <c r="F1804" t="s">
        <v>5257</v>
      </c>
      <c r="G1804" t="s">
        <v>344</v>
      </c>
      <c r="H1804" t="s">
        <v>47</v>
      </c>
      <c r="I1804" t="s">
        <v>129</v>
      </c>
      <c r="J1804" t="s">
        <v>130</v>
      </c>
      <c r="K1804" t="s">
        <v>142</v>
      </c>
      <c r="L1804" t="s">
        <v>5258</v>
      </c>
      <c r="M1804" t="s">
        <v>5259</v>
      </c>
      <c r="N1804">
        <v>0.48916666600000003</v>
      </c>
      <c r="O1804">
        <v>56</v>
      </c>
      <c r="P1804">
        <v>261</v>
      </c>
      <c r="Q1804">
        <v>0</v>
      </c>
      <c r="R1804">
        <v>0</v>
      </c>
      <c r="S1804">
        <v>0</v>
      </c>
      <c r="T1804">
        <v>0</v>
      </c>
      <c r="U1804">
        <v>27.393332999999998</v>
      </c>
      <c r="V1804">
        <v>127.6725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2761822</v>
      </c>
      <c r="B1805">
        <v>1</v>
      </c>
      <c r="C1805" t="s">
        <v>76</v>
      </c>
      <c r="D1805" t="s">
        <v>88</v>
      </c>
      <c r="E1805" t="s">
        <v>222</v>
      </c>
      <c r="F1805" t="s">
        <v>5260</v>
      </c>
      <c r="G1805" t="s">
        <v>199</v>
      </c>
      <c r="H1805" t="s">
        <v>47</v>
      </c>
      <c r="I1805" t="s">
        <v>339</v>
      </c>
      <c r="J1805" t="s">
        <v>130</v>
      </c>
      <c r="K1805" t="s">
        <v>131</v>
      </c>
      <c r="L1805" t="s">
        <v>5261</v>
      </c>
      <c r="M1805" t="s">
        <v>5262</v>
      </c>
      <c r="N1805">
        <v>2.0833332999999999E-2</v>
      </c>
      <c r="O1805">
        <v>131</v>
      </c>
      <c r="P1805">
        <v>16397</v>
      </c>
      <c r="Q1805">
        <v>0</v>
      </c>
      <c r="R1805">
        <v>0</v>
      </c>
      <c r="S1805">
        <v>0</v>
      </c>
      <c r="T1805">
        <v>0</v>
      </c>
      <c r="U1805">
        <v>2.7291669999999999</v>
      </c>
      <c r="V1805">
        <v>341.60416099999998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2761823</v>
      </c>
      <c r="B1806">
        <v>1</v>
      </c>
      <c r="C1806" t="s">
        <v>76</v>
      </c>
      <c r="D1806" t="s">
        <v>96</v>
      </c>
      <c r="E1806" t="s">
        <v>158</v>
      </c>
      <c r="F1806" t="s">
        <v>5263</v>
      </c>
      <c r="G1806" t="s">
        <v>199</v>
      </c>
      <c r="H1806" t="s">
        <v>47</v>
      </c>
      <c r="I1806" t="s">
        <v>339</v>
      </c>
      <c r="J1806" t="s">
        <v>130</v>
      </c>
      <c r="K1806" t="s">
        <v>131</v>
      </c>
      <c r="L1806" t="s">
        <v>5261</v>
      </c>
      <c r="M1806" t="s">
        <v>5264</v>
      </c>
      <c r="N1806">
        <v>2.7777777E-2</v>
      </c>
      <c r="O1806">
        <v>17</v>
      </c>
      <c r="P1806">
        <v>701</v>
      </c>
      <c r="Q1806">
        <v>0</v>
      </c>
      <c r="R1806">
        <v>0</v>
      </c>
      <c r="S1806">
        <v>0</v>
      </c>
      <c r="T1806">
        <v>0</v>
      </c>
      <c r="U1806">
        <v>0.47222199999999998</v>
      </c>
      <c r="V1806">
        <v>19.472221999999999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2761824</v>
      </c>
      <c r="B1807">
        <v>1</v>
      </c>
      <c r="C1807" t="s">
        <v>76</v>
      </c>
      <c r="D1807" t="s">
        <v>88</v>
      </c>
      <c r="E1807" t="s">
        <v>222</v>
      </c>
      <c r="F1807" t="s">
        <v>5265</v>
      </c>
      <c r="G1807" t="s">
        <v>199</v>
      </c>
      <c r="H1807" t="s">
        <v>47</v>
      </c>
      <c r="I1807" t="s">
        <v>339</v>
      </c>
      <c r="J1807" t="s">
        <v>130</v>
      </c>
      <c r="K1807" t="s">
        <v>131</v>
      </c>
      <c r="L1807" t="s">
        <v>5261</v>
      </c>
      <c r="M1807" t="s">
        <v>5266</v>
      </c>
      <c r="N1807">
        <v>2.5277777000000001E-2</v>
      </c>
      <c r="O1807">
        <v>59</v>
      </c>
      <c r="P1807">
        <v>17242</v>
      </c>
      <c r="Q1807">
        <v>0</v>
      </c>
      <c r="R1807">
        <v>0</v>
      </c>
      <c r="S1807">
        <v>0</v>
      </c>
      <c r="T1807">
        <v>0</v>
      </c>
      <c r="U1807">
        <v>1.4913890000000001</v>
      </c>
      <c r="V1807">
        <v>435.83943099999999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2761806</v>
      </c>
      <c r="B1808">
        <v>2</v>
      </c>
      <c r="C1808" t="s">
        <v>76</v>
      </c>
      <c r="D1808" t="s">
        <v>91</v>
      </c>
      <c r="E1808" t="s">
        <v>138</v>
      </c>
      <c r="F1808" t="s">
        <v>5267</v>
      </c>
      <c r="G1808" t="s">
        <v>923</v>
      </c>
      <c r="H1808" t="s">
        <v>47</v>
      </c>
      <c r="I1808" t="s">
        <v>129</v>
      </c>
      <c r="J1808" t="s">
        <v>130</v>
      </c>
      <c r="K1808" t="s">
        <v>131</v>
      </c>
      <c r="L1808" t="s">
        <v>5242</v>
      </c>
      <c r="M1808" t="s">
        <v>5268</v>
      </c>
      <c r="N1808">
        <v>1.613888888</v>
      </c>
      <c r="O1808">
        <v>224</v>
      </c>
      <c r="P1808">
        <v>6727</v>
      </c>
      <c r="Q1808">
        <v>0</v>
      </c>
      <c r="R1808">
        <v>0</v>
      </c>
      <c r="S1808">
        <v>0</v>
      </c>
      <c r="T1808">
        <v>0</v>
      </c>
      <c r="U1808">
        <v>361.51111100000003</v>
      </c>
      <c r="V1808">
        <v>10856.63055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2761829</v>
      </c>
      <c r="B1809">
        <v>1</v>
      </c>
      <c r="C1809" t="s">
        <v>76</v>
      </c>
      <c r="D1809" t="s">
        <v>81</v>
      </c>
      <c r="E1809" t="s">
        <v>153</v>
      </c>
      <c r="F1809" t="s">
        <v>5269</v>
      </c>
      <c r="G1809" t="s">
        <v>249</v>
      </c>
      <c r="H1809" t="s">
        <v>46</v>
      </c>
      <c r="I1809" t="s">
        <v>129</v>
      </c>
      <c r="J1809" t="s">
        <v>130</v>
      </c>
      <c r="K1809" t="s">
        <v>131</v>
      </c>
      <c r="L1809" t="s">
        <v>5270</v>
      </c>
      <c r="M1809" t="s">
        <v>5271</v>
      </c>
      <c r="N1809">
        <v>0.86083333299999998</v>
      </c>
      <c r="O1809">
        <v>0</v>
      </c>
      <c r="P1809">
        <v>6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5.165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2761831</v>
      </c>
      <c r="B1810">
        <v>1</v>
      </c>
      <c r="C1810" t="s">
        <v>76</v>
      </c>
      <c r="D1810" t="s">
        <v>91</v>
      </c>
      <c r="E1810" t="s">
        <v>158</v>
      </c>
      <c r="F1810" t="s">
        <v>4601</v>
      </c>
      <c r="G1810" t="s">
        <v>732</v>
      </c>
      <c r="H1810" t="s">
        <v>47</v>
      </c>
      <c r="I1810" t="s">
        <v>129</v>
      </c>
      <c r="J1810" t="s">
        <v>130</v>
      </c>
      <c r="K1810" t="s">
        <v>131</v>
      </c>
      <c r="L1810" t="s">
        <v>5272</v>
      </c>
      <c r="M1810" t="s">
        <v>5273</v>
      </c>
      <c r="N1810">
        <v>4.2580555550000003</v>
      </c>
      <c r="O1810">
        <v>16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68.128889000000001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2761841</v>
      </c>
      <c r="B1811">
        <v>1</v>
      </c>
      <c r="C1811" t="s">
        <v>77</v>
      </c>
      <c r="D1811" t="s">
        <v>116</v>
      </c>
      <c r="E1811" t="s">
        <v>158</v>
      </c>
      <c r="F1811" t="s">
        <v>4619</v>
      </c>
      <c r="G1811" t="s">
        <v>199</v>
      </c>
      <c r="H1811" t="s">
        <v>47</v>
      </c>
      <c r="I1811" t="s">
        <v>129</v>
      </c>
      <c r="J1811" t="s">
        <v>130</v>
      </c>
      <c r="K1811" t="s">
        <v>131</v>
      </c>
      <c r="L1811" t="s">
        <v>5274</v>
      </c>
      <c r="M1811" t="s">
        <v>5275</v>
      </c>
      <c r="N1811">
        <v>1.201944444</v>
      </c>
      <c r="O1811">
        <v>77</v>
      </c>
      <c r="P1811">
        <v>32</v>
      </c>
      <c r="Q1811">
        <v>0</v>
      </c>
      <c r="R1811">
        <v>0</v>
      </c>
      <c r="S1811">
        <v>0</v>
      </c>
      <c r="T1811">
        <v>0</v>
      </c>
      <c r="U1811">
        <v>92.549722000000003</v>
      </c>
      <c r="V1811">
        <v>38.462221999999997</v>
      </c>
      <c r="W1811">
        <v>0</v>
      </c>
      <c r="X1811">
        <v>0</v>
      </c>
      <c r="Y1811">
        <v>0</v>
      </c>
      <c r="Z1811">
        <v>0</v>
      </c>
    </row>
    <row r="1812" spans="1:26" x14ac:dyDescent="0.3">
      <c r="A1812">
        <v>2761845</v>
      </c>
      <c r="B1812">
        <v>1</v>
      </c>
      <c r="C1812" t="s">
        <v>76</v>
      </c>
      <c r="D1812" t="s">
        <v>79</v>
      </c>
      <c r="E1812" t="s">
        <v>222</v>
      </c>
      <c r="F1812" t="s">
        <v>5276</v>
      </c>
      <c r="G1812" t="s">
        <v>199</v>
      </c>
      <c r="H1812" t="s">
        <v>47</v>
      </c>
      <c r="I1812" t="s">
        <v>129</v>
      </c>
      <c r="J1812" t="s">
        <v>130</v>
      </c>
      <c r="K1812" t="s">
        <v>131</v>
      </c>
      <c r="L1812" t="s">
        <v>5277</v>
      </c>
      <c r="M1812" t="s">
        <v>5278</v>
      </c>
      <c r="N1812">
        <v>0.20138888799999999</v>
      </c>
      <c r="O1812">
        <v>21</v>
      </c>
      <c r="P1812">
        <v>353</v>
      </c>
      <c r="Q1812">
        <v>0</v>
      </c>
      <c r="R1812">
        <v>0</v>
      </c>
      <c r="S1812">
        <v>0</v>
      </c>
      <c r="T1812">
        <v>0</v>
      </c>
      <c r="U1812">
        <v>4.2291670000000003</v>
      </c>
      <c r="V1812">
        <v>71.090277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2761851</v>
      </c>
      <c r="B1813">
        <v>1</v>
      </c>
      <c r="C1813" t="s">
        <v>76</v>
      </c>
      <c r="D1813" t="s">
        <v>89</v>
      </c>
      <c r="E1813" t="s">
        <v>126</v>
      </c>
      <c r="F1813" t="s">
        <v>5279</v>
      </c>
      <c r="G1813" t="s">
        <v>195</v>
      </c>
      <c r="H1813" t="s">
        <v>46</v>
      </c>
      <c r="I1813" t="s">
        <v>129</v>
      </c>
      <c r="J1813" t="s">
        <v>130</v>
      </c>
      <c r="K1813" t="s">
        <v>131</v>
      </c>
      <c r="L1813" t="s">
        <v>5280</v>
      </c>
      <c r="M1813" t="s">
        <v>5281</v>
      </c>
      <c r="N1813">
        <v>2.400833333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5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12.004167000000001</v>
      </c>
    </row>
    <row r="1814" spans="1:26" x14ac:dyDescent="0.3">
      <c r="A1814">
        <v>2761877</v>
      </c>
      <c r="B1814">
        <v>1</v>
      </c>
      <c r="C1814" t="s">
        <v>76</v>
      </c>
      <c r="D1814" t="s">
        <v>81</v>
      </c>
      <c r="E1814" t="s">
        <v>153</v>
      </c>
      <c r="F1814" t="s">
        <v>5282</v>
      </c>
      <c r="G1814" t="s">
        <v>155</v>
      </c>
      <c r="H1814" t="s">
        <v>46</v>
      </c>
      <c r="I1814" t="s">
        <v>129</v>
      </c>
      <c r="J1814" t="s">
        <v>130</v>
      </c>
      <c r="K1814" t="s">
        <v>131</v>
      </c>
      <c r="L1814" t="s">
        <v>5283</v>
      </c>
      <c r="M1814" t="s">
        <v>5284</v>
      </c>
      <c r="N1814">
        <v>3.6777777770000002</v>
      </c>
      <c r="O1814">
        <v>0</v>
      </c>
      <c r="P1814">
        <v>11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40.455556000000001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2761854</v>
      </c>
      <c r="B1815">
        <v>1</v>
      </c>
      <c r="C1815" t="s">
        <v>77</v>
      </c>
      <c r="D1815" t="s">
        <v>123</v>
      </c>
      <c r="E1815" t="s">
        <v>163</v>
      </c>
      <c r="F1815" t="s">
        <v>3649</v>
      </c>
      <c r="G1815" t="s">
        <v>199</v>
      </c>
      <c r="H1815" t="s">
        <v>47</v>
      </c>
      <c r="I1815" t="s">
        <v>129</v>
      </c>
      <c r="J1815" t="s">
        <v>130</v>
      </c>
      <c r="K1815" t="s">
        <v>131</v>
      </c>
      <c r="L1815" t="s">
        <v>5285</v>
      </c>
      <c r="M1815" t="s">
        <v>5286</v>
      </c>
      <c r="N1815">
        <v>1.1616666659999999</v>
      </c>
      <c r="O1815">
        <v>116</v>
      </c>
      <c r="P1815">
        <v>718</v>
      </c>
      <c r="Q1815">
        <v>0</v>
      </c>
      <c r="R1815">
        <v>0</v>
      </c>
      <c r="S1815">
        <v>0</v>
      </c>
      <c r="T1815">
        <v>0</v>
      </c>
      <c r="U1815">
        <v>134.753333</v>
      </c>
      <c r="V1815">
        <v>834.07666600000005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2761883</v>
      </c>
      <c r="B1816">
        <v>1</v>
      </c>
      <c r="C1816" t="s">
        <v>77</v>
      </c>
      <c r="D1816" t="s">
        <v>110</v>
      </c>
      <c r="E1816" t="s">
        <v>222</v>
      </c>
      <c r="F1816" t="s">
        <v>5287</v>
      </c>
      <c r="G1816" t="s">
        <v>199</v>
      </c>
      <c r="H1816" t="s">
        <v>47</v>
      </c>
      <c r="I1816" t="s">
        <v>129</v>
      </c>
      <c r="J1816" t="s">
        <v>130</v>
      </c>
      <c r="K1816" t="s">
        <v>131</v>
      </c>
      <c r="L1816" t="s">
        <v>5288</v>
      </c>
      <c r="M1816" t="s">
        <v>5289</v>
      </c>
      <c r="N1816">
        <v>0.42111111099999998</v>
      </c>
      <c r="O1816">
        <v>0</v>
      </c>
      <c r="P1816">
        <v>0</v>
      </c>
      <c r="Q1816">
        <v>0</v>
      </c>
      <c r="R1816">
        <v>0</v>
      </c>
      <c r="S1816">
        <v>26</v>
      </c>
      <c r="T1816">
        <v>3454</v>
      </c>
      <c r="U1816">
        <v>0</v>
      </c>
      <c r="V1816">
        <v>0</v>
      </c>
      <c r="W1816">
        <v>0</v>
      </c>
      <c r="X1816">
        <v>0</v>
      </c>
      <c r="Y1816">
        <v>10.948888999999999</v>
      </c>
      <c r="Z1816">
        <v>1454.517777</v>
      </c>
    </row>
    <row r="1817" spans="1:26" x14ac:dyDescent="0.3">
      <c r="A1817">
        <v>2761860</v>
      </c>
      <c r="B1817">
        <v>1</v>
      </c>
      <c r="C1817" t="s">
        <v>77</v>
      </c>
      <c r="D1817" t="s">
        <v>111</v>
      </c>
      <c r="E1817" t="s">
        <v>163</v>
      </c>
      <c r="F1817" t="s">
        <v>5290</v>
      </c>
      <c r="G1817" t="s">
        <v>264</v>
      </c>
      <c r="H1817" t="s">
        <v>47</v>
      </c>
      <c r="I1817" t="s">
        <v>129</v>
      </c>
      <c r="J1817" t="s">
        <v>130</v>
      </c>
      <c r="K1817" t="s">
        <v>131</v>
      </c>
      <c r="L1817" t="s">
        <v>5291</v>
      </c>
      <c r="M1817" t="s">
        <v>5292</v>
      </c>
      <c r="N1817">
        <v>1.859444444</v>
      </c>
      <c r="O1817">
        <v>0</v>
      </c>
      <c r="P1817">
        <v>0</v>
      </c>
      <c r="Q1817">
        <v>0</v>
      </c>
      <c r="R1817">
        <v>0</v>
      </c>
      <c r="S1817">
        <v>1</v>
      </c>
      <c r="T1817">
        <v>86</v>
      </c>
      <c r="U1817">
        <v>0</v>
      </c>
      <c r="V1817">
        <v>0</v>
      </c>
      <c r="W1817">
        <v>0</v>
      </c>
      <c r="X1817">
        <v>0</v>
      </c>
      <c r="Y1817">
        <v>1.8594440000000001</v>
      </c>
      <c r="Z1817">
        <v>159.91222200000001</v>
      </c>
    </row>
    <row r="1818" spans="1:26" x14ac:dyDescent="0.3">
      <c r="A1818">
        <v>2761861</v>
      </c>
      <c r="B1818">
        <v>1</v>
      </c>
      <c r="C1818" t="s">
        <v>77</v>
      </c>
      <c r="D1818" t="s">
        <v>113</v>
      </c>
      <c r="E1818" t="s">
        <v>163</v>
      </c>
      <c r="F1818" t="s">
        <v>5293</v>
      </c>
      <c r="G1818" t="s">
        <v>264</v>
      </c>
      <c r="H1818" t="s">
        <v>47</v>
      </c>
      <c r="I1818" t="s">
        <v>129</v>
      </c>
      <c r="J1818" t="s">
        <v>130</v>
      </c>
      <c r="K1818" t="s">
        <v>131</v>
      </c>
      <c r="L1818" t="s">
        <v>5294</v>
      </c>
      <c r="M1818" t="s">
        <v>5295</v>
      </c>
      <c r="N1818">
        <v>2.613611111</v>
      </c>
      <c r="O1818">
        <v>0</v>
      </c>
      <c r="P1818">
        <v>0</v>
      </c>
      <c r="Q1818">
        <v>16</v>
      </c>
      <c r="R1818">
        <v>70</v>
      </c>
      <c r="S1818">
        <v>12</v>
      </c>
      <c r="T1818">
        <v>215</v>
      </c>
      <c r="U1818">
        <v>0</v>
      </c>
      <c r="V1818">
        <v>0</v>
      </c>
      <c r="W1818">
        <v>41.817777999999997</v>
      </c>
      <c r="X1818">
        <v>182.952778</v>
      </c>
      <c r="Y1818">
        <v>31.363333000000001</v>
      </c>
      <c r="Z1818">
        <v>561.92638899999997</v>
      </c>
    </row>
    <row r="1819" spans="1:26" x14ac:dyDescent="0.3">
      <c r="A1819">
        <v>2761866</v>
      </c>
      <c r="B1819">
        <v>1</v>
      </c>
      <c r="C1819" t="s">
        <v>76</v>
      </c>
      <c r="D1819" t="s">
        <v>88</v>
      </c>
      <c r="E1819" t="s">
        <v>126</v>
      </c>
      <c r="F1819" t="s">
        <v>5296</v>
      </c>
      <c r="G1819" t="s">
        <v>371</v>
      </c>
      <c r="H1819" t="s">
        <v>46</v>
      </c>
      <c r="I1819" t="s">
        <v>129</v>
      </c>
      <c r="J1819" t="s">
        <v>130</v>
      </c>
      <c r="K1819" t="s">
        <v>131</v>
      </c>
      <c r="L1819" t="s">
        <v>5297</v>
      </c>
      <c r="M1819" t="s">
        <v>5298</v>
      </c>
      <c r="N1819">
        <v>1.9183333330000001</v>
      </c>
      <c r="O1819">
        <v>0</v>
      </c>
      <c r="P1819">
        <v>37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70.978333000000006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2761868</v>
      </c>
      <c r="B1820">
        <v>1</v>
      </c>
      <c r="C1820" t="s">
        <v>77</v>
      </c>
      <c r="D1820" t="s">
        <v>121</v>
      </c>
      <c r="E1820" t="s">
        <v>163</v>
      </c>
      <c r="F1820" t="s">
        <v>5299</v>
      </c>
      <c r="G1820" t="s">
        <v>199</v>
      </c>
      <c r="H1820" t="s">
        <v>47</v>
      </c>
      <c r="I1820" t="s">
        <v>129</v>
      </c>
      <c r="J1820" t="s">
        <v>130</v>
      </c>
      <c r="K1820" t="s">
        <v>131</v>
      </c>
      <c r="L1820" t="s">
        <v>5300</v>
      </c>
      <c r="M1820" t="s">
        <v>5301</v>
      </c>
      <c r="N1820">
        <v>0.94777777699999999</v>
      </c>
      <c r="O1820">
        <v>0</v>
      </c>
      <c r="P1820">
        <v>0</v>
      </c>
      <c r="Q1820">
        <v>7</v>
      </c>
      <c r="R1820">
        <v>1046</v>
      </c>
      <c r="S1820">
        <v>0</v>
      </c>
      <c r="T1820">
        <v>0</v>
      </c>
      <c r="U1820">
        <v>0</v>
      </c>
      <c r="V1820">
        <v>0</v>
      </c>
      <c r="W1820">
        <v>6.6344440000000002</v>
      </c>
      <c r="X1820">
        <v>991.37555499999996</v>
      </c>
      <c r="Y1820">
        <v>0</v>
      </c>
      <c r="Z1820">
        <v>0</v>
      </c>
    </row>
    <row r="1821" spans="1:26" x14ac:dyDescent="0.3">
      <c r="A1821">
        <v>2761875</v>
      </c>
      <c r="B1821">
        <v>1</v>
      </c>
      <c r="C1821" t="s">
        <v>77</v>
      </c>
      <c r="D1821" t="s">
        <v>118</v>
      </c>
      <c r="E1821" t="s">
        <v>167</v>
      </c>
      <c r="F1821" t="s">
        <v>5302</v>
      </c>
      <c r="G1821" t="s">
        <v>160</v>
      </c>
      <c r="H1821" t="s">
        <v>46</v>
      </c>
      <c r="I1821" t="s">
        <v>129</v>
      </c>
      <c r="J1821" t="s">
        <v>130</v>
      </c>
      <c r="K1821" t="s">
        <v>131</v>
      </c>
      <c r="L1821" t="s">
        <v>5303</v>
      </c>
      <c r="M1821" t="s">
        <v>5304</v>
      </c>
      <c r="N1821">
        <v>0.54444444400000003</v>
      </c>
      <c r="O1821">
        <v>0</v>
      </c>
      <c r="P1821">
        <v>209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113.788889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2761874</v>
      </c>
      <c r="B1822">
        <v>1</v>
      </c>
      <c r="C1822" t="s">
        <v>76</v>
      </c>
      <c r="D1822" t="s">
        <v>78</v>
      </c>
      <c r="E1822" t="s">
        <v>145</v>
      </c>
      <c r="F1822" t="s">
        <v>3497</v>
      </c>
      <c r="G1822" t="s">
        <v>150</v>
      </c>
      <c r="H1822" t="s">
        <v>46</v>
      </c>
      <c r="I1822" t="s">
        <v>129</v>
      </c>
      <c r="J1822" t="s">
        <v>130</v>
      </c>
      <c r="K1822" t="s">
        <v>131</v>
      </c>
      <c r="L1822" t="s">
        <v>5305</v>
      </c>
      <c r="M1822" t="s">
        <v>5306</v>
      </c>
      <c r="N1822">
        <v>1.4244444439999999</v>
      </c>
      <c r="O1822">
        <v>0</v>
      </c>
      <c r="P1822">
        <v>101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143.868889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2761881</v>
      </c>
      <c r="B1823">
        <v>1</v>
      </c>
      <c r="C1823" t="s">
        <v>76</v>
      </c>
      <c r="D1823" t="s">
        <v>90</v>
      </c>
      <c r="E1823" t="s">
        <v>222</v>
      </c>
      <c r="F1823" t="s">
        <v>5307</v>
      </c>
      <c r="G1823" t="s">
        <v>199</v>
      </c>
      <c r="H1823" t="s">
        <v>47</v>
      </c>
      <c r="I1823" t="s">
        <v>129</v>
      </c>
      <c r="J1823" t="s">
        <v>130</v>
      </c>
      <c r="K1823" t="s">
        <v>131</v>
      </c>
      <c r="L1823" t="s">
        <v>5308</v>
      </c>
      <c r="M1823" t="s">
        <v>5309</v>
      </c>
      <c r="N1823">
        <v>0.204166666</v>
      </c>
      <c r="O1823">
        <v>0</v>
      </c>
      <c r="P1823">
        <v>0</v>
      </c>
      <c r="Q1823">
        <v>5</v>
      </c>
      <c r="R1823">
        <v>178</v>
      </c>
      <c r="S1823">
        <v>63</v>
      </c>
      <c r="T1823">
        <v>106</v>
      </c>
      <c r="U1823">
        <v>0</v>
      </c>
      <c r="V1823">
        <v>0</v>
      </c>
      <c r="W1823">
        <v>1.0208330000000001</v>
      </c>
      <c r="X1823">
        <v>36.341667000000001</v>
      </c>
      <c r="Y1823">
        <v>12.862500000000001</v>
      </c>
      <c r="Z1823">
        <v>21.641667000000002</v>
      </c>
    </row>
    <row r="1824" spans="1:26" x14ac:dyDescent="0.3">
      <c r="A1824">
        <v>2761889</v>
      </c>
      <c r="B1824">
        <v>1</v>
      </c>
      <c r="C1824" t="s">
        <v>77</v>
      </c>
      <c r="D1824" t="s">
        <v>119</v>
      </c>
      <c r="E1824" t="s">
        <v>126</v>
      </c>
      <c r="F1824" t="s">
        <v>5310</v>
      </c>
      <c r="G1824" t="s">
        <v>128</v>
      </c>
      <c r="H1824" t="s">
        <v>46</v>
      </c>
      <c r="I1824" t="s">
        <v>129</v>
      </c>
      <c r="J1824" t="s">
        <v>130</v>
      </c>
      <c r="K1824" t="s">
        <v>131</v>
      </c>
      <c r="L1824" t="s">
        <v>5311</v>
      </c>
      <c r="M1824" t="s">
        <v>5312</v>
      </c>
      <c r="N1824">
        <v>1.690555555</v>
      </c>
      <c r="O1824">
        <v>0</v>
      </c>
      <c r="P1824">
        <v>186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314.443333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2761887</v>
      </c>
      <c r="B1825">
        <v>1</v>
      </c>
      <c r="C1825" t="s">
        <v>77</v>
      </c>
      <c r="D1825" t="s">
        <v>114</v>
      </c>
      <c r="E1825" t="s">
        <v>126</v>
      </c>
      <c r="F1825" t="s">
        <v>5313</v>
      </c>
      <c r="G1825" t="s">
        <v>128</v>
      </c>
      <c r="H1825" t="s">
        <v>46</v>
      </c>
      <c r="I1825" t="s">
        <v>129</v>
      </c>
      <c r="J1825" t="s">
        <v>130</v>
      </c>
      <c r="K1825" t="s">
        <v>131</v>
      </c>
      <c r="L1825" t="s">
        <v>5314</v>
      </c>
      <c r="M1825" t="s">
        <v>5315</v>
      </c>
      <c r="N1825">
        <v>1.5563888880000001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18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28.015000000000001</v>
      </c>
    </row>
    <row r="1826" spans="1:26" x14ac:dyDescent="0.3">
      <c r="A1826">
        <v>2761917</v>
      </c>
      <c r="B1826">
        <v>1</v>
      </c>
      <c r="C1826" t="s">
        <v>77</v>
      </c>
      <c r="D1826" t="s">
        <v>116</v>
      </c>
      <c r="E1826" t="s">
        <v>222</v>
      </c>
      <c r="F1826" t="s">
        <v>5316</v>
      </c>
      <c r="G1826" t="s">
        <v>199</v>
      </c>
      <c r="H1826" t="s">
        <v>47</v>
      </c>
      <c r="I1826" t="s">
        <v>129</v>
      </c>
      <c r="J1826" t="s">
        <v>130</v>
      </c>
      <c r="K1826" t="s">
        <v>131</v>
      </c>
      <c r="L1826" t="s">
        <v>5317</v>
      </c>
      <c r="M1826" t="s">
        <v>5318</v>
      </c>
      <c r="N1826">
        <v>1.2594444440000001</v>
      </c>
      <c r="O1826">
        <v>118</v>
      </c>
      <c r="P1826">
        <v>371</v>
      </c>
      <c r="Q1826">
        <v>0</v>
      </c>
      <c r="R1826">
        <v>0</v>
      </c>
      <c r="S1826">
        <v>0</v>
      </c>
      <c r="T1826">
        <v>0</v>
      </c>
      <c r="U1826">
        <v>148.61444399999999</v>
      </c>
      <c r="V1826">
        <v>467.25388900000002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2761882</v>
      </c>
      <c r="B1827">
        <v>1</v>
      </c>
      <c r="C1827" t="s">
        <v>76</v>
      </c>
      <c r="D1827" t="s">
        <v>80</v>
      </c>
      <c r="E1827" t="s">
        <v>167</v>
      </c>
      <c r="F1827" t="s">
        <v>5319</v>
      </c>
      <c r="G1827" t="s">
        <v>371</v>
      </c>
      <c r="H1827" t="s">
        <v>46</v>
      </c>
      <c r="I1827" t="s">
        <v>129</v>
      </c>
      <c r="J1827" t="s">
        <v>130</v>
      </c>
      <c r="K1827" t="s">
        <v>131</v>
      </c>
      <c r="L1827" t="s">
        <v>5320</v>
      </c>
      <c r="M1827" t="s">
        <v>5321</v>
      </c>
      <c r="N1827">
        <v>0.67944444400000004</v>
      </c>
      <c r="O1827">
        <v>0</v>
      </c>
      <c r="P1827">
        <v>337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228.97277800000001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2761886</v>
      </c>
      <c r="B1828">
        <v>1</v>
      </c>
      <c r="C1828" t="s">
        <v>76</v>
      </c>
      <c r="D1828" t="s">
        <v>90</v>
      </c>
      <c r="E1828" t="s">
        <v>222</v>
      </c>
      <c r="F1828" t="s">
        <v>2393</v>
      </c>
      <c r="G1828" t="s">
        <v>199</v>
      </c>
      <c r="H1828" t="s">
        <v>47</v>
      </c>
      <c r="I1828" t="s">
        <v>129</v>
      </c>
      <c r="J1828" t="s">
        <v>130</v>
      </c>
      <c r="K1828" t="s">
        <v>131</v>
      </c>
      <c r="L1828" t="s">
        <v>5322</v>
      </c>
      <c r="M1828" t="s">
        <v>5323</v>
      </c>
      <c r="N1828">
        <v>0.21305555500000001</v>
      </c>
      <c r="O1828">
        <v>0</v>
      </c>
      <c r="P1828">
        <v>0</v>
      </c>
      <c r="Q1828">
        <v>4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0.85222200000000004</v>
      </c>
      <c r="X1828">
        <v>0</v>
      </c>
      <c r="Y1828">
        <v>0</v>
      </c>
      <c r="Z1828">
        <v>0</v>
      </c>
    </row>
    <row r="1829" spans="1:26" x14ac:dyDescent="0.3">
      <c r="A1829">
        <v>2761888</v>
      </c>
      <c r="B1829">
        <v>1</v>
      </c>
      <c r="C1829" t="s">
        <v>76</v>
      </c>
      <c r="D1829" t="s">
        <v>102</v>
      </c>
      <c r="E1829" t="s">
        <v>163</v>
      </c>
      <c r="F1829" t="s">
        <v>5324</v>
      </c>
      <c r="G1829" t="s">
        <v>364</v>
      </c>
      <c r="H1829" t="s">
        <v>47</v>
      </c>
      <c r="I1829" t="s">
        <v>129</v>
      </c>
      <c r="J1829" t="s">
        <v>130</v>
      </c>
      <c r="K1829" t="s">
        <v>131</v>
      </c>
      <c r="L1829" t="s">
        <v>5325</v>
      </c>
      <c r="M1829" t="s">
        <v>5326</v>
      </c>
      <c r="N1829">
        <v>3.659166666</v>
      </c>
      <c r="O1829">
        <v>0</v>
      </c>
      <c r="P1829">
        <v>78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285.41500000000002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2761893</v>
      </c>
      <c r="B1830">
        <v>1</v>
      </c>
      <c r="C1830" t="s">
        <v>77</v>
      </c>
      <c r="D1830" t="s">
        <v>113</v>
      </c>
      <c r="E1830" t="s">
        <v>222</v>
      </c>
      <c r="F1830" t="s">
        <v>2404</v>
      </c>
      <c r="G1830" t="s">
        <v>199</v>
      </c>
      <c r="H1830" t="s">
        <v>47</v>
      </c>
      <c r="I1830" t="s">
        <v>129</v>
      </c>
      <c r="J1830" t="s">
        <v>130</v>
      </c>
      <c r="K1830" t="s">
        <v>131</v>
      </c>
      <c r="L1830" t="s">
        <v>5327</v>
      </c>
      <c r="M1830" t="s">
        <v>5328</v>
      </c>
      <c r="N1830">
        <v>0.21972222199999999</v>
      </c>
      <c r="O1830">
        <v>0</v>
      </c>
      <c r="P1830">
        <v>0</v>
      </c>
      <c r="Q1830">
        <v>30</v>
      </c>
      <c r="R1830">
        <v>856</v>
      </c>
      <c r="S1830">
        <v>29</v>
      </c>
      <c r="T1830">
        <v>709</v>
      </c>
      <c r="U1830">
        <v>0</v>
      </c>
      <c r="V1830">
        <v>0</v>
      </c>
      <c r="W1830">
        <v>6.5916670000000002</v>
      </c>
      <c r="X1830">
        <v>188.082222</v>
      </c>
      <c r="Y1830">
        <v>6.3719440000000001</v>
      </c>
      <c r="Z1830">
        <v>155.78305499999999</v>
      </c>
    </row>
    <row r="1831" spans="1:26" x14ac:dyDescent="0.3">
      <c r="A1831">
        <v>2761892</v>
      </c>
      <c r="B1831">
        <v>1</v>
      </c>
      <c r="C1831" t="s">
        <v>76</v>
      </c>
      <c r="D1831" t="s">
        <v>83</v>
      </c>
      <c r="E1831" t="s">
        <v>167</v>
      </c>
      <c r="F1831" t="s">
        <v>5329</v>
      </c>
      <c r="G1831" t="s">
        <v>135</v>
      </c>
      <c r="H1831" t="s">
        <v>46</v>
      </c>
      <c r="I1831" t="s">
        <v>129</v>
      </c>
      <c r="J1831" t="s">
        <v>130</v>
      </c>
      <c r="K1831" t="s">
        <v>131</v>
      </c>
      <c r="L1831" t="s">
        <v>5330</v>
      </c>
      <c r="M1831" t="s">
        <v>5331</v>
      </c>
      <c r="N1831">
        <v>0.97805555499999997</v>
      </c>
      <c r="O1831">
        <v>0</v>
      </c>
      <c r="P1831">
        <v>398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389.26611100000002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2761896</v>
      </c>
      <c r="B1832">
        <v>1</v>
      </c>
      <c r="C1832" t="s">
        <v>76</v>
      </c>
      <c r="D1832" t="s">
        <v>91</v>
      </c>
      <c r="E1832" t="s">
        <v>167</v>
      </c>
      <c r="F1832" t="s">
        <v>5332</v>
      </c>
      <c r="G1832" t="s">
        <v>195</v>
      </c>
      <c r="H1832" t="s">
        <v>46</v>
      </c>
      <c r="I1832" t="s">
        <v>129</v>
      </c>
      <c r="J1832" t="s">
        <v>130</v>
      </c>
      <c r="K1832" t="s">
        <v>131</v>
      </c>
      <c r="L1832" t="s">
        <v>5333</v>
      </c>
      <c r="M1832" t="s">
        <v>5334</v>
      </c>
      <c r="N1832">
        <v>1.56</v>
      </c>
      <c r="O1832">
        <v>0</v>
      </c>
      <c r="P1832">
        <v>131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204.36</v>
      </c>
      <c r="W1832">
        <v>0</v>
      </c>
      <c r="X1832">
        <v>0</v>
      </c>
      <c r="Y1832">
        <v>0</v>
      </c>
      <c r="Z1832">
        <v>0</v>
      </c>
    </row>
    <row r="1833" spans="1:26" x14ac:dyDescent="0.3">
      <c r="A1833">
        <v>2761897</v>
      </c>
      <c r="B1833">
        <v>1</v>
      </c>
      <c r="C1833" t="s">
        <v>76</v>
      </c>
      <c r="D1833" t="s">
        <v>96</v>
      </c>
      <c r="E1833" t="s">
        <v>126</v>
      </c>
      <c r="F1833" t="s">
        <v>5335</v>
      </c>
      <c r="G1833" t="s">
        <v>128</v>
      </c>
      <c r="H1833" t="s">
        <v>46</v>
      </c>
      <c r="I1833" t="s">
        <v>129</v>
      </c>
      <c r="J1833" t="s">
        <v>130</v>
      </c>
      <c r="K1833" t="s">
        <v>131</v>
      </c>
      <c r="L1833" t="s">
        <v>5336</v>
      </c>
      <c r="M1833" t="s">
        <v>5337</v>
      </c>
      <c r="N1833">
        <v>1.0833333329999999</v>
      </c>
      <c r="O1833">
        <v>0</v>
      </c>
      <c r="P1833">
        <v>72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78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2761895</v>
      </c>
      <c r="B1834">
        <v>1</v>
      </c>
      <c r="C1834" t="s">
        <v>77</v>
      </c>
      <c r="D1834" t="s">
        <v>113</v>
      </c>
      <c r="E1834" t="s">
        <v>222</v>
      </c>
      <c r="F1834" t="s">
        <v>5338</v>
      </c>
      <c r="G1834" t="s">
        <v>199</v>
      </c>
      <c r="H1834" t="s">
        <v>47</v>
      </c>
      <c r="I1834" t="s">
        <v>129</v>
      </c>
      <c r="J1834" t="s">
        <v>130</v>
      </c>
      <c r="K1834" t="s">
        <v>131</v>
      </c>
      <c r="L1834" t="s">
        <v>5339</v>
      </c>
      <c r="M1834" t="s">
        <v>5340</v>
      </c>
      <c r="N1834">
        <v>0.115555555</v>
      </c>
      <c r="O1834">
        <v>0</v>
      </c>
      <c r="P1834">
        <v>0</v>
      </c>
      <c r="Q1834">
        <v>14</v>
      </c>
      <c r="R1834">
        <v>72</v>
      </c>
      <c r="S1834">
        <v>49</v>
      </c>
      <c r="T1834">
        <v>472</v>
      </c>
      <c r="U1834">
        <v>0</v>
      </c>
      <c r="V1834">
        <v>0</v>
      </c>
      <c r="W1834">
        <v>1.6177779999999999</v>
      </c>
      <c r="X1834">
        <v>8.32</v>
      </c>
      <c r="Y1834">
        <v>5.6622219999999999</v>
      </c>
      <c r="Z1834">
        <v>54.542222000000002</v>
      </c>
    </row>
    <row r="1835" spans="1:26" x14ac:dyDescent="0.3">
      <c r="A1835">
        <v>2761898</v>
      </c>
      <c r="B1835">
        <v>1</v>
      </c>
      <c r="C1835" t="s">
        <v>77</v>
      </c>
      <c r="D1835" t="s">
        <v>108</v>
      </c>
      <c r="E1835" t="s">
        <v>222</v>
      </c>
      <c r="F1835" t="s">
        <v>5341</v>
      </c>
      <c r="G1835" t="s">
        <v>199</v>
      </c>
      <c r="H1835" t="s">
        <v>47</v>
      </c>
      <c r="I1835" t="s">
        <v>129</v>
      </c>
      <c r="J1835" t="s">
        <v>130</v>
      </c>
      <c r="K1835" t="s">
        <v>131</v>
      </c>
      <c r="L1835" t="s">
        <v>5342</v>
      </c>
      <c r="M1835" t="s">
        <v>5343</v>
      </c>
      <c r="N1835">
        <v>2.3050000000000002</v>
      </c>
      <c r="O1835">
        <v>0</v>
      </c>
      <c r="P1835">
        <v>0</v>
      </c>
      <c r="Q1835">
        <v>27</v>
      </c>
      <c r="R1835">
        <v>6</v>
      </c>
      <c r="S1835">
        <v>6</v>
      </c>
      <c r="T1835">
        <v>18</v>
      </c>
      <c r="U1835">
        <v>0</v>
      </c>
      <c r="V1835">
        <v>0</v>
      </c>
      <c r="W1835">
        <v>62.234999999999999</v>
      </c>
      <c r="X1835">
        <v>13.83</v>
      </c>
      <c r="Y1835">
        <v>13.83</v>
      </c>
      <c r="Z1835">
        <v>41.49</v>
      </c>
    </row>
    <row r="1836" spans="1:26" x14ac:dyDescent="0.3">
      <c r="A1836">
        <v>2761899</v>
      </c>
      <c r="B1836">
        <v>1</v>
      </c>
      <c r="C1836" t="s">
        <v>76</v>
      </c>
      <c r="D1836" t="s">
        <v>84</v>
      </c>
      <c r="E1836" t="s">
        <v>145</v>
      </c>
      <c r="F1836" t="s">
        <v>5344</v>
      </c>
      <c r="G1836" t="s">
        <v>150</v>
      </c>
      <c r="H1836" t="s">
        <v>46</v>
      </c>
      <c r="I1836" t="s">
        <v>129</v>
      </c>
      <c r="J1836" t="s">
        <v>130</v>
      </c>
      <c r="K1836" t="s">
        <v>131</v>
      </c>
      <c r="L1836" t="s">
        <v>5345</v>
      </c>
      <c r="M1836" t="s">
        <v>5346</v>
      </c>
      <c r="N1836">
        <v>2.0391666659999999</v>
      </c>
      <c r="O1836">
        <v>0</v>
      </c>
      <c r="P1836">
        <v>27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55.057499999999997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2761900</v>
      </c>
      <c r="B1837">
        <v>1</v>
      </c>
      <c r="C1837" t="s">
        <v>77</v>
      </c>
      <c r="D1837" t="s">
        <v>118</v>
      </c>
      <c r="E1837" t="s">
        <v>222</v>
      </c>
      <c r="F1837" t="s">
        <v>5347</v>
      </c>
      <c r="G1837" t="s">
        <v>199</v>
      </c>
      <c r="H1837" t="s">
        <v>47</v>
      </c>
      <c r="I1837" t="s">
        <v>129</v>
      </c>
      <c r="J1837" t="s">
        <v>130</v>
      </c>
      <c r="K1837" t="s">
        <v>131</v>
      </c>
      <c r="L1837" t="s">
        <v>5348</v>
      </c>
      <c r="M1837" t="s">
        <v>5349</v>
      </c>
      <c r="N1837">
        <v>0.36388888800000002</v>
      </c>
      <c r="O1837">
        <v>2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0.72777800000000004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3">
      <c r="A1838">
        <v>2761912</v>
      </c>
      <c r="B1838">
        <v>1</v>
      </c>
      <c r="C1838" t="s">
        <v>77</v>
      </c>
      <c r="D1838" t="s">
        <v>119</v>
      </c>
      <c r="E1838" t="s">
        <v>158</v>
      </c>
      <c r="F1838" t="s">
        <v>3766</v>
      </c>
      <c r="G1838" t="s">
        <v>199</v>
      </c>
      <c r="H1838" t="s">
        <v>47</v>
      </c>
      <c r="I1838" t="s">
        <v>129</v>
      </c>
      <c r="J1838" t="s">
        <v>130</v>
      </c>
      <c r="K1838" t="s">
        <v>131</v>
      </c>
      <c r="L1838" t="s">
        <v>5350</v>
      </c>
      <c r="M1838" t="s">
        <v>5351</v>
      </c>
      <c r="N1838">
        <v>0.87749999999999995</v>
      </c>
      <c r="O1838">
        <v>28</v>
      </c>
      <c r="P1838">
        <v>289</v>
      </c>
      <c r="Q1838">
        <v>0</v>
      </c>
      <c r="R1838">
        <v>0</v>
      </c>
      <c r="S1838">
        <v>0</v>
      </c>
      <c r="T1838">
        <v>0</v>
      </c>
      <c r="U1838">
        <v>24.57</v>
      </c>
      <c r="V1838">
        <v>253.5975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2761905</v>
      </c>
      <c r="B1839">
        <v>1</v>
      </c>
      <c r="C1839" t="s">
        <v>77</v>
      </c>
      <c r="D1839" t="s">
        <v>120</v>
      </c>
      <c r="E1839" t="s">
        <v>126</v>
      </c>
      <c r="F1839" t="s">
        <v>5352</v>
      </c>
      <c r="G1839" t="s">
        <v>348</v>
      </c>
      <c r="H1839" t="s">
        <v>46</v>
      </c>
      <c r="I1839" t="s">
        <v>129</v>
      </c>
      <c r="J1839" t="s">
        <v>130</v>
      </c>
      <c r="K1839" t="s">
        <v>142</v>
      </c>
      <c r="L1839" t="s">
        <v>5353</v>
      </c>
      <c r="M1839" t="s">
        <v>5354</v>
      </c>
      <c r="N1839">
        <v>1.3774999999999999</v>
      </c>
      <c r="O1839">
        <v>0</v>
      </c>
      <c r="P1839">
        <v>0</v>
      </c>
      <c r="Q1839">
        <v>0</v>
      </c>
      <c r="R1839">
        <v>87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119.8425</v>
      </c>
      <c r="Y1839">
        <v>0</v>
      </c>
      <c r="Z1839">
        <v>0</v>
      </c>
    </row>
    <row r="1840" spans="1:26" x14ac:dyDescent="0.3">
      <c r="A1840">
        <v>2761916</v>
      </c>
      <c r="B1840">
        <v>1</v>
      </c>
      <c r="C1840" t="s">
        <v>76</v>
      </c>
      <c r="D1840" t="s">
        <v>91</v>
      </c>
      <c r="E1840" t="s">
        <v>153</v>
      </c>
      <c r="F1840" t="s">
        <v>5355</v>
      </c>
      <c r="G1840" t="s">
        <v>155</v>
      </c>
      <c r="H1840" t="s">
        <v>46</v>
      </c>
      <c r="I1840" t="s">
        <v>129</v>
      </c>
      <c r="J1840" t="s">
        <v>130</v>
      </c>
      <c r="K1840" t="s">
        <v>131</v>
      </c>
      <c r="L1840" t="s">
        <v>5356</v>
      </c>
      <c r="M1840" t="s">
        <v>5357</v>
      </c>
      <c r="N1840">
        <v>3.9591666659999998</v>
      </c>
      <c r="O1840">
        <v>0</v>
      </c>
      <c r="P1840">
        <v>34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134.61166700000001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2761936</v>
      </c>
      <c r="B1841">
        <v>1</v>
      </c>
      <c r="C1841" t="s">
        <v>76</v>
      </c>
      <c r="D1841" t="s">
        <v>81</v>
      </c>
      <c r="E1841" t="s">
        <v>153</v>
      </c>
      <c r="F1841" t="s">
        <v>5358</v>
      </c>
      <c r="G1841" t="s">
        <v>206</v>
      </c>
      <c r="H1841" t="s">
        <v>46</v>
      </c>
      <c r="I1841" t="s">
        <v>129</v>
      </c>
      <c r="J1841" t="s">
        <v>130</v>
      </c>
      <c r="K1841" t="s">
        <v>131</v>
      </c>
      <c r="L1841" t="s">
        <v>5359</v>
      </c>
      <c r="M1841" t="s">
        <v>5360</v>
      </c>
      <c r="N1841">
        <v>2.0358333329999998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2.0358329999999998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2761945</v>
      </c>
      <c r="B1842">
        <v>1</v>
      </c>
      <c r="C1842" t="s">
        <v>77</v>
      </c>
      <c r="D1842" t="s">
        <v>113</v>
      </c>
      <c r="E1842" t="s">
        <v>163</v>
      </c>
      <c r="F1842" t="s">
        <v>5361</v>
      </c>
      <c r="G1842" t="s">
        <v>264</v>
      </c>
      <c r="H1842" t="s">
        <v>47</v>
      </c>
      <c r="I1842" t="s">
        <v>129</v>
      </c>
      <c r="J1842" t="s">
        <v>130</v>
      </c>
      <c r="K1842" t="s">
        <v>131</v>
      </c>
      <c r="L1842" t="s">
        <v>5362</v>
      </c>
      <c r="M1842" t="s">
        <v>5363</v>
      </c>
      <c r="N1842">
        <v>3.0975000000000001</v>
      </c>
      <c r="O1842">
        <v>0</v>
      </c>
      <c r="P1842">
        <v>0</v>
      </c>
      <c r="Q1842">
        <v>0</v>
      </c>
      <c r="R1842">
        <v>0</v>
      </c>
      <c r="S1842">
        <v>3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9.2925000000000004</v>
      </c>
      <c r="Z1842">
        <v>0</v>
      </c>
    </row>
    <row r="1843" spans="1:26" x14ac:dyDescent="0.3">
      <c r="A1843">
        <v>2761933</v>
      </c>
      <c r="B1843">
        <v>1</v>
      </c>
      <c r="C1843" t="s">
        <v>76</v>
      </c>
      <c r="D1843" t="s">
        <v>94</v>
      </c>
      <c r="E1843" t="s">
        <v>153</v>
      </c>
      <c r="F1843" t="s">
        <v>5364</v>
      </c>
      <c r="G1843" t="s">
        <v>249</v>
      </c>
      <c r="H1843" t="s">
        <v>46</v>
      </c>
      <c r="I1843" t="s">
        <v>129</v>
      </c>
      <c r="J1843" t="s">
        <v>130</v>
      </c>
      <c r="K1843" t="s">
        <v>131</v>
      </c>
      <c r="L1843" t="s">
        <v>5365</v>
      </c>
      <c r="M1843" t="s">
        <v>5366</v>
      </c>
      <c r="N1843">
        <v>3.1719444440000002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3.1719439999999999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2761937</v>
      </c>
      <c r="B1844">
        <v>1</v>
      </c>
      <c r="C1844" t="s">
        <v>76</v>
      </c>
      <c r="D1844" t="s">
        <v>90</v>
      </c>
      <c r="E1844" t="s">
        <v>167</v>
      </c>
      <c r="F1844" t="s">
        <v>5367</v>
      </c>
      <c r="G1844" t="s">
        <v>160</v>
      </c>
      <c r="H1844" t="s">
        <v>46</v>
      </c>
      <c r="I1844" t="s">
        <v>129</v>
      </c>
      <c r="J1844" t="s">
        <v>130</v>
      </c>
      <c r="K1844" t="s">
        <v>131</v>
      </c>
      <c r="L1844" t="s">
        <v>5368</v>
      </c>
      <c r="M1844" t="s">
        <v>5369</v>
      </c>
      <c r="N1844">
        <v>0.66861111100000004</v>
      </c>
      <c r="O1844">
        <v>0</v>
      </c>
      <c r="P1844">
        <v>197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131.71638899999999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2761944</v>
      </c>
      <c r="B1845">
        <v>1</v>
      </c>
      <c r="C1845" t="s">
        <v>77</v>
      </c>
      <c r="D1845" t="s">
        <v>123</v>
      </c>
      <c r="E1845" t="s">
        <v>158</v>
      </c>
      <c r="F1845" t="s">
        <v>159</v>
      </c>
      <c r="G1845" t="s">
        <v>199</v>
      </c>
      <c r="H1845" t="s">
        <v>47</v>
      </c>
      <c r="I1845" t="s">
        <v>129</v>
      </c>
      <c r="J1845" t="s">
        <v>130</v>
      </c>
      <c r="K1845" t="s">
        <v>131</v>
      </c>
      <c r="L1845" t="s">
        <v>5370</v>
      </c>
      <c r="M1845" t="s">
        <v>5371</v>
      </c>
      <c r="N1845">
        <v>0.30583333299999999</v>
      </c>
      <c r="O1845">
        <v>213</v>
      </c>
      <c r="P1845">
        <v>141</v>
      </c>
      <c r="Q1845">
        <v>0</v>
      </c>
      <c r="R1845">
        <v>0</v>
      </c>
      <c r="S1845">
        <v>0</v>
      </c>
      <c r="T1845">
        <v>0</v>
      </c>
      <c r="U1845">
        <v>65.142499999999998</v>
      </c>
      <c r="V1845">
        <v>43.122500000000002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2761938</v>
      </c>
      <c r="B1846">
        <v>1</v>
      </c>
      <c r="C1846" t="s">
        <v>76</v>
      </c>
      <c r="D1846" t="s">
        <v>92</v>
      </c>
      <c r="E1846" t="s">
        <v>153</v>
      </c>
      <c r="F1846" t="s">
        <v>5372</v>
      </c>
      <c r="G1846" t="s">
        <v>206</v>
      </c>
      <c r="H1846" t="s">
        <v>46</v>
      </c>
      <c r="I1846" t="s">
        <v>129</v>
      </c>
      <c r="J1846" t="s">
        <v>130</v>
      </c>
      <c r="K1846" t="s">
        <v>131</v>
      </c>
      <c r="L1846" t="s">
        <v>5373</v>
      </c>
      <c r="M1846" t="s">
        <v>5374</v>
      </c>
      <c r="N1846">
        <v>2.4644444440000002</v>
      </c>
      <c r="O1846">
        <v>0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2.4644439999999999</v>
      </c>
      <c r="Y1846">
        <v>0</v>
      </c>
      <c r="Z1846">
        <v>0</v>
      </c>
    </row>
    <row r="1847" spans="1:26" x14ac:dyDescent="0.3">
      <c r="A1847">
        <v>2761948</v>
      </c>
      <c r="B1847">
        <v>1</v>
      </c>
      <c r="C1847" t="s">
        <v>77</v>
      </c>
      <c r="D1847" t="s">
        <v>113</v>
      </c>
      <c r="E1847" t="s">
        <v>126</v>
      </c>
      <c r="F1847" t="s">
        <v>2798</v>
      </c>
      <c r="G1847" t="s">
        <v>128</v>
      </c>
      <c r="H1847" t="s">
        <v>46</v>
      </c>
      <c r="I1847" t="s">
        <v>129</v>
      </c>
      <c r="J1847" t="s">
        <v>130</v>
      </c>
      <c r="K1847" t="s">
        <v>131</v>
      </c>
      <c r="L1847" t="s">
        <v>5375</v>
      </c>
      <c r="M1847" t="s">
        <v>5376</v>
      </c>
      <c r="N1847">
        <v>2.2308333330000001</v>
      </c>
      <c r="O1847">
        <v>0</v>
      </c>
      <c r="P1847">
        <v>0</v>
      </c>
      <c r="Q1847">
        <v>0</v>
      </c>
      <c r="R1847">
        <v>137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305.624167</v>
      </c>
      <c r="Y1847">
        <v>0</v>
      </c>
      <c r="Z1847">
        <v>0</v>
      </c>
    </row>
    <row r="1848" spans="1:26" x14ac:dyDescent="0.3">
      <c r="A1848">
        <v>2761947</v>
      </c>
      <c r="B1848">
        <v>1</v>
      </c>
      <c r="C1848" t="s">
        <v>77</v>
      </c>
      <c r="D1848" t="s">
        <v>109</v>
      </c>
      <c r="E1848" t="s">
        <v>145</v>
      </c>
      <c r="F1848" t="s">
        <v>5377</v>
      </c>
      <c r="G1848" t="s">
        <v>160</v>
      </c>
      <c r="H1848" t="s">
        <v>46</v>
      </c>
      <c r="I1848" t="s">
        <v>129</v>
      </c>
      <c r="J1848" t="s">
        <v>130</v>
      </c>
      <c r="K1848" t="s">
        <v>131</v>
      </c>
      <c r="L1848" t="s">
        <v>5378</v>
      </c>
      <c r="M1848" t="s">
        <v>5379</v>
      </c>
      <c r="N1848">
        <v>0.69527777700000004</v>
      </c>
      <c r="O1848">
        <v>0</v>
      </c>
      <c r="P1848">
        <v>51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35.459167000000001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2761949</v>
      </c>
      <c r="B1849">
        <v>1</v>
      </c>
      <c r="C1849" t="s">
        <v>77</v>
      </c>
      <c r="D1849" t="s">
        <v>111</v>
      </c>
      <c r="E1849" t="s">
        <v>222</v>
      </c>
      <c r="F1849" t="s">
        <v>3710</v>
      </c>
      <c r="G1849" t="s">
        <v>199</v>
      </c>
      <c r="H1849" t="s">
        <v>47</v>
      </c>
      <c r="I1849" t="s">
        <v>129</v>
      </c>
      <c r="J1849" t="s">
        <v>130</v>
      </c>
      <c r="K1849" t="s">
        <v>131</v>
      </c>
      <c r="L1849" t="s">
        <v>5380</v>
      </c>
      <c r="M1849" t="s">
        <v>5381</v>
      </c>
      <c r="N1849">
        <v>0.45250000000000001</v>
      </c>
      <c r="O1849">
        <v>0</v>
      </c>
      <c r="P1849">
        <v>0</v>
      </c>
      <c r="Q1849">
        <v>3</v>
      </c>
      <c r="R1849">
        <v>733</v>
      </c>
      <c r="S1849">
        <v>25</v>
      </c>
      <c r="T1849">
        <v>3178</v>
      </c>
      <c r="U1849">
        <v>0</v>
      </c>
      <c r="V1849">
        <v>0</v>
      </c>
      <c r="W1849">
        <v>1.3574999999999999</v>
      </c>
      <c r="X1849">
        <v>331.6825</v>
      </c>
      <c r="Y1849">
        <v>11.3125</v>
      </c>
      <c r="Z1849">
        <v>1438.0450000000001</v>
      </c>
    </row>
    <row r="1850" spans="1:26" x14ac:dyDescent="0.3">
      <c r="A1850">
        <v>2761950</v>
      </c>
      <c r="B1850">
        <v>1</v>
      </c>
      <c r="C1850" t="s">
        <v>77</v>
      </c>
      <c r="D1850" t="s">
        <v>108</v>
      </c>
      <c r="E1850" t="s">
        <v>222</v>
      </c>
      <c r="F1850" t="s">
        <v>5382</v>
      </c>
      <c r="G1850" t="s">
        <v>199</v>
      </c>
      <c r="H1850" t="s">
        <v>47</v>
      </c>
      <c r="I1850" t="s">
        <v>129</v>
      </c>
      <c r="J1850" t="s">
        <v>130</v>
      </c>
      <c r="K1850" t="s">
        <v>131</v>
      </c>
      <c r="L1850" t="s">
        <v>5383</v>
      </c>
      <c r="M1850" t="s">
        <v>5384</v>
      </c>
      <c r="N1850">
        <v>0.52083333300000001</v>
      </c>
      <c r="O1850">
        <v>0</v>
      </c>
      <c r="P1850">
        <v>0</v>
      </c>
      <c r="Q1850">
        <v>58</v>
      </c>
      <c r="R1850">
        <v>10683</v>
      </c>
      <c r="S1850">
        <v>74</v>
      </c>
      <c r="T1850">
        <v>9818</v>
      </c>
      <c r="U1850">
        <v>0</v>
      </c>
      <c r="V1850">
        <v>0</v>
      </c>
      <c r="W1850">
        <v>30.208333</v>
      </c>
      <c r="X1850">
        <v>5564.0624959999996</v>
      </c>
      <c r="Y1850">
        <v>38.541666999999997</v>
      </c>
      <c r="Z1850">
        <v>5113.541663</v>
      </c>
    </row>
    <row r="1851" spans="1:26" x14ac:dyDescent="0.3">
      <c r="A1851">
        <v>2762018</v>
      </c>
      <c r="B1851">
        <v>1</v>
      </c>
      <c r="C1851" t="s">
        <v>77</v>
      </c>
      <c r="D1851" t="s">
        <v>108</v>
      </c>
      <c r="E1851" t="s">
        <v>138</v>
      </c>
      <c r="F1851" t="s">
        <v>5385</v>
      </c>
      <c r="G1851" t="s">
        <v>199</v>
      </c>
      <c r="H1851" t="s">
        <v>47</v>
      </c>
      <c r="I1851" t="s">
        <v>129</v>
      </c>
      <c r="J1851" t="s">
        <v>130</v>
      </c>
      <c r="K1851" t="s">
        <v>131</v>
      </c>
      <c r="L1851" t="s">
        <v>5386</v>
      </c>
      <c r="M1851" t="s">
        <v>5387</v>
      </c>
      <c r="N1851">
        <v>0.515833333</v>
      </c>
      <c r="O1851">
        <v>25</v>
      </c>
      <c r="P1851">
        <v>31496</v>
      </c>
      <c r="Q1851">
        <v>0</v>
      </c>
      <c r="R1851">
        <v>0</v>
      </c>
      <c r="S1851">
        <v>0</v>
      </c>
      <c r="T1851">
        <v>0</v>
      </c>
      <c r="U1851">
        <v>12.895833</v>
      </c>
      <c r="V1851">
        <v>16246.686656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2762029</v>
      </c>
      <c r="B1852">
        <v>1</v>
      </c>
      <c r="C1852" t="s">
        <v>77</v>
      </c>
      <c r="D1852" t="s">
        <v>108</v>
      </c>
      <c r="E1852" t="s">
        <v>158</v>
      </c>
      <c r="F1852" t="s">
        <v>803</v>
      </c>
      <c r="G1852" t="s">
        <v>199</v>
      </c>
      <c r="H1852" t="s">
        <v>47</v>
      </c>
      <c r="I1852" t="s">
        <v>129</v>
      </c>
      <c r="J1852" t="s">
        <v>130</v>
      </c>
      <c r="K1852" t="s">
        <v>131</v>
      </c>
      <c r="L1852" t="s">
        <v>5386</v>
      </c>
      <c r="M1852" t="s">
        <v>5388</v>
      </c>
      <c r="N1852">
        <v>2.1163888879999999</v>
      </c>
      <c r="O1852">
        <v>71</v>
      </c>
      <c r="P1852">
        <v>0</v>
      </c>
      <c r="Q1852">
        <v>79</v>
      </c>
      <c r="R1852">
        <v>112</v>
      </c>
      <c r="S1852">
        <v>55</v>
      </c>
      <c r="T1852">
        <v>0</v>
      </c>
      <c r="U1852">
        <v>150.263611</v>
      </c>
      <c r="V1852">
        <v>0</v>
      </c>
      <c r="W1852">
        <v>167.19472200000001</v>
      </c>
      <c r="X1852">
        <v>237.03555499999999</v>
      </c>
      <c r="Y1852">
        <v>116.40138899999999</v>
      </c>
      <c r="Z1852">
        <v>0</v>
      </c>
    </row>
    <row r="1853" spans="1:26" x14ac:dyDescent="0.3">
      <c r="A1853">
        <v>2761964</v>
      </c>
      <c r="B1853">
        <v>1</v>
      </c>
      <c r="C1853" t="s">
        <v>77</v>
      </c>
      <c r="D1853" t="s">
        <v>123</v>
      </c>
      <c r="E1853" t="s">
        <v>163</v>
      </c>
      <c r="F1853" t="s">
        <v>3368</v>
      </c>
      <c r="G1853" t="s">
        <v>264</v>
      </c>
      <c r="H1853" t="s">
        <v>47</v>
      </c>
      <c r="I1853" t="s">
        <v>129</v>
      </c>
      <c r="J1853" t="s">
        <v>130</v>
      </c>
      <c r="K1853" t="s">
        <v>131</v>
      </c>
      <c r="L1853" t="s">
        <v>5389</v>
      </c>
      <c r="M1853" t="s">
        <v>5390</v>
      </c>
      <c r="N1853">
        <v>4.8083333330000002</v>
      </c>
      <c r="O1853">
        <v>0</v>
      </c>
      <c r="P1853">
        <v>146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702.01666699999998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2761977</v>
      </c>
      <c r="B1854">
        <v>1</v>
      </c>
      <c r="C1854" t="s">
        <v>77</v>
      </c>
      <c r="D1854" t="s">
        <v>119</v>
      </c>
      <c r="E1854" t="s">
        <v>167</v>
      </c>
      <c r="F1854" t="s">
        <v>5391</v>
      </c>
      <c r="G1854" t="s">
        <v>195</v>
      </c>
      <c r="H1854" t="s">
        <v>46</v>
      </c>
      <c r="I1854" t="s">
        <v>129</v>
      </c>
      <c r="J1854" t="s">
        <v>130</v>
      </c>
      <c r="K1854" t="s">
        <v>131</v>
      </c>
      <c r="L1854" t="s">
        <v>5392</v>
      </c>
      <c r="M1854" t="s">
        <v>5393</v>
      </c>
      <c r="N1854">
        <v>1.01</v>
      </c>
      <c r="O1854">
        <v>0</v>
      </c>
      <c r="P1854">
        <v>72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72.72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2761975</v>
      </c>
      <c r="B1855">
        <v>1</v>
      </c>
      <c r="C1855" t="s">
        <v>76</v>
      </c>
      <c r="D1855" t="s">
        <v>94</v>
      </c>
      <c r="E1855" t="s">
        <v>167</v>
      </c>
      <c r="F1855" t="s">
        <v>5394</v>
      </c>
      <c r="G1855" t="s">
        <v>195</v>
      </c>
      <c r="H1855" t="s">
        <v>46</v>
      </c>
      <c r="I1855" t="s">
        <v>129</v>
      </c>
      <c r="J1855" t="s">
        <v>130</v>
      </c>
      <c r="K1855" t="s">
        <v>131</v>
      </c>
      <c r="L1855" t="s">
        <v>5395</v>
      </c>
      <c r="M1855" t="s">
        <v>5396</v>
      </c>
      <c r="N1855">
        <v>2.7463888879999998</v>
      </c>
      <c r="O1855">
        <v>0</v>
      </c>
      <c r="P1855">
        <v>6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16.478332999999999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2761973</v>
      </c>
      <c r="B1856">
        <v>1</v>
      </c>
      <c r="C1856" t="s">
        <v>76</v>
      </c>
      <c r="D1856" t="s">
        <v>88</v>
      </c>
      <c r="E1856" t="s">
        <v>153</v>
      </c>
      <c r="F1856" t="s">
        <v>5397</v>
      </c>
      <c r="G1856" t="s">
        <v>155</v>
      </c>
      <c r="H1856" t="s">
        <v>46</v>
      </c>
      <c r="I1856" t="s">
        <v>129</v>
      </c>
      <c r="J1856" t="s">
        <v>130</v>
      </c>
      <c r="K1856" t="s">
        <v>131</v>
      </c>
      <c r="L1856" t="s">
        <v>5398</v>
      </c>
      <c r="M1856" t="s">
        <v>5399</v>
      </c>
      <c r="N1856">
        <v>6.6733333330000004</v>
      </c>
      <c r="O1856">
        <v>0</v>
      </c>
      <c r="P1856">
        <v>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6.6733330000000004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2761991</v>
      </c>
      <c r="B1857">
        <v>1</v>
      </c>
      <c r="C1857" t="s">
        <v>77</v>
      </c>
      <c r="D1857" t="s">
        <v>111</v>
      </c>
      <c r="E1857" t="s">
        <v>222</v>
      </c>
      <c r="F1857" t="s">
        <v>545</v>
      </c>
      <c r="G1857" t="s">
        <v>199</v>
      </c>
      <c r="H1857" t="s">
        <v>47</v>
      </c>
      <c r="I1857" t="s">
        <v>129</v>
      </c>
      <c r="J1857" t="s">
        <v>130</v>
      </c>
      <c r="K1857" t="s">
        <v>131</v>
      </c>
      <c r="L1857" t="s">
        <v>5400</v>
      </c>
      <c r="M1857" t="s">
        <v>5401</v>
      </c>
      <c r="N1857">
        <v>0.42444444399999998</v>
      </c>
      <c r="O1857">
        <v>0</v>
      </c>
      <c r="P1857">
        <v>0</v>
      </c>
      <c r="Q1857">
        <v>7</v>
      </c>
      <c r="R1857">
        <v>1111</v>
      </c>
      <c r="S1857">
        <v>16</v>
      </c>
      <c r="T1857">
        <v>4196</v>
      </c>
      <c r="U1857">
        <v>0</v>
      </c>
      <c r="V1857">
        <v>0</v>
      </c>
      <c r="W1857">
        <v>2.9711110000000001</v>
      </c>
      <c r="X1857">
        <v>471.55777699999999</v>
      </c>
      <c r="Y1857">
        <v>6.7911109999999999</v>
      </c>
      <c r="Z1857">
        <v>1780.968887</v>
      </c>
    </row>
    <row r="1858" spans="1:26" x14ac:dyDescent="0.3">
      <c r="A1858">
        <v>2761976</v>
      </c>
      <c r="B1858">
        <v>1</v>
      </c>
      <c r="C1858" t="s">
        <v>76</v>
      </c>
      <c r="D1858" t="s">
        <v>78</v>
      </c>
      <c r="E1858" t="s">
        <v>163</v>
      </c>
      <c r="F1858" t="s">
        <v>5402</v>
      </c>
      <c r="G1858" t="s">
        <v>728</v>
      </c>
      <c r="H1858" t="s">
        <v>47</v>
      </c>
      <c r="I1858" t="s">
        <v>339</v>
      </c>
      <c r="J1858" t="s">
        <v>130</v>
      </c>
      <c r="K1858" t="s">
        <v>131</v>
      </c>
      <c r="L1858" t="s">
        <v>5403</v>
      </c>
      <c r="M1858" t="s">
        <v>5404</v>
      </c>
      <c r="N1858">
        <v>3.5277777000000003E-2</v>
      </c>
      <c r="O1858">
        <v>0</v>
      </c>
      <c r="P1858">
        <v>2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7.0555999999999994E-2</v>
      </c>
      <c r="W1858">
        <v>0</v>
      </c>
      <c r="X1858">
        <v>0</v>
      </c>
      <c r="Y1858">
        <v>0</v>
      </c>
      <c r="Z1858">
        <v>0</v>
      </c>
    </row>
    <row r="1859" spans="1:26" x14ac:dyDescent="0.3">
      <c r="A1859">
        <v>2761985</v>
      </c>
      <c r="B1859">
        <v>1</v>
      </c>
      <c r="C1859" t="s">
        <v>76</v>
      </c>
      <c r="D1859" t="s">
        <v>79</v>
      </c>
      <c r="E1859" t="s">
        <v>163</v>
      </c>
      <c r="F1859" t="s">
        <v>5405</v>
      </c>
      <c r="G1859" t="s">
        <v>728</v>
      </c>
      <c r="H1859" t="s">
        <v>47</v>
      </c>
      <c r="I1859" t="s">
        <v>339</v>
      </c>
      <c r="J1859" t="s">
        <v>130</v>
      </c>
      <c r="K1859" t="s">
        <v>131</v>
      </c>
      <c r="L1859" t="s">
        <v>5406</v>
      </c>
      <c r="M1859" t="s">
        <v>5407</v>
      </c>
      <c r="N1859">
        <v>4.6388888000000003E-2</v>
      </c>
      <c r="O1859">
        <v>0</v>
      </c>
      <c r="P1859">
        <v>87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4.0358330000000002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2761998</v>
      </c>
      <c r="B1860">
        <v>1</v>
      </c>
      <c r="C1860" t="s">
        <v>77</v>
      </c>
      <c r="D1860" t="s">
        <v>108</v>
      </c>
      <c r="E1860" t="s">
        <v>222</v>
      </c>
      <c r="F1860" t="s">
        <v>5408</v>
      </c>
      <c r="G1860" t="s">
        <v>199</v>
      </c>
      <c r="H1860" t="s">
        <v>47</v>
      </c>
      <c r="I1860" t="s">
        <v>129</v>
      </c>
      <c r="J1860" t="s">
        <v>130</v>
      </c>
      <c r="K1860" t="s">
        <v>131</v>
      </c>
      <c r="L1860" t="s">
        <v>5409</v>
      </c>
      <c r="M1860" t="s">
        <v>5410</v>
      </c>
      <c r="N1860">
        <v>0.25277777699999998</v>
      </c>
      <c r="O1860">
        <v>2</v>
      </c>
      <c r="P1860">
        <v>193</v>
      </c>
      <c r="Q1860">
        <v>0</v>
      </c>
      <c r="R1860">
        <v>0</v>
      </c>
      <c r="S1860">
        <v>0</v>
      </c>
      <c r="T1860">
        <v>0</v>
      </c>
      <c r="U1860">
        <v>0.50555600000000001</v>
      </c>
      <c r="V1860">
        <v>48.786110999999998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2761999</v>
      </c>
      <c r="B1861">
        <v>1</v>
      </c>
      <c r="C1861" t="s">
        <v>77</v>
      </c>
      <c r="D1861" t="s">
        <v>108</v>
      </c>
      <c r="E1861" t="s">
        <v>222</v>
      </c>
      <c r="F1861" t="s">
        <v>5411</v>
      </c>
      <c r="G1861" t="s">
        <v>199</v>
      </c>
      <c r="H1861" t="s">
        <v>47</v>
      </c>
      <c r="I1861" t="s">
        <v>129</v>
      </c>
      <c r="J1861" t="s">
        <v>130</v>
      </c>
      <c r="K1861" t="s">
        <v>131</v>
      </c>
      <c r="L1861" t="s">
        <v>5412</v>
      </c>
      <c r="M1861" t="s">
        <v>5413</v>
      </c>
      <c r="N1861">
        <v>0.24694444400000001</v>
      </c>
      <c r="O1861">
        <v>7</v>
      </c>
      <c r="P1861">
        <v>232</v>
      </c>
      <c r="Q1861">
        <v>0</v>
      </c>
      <c r="R1861">
        <v>0</v>
      </c>
      <c r="S1861">
        <v>0</v>
      </c>
      <c r="T1861">
        <v>0</v>
      </c>
      <c r="U1861">
        <v>1.7286109999999999</v>
      </c>
      <c r="V1861">
        <v>57.291111000000001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2762004</v>
      </c>
      <c r="B1862">
        <v>1</v>
      </c>
      <c r="C1862" t="s">
        <v>76</v>
      </c>
      <c r="D1862" t="s">
        <v>78</v>
      </c>
      <c r="E1862" t="s">
        <v>145</v>
      </c>
      <c r="F1862" t="s">
        <v>4792</v>
      </c>
      <c r="G1862" t="s">
        <v>160</v>
      </c>
      <c r="H1862" t="s">
        <v>46</v>
      </c>
      <c r="I1862" t="s">
        <v>129</v>
      </c>
      <c r="J1862" t="s">
        <v>130</v>
      </c>
      <c r="K1862" t="s">
        <v>131</v>
      </c>
      <c r="L1862" t="s">
        <v>5414</v>
      </c>
      <c r="M1862" t="s">
        <v>5415</v>
      </c>
      <c r="N1862">
        <v>2.4752777770000001</v>
      </c>
      <c r="O1862">
        <v>0</v>
      </c>
      <c r="P1862">
        <v>69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170.79416699999999</v>
      </c>
      <c r="W1862">
        <v>0</v>
      </c>
      <c r="X1862">
        <v>0</v>
      </c>
      <c r="Y1862">
        <v>0</v>
      </c>
      <c r="Z1862">
        <v>0</v>
      </c>
    </row>
    <row r="1863" spans="1:26" x14ac:dyDescent="0.3">
      <c r="A1863">
        <v>2761992</v>
      </c>
      <c r="B1863">
        <v>1</v>
      </c>
      <c r="C1863" t="s">
        <v>76</v>
      </c>
      <c r="D1863" t="s">
        <v>96</v>
      </c>
      <c r="E1863" t="s">
        <v>153</v>
      </c>
      <c r="F1863" t="s">
        <v>5416</v>
      </c>
      <c r="G1863" t="s">
        <v>249</v>
      </c>
      <c r="H1863" t="s">
        <v>46</v>
      </c>
      <c r="I1863" t="s">
        <v>129</v>
      </c>
      <c r="J1863" t="s">
        <v>130</v>
      </c>
      <c r="K1863" t="s">
        <v>131</v>
      </c>
      <c r="L1863" t="s">
        <v>5417</v>
      </c>
      <c r="M1863" t="s">
        <v>5418</v>
      </c>
      <c r="N1863">
        <v>1.3983333330000001</v>
      </c>
      <c r="O1863">
        <v>0</v>
      </c>
      <c r="P1863">
        <v>3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4.1950000000000003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2762002</v>
      </c>
      <c r="B1864">
        <v>1</v>
      </c>
      <c r="C1864" t="s">
        <v>77</v>
      </c>
      <c r="D1864" t="s">
        <v>123</v>
      </c>
      <c r="E1864" t="s">
        <v>163</v>
      </c>
      <c r="F1864" t="s">
        <v>5419</v>
      </c>
      <c r="G1864" t="s">
        <v>364</v>
      </c>
      <c r="H1864" t="s">
        <v>47</v>
      </c>
      <c r="I1864" t="s">
        <v>129</v>
      </c>
      <c r="J1864" t="s">
        <v>130</v>
      </c>
      <c r="K1864" t="s">
        <v>131</v>
      </c>
      <c r="L1864" t="s">
        <v>5420</v>
      </c>
      <c r="M1864" t="s">
        <v>5421</v>
      </c>
      <c r="N1864">
        <v>2.2008333329999998</v>
      </c>
      <c r="O1864">
        <v>2</v>
      </c>
      <c r="P1864">
        <v>383</v>
      </c>
      <c r="Q1864">
        <v>0</v>
      </c>
      <c r="R1864">
        <v>0</v>
      </c>
      <c r="S1864">
        <v>0</v>
      </c>
      <c r="T1864">
        <v>0</v>
      </c>
      <c r="U1864">
        <v>4.4016669999999998</v>
      </c>
      <c r="V1864">
        <v>842.91916700000002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2762174</v>
      </c>
      <c r="B1865">
        <v>1</v>
      </c>
      <c r="C1865" t="s">
        <v>77</v>
      </c>
      <c r="D1865" t="s">
        <v>124</v>
      </c>
      <c r="E1865" t="s">
        <v>167</v>
      </c>
      <c r="F1865" t="s">
        <v>2600</v>
      </c>
      <c r="G1865" t="s">
        <v>160</v>
      </c>
      <c r="H1865" t="s">
        <v>46</v>
      </c>
      <c r="I1865" t="s">
        <v>129</v>
      </c>
      <c r="J1865" t="s">
        <v>130</v>
      </c>
      <c r="K1865" t="s">
        <v>131</v>
      </c>
      <c r="L1865" t="s">
        <v>5422</v>
      </c>
      <c r="M1865" t="s">
        <v>5245</v>
      </c>
      <c r="N1865">
        <v>0.74750000000000005</v>
      </c>
      <c r="O1865">
        <v>0</v>
      </c>
      <c r="P1865">
        <v>134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100.16500000000001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2762013</v>
      </c>
      <c r="B1866">
        <v>1</v>
      </c>
      <c r="C1866" t="s">
        <v>76</v>
      </c>
      <c r="D1866" t="s">
        <v>80</v>
      </c>
      <c r="E1866" t="s">
        <v>153</v>
      </c>
      <c r="F1866" t="s">
        <v>5423</v>
      </c>
      <c r="G1866" t="s">
        <v>249</v>
      </c>
      <c r="H1866" t="s">
        <v>46</v>
      </c>
      <c r="I1866" t="s">
        <v>129</v>
      </c>
      <c r="J1866" t="s">
        <v>130</v>
      </c>
      <c r="K1866" t="s">
        <v>131</v>
      </c>
      <c r="L1866" t="s">
        <v>5424</v>
      </c>
      <c r="M1866" t="s">
        <v>5425</v>
      </c>
      <c r="N1866">
        <v>5.8847222219999997</v>
      </c>
      <c r="O1866">
        <v>0</v>
      </c>
      <c r="P1866">
        <v>4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23.538889000000001</v>
      </c>
      <c r="W1866">
        <v>0</v>
      </c>
      <c r="X1866">
        <v>0</v>
      </c>
      <c r="Y1866">
        <v>0</v>
      </c>
      <c r="Z1866">
        <v>0</v>
      </c>
    </row>
    <row r="1867" spans="1:26" x14ac:dyDescent="0.3">
      <c r="A1867">
        <v>2762048</v>
      </c>
      <c r="B1867">
        <v>1</v>
      </c>
      <c r="C1867" t="s">
        <v>77</v>
      </c>
      <c r="D1867" t="s">
        <v>117</v>
      </c>
      <c r="E1867" t="s">
        <v>153</v>
      </c>
      <c r="F1867" t="s">
        <v>5426</v>
      </c>
      <c r="G1867" t="s">
        <v>155</v>
      </c>
      <c r="H1867" t="s">
        <v>46</v>
      </c>
      <c r="I1867" t="s">
        <v>129</v>
      </c>
      <c r="J1867" t="s">
        <v>130</v>
      </c>
      <c r="K1867" t="s">
        <v>131</v>
      </c>
      <c r="L1867" t="s">
        <v>5312</v>
      </c>
      <c r="M1867" t="s">
        <v>5427</v>
      </c>
      <c r="N1867">
        <v>3.3149999999999999</v>
      </c>
      <c r="O1867">
        <v>0</v>
      </c>
      <c r="P1867">
        <v>0</v>
      </c>
      <c r="Q1867">
        <v>0</v>
      </c>
      <c r="R1867">
        <v>2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6.63</v>
      </c>
      <c r="Y1867">
        <v>0</v>
      </c>
      <c r="Z1867">
        <v>0</v>
      </c>
    </row>
    <row r="1868" spans="1:26" x14ac:dyDescent="0.3">
      <c r="A1868">
        <v>2762006</v>
      </c>
      <c r="B1868">
        <v>1</v>
      </c>
      <c r="C1868" t="s">
        <v>76</v>
      </c>
      <c r="D1868" t="s">
        <v>103</v>
      </c>
      <c r="E1868" t="s">
        <v>126</v>
      </c>
      <c r="F1868" t="s">
        <v>5428</v>
      </c>
      <c r="G1868" t="s">
        <v>128</v>
      </c>
      <c r="H1868" t="s">
        <v>46</v>
      </c>
      <c r="I1868" t="s">
        <v>129</v>
      </c>
      <c r="J1868" t="s">
        <v>130</v>
      </c>
      <c r="K1868" t="s">
        <v>131</v>
      </c>
      <c r="L1868" t="s">
        <v>5429</v>
      </c>
      <c r="M1868" t="s">
        <v>5430</v>
      </c>
      <c r="N1868">
        <v>1.4483333329999999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3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4.3449999999999998</v>
      </c>
    </row>
    <row r="1869" spans="1:26" x14ac:dyDescent="0.3">
      <c r="A1869">
        <v>2762005</v>
      </c>
      <c r="B1869">
        <v>1</v>
      </c>
      <c r="C1869" t="s">
        <v>76</v>
      </c>
      <c r="D1869" t="s">
        <v>89</v>
      </c>
      <c r="E1869" t="s">
        <v>126</v>
      </c>
      <c r="F1869" t="s">
        <v>5431</v>
      </c>
      <c r="G1869" t="s">
        <v>128</v>
      </c>
      <c r="H1869" t="s">
        <v>46</v>
      </c>
      <c r="I1869" t="s">
        <v>129</v>
      </c>
      <c r="J1869" t="s">
        <v>130</v>
      </c>
      <c r="K1869" t="s">
        <v>131</v>
      </c>
      <c r="L1869" t="s">
        <v>5432</v>
      </c>
      <c r="M1869" t="s">
        <v>5433</v>
      </c>
      <c r="N1869">
        <v>1.591111111</v>
      </c>
      <c r="O1869">
        <v>0</v>
      </c>
      <c r="P1869">
        <v>3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4.773333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2762017</v>
      </c>
      <c r="B1870">
        <v>1</v>
      </c>
      <c r="C1870" t="s">
        <v>76</v>
      </c>
      <c r="D1870" t="s">
        <v>79</v>
      </c>
      <c r="E1870" t="s">
        <v>153</v>
      </c>
      <c r="F1870" t="s">
        <v>5434</v>
      </c>
      <c r="G1870" t="s">
        <v>206</v>
      </c>
      <c r="H1870" t="s">
        <v>46</v>
      </c>
      <c r="I1870" t="s">
        <v>129</v>
      </c>
      <c r="J1870" t="s">
        <v>130</v>
      </c>
      <c r="K1870" t="s">
        <v>131</v>
      </c>
      <c r="L1870" t="s">
        <v>5435</v>
      </c>
      <c r="M1870" t="s">
        <v>5436</v>
      </c>
      <c r="N1870">
        <v>1.226111111</v>
      </c>
      <c r="O1870">
        <v>0</v>
      </c>
      <c r="P1870">
        <v>31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38.009444000000002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2762008</v>
      </c>
      <c r="B1871">
        <v>1</v>
      </c>
      <c r="C1871" t="s">
        <v>76</v>
      </c>
      <c r="D1871" t="s">
        <v>78</v>
      </c>
      <c r="E1871" t="s">
        <v>145</v>
      </c>
      <c r="F1871" t="s">
        <v>4192</v>
      </c>
      <c r="G1871" t="s">
        <v>128</v>
      </c>
      <c r="H1871" t="s">
        <v>46</v>
      </c>
      <c r="I1871" t="s">
        <v>129</v>
      </c>
      <c r="J1871" t="s">
        <v>130</v>
      </c>
      <c r="K1871" t="s">
        <v>131</v>
      </c>
      <c r="L1871" t="s">
        <v>5437</v>
      </c>
      <c r="M1871" t="s">
        <v>5438</v>
      </c>
      <c r="N1871">
        <v>1.665277777</v>
      </c>
      <c r="O1871">
        <v>0</v>
      </c>
      <c r="P1871">
        <v>40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66.611110999999994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2762063</v>
      </c>
      <c r="B1872">
        <v>1</v>
      </c>
      <c r="C1872" t="s">
        <v>77</v>
      </c>
      <c r="D1872" t="s">
        <v>108</v>
      </c>
      <c r="E1872" t="s">
        <v>126</v>
      </c>
      <c r="F1872" t="s">
        <v>5439</v>
      </c>
      <c r="G1872" t="s">
        <v>128</v>
      </c>
      <c r="H1872" t="s">
        <v>46</v>
      </c>
      <c r="I1872" t="s">
        <v>129</v>
      </c>
      <c r="J1872" t="s">
        <v>130</v>
      </c>
      <c r="K1872" t="s">
        <v>131</v>
      </c>
      <c r="L1872" t="s">
        <v>5440</v>
      </c>
      <c r="M1872" t="s">
        <v>5441</v>
      </c>
      <c r="N1872">
        <v>3.2527777769999999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27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87.825000000000003</v>
      </c>
    </row>
    <row r="1873" spans="1:26" x14ac:dyDescent="0.3">
      <c r="A1873">
        <v>2762051</v>
      </c>
      <c r="B1873">
        <v>1</v>
      </c>
      <c r="C1873" t="s">
        <v>77</v>
      </c>
      <c r="D1873" t="s">
        <v>111</v>
      </c>
      <c r="E1873" t="s">
        <v>163</v>
      </c>
      <c r="F1873" t="s">
        <v>5442</v>
      </c>
      <c r="G1873" t="s">
        <v>264</v>
      </c>
      <c r="H1873" t="s">
        <v>47</v>
      </c>
      <c r="I1873" t="s">
        <v>129</v>
      </c>
      <c r="J1873" t="s">
        <v>130</v>
      </c>
      <c r="K1873" t="s">
        <v>131</v>
      </c>
      <c r="L1873" t="s">
        <v>5443</v>
      </c>
      <c r="M1873" t="s">
        <v>5444</v>
      </c>
      <c r="N1873">
        <v>1.893611111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184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348.42444399999999</v>
      </c>
    </row>
    <row r="1874" spans="1:26" x14ac:dyDescent="0.3">
      <c r="A1874">
        <v>2762023</v>
      </c>
      <c r="B1874">
        <v>1</v>
      </c>
      <c r="C1874" t="s">
        <v>77</v>
      </c>
      <c r="D1874" t="s">
        <v>117</v>
      </c>
      <c r="E1874" t="s">
        <v>126</v>
      </c>
      <c r="F1874" t="s">
        <v>5445</v>
      </c>
      <c r="G1874" t="s">
        <v>128</v>
      </c>
      <c r="H1874" t="s">
        <v>46</v>
      </c>
      <c r="I1874" t="s">
        <v>129</v>
      </c>
      <c r="J1874" t="s">
        <v>130</v>
      </c>
      <c r="K1874" t="s">
        <v>131</v>
      </c>
      <c r="L1874" t="s">
        <v>5446</v>
      </c>
      <c r="M1874" t="s">
        <v>5447</v>
      </c>
      <c r="N1874">
        <v>4.5136111110000003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7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31.595278</v>
      </c>
    </row>
    <row r="1875" spans="1:26" x14ac:dyDescent="0.3">
      <c r="A1875">
        <v>2762031</v>
      </c>
      <c r="B1875">
        <v>1</v>
      </c>
      <c r="C1875" t="s">
        <v>76</v>
      </c>
      <c r="D1875" t="s">
        <v>86</v>
      </c>
      <c r="E1875" t="s">
        <v>153</v>
      </c>
      <c r="F1875" t="s">
        <v>5448</v>
      </c>
      <c r="G1875" t="s">
        <v>155</v>
      </c>
      <c r="H1875" t="s">
        <v>46</v>
      </c>
      <c r="I1875" t="s">
        <v>129</v>
      </c>
      <c r="J1875" t="s">
        <v>130</v>
      </c>
      <c r="K1875" t="s">
        <v>131</v>
      </c>
      <c r="L1875" t="s">
        <v>5449</v>
      </c>
      <c r="M1875" t="s">
        <v>5450</v>
      </c>
      <c r="N1875">
        <v>0.58750000000000002</v>
      </c>
      <c r="O1875">
        <v>0</v>
      </c>
      <c r="P1875">
        <v>5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2.9375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2762033</v>
      </c>
      <c r="B1876">
        <v>1</v>
      </c>
      <c r="C1876" t="s">
        <v>76</v>
      </c>
      <c r="D1876" t="s">
        <v>78</v>
      </c>
      <c r="E1876" t="s">
        <v>145</v>
      </c>
      <c r="F1876" t="s">
        <v>5451</v>
      </c>
      <c r="G1876" t="s">
        <v>135</v>
      </c>
      <c r="H1876" t="s">
        <v>46</v>
      </c>
      <c r="I1876" t="s">
        <v>129</v>
      </c>
      <c r="J1876" t="s">
        <v>130</v>
      </c>
      <c r="K1876" t="s">
        <v>131</v>
      </c>
      <c r="L1876" t="s">
        <v>5452</v>
      </c>
      <c r="M1876" t="s">
        <v>5453</v>
      </c>
      <c r="N1876">
        <v>3.841111111</v>
      </c>
      <c r="O1876">
        <v>0</v>
      </c>
      <c r="P1876">
        <v>52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199.73777799999999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2762043</v>
      </c>
      <c r="B1877">
        <v>1</v>
      </c>
      <c r="C1877" t="s">
        <v>77</v>
      </c>
      <c r="D1877" t="s">
        <v>115</v>
      </c>
      <c r="E1877" t="s">
        <v>163</v>
      </c>
      <c r="F1877" t="s">
        <v>5454</v>
      </c>
      <c r="G1877" t="s">
        <v>264</v>
      </c>
      <c r="H1877" t="s">
        <v>47</v>
      </c>
      <c r="I1877" t="s">
        <v>129</v>
      </c>
      <c r="J1877" t="s">
        <v>130</v>
      </c>
      <c r="K1877" t="s">
        <v>131</v>
      </c>
      <c r="L1877" t="s">
        <v>5455</v>
      </c>
      <c r="M1877" t="s">
        <v>5456</v>
      </c>
      <c r="N1877">
        <v>2.0930555549999998</v>
      </c>
      <c r="O1877">
        <v>0</v>
      </c>
      <c r="P1877">
        <v>0</v>
      </c>
      <c r="Q1877">
        <v>0</v>
      </c>
      <c r="R1877">
        <v>0</v>
      </c>
      <c r="S1877">
        <v>38</v>
      </c>
      <c r="T1877">
        <v>141</v>
      </c>
      <c r="U1877">
        <v>0</v>
      </c>
      <c r="V1877">
        <v>0</v>
      </c>
      <c r="W1877">
        <v>0</v>
      </c>
      <c r="X1877">
        <v>0</v>
      </c>
      <c r="Y1877">
        <v>79.536111000000005</v>
      </c>
      <c r="Z1877">
        <v>295.120833</v>
      </c>
    </row>
    <row r="1878" spans="1:26" x14ac:dyDescent="0.3">
      <c r="A1878">
        <v>2762046</v>
      </c>
      <c r="B1878">
        <v>1</v>
      </c>
      <c r="C1878" t="s">
        <v>76</v>
      </c>
      <c r="D1878" t="s">
        <v>78</v>
      </c>
      <c r="E1878" t="s">
        <v>153</v>
      </c>
      <c r="F1878" t="s">
        <v>5457</v>
      </c>
      <c r="G1878" t="s">
        <v>155</v>
      </c>
      <c r="H1878" t="s">
        <v>46</v>
      </c>
      <c r="I1878" t="s">
        <v>129</v>
      </c>
      <c r="J1878" t="s">
        <v>130</v>
      </c>
      <c r="K1878" t="s">
        <v>131</v>
      </c>
      <c r="L1878" t="s">
        <v>5458</v>
      </c>
      <c r="M1878" t="s">
        <v>5459</v>
      </c>
      <c r="N1878">
        <v>1.651944444</v>
      </c>
      <c r="O1878">
        <v>0</v>
      </c>
      <c r="P1878">
        <v>3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4.9558330000000002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2762053</v>
      </c>
      <c r="B1879">
        <v>1</v>
      </c>
      <c r="C1879" t="s">
        <v>77</v>
      </c>
      <c r="D1879" t="s">
        <v>111</v>
      </c>
      <c r="E1879" t="s">
        <v>163</v>
      </c>
      <c r="F1879" t="s">
        <v>5460</v>
      </c>
      <c r="G1879" t="s">
        <v>264</v>
      </c>
      <c r="H1879" t="s">
        <v>47</v>
      </c>
      <c r="I1879" t="s">
        <v>129</v>
      </c>
      <c r="J1879" t="s">
        <v>130</v>
      </c>
      <c r="K1879" t="s">
        <v>131</v>
      </c>
      <c r="L1879" t="s">
        <v>5461</v>
      </c>
      <c r="M1879" t="s">
        <v>5462</v>
      </c>
      <c r="N1879">
        <v>3.23</v>
      </c>
      <c r="O1879">
        <v>0</v>
      </c>
      <c r="P1879">
        <v>0</v>
      </c>
      <c r="Q1879">
        <v>0</v>
      </c>
      <c r="R1879">
        <v>47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151.81</v>
      </c>
      <c r="Y1879">
        <v>0</v>
      </c>
      <c r="Z1879">
        <v>0</v>
      </c>
    </row>
    <row r="1880" spans="1:26" x14ac:dyDescent="0.3">
      <c r="A1880">
        <v>2762045</v>
      </c>
      <c r="B1880">
        <v>1</v>
      </c>
      <c r="C1880" t="s">
        <v>76</v>
      </c>
      <c r="D1880" t="s">
        <v>94</v>
      </c>
      <c r="E1880" t="s">
        <v>222</v>
      </c>
      <c r="F1880" t="s">
        <v>5463</v>
      </c>
      <c r="G1880" t="s">
        <v>199</v>
      </c>
      <c r="H1880" t="s">
        <v>47</v>
      </c>
      <c r="I1880" t="s">
        <v>129</v>
      </c>
      <c r="J1880" t="s">
        <v>130</v>
      </c>
      <c r="K1880" t="s">
        <v>131</v>
      </c>
      <c r="L1880" t="s">
        <v>5464</v>
      </c>
      <c r="M1880" t="s">
        <v>5465</v>
      </c>
      <c r="N1880">
        <v>0.64472222199999996</v>
      </c>
      <c r="O1880">
        <v>13</v>
      </c>
      <c r="P1880">
        <v>121</v>
      </c>
      <c r="Q1880">
        <v>0</v>
      </c>
      <c r="R1880">
        <v>0</v>
      </c>
      <c r="S1880">
        <v>0</v>
      </c>
      <c r="T1880">
        <v>0</v>
      </c>
      <c r="U1880">
        <v>8.3813890000000004</v>
      </c>
      <c r="V1880">
        <v>78.011388999999994</v>
      </c>
      <c r="W1880">
        <v>0</v>
      </c>
      <c r="X1880">
        <v>0</v>
      </c>
      <c r="Y1880">
        <v>0</v>
      </c>
      <c r="Z1880">
        <v>0</v>
      </c>
    </row>
    <row r="1881" spans="1:26" x14ac:dyDescent="0.3">
      <c r="A1881">
        <v>2762031</v>
      </c>
      <c r="B1881">
        <v>2</v>
      </c>
      <c r="C1881" t="s">
        <v>76</v>
      </c>
      <c r="D1881" t="s">
        <v>86</v>
      </c>
      <c r="E1881" t="s">
        <v>126</v>
      </c>
      <c r="F1881" t="s">
        <v>5466</v>
      </c>
      <c r="G1881" t="s">
        <v>155</v>
      </c>
      <c r="H1881" t="s">
        <v>46</v>
      </c>
      <c r="I1881" t="s">
        <v>129</v>
      </c>
      <c r="J1881" t="s">
        <v>130</v>
      </c>
      <c r="K1881" t="s">
        <v>131</v>
      </c>
      <c r="L1881" t="s">
        <v>5450</v>
      </c>
      <c r="M1881" t="s">
        <v>5467</v>
      </c>
      <c r="N1881">
        <v>0.66444444400000002</v>
      </c>
      <c r="O1881">
        <v>0</v>
      </c>
      <c r="P1881">
        <v>129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85.713333000000006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2762067</v>
      </c>
      <c r="B1882">
        <v>1</v>
      </c>
      <c r="C1882" t="s">
        <v>76</v>
      </c>
      <c r="D1882" t="s">
        <v>99</v>
      </c>
      <c r="E1882" t="s">
        <v>222</v>
      </c>
      <c r="F1882" t="s">
        <v>4760</v>
      </c>
      <c r="G1882" t="s">
        <v>199</v>
      </c>
      <c r="H1882" t="s">
        <v>47</v>
      </c>
      <c r="I1882" t="s">
        <v>129</v>
      </c>
      <c r="J1882" t="s">
        <v>130</v>
      </c>
      <c r="K1882" t="s">
        <v>131</v>
      </c>
      <c r="L1882" t="s">
        <v>5468</v>
      </c>
      <c r="M1882" t="s">
        <v>5469</v>
      </c>
      <c r="N1882">
        <v>0.22055555499999999</v>
      </c>
      <c r="O1882">
        <v>20</v>
      </c>
      <c r="P1882">
        <v>145</v>
      </c>
      <c r="Q1882">
        <v>0</v>
      </c>
      <c r="R1882">
        <v>0</v>
      </c>
      <c r="S1882">
        <v>0</v>
      </c>
      <c r="T1882">
        <v>0</v>
      </c>
      <c r="U1882">
        <v>4.411111</v>
      </c>
      <c r="V1882">
        <v>31.980554999999999</v>
      </c>
      <c r="W1882">
        <v>0</v>
      </c>
      <c r="X1882">
        <v>0</v>
      </c>
      <c r="Y1882">
        <v>0</v>
      </c>
      <c r="Z1882">
        <v>0</v>
      </c>
    </row>
    <row r="1883" spans="1:26" x14ac:dyDescent="0.3">
      <c r="A1883">
        <v>2762071</v>
      </c>
      <c r="B1883">
        <v>1</v>
      </c>
      <c r="C1883" t="s">
        <v>77</v>
      </c>
      <c r="D1883" t="s">
        <v>124</v>
      </c>
      <c r="E1883" t="s">
        <v>163</v>
      </c>
      <c r="F1883" t="s">
        <v>5470</v>
      </c>
      <c r="G1883" t="s">
        <v>364</v>
      </c>
      <c r="H1883" t="s">
        <v>47</v>
      </c>
      <c r="I1883" t="s">
        <v>129</v>
      </c>
      <c r="J1883" t="s">
        <v>130</v>
      </c>
      <c r="K1883" t="s">
        <v>131</v>
      </c>
      <c r="L1883" t="s">
        <v>5471</v>
      </c>
      <c r="M1883" t="s">
        <v>5472</v>
      </c>
      <c r="N1883">
        <v>3.1983333329999999</v>
      </c>
      <c r="O1883">
        <v>22</v>
      </c>
      <c r="P1883">
        <v>216</v>
      </c>
      <c r="Q1883">
        <v>0</v>
      </c>
      <c r="R1883">
        <v>0</v>
      </c>
      <c r="S1883">
        <v>0</v>
      </c>
      <c r="T1883">
        <v>0</v>
      </c>
      <c r="U1883">
        <v>70.363332999999997</v>
      </c>
      <c r="V1883">
        <v>690.84</v>
      </c>
      <c r="W1883">
        <v>0</v>
      </c>
      <c r="X1883">
        <v>0</v>
      </c>
      <c r="Y1883">
        <v>0</v>
      </c>
      <c r="Z1883">
        <v>0</v>
      </c>
    </row>
    <row r="1884" spans="1:26" x14ac:dyDescent="0.3">
      <c r="A1884">
        <v>2762094</v>
      </c>
      <c r="B1884">
        <v>1</v>
      </c>
      <c r="C1884" t="s">
        <v>76</v>
      </c>
      <c r="D1884" t="s">
        <v>97</v>
      </c>
      <c r="E1884" t="s">
        <v>153</v>
      </c>
      <c r="F1884" t="s">
        <v>5473</v>
      </c>
      <c r="G1884" t="s">
        <v>249</v>
      </c>
      <c r="H1884" t="s">
        <v>46</v>
      </c>
      <c r="I1884" t="s">
        <v>129</v>
      </c>
      <c r="J1884" t="s">
        <v>130</v>
      </c>
      <c r="K1884" t="s">
        <v>131</v>
      </c>
      <c r="L1884" t="s">
        <v>5474</v>
      </c>
      <c r="M1884" t="s">
        <v>5475</v>
      </c>
      <c r="N1884">
        <v>1.3458333330000001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1.3458330000000001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2762076</v>
      </c>
      <c r="B1885">
        <v>1</v>
      </c>
      <c r="C1885" t="s">
        <v>77</v>
      </c>
      <c r="D1885" t="s">
        <v>109</v>
      </c>
      <c r="E1885" t="s">
        <v>126</v>
      </c>
      <c r="F1885" t="s">
        <v>5476</v>
      </c>
      <c r="G1885" t="s">
        <v>128</v>
      </c>
      <c r="H1885" t="s">
        <v>46</v>
      </c>
      <c r="I1885" t="s">
        <v>129</v>
      </c>
      <c r="J1885" t="s">
        <v>130</v>
      </c>
      <c r="K1885" t="s">
        <v>131</v>
      </c>
      <c r="L1885" t="s">
        <v>5477</v>
      </c>
      <c r="M1885" t="s">
        <v>5478</v>
      </c>
      <c r="N1885">
        <v>2.1363888879999999</v>
      </c>
      <c r="O1885">
        <v>0</v>
      </c>
      <c r="P1885">
        <v>10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21.363889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2762078</v>
      </c>
      <c r="B1886">
        <v>1</v>
      </c>
      <c r="C1886" t="s">
        <v>77</v>
      </c>
      <c r="D1886" t="s">
        <v>124</v>
      </c>
      <c r="E1886" t="s">
        <v>163</v>
      </c>
      <c r="F1886" t="s">
        <v>5479</v>
      </c>
      <c r="G1886" t="s">
        <v>199</v>
      </c>
      <c r="H1886" t="s">
        <v>47</v>
      </c>
      <c r="I1886" t="s">
        <v>129</v>
      </c>
      <c r="J1886" t="s">
        <v>130</v>
      </c>
      <c r="K1886" t="s">
        <v>131</v>
      </c>
      <c r="L1886" t="s">
        <v>5480</v>
      </c>
      <c r="M1886" t="s">
        <v>5481</v>
      </c>
      <c r="N1886">
        <v>2.3705555550000001</v>
      </c>
      <c r="O1886">
        <v>2</v>
      </c>
      <c r="P1886">
        <v>639</v>
      </c>
      <c r="Q1886">
        <v>0</v>
      </c>
      <c r="R1886">
        <v>0</v>
      </c>
      <c r="S1886">
        <v>0</v>
      </c>
      <c r="T1886">
        <v>0</v>
      </c>
      <c r="U1886">
        <v>4.7411110000000001</v>
      </c>
      <c r="V1886">
        <v>1514.7850000000001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2762087</v>
      </c>
      <c r="B1887">
        <v>1</v>
      </c>
      <c r="C1887" t="s">
        <v>76</v>
      </c>
      <c r="D1887" t="s">
        <v>86</v>
      </c>
      <c r="E1887" t="s">
        <v>126</v>
      </c>
      <c r="F1887" t="s">
        <v>5482</v>
      </c>
      <c r="G1887" t="s">
        <v>128</v>
      </c>
      <c r="H1887" t="s">
        <v>46</v>
      </c>
      <c r="I1887" t="s">
        <v>129</v>
      </c>
      <c r="J1887" t="s">
        <v>130</v>
      </c>
      <c r="K1887" t="s">
        <v>131</v>
      </c>
      <c r="L1887" t="s">
        <v>5483</v>
      </c>
      <c r="M1887" t="s">
        <v>5484</v>
      </c>
      <c r="N1887">
        <v>1.284444444</v>
      </c>
      <c r="O1887">
        <v>0</v>
      </c>
      <c r="P1887">
        <v>131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168.26222200000001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2762083</v>
      </c>
      <c r="B1888">
        <v>1</v>
      </c>
      <c r="C1888" t="s">
        <v>76</v>
      </c>
      <c r="D1888" t="s">
        <v>102</v>
      </c>
      <c r="E1888" t="s">
        <v>163</v>
      </c>
      <c r="F1888" t="s">
        <v>5485</v>
      </c>
      <c r="G1888" t="s">
        <v>199</v>
      </c>
      <c r="H1888" t="s">
        <v>47</v>
      </c>
      <c r="I1888" t="s">
        <v>129</v>
      </c>
      <c r="J1888" t="s">
        <v>130</v>
      </c>
      <c r="K1888" t="s">
        <v>131</v>
      </c>
      <c r="L1888" t="s">
        <v>5486</v>
      </c>
      <c r="M1888" t="s">
        <v>5487</v>
      </c>
      <c r="N1888">
        <v>0.450555555</v>
      </c>
      <c r="O1888">
        <v>4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1.802222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2762089</v>
      </c>
      <c r="B1889">
        <v>1</v>
      </c>
      <c r="C1889" t="s">
        <v>77</v>
      </c>
      <c r="D1889" t="s">
        <v>114</v>
      </c>
      <c r="E1889" t="s">
        <v>126</v>
      </c>
      <c r="F1889" t="s">
        <v>5488</v>
      </c>
      <c r="G1889" t="s">
        <v>128</v>
      </c>
      <c r="H1889" t="s">
        <v>46</v>
      </c>
      <c r="I1889" t="s">
        <v>129</v>
      </c>
      <c r="J1889" t="s">
        <v>130</v>
      </c>
      <c r="K1889" t="s">
        <v>131</v>
      </c>
      <c r="L1889" t="s">
        <v>5489</v>
      </c>
      <c r="M1889" t="s">
        <v>5490</v>
      </c>
      <c r="N1889">
        <v>0.77972222199999996</v>
      </c>
      <c r="O1889">
        <v>0</v>
      </c>
      <c r="P1889">
        <v>259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201.94805500000001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2762086</v>
      </c>
      <c r="B1890">
        <v>1</v>
      </c>
      <c r="C1890" t="s">
        <v>76</v>
      </c>
      <c r="D1890" t="s">
        <v>99</v>
      </c>
      <c r="E1890" t="s">
        <v>222</v>
      </c>
      <c r="F1890" t="s">
        <v>5491</v>
      </c>
      <c r="G1890" t="s">
        <v>199</v>
      </c>
      <c r="H1890" t="s">
        <v>47</v>
      </c>
      <c r="I1890" t="s">
        <v>129</v>
      </c>
      <c r="J1890" t="s">
        <v>130</v>
      </c>
      <c r="K1890" t="s">
        <v>131</v>
      </c>
      <c r="L1890" t="s">
        <v>5492</v>
      </c>
      <c r="M1890" t="s">
        <v>5493</v>
      </c>
      <c r="N1890">
        <v>0.27861111100000002</v>
      </c>
      <c r="O1890">
        <v>20</v>
      </c>
      <c r="P1890">
        <v>145</v>
      </c>
      <c r="Q1890">
        <v>0</v>
      </c>
      <c r="R1890">
        <v>0</v>
      </c>
      <c r="S1890">
        <v>0</v>
      </c>
      <c r="T1890">
        <v>0</v>
      </c>
      <c r="U1890">
        <v>5.572222</v>
      </c>
      <c r="V1890">
        <v>40.398611000000002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2762102</v>
      </c>
      <c r="B1891">
        <v>1</v>
      </c>
      <c r="C1891" t="s">
        <v>76</v>
      </c>
      <c r="D1891" t="s">
        <v>89</v>
      </c>
      <c r="E1891" t="s">
        <v>126</v>
      </c>
      <c r="F1891" t="s">
        <v>5494</v>
      </c>
      <c r="G1891" t="s">
        <v>128</v>
      </c>
      <c r="H1891" t="s">
        <v>46</v>
      </c>
      <c r="I1891" t="s">
        <v>129</v>
      </c>
      <c r="J1891" t="s">
        <v>130</v>
      </c>
      <c r="K1891" t="s">
        <v>131</v>
      </c>
      <c r="L1891" t="s">
        <v>5495</v>
      </c>
      <c r="M1891" t="s">
        <v>5496</v>
      </c>
      <c r="N1891">
        <v>1.0263888880000001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15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15.395833</v>
      </c>
    </row>
    <row r="1892" spans="1:26" x14ac:dyDescent="0.3">
      <c r="A1892">
        <v>2762105</v>
      </c>
      <c r="B1892">
        <v>1</v>
      </c>
      <c r="C1892" t="s">
        <v>76</v>
      </c>
      <c r="D1892" t="s">
        <v>104</v>
      </c>
      <c r="E1892" t="s">
        <v>153</v>
      </c>
      <c r="F1892" t="s">
        <v>5497</v>
      </c>
      <c r="G1892" t="s">
        <v>249</v>
      </c>
      <c r="H1892" t="s">
        <v>46</v>
      </c>
      <c r="I1892" t="s">
        <v>129</v>
      </c>
      <c r="J1892" t="s">
        <v>130</v>
      </c>
      <c r="K1892" t="s">
        <v>131</v>
      </c>
      <c r="L1892" t="s">
        <v>5498</v>
      </c>
      <c r="M1892" t="s">
        <v>5499</v>
      </c>
      <c r="N1892">
        <v>2.1605555550000002</v>
      </c>
      <c r="O1892">
        <v>0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2.1605560000000001</v>
      </c>
      <c r="Y1892">
        <v>0</v>
      </c>
      <c r="Z1892">
        <v>0</v>
      </c>
    </row>
    <row r="1893" spans="1:26" x14ac:dyDescent="0.3">
      <c r="A1893">
        <v>2762098</v>
      </c>
      <c r="B1893">
        <v>1</v>
      </c>
      <c r="C1893" t="s">
        <v>77</v>
      </c>
      <c r="D1893" t="s">
        <v>118</v>
      </c>
      <c r="E1893" t="s">
        <v>222</v>
      </c>
      <c r="F1893" t="s">
        <v>5500</v>
      </c>
      <c r="G1893" t="s">
        <v>199</v>
      </c>
      <c r="H1893" t="s">
        <v>47</v>
      </c>
      <c r="I1893" t="s">
        <v>129</v>
      </c>
      <c r="J1893" t="s">
        <v>130</v>
      </c>
      <c r="K1893" t="s">
        <v>131</v>
      </c>
      <c r="L1893" t="s">
        <v>5501</v>
      </c>
      <c r="M1893" t="s">
        <v>5502</v>
      </c>
      <c r="N1893">
        <v>0.19277777700000001</v>
      </c>
      <c r="O1893">
        <v>5</v>
      </c>
      <c r="P1893">
        <v>152</v>
      </c>
      <c r="Q1893">
        <v>0</v>
      </c>
      <c r="R1893">
        <v>0</v>
      </c>
      <c r="S1893">
        <v>11</v>
      </c>
      <c r="T1893">
        <v>0</v>
      </c>
      <c r="U1893">
        <v>0.963889</v>
      </c>
      <c r="V1893">
        <v>29.302222</v>
      </c>
      <c r="W1893">
        <v>0</v>
      </c>
      <c r="X1893">
        <v>0</v>
      </c>
      <c r="Y1893">
        <v>2.1205560000000001</v>
      </c>
      <c r="Z1893">
        <v>0</v>
      </c>
    </row>
    <row r="1894" spans="1:26" x14ac:dyDescent="0.3">
      <c r="A1894">
        <v>2762100</v>
      </c>
      <c r="B1894">
        <v>1</v>
      </c>
      <c r="C1894" t="s">
        <v>76</v>
      </c>
      <c r="D1894" t="s">
        <v>94</v>
      </c>
      <c r="E1894" t="s">
        <v>163</v>
      </c>
      <c r="F1894" t="s">
        <v>5503</v>
      </c>
      <c r="G1894" t="s">
        <v>199</v>
      </c>
      <c r="H1894" t="s">
        <v>47</v>
      </c>
      <c r="I1894" t="s">
        <v>129</v>
      </c>
      <c r="J1894" t="s">
        <v>130</v>
      </c>
      <c r="K1894" t="s">
        <v>131</v>
      </c>
      <c r="L1894" t="s">
        <v>5504</v>
      </c>
      <c r="M1894" t="s">
        <v>5505</v>
      </c>
      <c r="N1894">
        <v>0.14444444400000001</v>
      </c>
      <c r="O1894">
        <v>0</v>
      </c>
      <c r="P1894">
        <v>52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7.5111109999999996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2762106</v>
      </c>
      <c r="B1895">
        <v>1</v>
      </c>
      <c r="C1895" t="s">
        <v>76</v>
      </c>
      <c r="D1895" t="s">
        <v>92</v>
      </c>
      <c r="E1895" t="s">
        <v>153</v>
      </c>
      <c r="F1895" t="s">
        <v>5506</v>
      </c>
      <c r="G1895" t="s">
        <v>206</v>
      </c>
      <c r="H1895" t="s">
        <v>46</v>
      </c>
      <c r="I1895" t="s">
        <v>129</v>
      </c>
      <c r="J1895" t="s">
        <v>130</v>
      </c>
      <c r="K1895" t="s">
        <v>131</v>
      </c>
      <c r="L1895" t="s">
        <v>5507</v>
      </c>
      <c r="M1895" t="s">
        <v>5508</v>
      </c>
      <c r="N1895">
        <v>2.9652777769999998</v>
      </c>
      <c r="O1895">
        <v>0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2.9652780000000001</v>
      </c>
      <c r="Y1895">
        <v>0</v>
      </c>
      <c r="Z1895">
        <v>0</v>
      </c>
    </row>
    <row r="1896" spans="1:26" x14ac:dyDescent="0.3">
      <c r="A1896">
        <v>2762115</v>
      </c>
      <c r="B1896">
        <v>1</v>
      </c>
      <c r="C1896" t="s">
        <v>76</v>
      </c>
      <c r="D1896" t="s">
        <v>94</v>
      </c>
      <c r="E1896" t="s">
        <v>153</v>
      </c>
      <c r="F1896" t="s">
        <v>5509</v>
      </c>
      <c r="G1896" t="s">
        <v>206</v>
      </c>
      <c r="H1896" t="s">
        <v>46</v>
      </c>
      <c r="I1896" t="s">
        <v>129</v>
      </c>
      <c r="J1896" t="s">
        <v>130</v>
      </c>
      <c r="K1896" t="s">
        <v>131</v>
      </c>
      <c r="L1896" t="s">
        <v>5510</v>
      </c>
      <c r="M1896" t="s">
        <v>5511</v>
      </c>
      <c r="N1896">
        <v>1.6263888879999999</v>
      </c>
      <c r="O1896">
        <v>0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1.6263890000000001</v>
      </c>
      <c r="Y1896">
        <v>0</v>
      </c>
      <c r="Z1896">
        <v>0</v>
      </c>
    </row>
    <row r="1897" spans="1:26" x14ac:dyDescent="0.3">
      <c r="A1897">
        <v>2762002</v>
      </c>
      <c r="B1897">
        <v>2</v>
      </c>
      <c r="C1897" t="s">
        <v>77</v>
      </c>
      <c r="D1897" t="s">
        <v>124</v>
      </c>
      <c r="E1897" t="s">
        <v>222</v>
      </c>
      <c r="F1897" t="s">
        <v>5512</v>
      </c>
      <c r="G1897" t="s">
        <v>364</v>
      </c>
      <c r="H1897" t="s">
        <v>47</v>
      </c>
      <c r="I1897" t="s">
        <v>129</v>
      </c>
      <c r="J1897" t="s">
        <v>130</v>
      </c>
      <c r="K1897" t="s">
        <v>131</v>
      </c>
      <c r="L1897" t="s">
        <v>5421</v>
      </c>
      <c r="M1897" t="s">
        <v>5513</v>
      </c>
      <c r="N1897">
        <v>0.36166666600000003</v>
      </c>
      <c r="O1897">
        <v>106</v>
      </c>
      <c r="P1897">
        <v>2110</v>
      </c>
      <c r="Q1897">
        <v>0</v>
      </c>
      <c r="R1897">
        <v>0</v>
      </c>
      <c r="S1897">
        <v>0</v>
      </c>
      <c r="T1897">
        <v>0</v>
      </c>
      <c r="U1897">
        <v>38.336666999999998</v>
      </c>
      <c r="V1897">
        <v>763.11666500000001</v>
      </c>
      <c r="W1897">
        <v>0</v>
      </c>
      <c r="X1897">
        <v>0</v>
      </c>
      <c r="Y1897">
        <v>0</v>
      </c>
      <c r="Z1897">
        <v>0</v>
      </c>
    </row>
    <row r="1898" spans="1:26" x14ac:dyDescent="0.3">
      <c r="A1898">
        <v>2762110</v>
      </c>
      <c r="B1898">
        <v>1</v>
      </c>
      <c r="C1898" t="s">
        <v>77</v>
      </c>
      <c r="D1898" t="s">
        <v>118</v>
      </c>
      <c r="E1898" t="s">
        <v>222</v>
      </c>
      <c r="F1898" t="s">
        <v>674</v>
      </c>
      <c r="G1898" t="s">
        <v>199</v>
      </c>
      <c r="H1898" t="s">
        <v>47</v>
      </c>
      <c r="I1898" t="s">
        <v>129</v>
      </c>
      <c r="J1898" t="s">
        <v>130</v>
      </c>
      <c r="K1898" t="s">
        <v>131</v>
      </c>
      <c r="L1898" t="s">
        <v>5514</v>
      </c>
      <c r="M1898" t="s">
        <v>5515</v>
      </c>
      <c r="N1898">
        <v>0.26833333300000001</v>
      </c>
      <c r="O1898">
        <v>7</v>
      </c>
      <c r="P1898">
        <v>3329</v>
      </c>
      <c r="Q1898">
        <v>0</v>
      </c>
      <c r="R1898">
        <v>0</v>
      </c>
      <c r="S1898">
        <v>0</v>
      </c>
      <c r="T1898">
        <v>0</v>
      </c>
      <c r="U1898">
        <v>1.878333</v>
      </c>
      <c r="V1898">
        <v>893.28166599999997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2762111</v>
      </c>
      <c r="B1899">
        <v>1</v>
      </c>
      <c r="C1899" t="s">
        <v>77</v>
      </c>
      <c r="D1899" t="s">
        <v>112</v>
      </c>
      <c r="E1899" t="s">
        <v>222</v>
      </c>
      <c r="F1899" t="s">
        <v>5516</v>
      </c>
      <c r="G1899" t="s">
        <v>199</v>
      </c>
      <c r="H1899" t="s">
        <v>47</v>
      </c>
      <c r="I1899" t="s">
        <v>129</v>
      </c>
      <c r="J1899" t="s">
        <v>130</v>
      </c>
      <c r="K1899" t="s">
        <v>131</v>
      </c>
      <c r="L1899" t="s">
        <v>5517</v>
      </c>
      <c r="M1899" t="s">
        <v>5518</v>
      </c>
      <c r="N1899">
        <v>4.3988888880000001</v>
      </c>
      <c r="O1899">
        <v>0</v>
      </c>
      <c r="P1899">
        <v>0</v>
      </c>
      <c r="Q1899">
        <v>298</v>
      </c>
      <c r="R1899">
        <v>2886</v>
      </c>
      <c r="S1899">
        <v>2</v>
      </c>
      <c r="T1899">
        <v>861</v>
      </c>
      <c r="U1899">
        <v>0</v>
      </c>
      <c r="V1899">
        <v>0</v>
      </c>
      <c r="W1899">
        <v>1310.8688890000001</v>
      </c>
      <c r="X1899">
        <v>12695.193331</v>
      </c>
      <c r="Y1899">
        <v>8.7977779999999992</v>
      </c>
      <c r="Z1899">
        <v>3787.4433330000002</v>
      </c>
    </row>
    <row r="1900" spans="1:26" x14ac:dyDescent="0.3">
      <c r="A1900">
        <v>2762120</v>
      </c>
      <c r="B1900">
        <v>1</v>
      </c>
      <c r="C1900" t="s">
        <v>76</v>
      </c>
      <c r="D1900" t="s">
        <v>92</v>
      </c>
      <c r="E1900" t="s">
        <v>153</v>
      </c>
      <c r="F1900" t="s">
        <v>5519</v>
      </c>
      <c r="G1900" t="s">
        <v>206</v>
      </c>
      <c r="H1900" t="s">
        <v>46</v>
      </c>
      <c r="I1900" t="s">
        <v>129</v>
      </c>
      <c r="J1900" t="s">
        <v>130</v>
      </c>
      <c r="K1900" t="s">
        <v>131</v>
      </c>
      <c r="L1900" t="s">
        <v>5520</v>
      </c>
      <c r="M1900" t="s">
        <v>5521</v>
      </c>
      <c r="N1900">
        <v>2.0263888880000001</v>
      </c>
      <c r="O1900">
        <v>0</v>
      </c>
      <c r="P1900">
        <v>0</v>
      </c>
      <c r="Q1900">
        <v>0</v>
      </c>
      <c r="R1900">
        <v>2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4.052778</v>
      </c>
      <c r="Y1900">
        <v>0</v>
      </c>
      <c r="Z1900">
        <v>0</v>
      </c>
    </row>
    <row r="1901" spans="1:26" x14ac:dyDescent="0.3">
      <c r="A1901">
        <v>2761779</v>
      </c>
      <c r="B1901">
        <v>2</v>
      </c>
      <c r="C1901" t="s">
        <v>76</v>
      </c>
      <c r="D1901" t="s">
        <v>78</v>
      </c>
      <c r="E1901" t="s">
        <v>167</v>
      </c>
      <c r="F1901" t="s">
        <v>5522</v>
      </c>
      <c r="G1901" t="s">
        <v>249</v>
      </c>
      <c r="H1901" t="s">
        <v>46</v>
      </c>
      <c r="I1901" t="s">
        <v>129</v>
      </c>
      <c r="J1901" t="s">
        <v>130</v>
      </c>
      <c r="K1901" t="s">
        <v>131</v>
      </c>
      <c r="L1901" t="s">
        <v>5220</v>
      </c>
      <c r="M1901" t="s">
        <v>5523</v>
      </c>
      <c r="N1901">
        <v>0.465277777</v>
      </c>
      <c r="O1901">
        <v>0</v>
      </c>
      <c r="P1901">
        <v>693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322.437499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2762125</v>
      </c>
      <c r="B1902">
        <v>1</v>
      </c>
      <c r="C1902" t="s">
        <v>77</v>
      </c>
      <c r="D1902" t="s">
        <v>118</v>
      </c>
      <c r="E1902" t="s">
        <v>163</v>
      </c>
      <c r="F1902" t="s">
        <v>5524</v>
      </c>
      <c r="G1902" t="s">
        <v>199</v>
      </c>
      <c r="H1902" t="s">
        <v>47</v>
      </c>
      <c r="I1902" t="s">
        <v>129</v>
      </c>
      <c r="J1902" t="s">
        <v>130</v>
      </c>
      <c r="K1902" t="s">
        <v>131</v>
      </c>
      <c r="L1902" t="s">
        <v>5525</v>
      </c>
      <c r="M1902" t="s">
        <v>5526</v>
      </c>
      <c r="N1902">
        <v>0.72972222200000003</v>
      </c>
      <c r="O1902">
        <v>4</v>
      </c>
      <c r="P1902">
        <v>1449</v>
      </c>
      <c r="Q1902">
        <v>0</v>
      </c>
      <c r="R1902">
        <v>0</v>
      </c>
      <c r="S1902">
        <v>0</v>
      </c>
      <c r="T1902">
        <v>0</v>
      </c>
      <c r="U1902">
        <v>2.9188890000000001</v>
      </c>
      <c r="V1902">
        <v>1057.3675000000001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2762128</v>
      </c>
      <c r="B1903">
        <v>1</v>
      </c>
      <c r="C1903" t="s">
        <v>76</v>
      </c>
      <c r="D1903" t="s">
        <v>86</v>
      </c>
      <c r="E1903" t="s">
        <v>126</v>
      </c>
      <c r="F1903" t="s">
        <v>5527</v>
      </c>
      <c r="G1903" t="s">
        <v>128</v>
      </c>
      <c r="H1903" t="s">
        <v>46</v>
      </c>
      <c r="I1903" t="s">
        <v>129</v>
      </c>
      <c r="J1903" t="s">
        <v>130</v>
      </c>
      <c r="K1903" t="s">
        <v>131</v>
      </c>
      <c r="L1903" t="s">
        <v>5528</v>
      </c>
      <c r="M1903" t="s">
        <v>5529</v>
      </c>
      <c r="N1903">
        <v>2.4019444440000002</v>
      </c>
      <c r="O1903">
        <v>0</v>
      </c>
      <c r="P1903">
        <v>210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504.40833300000003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2762144</v>
      </c>
      <c r="B1904">
        <v>1</v>
      </c>
      <c r="C1904" t="s">
        <v>77</v>
      </c>
      <c r="D1904" t="s">
        <v>113</v>
      </c>
      <c r="E1904" t="s">
        <v>153</v>
      </c>
      <c r="F1904" t="s">
        <v>5530</v>
      </c>
      <c r="G1904" t="s">
        <v>249</v>
      </c>
      <c r="H1904" t="s">
        <v>46</v>
      </c>
      <c r="I1904" t="s">
        <v>129</v>
      </c>
      <c r="J1904" t="s">
        <v>130</v>
      </c>
      <c r="K1904" t="s">
        <v>131</v>
      </c>
      <c r="L1904" t="s">
        <v>5531</v>
      </c>
      <c r="M1904" t="s">
        <v>5532</v>
      </c>
      <c r="N1904">
        <v>4.3899999999999997</v>
      </c>
      <c r="O1904">
        <v>0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4.3899999999999997</v>
      </c>
      <c r="Y1904">
        <v>0</v>
      </c>
      <c r="Z1904">
        <v>0</v>
      </c>
    </row>
    <row r="1905" spans="1:26" x14ac:dyDescent="0.3">
      <c r="A1905">
        <v>2762137</v>
      </c>
      <c r="B1905">
        <v>1</v>
      </c>
      <c r="C1905" t="s">
        <v>77</v>
      </c>
      <c r="D1905" t="s">
        <v>123</v>
      </c>
      <c r="E1905" t="s">
        <v>153</v>
      </c>
      <c r="F1905" t="s">
        <v>5533</v>
      </c>
      <c r="G1905" t="s">
        <v>155</v>
      </c>
      <c r="H1905" t="s">
        <v>46</v>
      </c>
      <c r="I1905" t="s">
        <v>129</v>
      </c>
      <c r="J1905" t="s">
        <v>130</v>
      </c>
      <c r="K1905" t="s">
        <v>131</v>
      </c>
      <c r="L1905" t="s">
        <v>5534</v>
      </c>
      <c r="M1905" t="s">
        <v>5535</v>
      </c>
      <c r="N1905">
        <v>5.8186111110000001</v>
      </c>
      <c r="O1905">
        <v>0</v>
      </c>
      <c r="P1905">
        <v>2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11.637222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2762134</v>
      </c>
      <c r="B1906">
        <v>1</v>
      </c>
      <c r="C1906" t="s">
        <v>76</v>
      </c>
      <c r="D1906" t="s">
        <v>93</v>
      </c>
      <c r="E1906" t="s">
        <v>153</v>
      </c>
      <c r="F1906" t="s">
        <v>5536</v>
      </c>
      <c r="G1906" t="s">
        <v>155</v>
      </c>
      <c r="H1906" t="s">
        <v>46</v>
      </c>
      <c r="I1906" t="s">
        <v>129</v>
      </c>
      <c r="J1906" t="s">
        <v>130</v>
      </c>
      <c r="K1906" t="s">
        <v>131</v>
      </c>
      <c r="L1906" t="s">
        <v>5537</v>
      </c>
      <c r="M1906" t="s">
        <v>5538</v>
      </c>
      <c r="N1906">
        <v>2.3538888880000002</v>
      </c>
      <c r="O1906">
        <v>0</v>
      </c>
      <c r="P1906">
        <v>5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11.769444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2762138</v>
      </c>
      <c r="B1907">
        <v>1</v>
      </c>
      <c r="C1907" t="s">
        <v>77</v>
      </c>
      <c r="D1907" t="s">
        <v>123</v>
      </c>
      <c r="E1907" t="s">
        <v>153</v>
      </c>
      <c r="F1907" t="s">
        <v>5539</v>
      </c>
      <c r="G1907" t="s">
        <v>155</v>
      </c>
      <c r="H1907" t="s">
        <v>46</v>
      </c>
      <c r="I1907" t="s">
        <v>129</v>
      </c>
      <c r="J1907" t="s">
        <v>130</v>
      </c>
      <c r="K1907" t="s">
        <v>131</v>
      </c>
      <c r="L1907" t="s">
        <v>5540</v>
      </c>
      <c r="M1907" t="s">
        <v>5541</v>
      </c>
      <c r="N1907">
        <v>1.465833333</v>
      </c>
      <c r="O1907">
        <v>0</v>
      </c>
      <c r="P1907">
        <v>18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26.385000000000002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2762094</v>
      </c>
      <c r="B1908">
        <v>2</v>
      </c>
      <c r="C1908" t="s">
        <v>76</v>
      </c>
      <c r="D1908" t="s">
        <v>97</v>
      </c>
      <c r="E1908" t="s">
        <v>126</v>
      </c>
      <c r="F1908" t="s">
        <v>3590</v>
      </c>
      <c r="G1908" t="s">
        <v>249</v>
      </c>
      <c r="H1908" t="s">
        <v>46</v>
      </c>
      <c r="I1908" t="s">
        <v>129</v>
      </c>
      <c r="J1908" t="s">
        <v>130</v>
      </c>
      <c r="K1908" t="s">
        <v>131</v>
      </c>
      <c r="L1908" t="s">
        <v>5475</v>
      </c>
      <c r="M1908" t="s">
        <v>5542</v>
      </c>
      <c r="N1908">
        <v>1.2241666659999999</v>
      </c>
      <c r="O1908">
        <v>0</v>
      </c>
      <c r="P1908">
        <v>51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62.432499999999997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2762142</v>
      </c>
      <c r="B1909">
        <v>1</v>
      </c>
      <c r="C1909" t="s">
        <v>77</v>
      </c>
      <c r="D1909" t="s">
        <v>108</v>
      </c>
      <c r="E1909" t="s">
        <v>153</v>
      </c>
      <c r="F1909" t="s">
        <v>5543</v>
      </c>
      <c r="G1909" t="s">
        <v>155</v>
      </c>
      <c r="H1909" t="s">
        <v>46</v>
      </c>
      <c r="I1909" t="s">
        <v>129</v>
      </c>
      <c r="J1909" t="s">
        <v>130</v>
      </c>
      <c r="K1909" t="s">
        <v>131</v>
      </c>
      <c r="L1909" t="s">
        <v>5544</v>
      </c>
      <c r="M1909" t="s">
        <v>5545</v>
      </c>
      <c r="N1909">
        <v>3.3605555549999999</v>
      </c>
      <c r="O1909">
        <v>0</v>
      </c>
      <c r="P1909">
        <v>4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13.442221999999999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2762143</v>
      </c>
      <c r="B1910">
        <v>1</v>
      </c>
      <c r="C1910" t="s">
        <v>76</v>
      </c>
      <c r="D1910" t="s">
        <v>90</v>
      </c>
      <c r="E1910" t="s">
        <v>167</v>
      </c>
      <c r="F1910" t="s">
        <v>5546</v>
      </c>
      <c r="G1910" t="s">
        <v>195</v>
      </c>
      <c r="H1910" t="s">
        <v>46</v>
      </c>
      <c r="I1910" t="s">
        <v>129</v>
      </c>
      <c r="J1910" t="s">
        <v>130</v>
      </c>
      <c r="K1910" t="s">
        <v>131</v>
      </c>
      <c r="L1910" t="s">
        <v>5547</v>
      </c>
      <c r="M1910" t="s">
        <v>5548</v>
      </c>
      <c r="N1910">
        <v>1.670833333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58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96.908332999999999</v>
      </c>
    </row>
    <row r="1911" spans="1:26" x14ac:dyDescent="0.3">
      <c r="A1911">
        <v>2762147</v>
      </c>
      <c r="B1911">
        <v>1</v>
      </c>
      <c r="C1911" t="s">
        <v>77</v>
      </c>
      <c r="D1911" t="s">
        <v>116</v>
      </c>
      <c r="E1911" t="s">
        <v>153</v>
      </c>
      <c r="F1911" t="s">
        <v>5549</v>
      </c>
      <c r="G1911" t="s">
        <v>155</v>
      </c>
      <c r="H1911" t="s">
        <v>46</v>
      </c>
      <c r="I1911" t="s">
        <v>129</v>
      </c>
      <c r="J1911" t="s">
        <v>130</v>
      </c>
      <c r="K1911" t="s">
        <v>131</v>
      </c>
      <c r="L1911" t="s">
        <v>5550</v>
      </c>
      <c r="M1911" t="s">
        <v>5551</v>
      </c>
      <c r="N1911">
        <v>4.0444444439999998</v>
      </c>
      <c r="O1911">
        <v>0</v>
      </c>
      <c r="P1911">
        <v>4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16.177778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2762146</v>
      </c>
      <c r="B1912">
        <v>1</v>
      </c>
      <c r="C1912" t="s">
        <v>76</v>
      </c>
      <c r="D1912" t="s">
        <v>89</v>
      </c>
      <c r="E1912" t="s">
        <v>222</v>
      </c>
      <c r="F1912" t="s">
        <v>5552</v>
      </c>
      <c r="G1912" t="s">
        <v>199</v>
      </c>
      <c r="H1912" t="s">
        <v>47</v>
      </c>
      <c r="I1912" t="s">
        <v>129</v>
      </c>
      <c r="J1912" t="s">
        <v>130</v>
      </c>
      <c r="K1912" t="s">
        <v>131</v>
      </c>
      <c r="L1912" t="s">
        <v>5553</v>
      </c>
      <c r="M1912" t="s">
        <v>5554</v>
      </c>
      <c r="N1912">
        <v>0.69388888800000004</v>
      </c>
      <c r="O1912">
        <v>211</v>
      </c>
      <c r="P1912">
        <v>6020</v>
      </c>
      <c r="Q1912">
        <v>0</v>
      </c>
      <c r="R1912">
        <v>0</v>
      </c>
      <c r="S1912">
        <v>3</v>
      </c>
      <c r="T1912">
        <v>324</v>
      </c>
      <c r="U1912">
        <v>146.41055499999999</v>
      </c>
      <c r="V1912">
        <v>4177.2111059999997</v>
      </c>
      <c r="W1912">
        <v>0</v>
      </c>
      <c r="X1912">
        <v>0</v>
      </c>
      <c r="Y1912">
        <v>2.0816669999999999</v>
      </c>
      <c r="Z1912">
        <v>224.82</v>
      </c>
    </row>
    <row r="1913" spans="1:26" x14ac:dyDescent="0.3">
      <c r="A1913">
        <v>2762102</v>
      </c>
      <c r="B1913">
        <v>2</v>
      </c>
      <c r="C1913" t="s">
        <v>76</v>
      </c>
      <c r="D1913" t="s">
        <v>89</v>
      </c>
      <c r="E1913" t="s">
        <v>167</v>
      </c>
      <c r="F1913" t="s">
        <v>5555</v>
      </c>
      <c r="G1913" t="s">
        <v>128</v>
      </c>
      <c r="H1913" t="s">
        <v>46</v>
      </c>
      <c r="I1913" t="s">
        <v>129</v>
      </c>
      <c r="J1913" t="s">
        <v>130</v>
      </c>
      <c r="K1913" t="s">
        <v>131</v>
      </c>
      <c r="L1913" t="s">
        <v>5496</v>
      </c>
      <c r="M1913" t="s">
        <v>5556</v>
      </c>
      <c r="N1913">
        <v>0.36305555499999997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36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13.07</v>
      </c>
    </row>
    <row r="1914" spans="1:26" x14ac:dyDescent="0.3">
      <c r="A1914">
        <v>2762155</v>
      </c>
      <c r="B1914">
        <v>1</v>
      </c>
      <c r="C1914" t="s">
        <v>77</v>
      </c>
      <c r="D1914" t="s">
        <v>124</v>
      </c>
      <c r="E1914" t="s">
        <v>153</v>
      </c>
      <c r="F1914" t="s">
        <v>5557</v>
      </c>
      <c r="G1914" t="s">
        <v>160</v>
      </c>
      <c r="H1914" t="s">
        <v>46</v>
      </c>
      <c r="I1914" t="s">
        <v>129</v>
      </c>
      <c r="J1914" t="s">
        <v>130</v>
      </c>
      <c r="K1914" t="s">
        <v>131</v>
      </c>
      <c r="L1914" t="s">
        <v>5558</v>
      </c>
      <c r="M1914" t="s">
        <v>5559</v>
      </c>
      <c r="N1914">
        <v>0.13305555499999999</v>
      </c>
      <c r="O1914">
        <v>0</v>
      </c>
      <c r="P1914">
        <v>2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0.26611099999999999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2762164</v>
      </c>
      <c r="B1915">
        <v>1</v>
      </c>
      <c r="C1915" t="s">
        <v>77</v>
      </c>
      <c r="D1915" t="s">
        <v>113</v>
      </c>
      <c r="E1915" t="s">
        <v>126</v>
      </c>
      <c r="F1915" t="s">
        <v>2798</v>
      </c>
      <c r="G1915" t="s">
        <v>128</v>
      </c>
      <c r="H1915" t="s">
        <v>46</v>
      </c>
      <c r="I1915" t="s">
        <v>129</v>
      </c>
      <c r="J1915" t="s">
        <v>130</v>
      </c>
      <c r="K1915" t="s">
        <v>131</v>
      </c>
      <c r="L1915" t="s">
        <v>5560</v>
      </c>
      <c r="M1915" t="s">
        <v>5561</v>
      </c>
      <c r="N1915">
        <v>1.9608333330000001</v>
      </c>
      <c r="O1915">
        <v>0</v>
      </c>
      <c r="P1915">
        <v>0</v>
      </c>
      <c r="Q1915">
        <v>0</v>
      </c>
      <c r="R1915">
        <v>137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268.63416699999999</v>
      </c>
      <c r="Y1915">
        <v>0</v>
      </c>
      <c r="Z1915">
        <v>0</v>
      </c>
    </row>
    <row r="1916" spans="1:26" x14ac:dyDescent="0.3">
      <c r="A1916">
        <v>2762165</v>
      </c>
      <c r="B1916">
        <v>1</v>
      </c>
      <c r="C1916" t="s">
        <v>76</v>
      </c>
      <c r="D1916" t="s">
        <v>106</v>
      </c>
      <c r="E1916" t="s">
        <v>153</v>
      </c>
      <c r="F1916" t="s">
        <v>5562</v>
      </c>
      <c r="G1916" t="s">
        <v>249</v>
      </c>
      <c r="H1916" t="s">
        <v>46</v>
      </c>
      <c r="I1916" t="s">
        <v>129</v>
      </c>
      <c r="J1916" t="s">
        <v>130</v>
      </c>
      <c r="K1916" t="s">
        <v>131</v>
      </c>
      <c r="L1916" t="s">
        <v>5563</v>
      </c>
      <c r="M1916" t="s">
        <v>5564</v>
      </c>
      <c r="N1916">
        <v>3.3869444440000001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3.3869440000000002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2762170</v>
      </c>
      <c r="B1917">
        <v>1</v>
      </c>
      <c r="C1917" t="s">
        <v>76</v>
      </c>
      <c r="D1917" t="s">
        <v>80</v>
      </c>
      <c r="E1917" t="s">
        <v>126</v>
      </c>
      <c r="F1917" t="s">
        <v>5565</v>
      </c>
      <c r="G1917" t="s">
        <v>1679</v>
      </c>
      <c r="H1917" t="s">
        <v>46</v>
      </c>
      <c r="I1917" t="s">
        <v>129</v>
      </c>
      <c r="J1917" t="s">
        <v>130</v>
      </c>
      <c r="K1917" t="s">
        <v>131</v>
      </c>
      <c r="L1917" t="s">
        <v>5566</v>
      </c>
      <c r="M1917" t="s">
        <v>5567</v>
      </c>
      <c r="N1917">
        <v>1.2977777770000001</v>
      </c>
      <c r="O1917">
        <v>0</v>
      </c>
      <c r="P1917">
        <v>15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19.466667000000001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2762173</v>
      </c>
      <c r="B1918">
        <v>1</v>
      </c>
      <c r="C1918" t="s">
        <v>76</v>
      </c>
      <c r="D1918" t="s">
        <v>83</v>
      </c>
      <c r="E1918" t="s">
        <v>153</v>
      </c>
      <c r="F1918" t="s">
        <v>5568</v>
      </c>
      <c r="G1918" t="s">
        <v>249</v>
      </c>
      <c r="H1918" t="s">
        <v>46</v>
      </c>
      <c r="I1918" t="s">
        <v>129</v>
      </c>
      <c r="J1918" t="s">
        <v>130</v>
      </c>
      <c r="K1918" t="s">
        <v>131</v>
      </c>
      <c r="L1918" t="s">
        <v>5569</v>
      </c>
      <c r="M1918" t="s">
        <v>5570</v>
      </c>
      <c r="N1918">
        <v>1.021666666</v>
      </c>
      <c r="O1918">
        <v>0</v>
      </c>
      <c r="P1918">
        <v>1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1.0216670000000001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2762175</v>
      </c>
      <c r="B1919">
        <v>1</v>
      </c>
      <c r="C1919" t="s">
        <v>76</v>
      </c>
      <c r="D1919" t="s">
        <v>101</v>
      </c>
      <c r="E1919" t="s">
        <v>153</v>
      </c>
      <c r="F1919" t="s">
        <v>5571</v>
      </c>
      <c r="G1919" t="s">
        <v>249</v>
      </c>
      <c r="H1919" t="s">
        <v>46</v>
      </c>
      <c r="I1919" t="s">
        <v>129</v>
      </c>
      <c r="J1919" t="s">
        <v>130</v>
      </c>
      <c r="K1919" t="s">
        <v>131</v>
      </c>
      <c r="L1919" t="s">
        <v>5572</v>
      </c>
      <c r="M1919" t="s">
        <v>5573</v>
      </c>
      <c r="N1919">
        <v>2.2497222219999999</v>
      </c>
      <c r="O1919">
        <v>0</v>
      </c>
      <c r="P1919">
        <v>7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15.748056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2762176</v>
      </c>
      <c r="B1920">
        <v>1</v>
      </c>
      <c r="C1920" t="s">
        <v>77</v>
      </c>
      <c r="D1920" t="s">
        <v>124</v>
      </c>
      <c r="E1920" t="s">
        <v>222</v>
      </c>
      <c r="F1920" t="s">
        <v>5574</v>
      </c>
      <c r="G1920" t="s">
        <v>199</v>
      </c>
      <c r="H1920" t="s">
        <v>47</v>
      </c>
      <c r="I1920" t="s">
        <v>129</v>
      </c>
      <c r="J1920" t="s">
        <v>130</v>
      </c>
      <c r="K1920" t="s">
        <v>131</v>
      </c>
      <c r="L1920" t="s">
        <v>5575</v>
      </c>
      <c r="M1920" t="s">
        <v>5462</v>
      </c>
      <c r="N1920">
        <v>6.9166666000000002E-2</v>
      </c>
      <c r="O1920">
        <v>5</v>
      </c>
      <c r="P1920">
        <v>778</v>
      </c>
      <c r="Q1920">
        <v>0</v>
      </c>
      <c r="R1920">
        <v>0</v>
      </c>
      <c r="S1920">
        <v>0</v>
      </c>
      <c r="T1920">
        <v>0</v>
      </c>
      <c r="U1920">
        <v>0.345833</v>
      </c>
      <c r="V1920">
        <v>53.811666000000002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2762180</v>
      </c>
      <c r="B1921">
        <v>1</v>
      </c>
      <c r="C1921" t="s">
        <v>77</v>
      </c>
      <c r="D1921" t="s">
        <v>124</v>
      </c>
      <c r="E1921" t="s">
        <v>167</v>
      </c>
      <c r="F1921" t="s">
        <v>5576</v>
      </c>
      <c r="G1921" t="s">
        <v>195</v>
      </c>
      <c r="H1921" t="s">
        <v>46</v>
      </c>
      <c r="I1921" t="s">
        <v>129</v>
      </c>
      <c r="J1921" t="s">
        <v>130</v>
      </c>
      <c r="K1921" t="s">
        <v>131</v>
      </c>
      <c r="L1921" t="s">
        <v>5577</v>
      </c>
      <c r="M1921" t="s">
        <v>5578</v>
      </c>
      <c r="N1921">
        <v>6.1633333329999997</v>
      </c>
      <c r="O1921">
        <v>0</v>
      </c>
      <c r="P1921">
        <v>83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511.556667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2762181</v>
      </c>
      <c r="B1922">
        <v>1</v>
      </c>
      <c r="C1922" t="s">
        <v>76</v>
      </c>
      <c r="D1922" t="s">
        <v>81</v>
      </c>
      <c r="E1922" t="s">
        <v>153</v>
      </c>
      <c r="F1922" t="s">
        <v>5579</v>
      </c>
      <c r="G1922" t="s">
        <v>155</v>
      </c>
      <c r="H1922" t="s">
        <v>46</v>
      </c>
      <c r="I1922" t="s">
        <v>129</v>
      </c>
      <c r="J1922" t="s">
        <v>130</v>
      </c>
      <c r="K1922" t="s">
        <v>131</v>
      </c>
      <c r="L1922" t="s">
        <v>5580</v>
      </c>
      <c r="M1922" t="s">
        <v>5581</v>
      </c>
      <c r="N1922">
        <v>1.9383333330000001</v>
      </c>
      <c r="O1922">
        <v>0</v>
      </c>
      <c r="P1922">
        <v>11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21.321667000000001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2761964</v>
      </c>
      <c r="B1923">
        <v>2</v>
      </c>
      <c r="C1923" t="s">
        <v>77</v>
      </c>
      <c r="D1923" t="s">
        <v>123</v>
      </c>
      <c r="E1923" t="s">
        <v>163</v>
      </c>
      <c r="F1923" t="s">
        <v>3649</v>
      </c>
      <c r="G1923" t="s">
        <v>264</v>
      </c>
      <c r="H1923" t="s">
        <v>47</v>
      </c>
      <c r="I1923" t="s">
        <v>129</v>
      </c>
      <c r="J1923" t="s">
        <v>130</v>
      </c>
      <c r="K1923" t="s">
        <v>131</v>
      </c>
      <c r="L1923" t="s">
        <v>5390</v>
      </c>
      <c r="M1923" t="s">
        <v>5582</v>
      </c>
      <c r="N1923">
        <v>1.245833333</v>
      </c>
      <c r="O1923">
        <v>116</v>
      </c>
      <c r="P1923">
        <v>718</v>
      </c>
      <c r="Q1923">
        <v>0</v>
      </c>
      <c r="R1923">
        <v>0</v>
      </c>
      <c r="S1923">
        <v>0</v>
      </c>
      <c r="T1923">
        <v>0</v>
      </c>
      <c r="U1923">
        <v>144.51666700000001</v>
      </c>
      <c r="V1923">
        <v>894.50833299999999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2762188</v>
      </c>
      <c r="B1924">
        <v>1</v>
      </c>
      <c r="C1924" t="s">
        <v>76</v>
      </c>
      <c r="D1924" t="s">
        <v>93</v>
      </c>
      <c r="E1924" t="s">
        <v>153</v>
      </c>
      <c r="F1924" t="s">
        <v>5583</v>
      </c>
      <c r="G1924" t="s">
        <v>155</v>
      </c>
      <c r="H1924" t="s">
        <v>46</v>
      </c>
      <c r="I1924" t="s">
        <v>129</v>
      </c>
      <c r="J1924" t="s">
        <v>130</v>
      </c>
      <c r="K1924" t="s">
        <v>131</v>
      </c>
      <c r="L1924" t="s">
        <v>5584</v>
      </c>
      <c r="M1924" t="s">
        <v>5585</v>
      </c>
      <c r="N1924">
        <v>3.341388888</v>
      </c>
      <c r="O1924">
        <v>0</v>
      </c>
      <c r="P1924">
        <v>1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3.3413889999999999</v>
      </c>
      <c r="W1924">
        <v>0</v>
      </c>
      <c r="X1924">
        <v>0</v>
      </c>
      <c r="Y1924">
        <v>0</v>
      </c>
      <c r="Z1924">
        <v>0</v>
      </c>
    </row>
    <row r="1925" spans="1:26" x14ac:dyDescent="0.3">
      <c r="A1925">
        <v>2762187</v>
      </c>
      <c r="B1925">
        <v>1</v>
      </c>
      <c r="C1925" t="s">
        <v>76</v>
      </c>
      <c r="D1925" t="s">
        <v>83</v>
      </c>
      <c r="E1925" t="s">
        <v>153</v>
      </c>
      <c r="F1925" t="s">
        <v>5586</v>
      </c>
      <c r="G1925" t="s">
        <v>249</v>
      </c>
      <c r="H1925" t="s">
        <v>46</v>
      </c>
      <c r="I1925" t="s">
        <v>129</v>
      </c>
      <c r="J1925" t="s">
        <v>130</v>
      </c>
      <c r="K1925" t="s">
        <v>131</v>
      </c>
      <c r="L1925" t="s">
        <v>5587</v>
      </c>
      <c r="M1925" t="s">
        <v>5588</v>
      </c>
      <c r="N1925">
        <v>3.3177777769999999</v>
      </c>
      <c r="O1925">
        <v>0</v>
      </c>
      <c r="P1925">
        <v>2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6.6355560000000002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2762071</v>
      </c>
      <c r="B1926">
        <v>2</v>
      </c>
      <c r="C1926" t="s">
        <v>77</v>
      </c>
      <c r="D1926" t="s">
        <v>124</v>
      </c>
      <c r="E1926" t="s">
        <v>158</v>
      </c>
      <c r="F1926" t="s">
        <v>5589</v>
      </c>
      <c r="G1926" t="s">
        <v>364</v>
      </c>
      <c r="H1926" t="s">
        <v>47</v>
      </c>
      <c r="I1926" t="s">
        <v>129</v>
      </c>
      <c r="J1926" t="s">
        <v>130</v>
      </c>
      <c r="K1926" t="s">
        <v>131</v>
      </c>
      <c r="L1926" t="s">
        <v>5472</v>
      </c>
      <c r="M1926" t="s">
        <v>5590</v>
      </c>
      <c r="N1926">
        <v>0.23166666599999999</v>
      </c>
      <c r="O1926">
        <v>22</v>
      </c>
      <c r="P1926">
        <v>430</v>
      </c>
      <c r="Q1926">
        <v>0</v>
      </c>
      <c r="R1926">
        <v>0</v>
      </c>
      <c r="S1926">
        <v>0</v>
      </c>
      <c r="T1926">
        <v>0</v>
      </c>
      <c r="U1926">
        <v>5.0966670000000001</v>
      </c>
      <c r="V1926">
        <v>99.616665999999995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2762197</v>
      </c>
      <c r="B1927">
        <v>1</v>
      </c>
      <c r="C1927" t="s">
        <v>77</v>
      </c>
      <c r="D1927" t="s">
        <v>124</v>
      </c>
      <c r="E1927" t="s">
        <v>163</v>
      </c>
      <c r="F1927" t="s">
        <v>5591</v>
      </c>
      <c r="G1927" t="s">
        <v>364</v>
      </c>
      <c r="H1927" t="s">
        <v>47</v>
      </c>
      <c r="I1927" t="s">
        <v>129</v>
      </c>
      <c r="J1927" t="s">
        <v>130</v>
      </c>
      <c r="K1927" t="s">
        <v>131</v>
      </c>
      <c r="L1927" t="s">
        <v>5592</v>
      </c>
      <c r="M1927" t="s">
        <v>5593</v>
      </c>
      <c r="N1927">
        <v>6.7733333330000001</v>
      </c>
      <c r="O1927">
        <v>0</v>
      </c>
      <c r="P1927">
        <v>72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487.68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2762198</v>
      </c>
      <c r="B1928">
        <v>1</v>
      </c>
      <c r="C1928" t="s">
        <v>77</v>
      </c>
      <c r="D1928" t="s">
        <v>123</v>
      </c>
      <c r="E1928" t="s">
        <v>167</v>
      </c>
      <c r="F1928" t="s">
        <v>5594</v>
      </c>
      <c r="G1928" t="s">
        <v>195</v>
      </c>
      <c r="H1928" t="s">
        <v>46</v>
      </c>
      <c r="I1928" t="s">
        <v>129</v>
      </c>
      <c r="J1928" t="s">
        <v>130</v>
      </c>
      <c r="K1928" t="s">
        <v>131</v>
      </c>
      <c r="L1928" t="s">
        <v>5595</v>
      </c>
      <c r="M1928" t="s">
        <v>5596</v>
      </c>
      <c r="N1928">
        <v>0.93277777699999997</v>
      </c>
      <c r="O1928">
        <v>0</v>
      </c>
      <c r="P1928">
        <v>140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130.58888899999999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2762199</v>
      </c>
      <c r="B1929">
        <v>1</v>
      </c>
      <c r="C1929" t="s">
        <v>77</v>
      </c>
      <c r="D1929" t="s">
        <v>123</v>
      </c>
      <c r="E1929" t="s">
        <v>145</v>
      </c>
      <c r="F1929" t="s">
        <v>5597</v>
      </c>
      <c r="G1929" t="s">
        <v>128</v>
      </c>
      <c r="H1929" t="s">
        <v>46</v>
      </c>
      <c r="I1929" t="s">
        <v>129</v>
      </c>
      <c r="J1929" t="s">
        <v>130</v>
      </c>
      <c r="K1929" t="s">
        <v>131</v>
      </c>
      <c r="L1929" t="s">
        <v>5598</v>
      </c>
      <c r="M1929" t="s">
        <v>5599</v>
      </c>
      <c r="N1929">
        <v>2.971666666</v>
      </c>
      <c r="O1929">
        <v>0</v>
      </c>
      <c r="P1929">
        <v>13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38.631667</v>
      </c>
      <c r="W1929">
        <v>0</v>
      </c>
      <c r="X1929">
        <v>0</v>
      </c>
      <c r="Y1929">
        <v>0</v>
      </c>
      <c r="Z1929">
        <v>0</v>
      </c>
    </row>
    <row r="1930" spans="1:26" x14ac:dyDescent="0.3">
      <c r="A1930">
        <v>2762200</v>
      </c>
      <c r="B1930">
        <v>1</v>
      </c>
      <c r="C1930" t="s">
        <v>77</v>
      </c>
      <c r="D1930" t="s">
        <v>113</v>
      </c>
      <c r="E1930" t="s">
        <v>222</v>
      </c>
      <c r="F1930" t="s">
        <v>2404</v>
      </c>
      <c r="G1930" t="s">
        <v>199</v>
      </c>
      <c r="H1930" t="s">
        <v>47</v>
      </c>
      <c r="I1930" t="s">
        <v>129</v>
      </c>
      <c r="J1930" t="s">
        <v>130</v>
      </c>
      <c r="K1930" t="s">
        <v>131</v>
      </c>
      <c r="L1930" t="s">
        <v>5600</v>
      </c>
      <c r="M1930" t="s">
        <v>5601</v>
      </c>
      <c r="N1930">
        <v>0.25416666599999999</v>
      </c>
      <c r="O1930">
        <v>0</v>
      </c>
      <c r="P1930">
        <v>0</v>
      </c>
      <c r="Q1930">
        <v>30</v>
      </c>
      <c r="R1930">
        <v>856</v>
      </c>
      <c r="S1930">
        <v>29</v>
      </c>
      <c r="T1930">
        <v>709</v>
      </c>
      <c r="U1930">
        <v>0</v>
      </c>
      <c r="V1930">
        <v>0</v>
      </c>
      <c r="W1930">
        <v>7.625</v>
      </c>
      <c r="X1930">
        <v>217.566666</v>
      </c>
      <c r="Y1930">
        <v>7.3708330000000002</v>
      </c>
      <c r="Z1930">
        <v>180.20416599999999</v>
      </c>
    </row>
    <row r="1931" spans="1:26" x14ac:dyDescent="0.3">
      <c r="A1931">
        <v>2762201</v>
      </c>
      <c r="B1931">
        <v>1</v>
      </c>
      <c r="C1931" t="s">
        <v>77</v>
      </c>
      <c r="D1931" t="s">
        <v>117</v>
      </c>
      <c r="E1931" t="s">
        <v>222</v>
      </c>
      <c r="F1931" t="s">
        <v>2407</v>
      </c>
      <c r="G1931" t="s">
        <v>199</v>
      </c>
      <c r="H1931" t="s">
        <v>47</v>
      </c>
      <c r="I1931" t="s">
        <v>129</v>
      </c>
      <c r="J1931" t="s">
        <v>130</v>
      </c>
      <c r="K1931" t="s">
        <v>131</v>
      </c>
      <c r="L1931" t="s">
        <v>5602</v>
      </c>
      <c r="M1931" t="s">
        <v>5603</v>
      </c>
      <c r="N1931">
        <v>0.86722222199999999</v>
      </c>
      <c r="O1931">
        <v>0</v>
      </c>
      <c r="P1931">
        <v>0</v>
      </c>
      <c r="Q1931">
        <v>6</v>
      </c>
      <c r="R1931">
        <v>229</v>
      </c>
      <c r="S1931">
        <v>12</v>
      </c>
      <c r="T1931">
        <v>1355</v>
      </c>
      <c r="U1931">
        <v>0</v>
      </c>
      <c r="V1931">
        <v>0</v>
      </c>
      <c r="W1931">
        <v>5.2033329999999998</v>
      </c>
      <c r="X1931">
        <v>198.59388899999999</v>
      </c>
      <c r="Y1931">
        <v>10.406667000000001</v>
      </c>
      <c r="Z1931">
        <v>1175.0861110000001</v>
      </c>
    </row>
    <row r="1932" spans="1:26" x14ac:dyDescent="0.3">
      <c r="A1932">
        <v>2762205</v>
      </c>
      <c r="B1932">
        <v>1</v>
      </c>
      <c r="C1932" t="s">
        <v>76</v>
      </c>
      <c r="D1932" t="s">
        <v>96</v>
      </c>
      <c r="E1932" t="s">
        <v>222</v>
      </c>
      <c r="F1932" t="s">
        <v>5604</v>
      </c>
      <c r="G1932" t="s">
        <v>199</v>
      </c>
      <c r="H1932" t="s">
        <v>47</v>
      </c>
      <c r="I1932" t="s">
        <v>129</v>
      </c>
      <c r="J1932" t="s">
        <v>130</v>
      </c>
      <c r="K1932" t="s">
        <v>131</v>
      </c>
      <c r="L1932" t="s">
        <v>5605</v>
      </c>
      <c r="M1932" t="s">
        <v>5606</v>
      </c>
      <c r="N1932">
        <v>0.46111111100000002</v>
      </c>
      <c r="O1932">
        <v>15</v>
      </c>
      <c r="P1932">
        <v>593</v>
      </c>
      <c r="Q1932">
        <v>0</v>
      </c>
      <c r="R1932">
        <v>0</v>
      </c>
      <c r="S1932">
        <v>0</v>
      </c>
      <c r="T1932">
        <v>0</v>
      </c>
      <c r="U1932">
        <v>6.9166670000000003</v>
      </c>
      <c r="V1932">
        <v>273.43888900000002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2762209</v>
      </c>
      <c r="B1933">
        <v>1</v>
      </c>
      <c r="C1933" t="s">
        <v>76</v>
      </c>
      <c r="D1933" t="s">
        <v>78</v>
      </c>
      <c r="E1933" t="s">
        <v>153</v>
      </c>
      <c r="F1933" t="s">
        <v>5607</v>
      </c>
      <c r="G1933" t="s">
        <v>249</v>
      </c>
      <c r="H1933" t="s">
        <v>46</v>
      </c>
      <c r="I1933" t="s">
        <v>129</v>
      </c>
      <c r="J1933" t="s">
        <v>130</v>
      </c>
      <c r="K1933" t="s">
        <v>131</v>
      </c>
      <c r="L1933" t="s">
        <v>5608</v>
      </c>
      <c r="M1933" t="s">
        <v>5609</v>
      </c>
      <c r="N1933">
        <v>2.221944444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2.2219440000000001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2762208</v>
      </c>
      <c r="B1934">
        <v>1</v>
      </c>
      <c r="C1934" t="s">
        <v>77</v>
      </c>
      <c r="D1934" t="s">
        <v>121</v>
      </c>
      <c r="E1934" t="s">
        <v>222</v>
      </c>
      <c r="F1934" t="s">
        <v>5610</v>
      </c>
      <c r="G1934" t="s">
        <v>199</v>
      </c>
      <c r="H1934" t="s">
        <v>47</v>
      </c>
      <c r="I1934" t="s">
        <v>129</v>
      </c>
      <c r="J1934" t="s">
        <v>130</v>
      </c>
      <c r="K1934" t="s">
        <v>131</v>
      </c>
      <c r="L1934" t="s">
        <v>5611</v>
      </c>
      <c r="M1934" t="s">
        <v>5612</v>
      </c>
      <c r="N1934">
        <v>1.876944444</v>
      </c>
      <c r="O1934">
        <v>0</v>
      </c>
      <c r="P1934">
        <v>0</v>
      </c>
      <c r="Q1934">
        <v>171</v>
      </c>
      <c r="R1934">
        <v>205</v>
      </c>
      <c r="S1934">
        <v>12</v>
      </c>
      <c r="T1934">
        <v>121</v>
      </c>
      <c r="U1934">
        <v>0</v>
      </c>
      <c r="V1934">
        <v>0</v>
      </c>
      <c r="W1934">
        <v>320.95749999999998</v>
      </c>
      <c r="X1934">
        <v>384.77361100000002</v>
      </c>
      <c r="Y1934">
        <v>22.523333000000001</v>
      </c>
      <c r="Z1934">
        <v>227.11027799999999</v>
      </c>
    </row>
    <row r="1935" spans="1:26" x14ac:dyDescent="0.3">
      <c r="A1935">
        <v>2762210</v>
      </c>
      <c r="B1935">
        <v>1</v>
      </c>
      <c r="C1935" t="s">
        <v>76</v>
      </c>
      <c r="D1935" t="s">
        <v>80</v>
      </c>
      <c r="E1935" t="s">
        <v>153</v>
      </c>
      <c r="F1935" t="s">
        <v>5613</v>
      </c>
      <c r="G1935" t="s">
        <v>249</v>
      </c>
      <c r="H1935" t="s">
        <v>46</v>
      </c>
      <c r="I1935" t="s">
        <v>129</v>
      </c>
      <c r="J1935" t="s">
        <v>130</v>
      </c>
      <c r="K1935" t="s">
        <v>131</v>
      </c>
      <c r="L1935" t="s">
        <v>5614</v>
      </c>
      <c r="M1935" t="s">
        <v>5615</v>
      </c>
      <c r="N1935">
        <v>2.0147222220000001</v>
      </c>
      <c r="O1935">
        <v>0</v>
      </c>
      <c r="P1935">
        <v>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4.0294439999999998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2762212</v>
      </c>
      <c r="B1936">
        <v>1</v>
      </c>
      <c r="C1936" t="s">
        <v>77</v>
      </c>
      <c r="D1936" t="s">
        <v>119</v>
      </c>
      <c r="E1936" t="s">
        <v>158</v>
      </c>
      <c r="F1936" t="s">
        <v>4390</v>
      </c>
      <c r="G1936" t="s">
        <v>199</v>
      </c>
      <c r="H1936" t="s">
        <v>47</v>
      </c>
      <c r="I1936" t="s">
        <v>129</v>
      </c>
      <c r="J1936" t="s">
        <v>130</v>
      </c>
      <c r="K1936" t="s">
        <v>131</v>
      </c>
      <c r="L1936" t="s">
        <v>5616</v>
      </c>
      <c r="M1936" t="s">
        <v>5617</v>
      </c>
      <c r="N1936">
        <v>0.94722222199999995</v>
      </c>
      <c r="O1936">
        <v>151</v>
      </c>
      <c r="P1936">
        <v>483</v>
      </c>
      <c r="Q1936">
        <v>0</v>
      </c>
      <c r="R1936">
        <v>0</v>
      </c>
      <c r="S1936">
        <v>0</v>
      </c>
      <c r="T1936">
        <v>0</v>
      </c>
      <c r="U1936">
        <v>143.03055599999999</v>
      </c>
      <c r="V1936">
        <v>457.50833299999999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2762213</v>
      </c>
      <c r="B1937">
        <v>1</v>
      </c>
      <c r="C1937" t="s">
        <v>77</v>
      </c>
      <c r="D1937" t="s">
        <v>123</v>
      </c>
      <c r="E1937" t="s">
        <v>126</v>
      </c>
      <c r="F1937" t="s">
        <v>5618</v>
      </c>
      <c r="G1937" t="s">
        <v>128</v>
      </c>
      <c r="H1937" t="s">
        <v>46</v>
      </c>
      <c r="I1937" t="s">
        <v>129</v>
      </c>
      <c r="J1937" t="s">
        <v>130</v>
      </c>
      <c r="K1937" t="s">
        <v>131</v>
      </c>
      <c r="L1937" t="s">
        <v>5619</v>
      </c>
      <c r="M1937" t="s">
        <v>5620</v>
      </c>
      <c r="N1937">
        <v>1.256388888</v>
      </c>
      <c r="O1937">
        <v>0</v>
      </c>
      <c r="P1937">
        <v>9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11.307499999999999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2762215</v>
      </c>
      <c r="B1938">
        <v>1</v>
      </c>
      <c r="C1938" t="s">
        <v>76</v>
      </c>
      <c r="D1938" t="s">
        <v>90</v>
      </c>
      <c r="E1938" t="s">
        <v>126</v>
      </c>
      <c r="F1938" t="s">
        <v>5621</v>
      </c>
      <c r="G1938" t="s">
        <v>160</v>
      </c>
      <c r="H1938" t="s">
        <v>46</v>
      </c>
      <c r="I1938" t="s">
        <v>129</v>
      </c>
      <c r="J1938" t="s">
        <v>130</v>
      </c>
      <c r="K1938" t="s">
        <v>131</v>
      </c>
      <c r="L1938" t="s">
        <v>5622</v>
      </c>
      <c r="M1938" t="s">
        <v>5623</v>
      </c>
      <c r="N1938">
        <v>0.52500000000000002</v>
      </c>
      <c r="O1938">
        <v>0</v>
      </c>
      <c r="P1938">
        <v>92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48.3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2762216</v>
      </c>
      <c r="B1939">
        <v>1</v>
      </c>
      <c r="C1939" t="s">
        <v>76</v>
      </c>
      <c r="D1939" t="s">
        <v>90</v>
      </c>
      <c r="E1939" t="s">
        <v>126</v>
      </c>
      <c r="F1939" t="s">
        <v>5624</v>
      </c>
      <c r="G1939" t="s">
        <v>128</v>
      </c>
      <c r="H1939" t="s">
        <v>46</v>
      </c>
      <c r="I1939" t="s">
        <v>129</v>
      </c>
      <c r="J1939" t="s">
        <v>130</v>
      </c>
      <c r="K1939" t="s">
        <v>131</v>
      </c>
      <c r="L1939" t="s">
        <v>5625</v>
      </c>
      <c r="M1939" t="s">
        <v>5626</v>
      </c>
      <c r="N1939">
        <v>1.4544444439999999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47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68.358889000000005</v>
      </c>
    </row>
    <row r="1940" spans="1:26" x14ac:dyDescent="0.3">
      <c r="A1940">
        <v>2762217</v>
      </c>
      <c r="B1940">
        <v>1</v>
      </c>
      <c r="C1940" t="s">
        <v>76</v>
      </c>
      <c r="D1940" t="s">
        <v>96</v>
      </c>
      <c r="E1940" t="s">
        <v>163</v>
      </c>
      <c r="F1940" t="s">
        <v>5627</v>
      </c>
      <c r="G1940" t="s">
        <v>187</v>
      </c>
      <c r="H1940" t="s">
        <v>47</v>
      </c>
      <c r="I1940" t="s">
        <v>129</v>
      </c>
      <c r="J1940" t="s">
        <v>130</v>
      </c>
      <c r="K1940" t="s">
        <v>131</v>
      </c>
      <c r="L1940" t="s">
        <v>5628</v>
      </c>
      <c r="M1940" t="s">
        <v>5629</v>
      </c>
      <c r="N1940">
        <v>7.9980555549999997</v>
      </c>
      <c r="O1940">
        <v>0</v>
      </c>
      <c r="P1940">
        <v>15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119.970833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2762219</v>
      </c>
      <c r="B1941">
        <v>1</v>
      </c>
      <c r="C1941" t="s">
        <v>76</v>
      </c>
      <c r="D1941" t="s">
        <v>78</v>
      </c>
      <c r="E1941" t="s">
        <v>167</v>
      </c>
      <c r="F1941" t="s">
        <v>5630</v>
      </c>
      <c r="G1941" t="s">
        <v>344</v>
      </c>
      <c r="H1941" t="s">
        <v>46</v>
      </c>
      <c r="I1941" t="s">
        <v>129</v>
      </c>
      <c r="J1941" t="s">
        <v>130</v>
      </c>
      <c r="K1941" t="s">
        <v>142</v>
      </c>
      <c r="L1941" t="s">
        <v>5631</v>
      </c>
      <c r="M1941" t="s">
        <v>5632</v>
      </c>
      <c r="N1941">
        <v>4.0083333330000004</v>
      </c>
      <c r="O1941">
        <v>0</v>
      </c>
      <c r="P1941">
        <v>253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1014.108333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2762221</v>
      </c>
      <c r="B1942">
        <v>1</v>
      </c>
      <c r="C1942" t="s">
        <v>76</v>
      </c>
      <c r="D1942" t="s">
        <v>96</v>
      </c>
      <c r="E1942" t="s">
        <v>222</v>
      </c>
      <c r="F1942" t="s">
        <v>5604</v>
      </c>
      <c r="G1942" t="s">
        <v>199</v>
      </c>
      <c r="H1942" t="s">
        <v>47</v>
      </c>
      <c r="I1942" t="s">
        <v>129</v>
      </c>
      <c r="J1942" t="s">
        <v>130</v>
      </c>
      <c r="K1942" t="s">
        <v>131</v>
      </c>
      <c r="L1942" t="s">
        <v>5633</v>
      </c>
      <c r="M1942" t="s">
        <v>5634</v>
      </c>
      <c r="N1942">
        <v>0.516666666</v>
      </c>
      <c r="O1942">
        <v>15</v>
      </c>
      <c r="P1942">
        <v>592</v>
      </c>
      <c r="Q1942">
        <v>0</v>
      </c>
      <c r="R1942">
        <v>0</v>
      </c>
      <c r="S1942">
        <v>0</v>
      </c>
      <c r="T1942">
        <v>0</v>
      </c>
      <c r="U1942">
        <v>7.75</v>
      </c>
      <c r="V1942">
        <v>305.86666600000001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2762223</v>
      </c>
      <c r="B1943">
        <v>1</v>
      </c>
      <c r="C1943" t="s">
        <v>76</v>
      </c>
      <c r="D1943" t="s">
        <v>106</v>
      </c>
      <c r="E1943" t="s">
        <v>153</v>
      </c>
      <c r="F1943" t="s">
        <v>5635</v>
      </c>
      <c r="G1943" t="s">
        <v>249</v>
      </c>
      <c r="H1943" t="s">
        <v>46</v>
      </c>
      <c r="I1943" t="s">
        <v>129</v>
      </c>
      <c r="J1943" t="s">
        <v>130</v>
      </c>
      <c r="K1943" t="s">
        <v>131</v>
      </c>
      <c r="L1943" t="s">
        <v>5636</v>
      </c>
      <c r="M1943" t="s">
        <v>5637</v>
      </c>
      <c r="N1943">
        <v>2.7022222220000001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2.7022219999999999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2762234</v>
      </c>
      <c r="B1944">
        <v>1</v>
      </c>
      <c r="C1944" t="s">
        <v>76</v>
      </c>
      <c r="D1944" t="s">
        <v>79</v>
      </c>
      <c r="E1944" t="s">
        <v>222</v>
      </c>
      <c r="F1944" t="s">
        <v>5638</v>
      </c>
      <c r="G1944" t="s">
        <v>348</v>
      </c>
      <c r="H1944" t="s">
        <v>47</v>
      </c>
      <c r="I1944" t="s">
        <v>129</v>
      </c>
      <c r="J1944" t="s">
        <v>130</v>
      </c>
      <c r="K1944" t="s">
        <v>142</v>
      </c>
      <c r="L1944" t="s">
        <v>5639</v>
      </c>
      <c r="M1944" t="s">
        <v>5640</v>
      </c>
      <c r="N1944">
        <v>5.68</v>
      </c>
      <c r="O1944">
        <v>2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11.36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3">
      <c r="A1945">
        <v>2762235</v>
      </c>
      <c r="B1945">
        <v>1</v>
      </c>
      <c r="C1945" t="s">
        <v>77</v>
      </c>
      <c r="D1945" t="s">
        <v>111</v>
      </c>
      <c r="E1945" t="s">
        <v>163</v>
      </c>
      <c r="F1945" t="s">
        <v>5641</v>
      </c>
      <c r="G1945" t="s">
        <v>264</v>
      </c>
      <c r="H1945" t="s">
        <v>47</v>
      </c>
      <c r="I1945" t="s">
        <v>129</v>
      </c>
      <c r="J1945" t="s">
        <v>130</v>
      </c>
      <c r="K1945" t="s">
        <v>131</v>
      </c>
      <c r="L1945" t="s">
        <v>5642</v>
      </c>
      <c r="M1945" t="s">
        <v>5643</v>
      </c>
      <c r="N1945">
        <v>0.92166666600000002</v>
      </c>
      <c r="O1945">
        <v>0</v>
      </c>
      <c r="P1945">
        <v>0</v>
      </c>
      <c r="Q1945">
        <v>1</v>
      </c>
      <c r="R1945">
        <v>38</v>
      </c>
      <c r="S1945">
        <v>0</v>
      </c>
      <c r="T1945">
        <v>0</v>
      </c>
      <c r="U1945">
        <v>0</v>
      </c>
      <c r="V1945">
        <v>0</v>
      </c>
      <c r="W1945">
        <v>0.92166700000000001</v>
      </c>
      <c r="X1945">
        <v>35.023333000000001</v>
      </c>
      <c r="Y1945">
        <v>0</v>
      </c>
      <c r="Z1945">
        <v>0</v>
      </c>
    </row>
    <row r="1946" spans="1:26" x14ac:dyDescent="0.3">
      <c r="A1946">
        <v>2762238</v>
      </c>
      <c r="B1946">
        <v>1</v>
      </c>
      <c r="C1946" t="s">
        <v>76</v>
      </c>
      <c r="D1946" t="s">
        <v>96</v>
      </c>
      <c r="E1946" t="s">
        <v>222</v>
      </c>
      <c r="F1946" t="s">
        <v>5604</v>
      </c>
      <c r="G1946" t="s">
        <v>199</v>
      </c>
      <c r="H1946" t="s">
        <v>47</v>
      </c>
      <c r="I1946" t="s">
        <v>129</v>
      </c>
      <c r="J1946" t="s">
        <v>130</v>
      </c>
      <c r="K1946" t="s">
        <v>131</v>
      </c>
      <c r="L1946" t="s">
        <v>5644</v>
      </c>
      <c r="M1946" t="s">
        <v>5645</v>
      </c>
      <c r="N1946">
        <v>8.3333332999999996E-2</v>
      </c>
      <c r="O1946">
        <v>15</v>
      </c>
      <c r="P1946">
        <v>592</v>
      </c>
      <c r="Q1946">
        <v>0</v>
      </c>
      <c r="R1946">
        <v>0</v>
      </c>
      <c r="S1946">
        <v>0</v>
      </c>
      <c r="T1946">
        <v>0</v>
      </c>
      <c r="U1946">
        <v>1.25</v>
      </c>
      <c r="V1946">
        <v>49.333333000000003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2762239</v>
      </c>
      <c r="B1947">
        <v>1</v>
      </c>
      <c r="C1947" t="s">
        <v>76</v>
      </c>
      <c r="D1947" t="s">
        <v>78</v>
      </c>
      <c r="E1947" t="s">
        <v>145</v>
      </c>
      <c r="F1947" t="s">
        <v>5646</v>
      </c>
      <c r="G1947" t="s">
        <v>160</v>
      </c>
      <c r="H1947" t="s">
        <v>46</v>
      </c>
      <c r="I1947" t="s">
        <v>129</v>
      </c>
      <c r="J1947" t="s">
        <v>130</v>
      </c>
      <c r="K1947" t="s">
        <v>131</v>
      </c>
      <c r="L1947" t="s">
        <v>5647</v>
      </c>
      <c r="M1947" t="s">
        <v>5648</v>
      </c>
      <c r="N1947">
        <v>0.75611111099999995</v>
      </c>
      <c r="O1947">
        <v>0</v>
      </c>
      <c r="P1947">
        <v>152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114.928889</v>
      </c>
      <c r="W1947">
        <v>0</v>
      </c>
      <c r="X1947">
        <v>0</v>
      </c>
      <c r="Y1947">
        <v>0</v>
      </c>
      <c r="Z1947">
        <v>0</v>
      </c>
    </row>
    <row r="1948" spans="1:26" x14ac:dyDescent="0.3">
      <c r="A1948">
        <v>2762240</v>
      </c>
      <c r="B1948">
        <v>1</v>
      </c>
      <c r="C1948" t="s">
        <v>77</v>
      </c>
      <c r="D1948" t="s">
        <v>116</v>
      </c>
      <c r="E1948" t="s">
        <v>158</v>
      </c>
      <c r="F1948" t="s">
        <v>5649</v>
      </c>
      <c r="G1948" t="s">
        <v>199</v>
      </c>
      <c r="H1948" t="s">
        <v>47</v>
      </c>
      <c r="I1948" t="s">
        <v>129</v>
      </c>
      <c r="J1948" t="s">
        <v>130</v>
      </c>
      <c r="K1948" t="s">
        <v>131</v>
      </c>
      <c r="L1948" t="s">
        <v>5650</v>
      </c>
      <c r="M1948" t="s">
        <v>5651</v>
      </c>
      <c r="N1948">
        <v>0.91333333299999997</v>
      </c>
      <c r="O1948">
        <v>26</v>
      </c>
      <c r="P1948">
        <v>0</v>
      </c>
      <c r="Q1948">
        <v>0</v>
      </c>
      <c r="R1948">
        <v>0</v>
      </c>
      <c r="S1948">
        <v>13</v>
      </c>
      <c r="T1948">
        <v>169</v>
      </c>
      <c r="U1948">
        <v>23.746666999999999</v>
      </c>
      <c r="V1948">
        <v>0</v>
      </c>
      <c r="W1948">
        <v>0</v>
      </c>
      <c r="X1948">
        <v>0</v>
      </c>
      <c r="Y1948">
        <v>11.873333000000001</v>
      </c>
      <c r="Z1948">
        <v>154.35333299999999</v>
      </c>
    </row>
    <row r="1949" spans="1:26" x14ac:dyDescent="0.3">
      <c r="A1949">
        <v>2762241</v>
      </c>
      <c r="B1949">
        <v>1</v>
      </c>
      <c r="C1949" t="s">
        <v>76</v>
      </c>
      <c r="D1949" t="s">
        <v>78</v>
      </c>
      <c r="E1949" t="s">
        <v>167</v>
      </c>
      <c r="F1949" t="s">
        <v>5652</v>
      </c>
      <c r="G1949" t="s">
        <v>135</v>
      </c>
      <c r="H1949" t="s">
        <v>46</v>
      </c>
      <c r="I1949" t="s">
        <v>129</v>
      </c>
      <c r="J1949" t="s">
        <v>130</v>
      </c>
      <c r="K1949" t="s">
        <v>131</v>
      </c>
      <c r="L1949" t="s">
        <v>5653</v>
      </c>
      <c r="M1949" t="s">
        <v>5654</v>
      </c>
      <c r="N1949">
        <v>4.2625000000000002</v>
      </c>
      <c r="O1949">
        <v>0</v>
      </c>
      <c r="P1949">
        <v>785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3346.0625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2762242</v>
      </c>
      <c r="B1950">
        <v>1</v>
      </c>
      <c r="C1950" t="s">
        <v>76</v>
      </c>
      <c r="D1950" t="s">
        <v>99</v>
      </c>
      <c r="E1950" t="s">
        <v>222</v>
      </c>
      <c r="F1950" t="s">
        <v>5655</v>
      </c>
      <c r="G1950" t="s">
        <v>199</v>
      </c>
      <c r="H1950" t="s">
        <v>47</v>
      </c>
      <c r="I1950" t="s">
        <v>129</v>
      </c>
      <c r="J1950" t="s">
        <v>130</v>
      </c>
      <c r="K1950" t="s">
        <v>131</v>
      </c>
      <c r="L1950" t="s">
        <v>5656</v>
      </c>
      <c r="M1950" t="s">
        <v>5657</v>
      </c>
      <c r="N1950">
        <v>0.30666666599999998</v>
      </c>
      <c r="O1950">
        <v>34</v>
      </c>
      <c r="P1950">
        <v>15</v>
      </c>
      <c r="Q1950">
        <v>0</v>
      </c>
      <c r="R1950">
        <v>0</v>
      </c>
      <c r="S1950">
        <v>0</v>
      </c>
      <c r="T1950">
        <v>0</v>
      </c>
      <c r="U1950">
        <v>10.426667</v>
      </c>
      <c r="V1950">
        <v>4.5999999999999996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2762244</v>
      </c>
      <c r="B1951">
        <v>1</v>
      </c>
      <c r="C1951" t="s">
        <v>77</v>
      </c>
      <c r="D1951" t="s">
        <v>121</v>
      </c>
      <c r="E1951" t="s">
        <v>138</v>
      </c>
      <c r="F1951" t="s">
        <v>5658</v>
      </c>
      <c r="G1951" t="s">
        <v>199</v>
      </c>
      <c r="H1951" t="s">
        <v>47</v>
      </c>
      <c r="I1951" t="s">
        <v>129</v>
      </c>
      <c r="J1951" t="s">
        <v>130</v>
      </c>
      <c r="K1951" t="s">
        <v>131</v>
      </c>
      <c r="L1951" t="s">
        <v>5659</v>
      </c>
      <c r="M1951" t="s">
        <v>5660</v>
      </c>
      <c r="N1951">
        <v>0.24722222199999999</v>
      </c>
      <c r="O1951">
        <v>51</v>
      </c>
      <c r="P1951">
        <v>454</v>
      </c>
      <c r="Q1951">
        <v>722</v>
      </c>
      <c r="R1951">
        <v>7904</v>
      </c>
      <c r="S1951">
        <v>81</v>
      </c>
      <c r="T1951">
        <v>908</v>
      </c>
      <c r="U1951">
        <v>12.608333</v>
      </c>
      <c r="V1951">
        <v>112.238889</v>
      </c>
      <c r="W1951">
        <v>178.49444399999999</v>
      </c>
      <c r="X1951">
        <v>1954.044443</v>
      </c>
      <c r="Y1951">
        <v>20.024999999999999</v>
      </c>
      <c r="Z1951">
        <v>224.477778</v>
      </c>
    </row>
    <row r="1952" spans="1:26" x14ac:dyDescent="0.3">
      <c r="A1952">
        <v>2762245</v>
      </c>
      <c r="B1952">
        <v>1</v>
      </c>
      <c r="C1952" t="s">
        <v>76</v>
      </c>
      <c r="D1952" t="s">
        <v>100</v>
      </c>
      <c r="E1952" t="s">
        <v>158</v>
      </c>
      <c r="F1952" t="s">
        <v>5661</v>
      </c>
      <c r="G1952" t="s">
        <v>199</v>
      </c>
      <c r="H1952" t="s">
        <v>47</v>
      </c>
      <c r="I1952" t="s">
        <v>129</v>
      </c>
      <c r="J1952" t="s">
        <v>130</v>
      </c>
      <c r="K1952" t="s">
        <v>131</v>
      </c>
      <c r="L1952" t="s">
        <v>5662</v>
      </c>
      <c r="M1952" t="s">
        <v>5663</v>
      </c>
      <c r="N1952">
        <v>0.32277777699999999</v>
      </c>
      <c r="O1952">
        <v>60</v>
      </c>
      <c r="P1952">
        <v>1369</v>
      </c>
      <c r="Q1952">
        <v>0</v>
      </c>
      <c r="R1952">
        <v>0</v>
      </c>
      <c r="S1952">
        <v>0</v>
      </c>
      <c r="T1952">
        <v>0</v>
      </c>
      <c r="U1952">
        <v>19.366667</v>
      </c>
      <c r="V1952">
        <v>441.88277699999998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2762246</v>
      </c>
      <c r="B1953">
        <v>1</v>
      </c>
      <c r="C1953" t="s">
        <v>77</v>
      </c>
      <c r="D1953" t="s">
        <v>119</v>
      </c>
      <c r="E1953" t="s">
        <v>163</v>
      </c>
      <c r="F1953" t="s">
        <v>5664</v>
      </c>
      <c r="G1953" t="s">
        <v>199</v>
      </c>
      <c r="H1953" t="s">
        <v>47</v>
      </c>
      <c r="I1953" t="s">
        <v>129</v>
      </c>
      <c r="J1953" t="s">
        <v>130</v>
      </c>
      <c r="K1953" t="s">
        <v>131</v>
      </c>
      <c r="L1953" t="s">
        <v>5665</v>
      </c>
      <c r="M1953" t="s">
        <v>5666</v>
      </c>
      <c r="N1953">
        <v>1.3988888880000001</v>
      </c>
      <c r="O1953">
        <v>2</v>
      </c>
      <c r="P1953">
        <v>15</v>
      </c>
      <c r="Q1953">
        <v>0</v>
      </c>
      <c r="R1953">
        <v>0</v>
      </c>
      <c r="S1953">
        <v>0</v>
      </c>
      <c r="T1953">
        <v>0</v>
      </c>
      <c r="U1953">
        <v>2.7977780000000001</v>
      </c>
      <c r="V1953">
        <v>20.983332999999998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2762247</v>
      </c>
      <c r="B1954">
        <v>1</v>
      </c>
      <c r="C1954" t="s">
        <v>76</v>
      </c>
      <c r="D1954" t="s">
        <v>99</v>
      </c>
      <c r="E1954" t="s">
        <v>222</v>
      </c>
      <c r="F1954" t="s">
        <v>5655</v>
      </c>
      <c r="G1954" t="s">
        <v>199</v>
      </c>
      <c r="H1954" t="s">
        <v>47</v>
      </c>
      <c r="I1954" t="s">
        <v>129</v>
      </c>
      <c r="J1954" t="s">
        <v>130</v>
      </c>
      <c r="K1954" t="s">
        <v>131</v>
      </c>
      <c r="L1954" t="s">
        <v>5667</v>
      </c>
      <c r="M1954" t="s">
        <v>5668</v>
      </c>
      <c r="N1954">
        <v>0.39</v>
      </c>
      <c r="O1954">
        <v>34</v>
      </c>
      <c r="P1954">
        <v>15</v>
      </c>
      <c r="Q1954">
        <v>0</v>
      </c>
      <c r="R1954">
        <v>0</v>
      </c>
      <c r="S1954">
        <v>0</v>
      </c>
      <c r="T1954">
        <v>0</v>
      </c>
      <c r="U1954">
        <v>13.26</v>
      </c>
      <c r="V1954">
        <v>5.85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2762249</v>
      </c>
      <c r="B1955">
        <v>1</v>
      </c>
      <c r="C1955" t="s">
        <v>76</v>
      </c>
      <c r="D1955" t="s">
        <v>78</v>
      </c>
      <c r="E1955" t="s">
        <v>167</v>
      </c>
      <c r="F1955" t="s">
        <v>5669</v>
      </c>
      <c r="G1955" t="s">
        <v>160</v>
      </c>
      <c r="H1955" t="s">
        <v>46</v>
      </c>
      <c r="I1955" t="s">
        <v>129</v>
      </c>
      <c r="J1955" t="s">
        <v>130</v>
      </c>
      <c r="K1955" t="s">
        <v>131</v>
      </c>
      <c r="L1955" t="s">
        <v>5670</v>
      </c>
      <c r="M1955" t="s">
        <v>5671</v>
      </c>
      <c r="N1955">
        <v>1.352777777</v>
      </c>
      <c r="O1955">
        <v>0</v>
      </c>
      <c r="P1955">
        <v>125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169.09722199999999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2762251</v>
      </c>
      <c r="B1956">
        <v>1</v>
      </c>
      <c r="C1956" t="s">
        <v>76</v>
      </c>
      <c r="D1956" t="s">
        <v>81</v>
      </c>
      <c r="E1956" t="s">
        <v>153</v>
      </c>
      <c r="F1956" t="s">
        <v>5672</v>
      </c>
      <c r="G1956" t="s">
        <v>155</v>
      </c>
      <c r="H1956" t="s">
        <v>46</v>
      </c>
      <c r="I1956" t="s">
        <v>129</v>
      </c>
      <c r="J1956" t="s">
        <v>130</v>
      </c>
      <c r="K1956" t="s">
        <v>131</v>
      </c>
      <c r="L1956" t="s">
        <v>5673</v>
      </c>
      <c r="M1956" t="s">
        <v>5674</v>
      </c>
      <c r="N1956">
        <v>0.60972222200000004</v>
      </c>
      <c r="O1956">
        <v>0</v>
      </c>
      <c r="P1956">
        <v>6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3.6583329999999998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2762252</v>
      </c>
      <c r="B1957">
        <v>1</v>
      </c>
      <c r="C1957" t="s">
        <v>77</v>
      </c>
      <c r="D1957" t="s">
        <v>111</v>
      </c>
      <c r="E1957" t="s">
        <v>126</v>
      </c>
      <c r="F1957" t="s">
        <v>5675</v>
      </c>
      <c r="G1957" t="s">
        <v>128</v>
      </c>
      <c r="H1957" t="s">
        <v>46</v>
      </c>
      <c r="I1957" t="s">
        <v>129</v>
      </c>
      <c r="J1957" t="s">
        <v>130</v>
      </c>
      <c r="K1957" t="s">
        <v>131</v>
      </c>
      <c r="L1957" t="s">
        <v>5676</v>
      </c>
      <c r="M1957" t="s">
        <v>5677</v>
      </c>
      <c r="N1957">
        <v>1.0549999999999999</v>
      </c>
      <c r="O1957">
        <v>0</v>
      </c>
      <c r="P1957">
        <v>0</v>
      </c>
      <c r="Q1957">
        <v>0</v>
      </c>
      <c r="R1957">
        <v>6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6.33</v>
      </c>
      <c r="Y1957">
        <v>0</v>
      </c>
      <c r="Z1957">
        <v>0</v>
      </c>
    </row>
    <row r="1958" spans="1:26" x14ac:dyDescent="0.3">
      <c r="A1958">
        <v>2762253</v>
      </c>
      <c r="B1958">
        <v>1</v>
      </c>
      <c r="C1958" t="s">
        <v>76</v>
      </c>
      <c r="D1958" t="s">
        <v>82</v>
      </c>
      <c r="E1958" t="s">
        <v>153</v>
      </c>
      <c r="F1958" t="s">
        <v>5678</v>
      </c>
      <c r="G1958" t="s">
        <v>206</v>
      </c>
      <c r="H1958" t="s">
        <v>46</v>
      </c>
      <c r="I1958" t="s">
        <v>129</v>
      </c>
      <c r="J1958" t="s">
        <v>130</v>
      </c>
      <c r="K1958" t="s">
        <v>131</v>
      </c>
      <c r="L1958" t="s">
        <v>5679</v>
      </c>
      <c r="M1958" t="s">
        <v>5680</v>
      </c>
      <c r="N1958">
        <v>0.78388888800000001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0.78388899999999995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2762197</v>
      </c>
      <c r="B1959">
        <v>2</v>
      </c>
      <c r="C1959" t="s">
        <v>77</v>
      </c>
      <c r="D1959" t="s">
        <v>124</v>
      </c>
      <c r="E1959" t="s">
        <v>222</v>
      </c>
      <c r="F1959" t="s">
        <v>5574</v>
      </c>
      <c r="G1959" t="s">
        <v>364</v>
      </c>
      <c r="H1959" t="s">
        <v>47</v>
      </c>
      <c r="I1959" t="s">
        <v>129</v>
      </c>
      <c r="J1959" t="s">
        <v>130</v>
      </c>
      <c r="K1959" t="s">
        <v>131</v>
      </c>
      <c r="L1959" t="s">
        <v>5593</v>
      </c>
      <c r="M1959" t="s">
        <v>5681</v>
      </c>
      <c r="N1959">
        <v>0.69166666600000004</v>
      </c>
      <c r="O1959">
        <v>5</v>
      </c>
      <c r="P1959">
        <v>781</v>
      </c>
      <c r="Q1959">
        <v>0</v>
      </c>
      <c r="R1959">
        <v>0</v>
      </c>
      <c r="S1959">
        <v>0</v>
      </c>
      <c r="T1959">
        <v>0</v>
      </c>
      <c r="U1959">
        <v>3.4583330000000001</v>
      </c>
      <c r="V1959">
        <v>540.19166600000005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2762262</v>
      </c>
      <c r="B1960">
        <v>1</v>
      </c>
      <c r="C1960" t="s">
        <v>76</v>
      </c>
      <c r="D1960" t="s">
        <v>78</v>
      </c>
      <c r="E1960" t="s">
        <v>145</v>
      </c>
      <c r="F1960" t="s">
        <v>5682</v>
      </c>
      <c r="G1960" t="s">
        <v>160</v>
      </c>
      <c r="H1960" t="s">
        <v>46</v>
      </c>
      <c r="I1960" t="s">
        <v>129</v>
      </c>
      <c r="J1960" t="s">
        <v>130</v>
      </c>
      <c r="K1960" t="s">
        <v>131</v>
      </c>
      <c r="L1960" t="s">
        <v>5683</v>
      </c>
      <c r="M1960" t="s">
        <v>5684</v>
      </c>
      <c r="N1960">
        <v>1.0666666659999999</v>
      </c>
      <c r="O1960">
        <v>0</v>
      </c>
      <c r="P1960">
        <v>72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76.8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2762263</v>
      </c>
      <c r="B1961">
        <v>1</v>
      </c>
      <c r="C1961" t="s">
        <v>76</v>
      </c>
      <c r="D1961" t="s">
        <v>103</v>
      </c>
      <c r="E1961" t="s">
        <v>167</v>
      </c>
      <c r="F1961" t="s">
        <v>5685</v>
      </c>
      <c r="G1961" t="s">
        <v>195</v>
      </c>
      <c r="H1961" t="s">
        <v>46</v>
      </c>
      <c r="I1961" t="s">
        <v>129</v>
      </c>
      <c r="J1961" t="s">
        <v>130</v>
      </c>
      <c r="K1961" t="s">
        <v>131</v>
      </c>
      <c r="L1961" t="s">
        <v>5686</v>
      </c>
      <c r="M1961" t="s">
        <v>5687</v>
      </c>
      <c r="N1961">
        <v>1.3644444440000001</v>
      </c>
      <c r="O1961">
        <v>0</v>
      </c>
      <c r="P1961">
        <v>0</v>
      </c>
      <c r="Q1961">
        <v>0</v>
      </c>
      <c r="R1961">
        <v>267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364.306667</v>
      </c>
      <c r="Y1961">
        <v>0</v>
      </c>
      <c r="Z1961">
        <v>0</v>
      </c>
    </row>
    <row r="1962" spans="1:26" x14ac:dyDescent="0.3">
      <c r="A1962">
        <v>2762266</v>
      </c>
      <c r="B1962">
        <v>1</v>
      </c>
      <c r="C1962" t="s">
        <v>77</v>
      </c>
      <c r="D1962" t="s">
        <v>122</v>
      </c>
      <c r="E1962" t="s">
        <v>163</v>
      </c>
      <c r="F1962" t="s">
        <v>5688</v>
      </c>
      <c r="G1962" t="s">
        <v>264</v>
      </c>
      <c r="H1962" t="s">
        <v>47</v>
      </c>
      <c r="I1962" t="s">
        <v>129</v>
      </c>
      <c r="J1962" t="s">
        <v>130</v>
      </c>
      <c r="K1962" t="s">
        <v>131</v>
      </c>
      <c r="L1962" t="s">
        <v>5689</v>
      </c>
      <c r="M1962" t="s">
        <v>5690</v>
      </c>
      <c r="N1962">
        <v>5.6330555550000003</v>
      </c>
      <c r="O1962">
        <v>0</v>
      </c>
      <c r="P1962">
        <v>0</v>
      </c>
      <c r="Q1962">
        <v>0</v>
      </c>
      <c r="R1962">
        <v>38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214.05611099999999</v>
      </c>
      <c r="Y1962">
        <v>0</v>
      </c>
      <c r="Z1962">
        <v>0</v>
      </c>
    </row>
    <row r="1963" spans="1:26" x14ac:dyDescent="0.3">
      <c r="A1963">
        <v>2762274</v>
      </c>
      <c r="B1963">
        <v>1</v>
      </c>
      <c r="C1963" t="s">
        <v>76</v>
      </c>
      <c r="D1963" t="s">
        <v>96</v>
      </c>
      <c r="E1963" t="s">
        <v>222</v>
      </c>
      <c r="F1963" t="s">
        <v>5604</v>
      </c>
      <c r="G1963" t="s">
        <v>199</v>
      </c>
      <c r="H1963" t="s">
        <v>47</v>
      </c>
      <c r="I1963" t="s">
        <v>129</v>
      </c>
      <c r="J1963" t="s">
        <v>130</v>
      </c>
      <c r="K1963" t="s">
        <v>131</v>
      </c>
      <c r="L1963" t="s">
        <v>5691</v>
      </c>
      <c r="M1963" t="s">
        <v>5692</v>
      </c>
      <c r="N1963">
        <v>0.709166666</v>
      </c>
      <c r="O1963">
        <v>15</v>
      </c>
      <c r="P1963">
        <v>592</v>
      </c>
      <c r="Q1963">
        <v>0</v>
      </c>
      <c r="R1963">
        <v>0</v>
      </c>
      <c r="S1963">
        <v>0</v>
      </c>
      <c r="T1963">
        <v>0</v>
      </c>
      <c r="U1963">
        <v>10.637499999999999</v>
      </c>
      <c r="V1963">
        <v>419.82666599999999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2762269</v>
      </c>
      <c r="B1964">
        <v>1</v>
      </c>
      <c r="C1964" t="s">
        <v>76</v>
      </c>
      <c r="D1964" t="s">
        <v>93</v>
      </c>
      <c r="E1964" t="s">
        <v>222</v>
      </c>
      <c r="F1964" t="s">
        <v>5693</v>
      </c>
      <c r="G1964" t="s">
        <v>199</v>
      </c>
      <c r="H1964" t="s">
        <v>47</v>
      </c>
      <c r="I1964" t="s">
        <v>129</v>
      </c>
      <c r="J1964" t="s">
        <v>130</v>
      </c>
      <c r="K1964" t="s">
        <v>131</v>
      </c>
      <c r="L1964" t="s">
        <v>5694</v>
      </c>
      <c r="M1964" t="s">
        <v>5695</v>
      </c>
      <c r="N1964">
        <v>9.2222222000000006E-2</v>
      </c>
      <c r="O1964">
        <v>29</v>
      </c>
      <c r="P1964">
        <v>7948</v>
      </c>
      <c r="Q1964">
        <v>0</v>
      </c>
      <c r="R1964">
        <v>0</v>
      </c>
      <c r="S1964">
        <v>0</v>
      </c>
      <c r="T1964">
        <v>409</v>
      </c>
      <c r="U1964">
        <v>2.6744439999999998</v>
      </c>
      <c r="V1964">
        <v>732.98221999999998</v>
      </c>
      <c r="W1964">
        <v>0</v>
      </c>
      <c r="X1964">
        <v>0</v>
      </c>
      <c r="Y1964">
        <v>0</v>
      </c>
      <c r="Z1964">
        <v>37.718888999999997</v>
      </c>
    </row>
    <row r="1965" spans="1:26" x14ac:dyDescent="0.3">
      <c r="A1965">
        <v>2762272</v>
      </c>
      <c r="B1965">
        <v>1</v>
      </c>
      <c r="C1965" t="s">
        <v>76</v>
      </c>
      <c r="D1965" t="s">
        <v>81</v>
      </c>
      <c r="E1965" t="s">
        <v>167</v>
      </c>
      <c r="F1965" t="s">
        <v>5696</v>
      </c>
      <c r="G1965" t="s">
        <v>578</v>
      </c>
      <c r="H1965" t="s">
        <v>46</v>
      </c>
      <c r="I1965" t="s">
        <v>129</v>
      </c>
      <c r="J1965" t="s">
        <v>15</v>
      </c>
      <c r="K1965" t="s">
        <v>131</v>
      </c>
      <c r="L1965" t="s">
        <v>5697</v>
      </c>
      <c r="M1965" t="s">
        <v>5698</v>
      </c>
      <c r="N1965">
        <v>5.7858333330000002</v>
      </c>
      <c r="O1965">
        <v>0</v>
      </c>
      <c r="P1965">
        <v>573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3315.2824999999998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2762278</v>
      </c>
      <c r="B1966">
        <v>1</v>
      </c>
      <c r="C1966" t="s">
        <v>76</v>
      </c>
      <c r="D1966" t="s">
        <v>83</v>
      </c>
      <c r="E1966" t="s">
        <v>126</v>
      </c>
      <c r="F1966" t="s">
        <v>5699</v>
      </c>
      <c r="G1966" t="s">
        <v>135</v>
      </c>
      <c r="H1966" t="s">
        <v>46</v>
      </c>
      <c r="I1966" t="s">
        <v>129</v>
      </c>
      <c r="J1966" t="s">
        <v>130</v>
      </c>
      <c r="K1966" t="s">
        <v>131</v>
      </c>
      <c r="L1966" t="s">
        <v>5700</v>
      </c>
      <c r="M1966" t="s">
        <v>5701</v>
      </c>
      <c r="N1966">
        <v>6.7424999999999997</v>
      </c>
      <c r="O1966">
        <v>0</v>
      </c>
      <c r="P1966">
        <v>35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235.98750000000001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2762292</v>
      </c>
      <c r="B1967">
        <v>1</v>
      </c>
      <c r="C1967" t="s">
        <v>76</v>
      </c>
      <c r="D1967" t="s">
        <v>90</v>
      </c>
      <c r="E1967" t="s">
        <v>222</v>
      </c>
      <c r="F1967" t="s">
        <v>5702</v>
      </c>
      <c r="G1967" t="s">
        <v>199</v>
      </c>
      <c r="H1967" t="s">
        <v>47</v>
      </c>
      <c r="I1967" t="s">
        <v>129</v>
      </c>
      <c r="J1967" t="s">
        <v>130</v>
      </c>
      <c r="K1967" t="s">
        <v>131</v>
      </c>
      <c r="L1967" t="s">
        <v>5703</v>
      </c>
      <c r="M1967" t="s">
        <v>5704</v>
      </c>
      <c r="N1967">
        <v>0.74138888800000002</v>
      </c>
      <c r="O1967">
        <v>8</v>
      </c>
      <c r="P1967">
        <v>0</v>
      </c>
      <c r="Q1967">
        <v>3</v>
      </c>
      <c r="R1967">
        <v>7</v>
      </c>
      <c r="S1967">
        <v>56</v>
      </c>
      <c r="T1967">
        <v>931</v>
      </c>
      <c r="U1967">
        <v>5.9311109999999996</v>
      </c>
      <c r="V1967">
        <v>0</v>
      </c>
      <c r="W1967">
        <v>2.224167</v>
      </c>
      <c r="X1967">
        <v>5.1897219999999997</v>
      </c>
      <c r="Y1967">
        <v>41.517778</v>
      </c>
      <c r="Z1967">
        <v>690.23305500000004</v>
      </c>
    </row>
    <row r="1968" spans="1:26" x14ac:dyDescent="0.3">
      <c r="A1968">
        <v>2762293</v>
      </c>
      <c r="B1968">
        <v>1</v>
      </c>
      <c r="C1968" t="s">
        <v>76</v>
      </c>
      <c r="D1968" t="s">
        <v>103</v>
      </c>
      <c r="E1968" t="s">
        <v>222</v>
      </c>
      <c r="F1968" t="s">
        <v>5705</v>
      </c>
      <c r="G1968" t="s">
        <v>199</v>
      </c>
      <c r="H1968" t="s">
        <v>47</v>
      </c>
      <c r="I1968" t="s">
        <v>129</v>
      </c>
      <c r="J1968" t="s">
        <v>130</v>
      </c>
      <c r="K1968" t="s">
        <v>131</v>
      </c>
      <c r="L1968" t="s">
        <v>5703</v>
      </c>
      <c r="M1968" t="s">
        <v>5706</v>
      </c>
      <c r="N1968">
        <v>0.60611111100000004</v>
      </c>
      <c r="O1968">
        <v>0</v>
      </c>
      <c r="P1968">
        <v>0</v>
      </c>
      <c r="Q1968">
        <v>8</v>
      </c>
      <c r="R1968">
        <v>221</v>
      </c>
      <c r="S1968">
        <v>68</v>
      </c>
      <c r="T1968">
        <v>325</v>
      </c>
      <c r="U1968">
        <v>0</v>
      </c>
      <c r="V1968">
        <v>0</v>
      </c>
      <c r="W1968">
        <v>4.8488889999999998</v>
      </c>
      <c r="X1968">
        <v>133.95055600000001</v>
      </c>
      <c r="Y1968">
        <v>41.215555999999999</v>
      </c>
      <c r="Z1968">
        <v>196.98611099999999</v>
      </c>
    </row>
    <row r="1969" spans="1:26" x14ac:dyDescent="0.3">
      <c r="A1969">
        <v>2762277</v>
      </c>
      <c r="B1969">
        <v>1</v>
      </c>
      <c r="C1969" t="s">
        <v>76</v>
      </c>
      <c r="D1969" t="s">
        <v>90</v>
      </c>
      <c r="E1969" t="s">
        <v>138</v>
      </c>
      <c r="F1969" t="s">
        <v>4832</v>
      </c>
      <c r="G1969" t="s">
        <v>199</v>
      </c>
      <c r="H1969" t="s">
        <v>47</v>
      </c>
      <c r="I1969" t="s">
        <v>129</v>
      </c>
      <c r="J1969" t="s">
        <v>130</v>
      </c>
      <c r="K1969" t="s">
        <v>131</v>
      </c>
      <c r="L1969" t="s">
        <v>5707</v>
      </c>
      <c r="M1969" t="s">
        <v>5708</v>
      </c>
      <c r="N1969">
        <v>6.7777776999999997E-2</v>
      </c>
      <c r="O1969">
        <v>34</v>
      </c>
      <c r="P1969">
        <v>152</v>
      </c>
      <c r="Q1969">
        <v>8</v>
      </c>
      <c r="R1969">
        <v>7</v>
      </c>
      <c r="S1969">
        <v>107</v>
      </c>
      <c r="T1969">
        <v>1470</v>
      </c>
      <c r="U1969">
        <v>2.3044440000000002</v>
      </c>
      <c r="V1969">
        <v>10.302222</v>
      </c>
      <c r="W1969">
        <v>0.54222199999999998</v>
      </c>
      <c r="X1969">
        <v>0.47444399999999998</v>
      </c>
      <c r="Y1969">
        <v>7.2522219999999997</v>
      </c>
      <c r="Z1969">
        <v>99.633331999999996</v>
      </c>
    </row>
    <row r="1970" spans="1:26" x14ac:dyDescent="0.3">
      <c r="A1970">
        <v>2762290</v>
      </c>
      <c r="B1970">
        <v>1</v>
      </c>
      <c r="C1970" t="s">
        <v>76</v>
      </c>
      <c r="D1970" t="s">
        <v>103</v>
      </c>
      <c r="E1970" t="s">
        <v>158</v>
      </c>
      <c r="F1970" t="s">
        <v>5709</v>
      </c>
      <c r="G1970" t="s">
        <v>199</v>
      </c>
      <c r="H1970" t="s">
        <v>47</v>
      </c>
      <c r="I1970" t="s">
        <v>129</v>
      </c>
      <c r="J1970" t="s">
        <v>130</v>
      </c>
      <c r="K1970" t="s">
        <v>131</v>
      </c>
      <c r="L1970" t="s">
        <v>5707</v>
      </c>
      <c r="M1970" t="s">
        <v>5710</v>
      </c>
      <c r="N1970">
        <v>1.6872222219999999</v>
      </c>
      <c r="O1970">
        <v>0</v>
      </c>
      <c r="P1970">
        <v>0</v>
      </c>
      <c r="Q1970">
        <v>7</v>
      </c>
      <c r="R1970">
        <v>221</v>
      </c>
      <c r="S1970">
        <v>58</v>
      </c>
      <c r="T1970">
        <v>325</v>
      </c>
      <c r="U1970">
        <v>0</v>
      </c>
      <c r="V1970">
        <v>0</v>
      </c>
      <c r="W1970">
        <v>11.810556</v>
      </c>
      <c r="X1970">
        <v>372.87611099999998</v>
      </c>
      <c r="Y1970">
        <v>97.858889000000005</v>
      </c>
      <c r="Z1970">
        <v>548.34722199999999</v>
      </c>
    </row>
    <row r="1971" spans="1:26" x14ac:dyDescent="0.3">
      <c r="A1971">
        <v>2762282</v>
      </c>
      <c r="B1971">
        <v>1</v>
      </c>
      <c r="C1971" t="s">
        <v>76</v>
      </c>
      <c r="D1971" t="s">
        <v>95</v>
      </c>
      <c r="E1971" t="s">
        <v>126</v>
      </c>
      <c r="F1971" t="s">
        <v>5711</v>
      </c>
      <c r="G1971" t="s">
        <v>128</v>
      </c>
      <c r="H1971" t="s">
        <v>46</v>
      </c>
      <c r="I1971" t="s">
        <v>129</v>
      </c>
      <c r="J1971" t="s">
        <v>130</v>
      </c>
      <c r="K1971" t="s">
        <v>131</v>
      </c>
      <c r="L1971" t="s">
        <v>5712</v>
      </c>
      <c r="M1971" t="s">
        <v>5713</v>
      </c>
      <c r="N1971">
        <v>2.056944444</v>
      </c>
      <c r="O1971">
        <v>0</v>
      </c>
      <c r="P1971">
        <v>0</v>
      </c>
      <c r="Q1971">
        <v>0</v>
      </c>
      <c r="R1971">
        <v>47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96.676389</v>
      </c>
      <c r="Y1971">
        <v>0</v>
      </c>
      <c r="Z1971">
        <v>0</v>
      </c>
    </row>
    <row r="1972" spans="1:26" x14ac:dyDescent="0.3">
      <c r="A1972">
        <v>2762281</v>
      </c>
      <c r="B1972">
        <v>1</v>
      </c>
      <c r="C1972" t="s">
        <v>77</v>
      </c>
      <c r="D1972" t="s">
        <v>119</v>
      </c>
      <c r="E1972" t="s">
        <v>126</v>
      </c>
      <c r="F1972" t="s">
        <v>5714</v>
      </c>
      <c r="G1972" t="s">
        <v>128</v>
      </c>
      <c r="H1972" t="s">
        <v>46</v>
      </c>
      <c r="I1972" t="s">
        <v>129</v>
      </c>
      <c r="J1972" t="s">
        <v>130</v>
      </c>
      <c r="K1972" t="s">
        <v>131</v>
      </c>
      <c r="L1972" t="s">
        <v>5715</v>
      </c>
      <c r="M1972" t="s">
        <v>5716</v>
      </c>
      <c r="N1972">
        <v>1.4869444439999999</v>
      </c>
      <c r="O1972">
        <v>0</v>
      </c>
      <c r="P1972">
        <v>85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126.390278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2762279</v>
      </c>
      <c r="B1973">
        <v>1</v>
      </c>
      <c r="C1973" t="s">
        <v>76</v>
      </c>
      <c r="D1973" t="s">
        <v>81</v>
      </c>
      <c r="E1973" t="s">
        <v>145</v>
      </c>
      <c r="F1973" t="s">
        <v>5092</v>
      </c>
      <c r="G1973" t="s">
        <v>135</v>
      </c>
      <c r="H1973" t="s">
        <v>46</v>
      </c>
      <c r="I1973" t="s">
        <v>129</v>
      </c>
      <c r="J1973" t="s">
        <v>130</v>
      </c>
      <c r="K1973" t="s">
        <v>131</v>
      </c>
      <c r="L1973" t="s">
        <v>5717</v>
      </c>
      <c r="M1973" t="s">
        <v>5718</v>
      </c>
      <c r="N1973">
        <v>6.426666666</v>
      </c>
      <c r="O1973">
        <v>0</v>
      </c>
      <c r="P1973">
        <v>75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482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2762286</v>
      </c>
      <c r="B1974">
        <v>1</v>
      </c>
      <c r="C1974" t="s">
        <v>76</v>
      </c>
      <c r="D1974" t="s">
        <v>94</v>
      </c>
      <c r="E1974" t="s">
        <v>126</v>
      </c>
      <c r="F1974" t="s">
        <v>5719</v>
      </c>
      <c r="G1974" t="s">
        <v>128</v>
      </c>
      <c r="H1974" t="s">
        <v>46</v>
      </c>
      <c r="I1974" t="s">
        <v>129</v>
      </c>
      <c r="J1974" t="s">
        <v>130</v>
      </c>
      <c r="K1974" t="s">
        <v>131</v>
      </c>
      <c r="L1974" t="s">
        <v>5720</v>
      </c>
      <c r="M1974" t="s">
        <v>5721</v>
      </c>
      <c r="N1974">
        <v>4.4805555549999996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70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313.63888900000001</v>
      </c>
    </row>
    <row r="1975" spans="1:26" x14ac:dyDescent="0.3">
      <c r="A1975">
        <v>2762295</v>
      </c>
      <c r="B1975">
        <v>1</v>
      </c>
      <c r="C1975" t="s">
        <v>76</v>
      </c>
      <c r="D1975" t="s">
        <v>79</v>
      </c>
      <c r="E1975" t="s">
        <v>153</v>
      </c>
      <c r="F1975" t="s">
        <v>5722</v>
      </c>
      <c r="G1975" t="s">
        <v>249</v>
      </c>
      <c r="H1975" t="s">
        <v>46</v>
      </c>
      <c r="I1975" t="s">
        <v>129</v>
      </c>
      <c r="J1975" t="s">
        <v>130</v>
      </c>
      <c r="K1975" t="s">
        <v>131</v>
      </c>
      <c r="L1975" t="s">
        <v>5723</v>
      </c>
      <c r="M1975" t="s">
        <v>5724</v>
      </c>
      <c r="N1975">
        <v>1.598333333</v>
      </c>
      <c r="O1975">
        <v>0</v>
      </c>
      <c r="P1975">
        <v>5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7.9916669999999996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2762296</v>
      </c>
      <c r="B1976">
        <v>1</v>
      </c>
      <c r="C1976" t="s">
        <v>76</v>
      </c>
      <c r="D1976" t="s">
        <v>89</v>
      </c>
      <c r="E1976" t="s">
        <v>153</v>
      </c>
      <c r="F1976" t="s">
        <v>5725</v>
      </c>
      <c r="G1976" t="s">
        <v>206</v>
      </c>
      <c r="H1976" t="s">
        <v>46</v>
      </c>
      <c r="I1976" t="s">
        <v>129</v>
      </c>
      <c r="J1976" t="s">
        <v>130</v>
      </c>
      <c r="K1976" t="s">
        <v>131</v>
      </c>
      <c r="L1976" t="s">
        <v>5726</v>
      </c>
      <c r="M1976" t="s">
        <v>5727</v>
      </c>
      <c r="N1976">
        <v>0.653888888</v>
      </c>
      <c r="O1976">
        <v>0</v>
      </c>
      <c r="P1976">
        <v>4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2.6155560000000002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2762294</v>
      </c>
      <c r="B1977">
        <v>1</v>
      </c>
      <c r="C1977" t="s">
        <v>77</v>
      </c>
      <c r="D1977" t="s">
        <v>110</v>
      </c>
      <c r="E1977" t="s">
        <v>158</v>
      </c>
      <c r="F1977" t="s">
        <v>5728</v>
      </c>
      <c r="G1977" t="s">
        <v>199</v>
      </c>
      <c r="H1977" t="s">
        <v>47</v>
      </c>
      <c r="I1977" t="s">
        <v>129</v>
      </c>
      <c r="J1977" t="s">
        <v>130</v>
      </c>
      <c r="K1977" t="s">
        <v>131</v>
      </c>
      <c r="L1977" t="s">
        <v>5729</v>
      </c>
      <c r="M1977" t="s">
        <v>5730</v>
      </c>
      <c r="N1977">
        <v>0.38611111100000001</v>
      </c>
      <c r="O1977">
        <v>0</v>
      </c>
      <c r="P1977">
        <v>0</v>
      </c>
      <c r="Q1977">
        <v>0</v>
      </c>
      <c r="R1977">
        <v>84</v>
      </c>
      <c r="S1977">
        <v>0</v>
      </c>
      <c r="T1977">
        <v>318</v>
      </c>
      <c r="U1977">
        <v>0</v>
      </c>
      <c r="V1977">
        <v>0</v>
      </c>
      <c r="W1977">
        <v>0</v>
      </c>
      <c r="X1977">
        <v>32.433332999999998</v>
      </c>
      <c r="Y1977">
        <v>0</v>
      </c>
      <c r="Z1977">
        <v>122.783333</v>
      </c>
    </row>
    <row r="1978" spans="1:26" x14ac:dyDescent="0.3">
      <c r="A1978">
        <v>2762299</v>
      </c>
      <c r="B1978">
        <v>1</v>
      </c>
      <c r="C1978" t="s">
        <v>76</v>
      </c>
      <c r="D1978" t="s">
        <v>86</v>
      </c>
      <c r="E1978" t="s">
        <v>153</v>
      </c>
      <c r="F1978" t="s">
        <v>5731</v>
      </c>
      <c r="G1978" t="s">
        <v>155</v>
      </c>
      <c r="H1978" t="s">
        <v>46</v>
      </c>
      <c r="I1978" t="s">
        <v>129</v>
      </c>
      <c r="J1978" t="s">
        <v>130</v>
      </c>
      <c r="K1978" t="s">
        <v>131</v>
      </c>
      <c r="L1978" t="s">
        <v>5732</v>
      </c>
      <c r="M1978" t="s">
        <v>5733</v>
      </c>
      <c r="N1978">
        <v>1.6588888879999999</v>
      </c>
      <c r="O1978">
        <v>0</v>
      </c>
      <c r="P1978">
        <v>2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3.3177780000000001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2762303</v>
      </c>
      <c r="B1979">
        <v>1</v>
      </c>
      <c r="C1979" t="s">
        <v>77</v>
      </c>
      <c r="D1979" t="s">
        <v>122</v>
      </c>
      <c r="E1979" t="s">
        <v>163</v>
      </c>
      <c r="F1979" t="s">
        <v>5734</v>
      </c>
      <c r="G1979" t="s">
        <v>264</v>
      </c>
      <c r="H1979" t="s">
        <v>47</v>
      </c>
      <c r="I1979" t="s">
        <v>129</v>
      </c>
      <c r="J1979" t="s">
        <v>130</v>
      </c>
      <c r="K1979" t="s">
        <v>131</v>
      </c>
      <c r="L1979" t="s">
        <v>5735</v>
      </c>
      <c r="M1979" t="s">
        <v>5736</v>
      </c>
      <c r="N1979">
        <v>2.295555555</v>
      </c>
      <c r="O1979">
        <v>0</v>
      </c>
      <c r="P1979">
        <v>0</v>
      </c>
      <c r="Q1979">
        <v>0</v>
      </c>
      <c r="R1979">
        <v>21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48.206667000000003</v>
      </c>
      <c r="Y1979">
        <v>0</v>
      </c>
      <c r="Z1979">
        <v>0</v>
      </c>
    </row>
    <row r="1980" spans="1:26" x14ac:dyDescent="0.3">
      <c r="A1980">
        <v>2762306</v>
      </c>
      <c r="B1980">
        <v>1</v>
      </c>
      <c r="C1980" t="s">
        <v>77</v>
      </c>
      <c r="D1980" t="s">
        <v>116</v>
      </c>
      <c r="E1980" t="s">
        <v>158</v>
      </c>
      <c r="F1980" t="s">
        <v>5737</v>
      </c>
      <c r="G1980" t="s">
        <v>199</v>
      </c>
      <c r="H1980" t="s">
        <v>47</v>
      </c>
      <c r="I1980" t="s">
        <v>129</v>
      </c>
      <c r="J1980" t="s">
        <v>130</v>
      </c>
      <c r="K1980" t="s">
        <v>131</v>
      </c>
      <c r="L1980" t="s">
        <v>5738</v>
      </c>
      <c r="M1980" t="s">
        <v>5739</v>
      </c>
      <c r="N1980">
        <v>0.99722222199999999</v>
      </c>
      <c r="O1980">
        <v>96</v>
      </c>
      <c r="P1980">
        <v>105</v>
      </c>
      <c r="Q1980">
        <v>0</v>
      </c>
      <c r="R1980">
        <v>0</v>
      </c>
      <c r="S1980">
        <v>0</v>
      </c>
      <c r="T1980">
        <v>0</v>
      </c>
      <c r="U1980">
        <v>95.733333000000002</v>
      </c>
      <c r="V1980">
        <v>104.708333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2762410</v>
      </c>
      <c r="B1981">
        <v>1</v>
      </c>
      <c r="C1981" t="s">
        <v>76</v>
      </c>
      <c r="D1981" t="s">
        <v>84</v>
      </c>
      <c r="E1981" t="s">
        <v>145</v>
      </c>
      <c r="F1981" t="s">
        <v>5740</v>
      </c>
      <c r="G1981" t="s">
        <v>150</v>
      </c>
      <c r="H1981" t="s">
        <v>46</v>
      </c>
      <c r="I1981" t="s">
        <v>129</v>
      </c>
      <c r="J1981" t="s">
        <v>130</v>
      </c>
      <c r="K1981" t="s">
        <v>131</v>
      </c>
      <c r="L1981" t="s">
        <v>5741</v>
      </c>
      <c r="M1981" t="s">
        <v>5742</v>
      </c>
      <c r="N1981">
        <v>3.8030555549999998</v>
      </c>
      <c r="O1981">
        <v>0</v>
      </c>
      <c r="P1981">
        <v>25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95.076389000000006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2762401</v>
      </c>
      <c r="B1982">
        <v>1</v>
      </c>
      <c r="C1982" t="s">
        <v>76</v>
      </c>
      <c r="D1982" t="s">
        <v>84</v>
      </c>
      <c r="E1982" t="s">
        <v>167</v>
      </c>
      <c r="F1982" t="s">
        <v>5743</v>
      </c>
      <c r="G1982" t="s">
        <v>195</v>
      </c>
      <c r="H1982" t="s">
        <v>46</v>
      </c>
      <c r="I1982" t="s">
        <v>129</v>
      </c>
      <c r="J1982" t="s">
        <v>130</v>
      </c>
      <c r="K1982" t="s">
        <v>131</v>
      </c>
      <c r="L1982" t="s">
        <v>5744</v>
      </c>
      <c r="M1982" t="s">
        <v>5745</v>
      </c>
      <c r="N1982">
        <v>1.9369444440000001</v>
      </c>
      <c r="O1982">
        <v>0</v>
      </c>
      <c r="P1982">
        <v>230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445.49722200000002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2762311</v>
      </c>
      <c r="B1983">
        <v>1</v>
      </c>
      <c r="C1983" t="s">
        <v>77</v>
      </c>
      <c r="D1983" t="s">
        <v>117</v>
      </c>
      <c r="E1983" t="s">
        <v>153</v>
      </c>
      <c r="F1983" t="s">
        <v>5746</v>
      </c>
      <c r="G1983" t="s">
        <v>578</v>
      </c>
      <c r="H1983" t="s">
        <v>46</v>
      </c>
      <c r="I1983" t="s">
        <v>129</v>
      </c>
      <c r="J1983" t="s">
        <v>15</v>
      </c>
      <c r="K1983" t="s">
        <v>131</v>
      </c>
      <c r="L1983" t="s">
        <v>5747</v>
      </c>
      <c r="M1983" t="s">
        <v>5748</v>
      </c>
      <c r="N1983">
        <v>4.3163888879999996</v>
      </c>
      <c r="O1983">
        <v>0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4.316389</v>
      </c>
      <c r="Y1983">
        <v>0</v>
      </c>
      <c r="Z1983">
        <v>0</v>
      </c>
    </row>
    <row r="1984" spans="1:26" x14ac:dyDescent="0.3">
      <c r="A1984">
        <v>2762308</v>
      </c>
      <c r="B1984">
        <v>1</v>
      </c>
      <c r="C1984" t="s">
        <v>76</v>
      </c>
      <c r="D1984" t="s">
        <v>81</v>
      </c>
      <c r="E1984" t="s">
        <v>153</v>
      </c>
      <c r="F1984" t="s">
        <v>5749</v>
      </c>
      <c r="G1984" t="s">
        <v>155</v>
      </c>
      <c r="H1984" t="s">
        <v>46</v>
      </c>
      <c r="I1984" t="s">
        <v>129</v>
      </c>
      <c r="J1984" t="s">
        <v>130</v>
      </c>
      <c r="K1984" t="s">
        <v>131</v>
      </c>
      <c r="L1984" t="s">
        <v>5750</v>
      </c>
      <c r="M1984" t="s">
        <v>5751</v>
      </c>
      <c r="N1984">
        <v>4.5108333329999999</v>
      </c>
      <c r="O1984">
        <v>0</v>
      </c>
      <c r="P1984">
        <v>5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22.554167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2762344</v>
      </c>
      <c r="B1985">
        <v>1</v>
      </c>
      <c r="C1985" t="s">
        <v>76</v>
      </c>
      <c r="D1985" t="s">
        <v>104</v>
      </c>
      <c r="E1985" t="s">
        <v>163</v>
      </c>
      <c r="F1985" t="s">
        <v>3040</v>
      </c>
      <c r="G1985" t="s">
        <v>348</v>
      </c>
      <c r="H1985" t="s">
        <v>47</v>
      </c>
      <c r="I1985" t="s">
        <v>129</v>
      </c>
      <c r="J1985" t="s">
        <v>130</v>
      </c>
      <c r="K1985" t="s">
        <v>142</v>
      </c>
      <c r="L1985" t="s">
        <v>5752</v>
      </c>
      <c r="M1985" t="s">
        <v>5753</v>
      </c>
      <c r="N1985">
        <v>8.0188888879999993</v>
      </c>
      <c r="O1985">
        <v>0</v>
      </c>
      <c r="P1985">
        <v>0</v>
      </c>
      <c r="Q1985">
        <v>0</v>
      </c>
      <c r="R1985">
        <v>59</v>
      </c>
      <c r="S1985">
        <v>0</v>
      </c>
      <c r="T1985">
        <v>200</v>
      </c>
      <c r="U1985">
        <v>0</v>
      </c>
      <c r="V1985">
        <v>0</v>
      </c>
      <c r="W1985">
        <v>0</v>
      </c>
      <c r="X1985">
        <v>473.11444399999999</v>
      </c>
      <c r="Y1985">
        <v>0</v>
      </c>
      <c r="Z1985">
        <v>1603.7777779999999</v>
      </c>
    </row>
    <row r="1986" spans="1:26" x14ac:dyDescent="0.3">
      <c r="A1986">
        <v>2762309</v>
      </c>
      <c r="B1986">
        <v>1</v>
      </c>
      <c r="C1986" t="s">
        <v>76</v>
      </c>
      <c r="D1986" t="s">
        <v>80</v>
      </c>
      <c r="E1986" t="s">
        <v>163</v>
      </c>
      <c r="F1986" t="s">
        <v>5754</v>
      </c>
      <c r="G1986" t="s">
        <v>344</v>
      </c>
      <c r="H1986" t="s">
        <v>47</v>
      </c>
      <c r="I1986" t="s">
        <v>129</v>
      </c>
      <c r="J1986" t="s">
        <v>130</v>
      </c>
      <c r="K1986" t="s">
        <v>142</v>
      </c>
      <c r="L1986" t="s">
        <v>5755</v>
      </c>
      <c r="M1986" t="s">
        <v>5756</v>
      </c>
      <c r="N1986">
        <v>3.0302777769999998</v>
      </c>
      <c r="O1986">
        <v>0</v>
      </c>
      <c r="P1986">
        <v>657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1990.892499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2762312</v>
      </c>
      <c r="B1987">
        <v>1</v>
      </c>
      <c r="C1987" t="s">
        <v>76</v>
      </c>
      <c r="D1987" t="s">
        <v>99</v>
      </c>
      <c r="E1987" t="s">
        <v>158</v>
      </c>
      <c r="F1987" t="s">
        <v>5757</v>
      </c>
      <c r="G1987" t="s">
        <v>728</v>
      </c>
      <c r="H1987" t="s">
        <v>47</v>
      </c>
      <c r="I1987" t="s">
        <v>129</v>
      </c>
      <c r="J1987" t="s">
        <v>130</v>
      </c>
      <c r="K1987" t="s">
        <v>142</v>
      </c>
      <c r="L1987" t="s">
        <v>5758</v>
      </c>
      <c r="M1987" t="s">
        <v>5759</v>
      </c>
      <c r="N1987">
        <v>0.51722222200000001</v>
      </c>
      <c r="O1987">
        <v>60</v>
      </c>
      <c r="P1987">
        <v>3249</v>
      </c>
      <c r="Q1987">
        <v>0</v>
      </c>
      <c r="R1987">
        <v>0</v>
      </c>
      <c r="S1987">
        <v>0</v>
      </c>
      <c r="T1987">
        <v>0</v>
      </c>
      <c r="U1987">
        <v>31.033332999999999</v>
      </c>
      <c r="V1987">
        <v>1680.454999</v>
      </c>
      <c r="W1987">
        <v>0</v>
      </c>
      <c r="X1987">
        <v>0</v>
      </c>
      <c r="Y1987">
        <v>0</v>
      </c>
      <c r="Z1987">
        <v>0</v>
      </c>
    </row>
    <row r="1988" spans="1:26" x14ac:dyDescent="0.3">
      <c r="A1988">
        <v>2762321</v>
      </c>
      <c r="B1988">
        <v>1</v>
      </c>
      <c r="C1988" t="s">
        <v>76</v>
      </c>
      <c r="D1988" t="s">
        <v>97</v>
      </c>
      <c r="E1988" t="s">
        <v>153</v>
      </c>
      <c r="F1988" t="s">
        <v>5760</v>
      </c>
      <c r="G1988" t="s">
        <v>155</v>
      </c>
      <c r="H1988" t="s">
        <v>46</v>
      </c>
      <c r="I1988" t="s">
        <v>129</v>
      </c>
      <c r="J1988" t="s">
        <v>130</v>
      </c>
      <c r="K1988" t="s">
        <v>131</v>
      </c>
      <c r="L1988" t="s">
        <v>5761</v>
      </c>
      <c r="M1988" t="s">
        <v>5762</v>
      </c>
      <c r="N1988">
        <v>0.99555555500000004</v>
      </c>
      <c r="O1988">
        <v>0</v>
      </c>
      <c r="P1988">
        <v>2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1.9911110000000001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2762326</v>
      </c>
      <c r="B1989">
        <v>1</v>
      </c>
      <c r="C1989" t="s">
        <v>76</v>
      </c>
      <c r="D1989" t="s">
        <v>81</v>
      </c>
      <c r="E1989" t="s">
        <v>126</v>
      </c>
      <c r="F1989" t="s">
        <v>5763</v>
      </c>
      <c r="G1989" t="s">
        <v>150</v>
      </c>
      <c r="H1989" t="s">
        <v>46</v>
      </c>
      <c r="I1989" t="s">
        <v>129</v>
      </c>
      <c r="J1989" t="s">
        <v>130</v>
      </c>
      <c r="K1989" t="s">
        <v>131</v>
      </c>
      <c r="L1989" t="s">
        <v>5764</v>
      </c>
      <c r="M1989" t="s">
        <v>5765</v>
      </c>
      <c r="N1989">
        <v>5.4233333330000004</v>
      </c>
      <c r="O1989">
        <v>0</v>
      </c>
      <c r="P1989">
        <v>114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618.26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2762331</v>
      </c>
      <c r="B1990">
        <v>1</v>
      </c>
      <c r="C1990" t="s">
        <v>76</v>
      </c>
      <c r="D1990" t="s">
        <v>89</v>
      </c>
      <c r="E1990" t="s">
        <v>126</v>
      </c>
      <c r="F1990" t="s">
        <v>5766</v>
      </c>
      <c r="G1990" t="s">
        <v>128</v>
      </c>
      <c r="H1990" t="s">
        <v>46</v>
      </c>
      <c r="I1990" t="s">
        <v>129</v>
      </c>
      <c r="J1990" t="s">
        <v>130</v>
      </c>
      <c r="K1990" t="s">
        <v>131</v>
      </c>
      <c r="L1990" t="s">
        <v>5767</v>
      </c>
      <c r="M1990" t="s">
        <v>5768</v>
      </c>
      <c r="N1990">
        <v>8.9941666659999999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1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8.9941669999999991</v>
      </c>
    </row>
    <row r="1991" spans="1:26" x14ac:dyDescent="0.3">
      <c r="A1991">
        <v>2762345</v>
      </c>
      <c r="B1991">
        <v>1</v>
      </c>
      <c r="C1991" t="s">
        <v>77</v>
      </c>
      <c r="D1991" t="s">
        <v>124</v>
      </c>
      <c r="E1991" t="s">
        <v>222</v>
      </c>
      <c r="F1991" t="s">
        <v>5769</v>
      </c>
      <c r="G1991" t="s">
        <v>199</v>
      </c>
      <c r="H1991" t="s">
        <v>47</v>
      </c>
      <c r="I1991" t="s">
        <v>129</v>
      </c>
      <c r="J1991" t="s">
        <v>130</v>
      </c>
      <c r="K1991" t="s">
        <v>131</v>
      </c>
      <c r="L1991" t="s">
        <v>5770</v>
      </c>
      <c r="M1991" t="s">
        <v>5771</v>
      </c>
      <c r="N1991">
        <v>0.79111111099999998</v>
      </c>
      <c r="O1991">
        <v>94</v>
      </c>
      <c r="P1991">
        <v>1664</v>
      </c>
      <c r="Q1991">
        <v>0</v>
      </c>
      <c r="R1991">
        <v>0</v>
      </c>
      <c r="S1991">
        <v>0</v>
      </c>
      <c r="T1991">
        <v>0</v>
      </c>
      <c r="U1991">
        <v>74.364444000000006</v>
      </c>
      <c r="V1991">
        <v>1316.408889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2762325</v>
      </c>
      <c r="B1992">
        <v>1</v>
      </c>
      <c r="C1992" t="s">
        <v>77</v>
      </c>
      <c r="D1992" t="s">
        <v>123</v>
      </c>
      <c r="E1992" t="s">
        <v>222</v>
      </c>
      <c r="F1992" t="s">
        <v>5772</v>
      </c>
      <c r="G1992" t="s">
        <v>344</v>
      </c>
      <c r="H1992" t="s">
        <v>47</v>
      </c>
      <c r="I1992" t="s">
        <v>129</v>
      </c>
      <c r="J1992" t="s">
        <v>130</v>
      </c>
      <c r="K1992" t="s">
        <v>142</v>
      </c>
      <c r="L1992" t="s">
        <v>5773</v>
      </c>
      <c r="M1992" t="s">
        <v>5774</v>
      </c>
      <c r="N1992">
        <v>4.1111111109999996</v>
      </c>
      <c r="O1992">
        <v>0</v>
      </c>
      <c r="P1992">
        <v>5814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23901.999999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2762327</v>
      </c>
      <c r="B1993">
        <v>1</v>
      </c>
      <c r="C1993" t="s">
        <v>76</v>
      </c>
      <c r="D1993" t="s">
        <v>97</v>
      </c>
      <c r="E1993" t="s">
        <v>126</v>
      </c>
      <c r="F1993" t="s">
        <v>5775</v>
      </c>
      <c r="G1993" t="s">
        <v>344</v>
      </c>
      <c r="H1993" t="s">
        <v>46</v>
      </c>
      <c r="I1993" t="s">
        <v>129</v>
      </c>
      <c r="J1993" t="s">
        <v>130</v>
      </c>
      <c r="K1993" t="s">
        <v>142</v>
      </c>
      <c r="L1993" t="s">
        <v>5776</v>
      </c>
      <c r="M1993" t="s">
        <v>5777</v>
      </c>
      <c r="N1993">
        <v>6.9016666659999997</v>
      </c>
      <c r="O1993">
        <v>0</v>
      </c>
      <c r="P1993">
        <v>27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186.345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2762328</v>
      </c>
      <c r="B1994">
        <v>1</v>
      </c>
      <c r="C1994" t="s">
        <v>77</v>
      </c>
      <c r="D1994" t="s">
        <v>123</v>
      </c>
      <c r="E1994" t="s">
        <v>158</v>
      </c>
      <c r="F1994" t="s">
        <v>159</v>
      </c>
      <c r="G1994" t="s">
        <v>344</v>
      </c>
      <c r="H1994" t="s">
        <v>47</v>
      </c>
      <c r="I1994" t="s">
        <v>129</v>
      </c>
      <c r="J1994" t="s">
        <v>130</v>
      </c>
      <c r="K1994" t="s">
        <v>142</v>
      </c>
      <c r="L1994" t="s">
        <v>5778</v>
      </c>
      <c r="M1994" t="s">
        <v>5779</v>
      </c>
      <c r="N1994">
        <v>8.0950000000000006</v>
      </c>
      <c r="O1994">
        <v>213</v>
      </c>
      <c r="P1994">
        <v>141</v>
      </c>
      <c r="Q1994">
        <v>0</v>
      </c>
      <c r="R1994">
        <v>0</v>
      </c>
      <c r="S1994">
        <v>0</v>
      </c>
      <c r="T1994">
        <v>0</v>
      </c>
      <c r="U1994">
        <v>1724.2349999999999</v>
      </c>
      <c r="V1994">
        <v>1141.395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2762333</v>
      </c>
      <c r="B1995">
        <v>1</v>
      </c>
      <c r="C1995" t="s">
        <v>76</v>
      </c>
      <c r="D1995" t="s">
        <v>96</v>
      </c>
      <c r="E1995" t="s">
        <v>222</v>
      </c>
      <c r="F1995" t="s">
        <v>5780</v>
      </c>
      <c r="G1995" t="s">
        <v>344</v>
      </c>
      <c r="H1995" t="s">
        <v>47</v>
      </c>
      <c r="I1995" t="s">
        <v>129</v>
      </c>
      <c r="J1995" t="s">
        <v>130</v>
      </c>
      <c r="K1995" t="s">
        <v>142</v>
      </c>
      <c r="L1995" t="s">
        <v>5781</v>
      </c>
      <c r="M1995" t="s">
        <v>5782</v>
      </c>
      <c r="N1995">
        <v>3.2349999999999999</v>
      </c>
      <c r="O1995">
        <v>12</v>
      </c>
      <c r="P1995">
        <v>523</v>
      </c>
      <c r="Q1995">
        <v>0</v>
      </c>
      <c r="R1995">
        <v>0</v>
      </c>
      <c r="S1995">
        <v>0</v>
      </c>
      <c r="T1995">
        <v>0</v>
      </c>
      <c r="U1995">
        <v>38.82</v>
      </c>
      <c r="V1995">
        <v>1691.905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2762334</v>
      </c>
      <c r="B1996">
        <v>1</v>
      </c>
      <c r="C1996" t="s">
        <v>76</v>
      </c>
      <c r="D1996" t="s">
        <v>99</v>
      </c>
      <c r="E1996" t="s">
        <v>163</v>
      </c>
      <c r="F1996" t="s">
        <v>5783</v>
      </c>
      <c r="G1996" t="s">
        <v>348</v>
      </c>
      <c r="H1996" t="s">
        <v>47</v>
      </c>
      <c r="I1996" t="s">
        <v>129</v>
      </c>
      <c r="J1996" t="s">
        <v>130</v>
      </c>
      <c r="K1996" t="s">
        <v>142</v>
      </c>
      <c r="L1996" t="s">
        <v>5784</v>
      </c>
      <c r="M1996" t="s">
        <v>5785</v>
      </c>
      <c r="N1996">
        <v>8.1969444439999997</v>
      </c>
      <c r="O1996">
        <v>0</v>
      </c>
      <c r="P1996">
        <v>583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4778.8186109999997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2762336</v>
      </c>
      <c r="B1997">
        <v>1</v>
      </c>
      <c r="C1997" t="s">
        <v>77</v>
      </c>
      <c r="D1997" t="s">
        <v>119</v>
      </c>
      <c r="E1997" t="s">
        <v>167</v>
      </c>
      <c r="F1997" t="s">
        <v>4934</v>
      </c>
      <c r="G1997" t="s">
        <v>348</v>
      </c>
      <c r="H1997" t="s">
        <v>46</v>
      </c>
      <c r="I1997" t="s">
        <v>129</v>
      </c>
      <c r="J1997" t="s">
        <v>130</v>
      </c>
      <c r="K1997" t="s">
        <v>142</v>
      </c>
      <c r="L1997" t="s">
        <v>5786</v>
      </c>
      <c r="M1997" t="s">
        <v>5787</v>
      </c>
      <c r="N1997">
        <v>5.9241666659999996</v>
      </c>
      <c r="O1997">
        <v>0</v>
      </c>
      <c r="P1997">
        <v>218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1291.468333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2762337</v>
      </c>
      <c r="B1998">
        <v>1</v>
      </c>
      <c r="C1998" t="s">
        <v>76</v>
      </c>
      <c r="D1998" t="s">
        <v>83</v>
      </c>
      <c r="E1998" t="s">
        <v>153</v>
      </c>
      <c r="F1998" t="s">
        <v>5788</v>
      </c>
      <c r="G1998" t="s">
        <v>249</v>
      </c>
      <c r="H1998" t="s">
        <v>46</v>
      </c>
      <c r="I1998" t="s">
        <v>129</v>
      </c>
      <c r="J1998" t="s">
        <v>130</v>
      </c>
      <c r="K1998" t="s">
        <v>131</v>
      </c>
      <c r="L1998" t="s">
        <v>5789</v>
      </c>
      <c r="M1998" t="s">
        <v>5790</v>
      </c>
      <c r="N1998">
        <v>6.8449999999999998</v>
      </c>
      <c r="O1998">
        <v>0</v>
      </c>
      <c r="P1998">
        <v>3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20.535</v>
      </c>
      <c r="W1998">
        <v>0</v>
      </c>
      <c r="X1998">
        <v>0</v>
      </c>
      <c r="Y1998">
        <v>0</v>
      </c>
      <c r="Z1998">
        <v>0</v>
      </c>
    </row>
    <row r="1999" spans="1:26" x14ac:dyDescent="0.3">
      <c r="A1999">
        <v>2762339</v>
      </c>
      <c r="B1999">
        <v>1</v>
      </c>
      <c r="C1999" t="s">
        <v>77</v>
      </c>
      <c r="D1999" t="s">
        <v>123</v>
      </c>
      <c r="E1999" t="s">
        <v>158</v>
      </c>
      <c r="F1999" t="s">
        <v>916</v>
      </c>
      <c r="G1999" t="s">
        <v>199</v>
      </c>
      <c r="H1999" t="s">
        <v>47</v>
      </c>
      <c r="I1999" t="s">
        <v>129</v>
      </c>
      <c r="J1999" t="s">
        <v>130</v>
      </c>
      <c r="K1999" t="s">
        <v>131</v>
      </c>
      <c r="L1999" t="s">
        <v>5791</v>
      </c>
      <c r="M1999" t="s">
        <v>5792</v>
      </c>
      <c r="N1999">
        <v>2.5477777769999999</v>
      </c>
      <c r="O1999">
        <v>5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12.738889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2762343</v>
      </c>
      <c r="B2000">
        <v>1</v>
      </c>
      <c r="C2000" t="s">
        <v>77</v>
      </c>
      <c r="D2000" t="s">
        <v>114</v>
      </c>
      <c r="E2000" t="s">
        <v>158</v>
      </c>
      <c r="F2000" t="s">
        <v>971</v>
      </c>
      <c r="G2000" t="s">
        <v>348</v>
      </c>
      <c r="H2000" t="s">
        <v>47</v>
      </c>
      <c r="I2000" t="s">
        <v>129</v>
      </c>
      <c r="J2000" t="s">
        <v>130</v>
      </c>
      <c r="K2000" t="s">
        <v>142</v>
      </c>
      <c r="L2000" t="s">
        <v>5793</v>
      </c>
      <c r="M2000" t="s">
        <v>5794</v>
      </c>
      <c r="N2000">
        <v>6.6522222219999998</v>
      </c>
      <c r="O2000">
        <v>0</v>
      </c>
      <c r="P2000">
        <v>0</v>
      </c>
      <c r="Q2000">
        <v>0</v>
      </c>
      <c r="R2000">
        <v>0</v>
      </c>
      <c r="S2000">
        <v>32</v>
      </c>
      <c r="T2000">
        <v>659</v>
      </c>
      <c r="U2000">
        <v>0</v>
      </c>
      <c r="V2000">
        <v>0</v>
      </c>
      <c r="W2000">
        <v>0</v>
      </c>
      <c r="X2000">
        <v>0</v>
      </c>
      <c r="Y2000">
        <v>212.87111100000001</v>
      </c>
      <c r="Z2000">
        <v>4383.8144439999996</v>
      </c>
    </row>
    <row r="2001" spans="1:26" x14ac:dyDescent="0.3">
      <c r="A2001">
        <v>2762347</v>
      </c>
      <c r="B2001">
        <v>1</v>
      </c>
      <c r="C2001" t="s">
        <v>76</v>
      </c>
      <c r="D2001" t="s">
        <v>92</v>
      </c>
      <c r="E2001" t="s">
        <v>126</v>
      </c>
      <c r="F2001" t="s">
        <v>5795</v>
      </c>
      <c r="G2001" t="s">
        <v>371</v>
      </c>
      <c r="H2001" t="s">
        <v>46</v>
      </c>
      <c r="I2001" t="s">
        <v>129</v>
      </c>
      <c r="J2001" t="s">
        <v>130</v>
      </c>
      <c r="K2001" t="s">
        <v>131</v>
      </c>
      <c r="L2001" t="s">
        <v>5796</v>
      </c>
      <c r="M2001" t="s">
        <v>5797</v>
      </c>
      <c r="N2001">
        <v>3.2058333330000002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86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275.70166699999999</v>
      </c>
    </row>
    <row r="2002" spans="1:26" x14ac:dyDescent="0.3">
      <c r="A2002">
        <v>2762346</v>
      </c>
      <c r="B2002">
        <v>1</v>
      </c>
      <c r="C2002" t="s">
        <v>76</v>
      </c>
      <c r="D2002" t="s">
        <v>87</v>
      </c>
      <c r="E2002" t="s">
        <v>167</v>
      </c>
      <c r="F2002" t="s">
        <v>5798</v>
      </c>
      <c r="G2002" t="s">
        <v>348</v>
      </c>
      <c r="H2002" t="s">
        <v>46</v>
      </c>
      <c r="I2002" t="s">
        <v>129</v>
      </c>
      <c r="J2002" t="s">
        <v>130</v>
      </c>
      <c r="K2002" t="s">
        <v>142</v>
      </c>
      <c r="L2002" t="s">
        <v>5799</v>
      </c>
      <c r="M2002" t="s">
        <v>5800</v>
      </c>
      <c r="N2002">
        <v>7.8530555550000001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43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337.68138900000002</v>
      </c>
    </row>
    <row r="2003" spans="1:26" x14ac:dyDescent="0.3">
      <c r="A2003">
        <v>2762354</v>
      </c>
      <c r="B2003">
        <v>1</v>
      </c>
      <c r="C2003" t="s">
        <v>76</v>
      </c>
      <c r="D2003" t="s">
        <v>93</v>
      </c>
      <c r="E2003" t="s">
        <v>153</v>
      </c>
      <c r="F2003" t="s">
        <v>3057</v>
      </c>
      <c r="G2003" t="s">
        <v>155</v>
      </c>
      <c r="H2003" t="s">
        <v>46</v>
      </c>
      <c r="I2003" t="s">
        <v>129</v>
      </c>
      <c r="J2003" t="s">
        <v>130</v>
      </c>
      <c r="K2003" t="s">
        <v>131</v>
      </c>
      <c r="L2003" t="s">
        <v>5801</v>
      </c>
      <c r="M2003" t="s">
        <v>5802</v>
      </c>
      <c r="N2003">
        <v>5.9641666659999997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5.9641669999999998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2762349</v>
      </c>
      <c r="B2004">
        <v>1</v>
      </c>
      <c r="C2004" t="s">
        <v>77</v>
      </c>
      <c r="D2004" t="s">
        <v>117</v>
      </c>
      <c r="E2004" t="s">
        <v>158</v>
      </c>
      <c r="F2004" t="s">
        <v>5803</v>
      </c>
      <c r="G2004" t="s">
        <v>199</v>
      </c>
      <c r="H2004" t="s">
        <v>47</v>
      </c>
      <c r="I2004" t="s">
        <v>129</v>
      </c>
      <c r="J2004" t="s">
        <v>130</v>
      </c>
      <c r="K2004" t="s">
        <v>131</v>
      </c>
      <c r="L2004" t="s">
        <v>5804</v>
      </c>
      <c r="M2004" t="s">
        <v>5805</v>
      </c>
      <c r="N2004">
        <v>0.240555555</v>
      </c>
      <c r="O2004">
        <v>0</v>
      </c>
      <c r="P2004">
        <v>0</v>
      </c>
      <c r="Q2004">
        <v>1</v>
      </c>
      <c r="R2004">
        <v>82</v>
      </c>
      <c r="S2004">
        <v>9</v>
      </c>
      <c r="T2004">
        <v>280</v>
      </c>
      <c r="U2004">
        <v>0</v>
      </c>
      <c r="V2004">
        <v>0</v>
      </c>
      <c r="W2004">
        <v>0.24055599999999999</v>
      </c>
      <c r="X2004">
        <v>19.725556000000001</v>
      </c>
      <c r="Y2004">
        <v>2.165</v>
      </c>
      <c r="Z2004">
        <v>67.355554999999995</v>
      </c>
    </row>
    <row r="2005" spans="1:26" x14ac:dyDescent="0.3">
      <c r="A2005">
        <v>2762364</v>
      </c>
      <c r="B2005">
        <v>1</v>
      </c>
      <c r="C2005" t="s">
        <v>76</v>
      </c>
      <c r="D2005" t="s">
        <v>96</v>
      </c>
      <c r="E2005" t="s">
        <v>167</v>
      </c>
      <c r="F2005" t="s">
        <v>5806</v>
      </c>
      <c r="G2005" t="s">
        <v>5807</v>
      </c>
      <c r="H2005" t="s">
        <v>46</v>
      </c>
      <c r="I2005" t="s">
        <v>129</v>
      </c>
      <c r="J2005" t="s">
        <v>17</v>
      </c>
      <c r="K2005" t="s">
        <v>131</v>
      </c>
      <c r="L2005" t="s">
        <v>5808</v>
      </c>
      <c r="M2005" t="s">
        <v>5809</v>
      </c>
      <c r="N2005">
        <v>0.257222222</v>
      </c>
      <c r="O2005">
        <v>0</v>
      </c>
      <c r="P2005">
        <v>214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55.045555999999998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2762361</v>
      </c>
      <c r="B2006">
        <v>1</v>
      </c>
      <c r="C2006" t="s">
        <v>77</v>
      </c>
      <c r="D2006" t="s">
        <v>124</v>
      </c>
      <c r="E2006" t="s">
        <v>126</v>
      </c>
      <c r="F2006" t="s">
        <v>5810</v>
      </c>
      <c r="G2006" t="s">
        <v>371</v>
      </c>
      <c r="H2006" t="s">
        <v>46</v>
      </c>
      <c r="I2006" t="s">
        <v>129</v>
      </c>
      <c r="J2006" t="s">
        <v>130</v>
      </c>
      <c r="K2006" t="s">
        <v>131</v>
      </c>
      <c r="L2006" t="s">
        <v>5811</v>
      </c>
      <c r="M2006" t="s">
        <v>5812</v>
      </c>
      <c r="N2006">
        <v>1.0819444439999999</v>
      </c>
      <c r="O2006">
        <v>0</v>
      </c>
      <c r="P2006">
        <v>47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50.851388999999998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2762366</v>
      </c>
      <c r="B2007">
        <v>1</v>
      </c>
      <c r="C2007" t="s">
        <v>76</v>
      </c>
      <c r="D2007" t="s">
        <v>89</v>
      </c>
      <c r="E2007" t="s">
        <v>167</v>
      </c>
      <c r="F2007" t="s">
        <v>5813</v>
      </c>
      <c r="G2007" t="s">
        <v>348</v>
      </c>
      <c r="H2007" t="s">
        <v>46</v>
      </c>
      <c r="I2007" t="s">
        <v>129</v>
      </c>
      <c r="J2007" t="s">
        <v>130</v>
      </c>
      <c r="K2007" t="s">
        <v>142</v>
      </c>
      <c r="L2007" t="s">
        <v>5814</v>
      </c>
      <c r="M2007" t="s">
        <v>5815</v>
      </c>
      <c r="N2007">
        <v>6.4558333330000002</v>
      </c>
      <c r="O2007">
        <v>0</v>
      </c>
      <c r="P2007">
        <v>486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3137.5349999999999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2762381</v>
      </c>
      <c r="B2008">
        <v>1</v>
      </c>
      <c r="C2008" t="s">
        <v>77</v>
      </c>
      <c r="D2008" t="s">
        <v>110</v>
      </c>
      <c r="E2008" t="s">
        <v>163</v>
      </c>
      <c r="F2008" t="s">
        <v>5816</v>
      </c>
      <c r="G2008" t="s">
        <v>348</v>
      </c>
      <c r="H2008" t="s">
        <v>47</v>
      </c>
      <c r="I2008" t="s">
        <v>129</v>
      </c>
      <c r="J2008" t="s">
        <v>130</v>
      </c>
      <c r="K2008" t="s">
        <v>142</v>
      </c>
      <c r="L2008" t="s">
        <v>5817</v>
      </c>
      <c r="M2008" t="s">
        <v>5818</v>
      </c>
      <c r="N2008">
        <v>7.6913888879999996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32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246.12444400000001</v>
      </c>
    </row>
    <row r="2009" spans="1:26" x14ac:dyDescent="0.3">
      <c r="A2009">
        <v>2762374</v>
      </c>
      <c r="B2009">
        <v>1</v>
      </c>
      <c r="C2009" t="s">
        <v>76</v>
      </c>
      <c r="D2009" t="s">
        <v>93</v>
      </c>
      <c r="E2009" t="s">
        <v>222</v>
      </c>
      <c r="F2009" t="s">
        <v>5819</v>
      </c>
      <c r="G2009" t="s">
        <v>348</v>
      </c>
      <c r="H2009" t="s">
        <v>47</v>
      </c>
      <c r="I2009" t="s">
        <v>129</v>
      </c>
      <c r="J2009" t="s">
        <v>130</v>
      </c>
      <c r="K2009" t="s">
        <v>142</v>
      </c>
      <c r="L2009" t="s">
        <v>5820</v>
      </c>
      <c r="M2009" t="s">
        <v>5821</v>
      </c>
      <c r="N2009">
        <v>8.5075000000000003</v>
      </c>
      <c r="O2009">
        <v>3</v>
      </c>
      <c r="P2009">
        <v>3933</v>
      </c>
      <c r="Q2009">
        <v>0</v>
      </c>
      <c r="R2009">
        <v>0</v>
      </c>
      <c r="S2009">
        <v>0</v>
      </c>
      <c r="T2009">
        <v>0</v>
      </c>
      <c r="U2009">
        <v>25.522500000000001</v>
      </c>
      <c r="V2009">
        <v>33459.997499999998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2762385</v>
      </c>
      <c r="B2010">
        <v>1</v>
      </c>
      <c r="C2010" t="s">
        <v>76</v>
      </c>
      <c r="D2010" t="s">
        <v>85</v>
      </c>
      <c r="E2010" t="s">
        <v>153</v>
      </c>
      <c r="F2010" t="s">
        <v>5822</v>
      </c>
      <c r="G2010" t="s">
        <v>155</v>
      </c>
      <c r="H2010" t="s">
        <v>46</v>
      </c>
      <c r="I2010" t="s">
        <v>129</v>
      </c>
      <c r="J2010" t="s">
        <v>130</v>
      </c>
      <c r="K2010" t="s">
        <v>131</v>
      </c>
      <c r="L2010" t="s">
        <v>5823</v>
      </c>
      <c r="M2010" t="s">
        <v>5824</v>
      </c>
      <c r="N2010">
        <v>0.69666666600000005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0.69666700000000004</v>
      </c>
      <c r="W2010">
        <v>0</v>
      </c>
      <c r="X2010">
        <v>0</v>
      </c>
      <c r="Y2010">
        <v>0</v>
      </c>
      <c r="Z2010">
        <v>0</v>
      </c>
    </row>
    <row r="2011" spans="1:26" x14ac:dyDescent="0.3">
      <c r="A2011">
        <v>2762393</v>
      </c>
      <c r="B2011">
        <v>1</v>
      </c>
      <c r="C2011" t="s">
        <v>76</v>
      </c>
      <c r="D2011" t="s">
        <v>89</v>
      </c>
      <c r="E2011" t="s">
        <v>222</v>
      </c>
      <c r="F2011" t="s">
        <v>5825</v>
      </c>
      <c r="G2011" t="s">
        <v>199</v>
      </c>
      <c r="H2011" t="s">
        <v>47</v>
      </c>
      <c r="I2011" t="s">
        <v>129</v>
      </c>
      <c r="J2011" t="s">
        <v>130</v>
      </c>
      <c r="K2011" t="s">
        <v>131</v>
      </c>
      <c r="L2011" t="s">
        <v>5826</v>
      </c>
      <c r="M2011" t="s">
        <v>5827</v>
      </c>
      <c r="N2011">
        <v>0.90611111099999997</v>
      </c>
      <c r="O2011">
        <v>5</v>
      </c>
      <c r="P2011">
        <v>374</v>
      </c>
      <c r="Q2011">
        <v>0</v>
      </c>
      <c r="R2011">
        <v>0</v>
      </c>
      <c r="S2011">
        <v>0</v>
      </c>
      <c r="T2011">
        <v>0</v>
      </c>
      <c r="U2011">
        <v>4.5305559999999998</v>
      </c>
      <c r="V2011">
        <v>338.88555600000001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2762406</v>
      </c>
      <c r="B2012">
        <v>1</v>
      </c>
      <c r="C2012" t="s">
        <v>76</v>
      </c>
      <c r="D2012" t="s">
        <v>89</v>
      </c>
      <c r="E2012" t="s">
        <v>167</v>
      </c>
      <c r="F2012" t="s">
        <v>5828</v>
      </c>
      <c r="G2012" t="s">
        <v>160</v>
      </c>
      <c r="H2012" t="s">
        <v>46</v>
      </c>
      <c r="I2012" t="s">
        <v>129</v>
      </c>
      <c r="J2012" t="s">
        <v>130</v>
      </c>
      <c r="K2012" t="s">
        <v>131</v>
      </c>
      <c r="L2012" t="s">
        <v>5829</v>
      </c>
      <c r="M2012" t="s">
        <v>5830</v>
      </c>
      <c r="N2012">
        <v>0.50166666599999998</v>
      </c>
      <c r="O2012">
        <v>0</v>
      </c>
      <c r="P2012">
        <v>109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54.681666999999997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2762403</v>
      </c>
      <c r="B2013">
        <v>1</v>
      </c>
      <c r="C2013" t="s">
        <v>77</v>
      </c>
      <c r="D2013" t="s">
        <v>119</v>
      </c>
      <c r="E2013" t="s">
        <v>158</v>
      </c>
      <c r="F2013" t="s">
        <v>5831</v>
      </c>
      <c r="G2013" t="s">
        <v>199</v>
      </c>
      <c r="H2013" t="s">
        <v>47</v>
      </c>
      <c r="I2013" t="s">
        <v>129</v>
      </c>
      <c r="J2013" t="s">
        <v>130</v>
      </c>
      <c r="K2013" t="s">
        <v>131</v>
      </c>
      <c r="L2013" t="s">
        <v>5832</v>
      </c>
      <c r="M2013" t="s">
        <v>5833</v>
      </c>
      <c r="N2013">
        <v>0.55972222199999999</v>
      </c>
      <c r="O2013">
        <v>340</v>
      </c>
      <c r="P2013">
        <v>822</v>
      </c>
      <c r="Q2013">
        <v>0</v>
      </c>
      <c r="R2013">
        <v>0</v>
      </c>
      <c r="S2013">
        <v>0</v>
      </c>
      <c r="T2013">
        <v>0</v>
      </c>
      <c r="U2013">
        <v>190.305555</v>
      </c>
      <c r="V2013">
        <v>460.09166599999998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2762421</v>
      </c>
      <c r="B2014">
        <v>1</v>
      </c>
      <c r="C2014" t="s">
        <v>76</v>
      </c>
      <c r="D2014" t="s">
        <v>96</v>
      </c>
      <c r="E2014" t="s">
        <v>153</v>
      </c>
      <c r="F2014" t="s">
        <v>5834</v>
      </c>
      <c r="G2014" t="s">
        <v>155</v>
      </c>
      <c r="H2014" t="s">
        <v>46</v>
      </c>
      <c r="I2014" t="s">
        <v>129</v>
      </c>
      <c r="J2014" t="s">
        <v>130</v>
      </c>
      <c r="K2014" t="s">
        <v>131</v>
      </c>
      <c r="L2014" t="s">
        <v>5835</v>
      </c>
      <c r="M2014" t="s">
        <v>5836</v>
      </c>
      <c r="N2014">
        <v>7.1577777769999997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7.1577780000000004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2762414</v>
      </c>
      <c r="B2015">
        <v>1</v>
      </c>
      <c r="C2015" t="s">
        <v>76</v>
      </c>
      <c r="D2015" t="s">
        <v>86</v>
      </c>
      <c r="E2015" t="s">
        <v>153</v>
      </c>
      <c r="F2015" t="s">
        <v>5837</v>
      </c>
      <c r="G2015" t="s">
        <v>155</v>
      </c>
      <c r="H2015" t="s">
        <v>46</v>
      </c>
      <c r="I2015" t="s">
        <v>129</v>
      </c>
      <c r="J2015" t="s">
        <v>130</v>
      </c>
      <c r="K2015" t="s">
        <v>131</v>
      </c>
      <c r="L2015" t="s">
        <v>5838</v>
      </c>
      <c r="M2015" t="s">
        <v>5839</v>
      </c>
      <c r="N2015">
        <v>0.68361111100000005</v>
      </c>
      <c r="O2015">
        <v>0</v>
      </c>
      <c r="P2015">
        <v>6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4.101667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2762415</v>
      </c>
      <c r="B2016">
        <v>1</v>
      </c>
      <c r="C2016" t="s">
        <v>76</v>
      </c>
      <c r="D2016" t="s">
        <v>104</v>
      </c>
      <c r="E2016" t="s">
        <v>158</v>
      </c>
      <c r="F2016" t="s">
        <v>5840</v>
      </c>
      <c r="G2016" t="s">
        <v>199</v>
      </c>
      <c r="H2016" t="s">
        <v>47</v>
      </c>
      <c r="I2016" t="s">
        <v>129</v>
      </c>
      <c r="J2016" t="s">
        <v>130</v>
      </c>
      <c r="K2016" t="s">
        <v>131</v>
      </c>
      <c r="L2016" t="s">
        <v>5841</v>
      </c>
      <c r="M2016" t="s">
        <v>5842</v>
      </c>
      <c r="N2016">
        <v>0.83611111100000002</v>
      </c>
      <c r="O2016">
        <v>0</v>
      </c>
      <c r="P2016">
        <v>0</v>
      </c>
      <c r="Q2016">
        <v>0</v>
      </c>
      <c r="R2016">
        <v>0</v>
      </c>
      <c r="S2016">
        <v>4</v>
      </c>
      <c r="T2016">
        <v>552</v>
      </c>
      <c r="U2016">
        <v>0</v>
      </c>
      <c r="V2016">
        <v>0</v>
      </c>
      <c r="W2016">
        <v>0</v>
      </c>
      <c r="X2016">
        <v>0</v>
      </c>
      <c r="Y2016">
        <v>3.3444440000000002</v>
      </c>
      <c r="Z2016">
        <v>461.53333300000003</v>
      </c>
    </row>
    <row r="2017" spans="1:26" x14ac:dyDescent="0.3">
      <c r="A2017">
        <v>2762416</v>
      </c>
      <c r="B2017">
        <v>1</v>
      </c>
      <c r="C2017" t="s">
        <v>77</v>
      </c>
      <c r="D2017" t="s">
        <v>114</v>
      </c>
      <c r="E2017" t="s">
        <v>158</v>
      </c>
      <c r="F2017" t="s">
        <v>5843</v>
      </c>
      <c r="G2017" t="s">
        <v>199</v>
      </c>
      <c r="H2017" t="s">
        <v>47</v>
      </c>
      <c r="I2017" t="s">
        <v>129</v>
      </c>
      <c r="J2017" t="s">
        <v>130</v>
      </c>
      <c r="K2017" t="s">
        <v>131</v>
      </c>
      <c r="L2017" t="s">
        <v>5844</v>
      </c>
      <c r="M2017" t="s">
        <v>5845</v>
      </c>
      <c r="N2017">
        <v>1.0122222219999999</v>
      </c>
      <c r="O2017">
        <v>100</v>
      </c>
      <c r="P2017">
        <v>486</v>
      </c>
      <c r="Q2017">
        <v>0</v>
      </c>
      <c r="R2017">
        <v>0</v>
      </c>
      <c r="S2017">
        <v>37</v>
      </c>
      <c r="T2017">
        <v>555</v>
      </c>
      <c r="U2017">
        <v>101.222222</v>
      </c>
      <c r="V2017">
        <v>491.94</v>
      </c>
      <c r="W2017">
        <v>0</v>
      </c>
      <c r="X2017">
        <v>0</v>
      </c>
      <c r="Y2017">
        <v>37.452221999999999</v>
      </c>
      <c r="Z2017">
        <v>561.78333299999997</v>
      </c>
    </row>
    <row r="2018" spans="1:26" x14ac:dyDescent="0.3">
      <c r="A2018">
        <v>2762417</v>
      </c>
      <c r="B2018">
        <v>1</v>
      </c>
      <c r="C2018" t="s">
        <v>76</v>
      </c>
      <c r="D2018" t="s">
        <v>91</v>
      </c>
      <c r="E2018" t="s">
        <v>126</v>
      </c>
      <c r="F2018" t="s">
        <v>5846</v>
      </c>
      <c r="G2018" t="s">
        <v>160</v>
      </c>
      <c r="H2018" t="s">
        <v>46</v>
      </c>
      <c r="I2018" t="s">
        <v>129</v>
      </c>
      <c r="J2018" t="s">
        <v>130</v>
      </c>
      <c r="K2018" t="s">
        <v>131</v>
      </c>
      <c r="L2018" t="s">
        <v>5847</v>
      </c>
      <c r="M2018" t="s">
        <v>5848</v>
      </c>
      <c r="N2018">
        <v>0.97472222200000003</v>
      </c>
      <c r="O2018">
        <v>0</v>
      </c>
      <c r="P2018">
        <v>109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106.244722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2762418</v>
      </c>
      <c r="B2019">
        <v>1</v>
      </c>
      <c r="C2019" t="s">
        <v>76</v>
      </c>
      <c r="D2019" t="s">
        <v>103</v>
      </c>
      <c r="E2019" t="s">
        <v>126</v>
      </c>
      <c r="F2019" t="s">
        <v>5849</v>
      </c>
      <c r="G2019" t="s">
        <v>344</v>
      </c>
      <c r="H2019" t="s">
        <v>46</v>
      </c>
      <c r="I2019" t="s">
        <v>129</v>
      </c>
      <c r="J2019" t="s">
        <v>130</v>
      </c>
      <c r="K2019" t="s">
        <v>142</v>
      </c>
      <c r="L2019" t="s">
        <v>5850</v>
      </c>
      <c r="M2019" t="s">
        <v>5851</v>
      </c>
      <c r="N2019">
        <v>5.9941666659999999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29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173.83083300000001</v>
      </c>
    </row>
    <row r="2020" spans="1:26" x14ac:dyDescent="0.3">
      <c r="A2020">
        <v>2762424</v>
      </c>
      <c r="B2020">
        <v>1</v>
      </c>
      <c r="C2020" t="s">
        <v>76</v>
      </c>
      <c r="D2020" t="s">
        <v>92</v>
      </c>
      <c r="E2020" t="s">
        <v>167</v>
      </c>
      <c r="F2020" t="s">
        <v>5852</v>
      </c>
      <c r="G2020" t="s">
        <v>348</v>
      </c>
      <c r="H2020" t="s">
        <v>46</v>
      </c>
      <c r="I2020" t="s">
        <v>129</v>
      </c>
      <c r="J2020" t="s">
        <v>130</v>
      </c>
      <c r="K2020" t="s">
        <v>142</v>
      </c>
      <c r="L2020" t="s">
        <v>5853</v>
      </c>
      <c r="M2020" t="s">
        <v>5854</v>
      </c>
      <c r="N2020">
        <v>6.1580555549999998</v>
      </c>
      <c r="O2020">
        <v>0</v>
      </c>
      <c r="P2020">
        <v>0</v>
      </c>
      <c r="Q2020">
        <v>0</v>
      </c>
      <c r="R2020">
        <v>192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1182.346667</v>
      </c>
      <c r="Y2020">
        <v>0</v>
      </c>
      <c r="Z2020">
        <v>0</v>
      </c>
    </row>
    <row r="2021" spans="1:26" x14ac:dyDescent="0.3">
      <c r="A2021">
        <v>2762425</v>
      </c>
      <c r="B2021">
        <v>1</v>
      </c>
      <c r="C2021" t="s">
        <v>76</v>
      </c>
      <c r="D2021" t="s">
        <v>101</v>
      </c>
      <c r="E2021" t="s">
        <v>167</v>
      </c>
      <c r="F2021" t="s">
        <v>5855</v>
      </c>
      <c r="G2021" t="s">
        <v>348</v>
      </c>
      <c r="H2021" t="s">
        <v>46</v>
      </c>
      <c r="I2021" t="s">
        <v>129</v>
      </c>
      <c r="J2021" t="s">
        <v>130</v>
      </c>
      <c r="K2021" t="s">
        <v>142</v>
      </c>
      <c r="L2021" t="s">
        <v>5856</v>
      </c>
      <c r="M2021" t="s">
        <v>5857</v>
      </c>
      <c r="N2021">
        <v>5.8211111109999996</v>
      </c>
      <c r="O2021">
        <v>0</v>
      </c>
      <c r="P2021">
        <v>199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1158.4011109999999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2762427</v>
      </c>
      <c r="B2022">
        <v>1</v>
      </c>
      <c r="C2022" t="s">
        <v>76</v>
      </c>
      <c r="D2022" t="s">
        <v>98</v>
      </c>
      <c r="E2022" t="s">
        <v>163</v>
      </c>
      <c r="F2022" t="s">
        <v>5858</v>
      </c>
      <c r="G2022" t="s">
        <v>344</v>
      </c>
      <c r="H2022" t="s">
        <v>47</v>
      </c>
      <c r="I2022" t="s">
        <v>129</v>
      </c>
      <c r="J2022" t="s">
        <v>130</v>
      </c>
      <c r="K2022" t="s">
        <v>142</v>
      </c>
      <c r="L2022" t="s">
        <v>5859</v>
      </c>
      <c r="M2022" t="s">
        <v>5860</v>
      </c>
      <c r="N2022">
        <v>7.9838888880000001</v>
      </c>
      <c r="O2022">
        <v>0</v>
      </c>
      <c r="P2022">
        <v>0</v>
      </c>
      <c r="Q2022">
        <v>0</v>
      </c>
      <c r="R2022">
        <v>33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263.46833299999997</v>
      </c>
      <c r="Y2022">
        <v>0</v>
      </c>
      <c r="Z2022">
        <v>0</v>
      </c>
    </row>
    <row r="2023" spans="1:26" x14ac:dyDescent="0.3">
      <c r="A2023">
        <v>2762684</v>
      </c>
      <c r="B2023">
        <v>1</v>
      </c>
      <c r="C2023" t="s">
        <v>76</v>
      </c>
      <c r="D2023" t="s">
        <v>89</v>
      </c>
      <c r="E2023" t="s">
        <v>222</v>
      </c>
      <c r="F2023" t="s">
        <v>5861</v>
      </c>
      <c r="G2023" t="s">
        <v>344</v>
      </c>
      <c r="H2023" t="s">
        <v>47</v>
      </c>
      <c r="I2023" t="s">
        <v>129</v>
      </c>
      <c r="J2023" t="s">
        <v>130</v>
      </c>
      <c r="K2023" t="s">
        <v>142</v>
      </c>
      <c r="L2023" t="s">
        <v>5862</v>
      </c>
      <c r="M2023" t="s">
        <v>5863</v>
      </c>
      <c r="N2023">
        <v>8.1472222219999999</v>
      </c>
      <c r="O2023">
        <v>5</v>
      </c>
      <c r="P2023">
        <v>2823</v>
      </c>
      <c r="Q2023">
        <v>0</v>
      </c>
      <c r="R2023">
        <v>0</v>
      </c>
      <c r="S2023">
        <v>0</v>
      </c>
      <c r="T2023">
        <v>0</v>
      </c>
      <c r="U2023">
        <v>40.736111000000001</v>
      </c>
      <c r="V2023">
        <v>22999.608333</v>
      </c>
      <c r="W2023">
        <v>0</v>
      </c>
      <c r="X2023">
        <v>0</v>
      </c>
      <c r="Y2023">
        <v>0</v>
      </c>
      <c r="Z2023">
        <v>0</v>
      </c>
    </row>
    <row r="2024" spans="1:26" x14ac:dyDescent="0.3">
      <c r="A2024">
        <v>2762449</v>
      </c>
      <c r="B2024">
        <v>1</v>
      </c>
      <c r="C2024" t="s">
        <v>77</v>
      </c>
      <c r="D2024" t="s">
        <v>108</v>
      </c>
      <c r="E2024" t="s">
        <v>145</v>
      </c>
      <c r="F2024" t="s">
        <v>5864</v>
      </c>
      <c r="G2024" t="s">
        <v>150</v>
      </c>
      <c r="H2024" t="s">
        <v>46</v>
      </c>
      <c r="I2024" t="s">
        <v>129</v>
      </c>
      <c r="J2024" t="s">
        <v>130</v>
      </c>
      <c r="K2024" t="s">
        <v>131</v>
      </c>
      <c r="L2024" t="s">
        <v>5865</v>
      </c>
      <c r="M2024" t="s">
        <v>5866</v>
      </c>
      <c r="N2024">
        <v>1.3019444440000001</v>
      </c>
      <c r="O2024">
        <v>0</v>
      </c>
      <c r="P2024">
        <v>64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83.324444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2762441</v>
      </c>
      <c r="B2025">
        <v>1</v>
      </c>
      <c r="C2025" t="s">
        <v>76</v>
      </c>
      <c r="D2025" t="s">
        <v>82</v>
      </c>
      <c r="E2025" t="s">
        <v>126</v>
      </c>
      <c r="F2025" t="s">
        <v>5867</v>
      </c>
      <c r="G2025" t="s">
        <v>128</v>
      </c>
      <c r="H2025" t="s">
        <v>46</v>
      </c>
      <c r="I2025" t="s">
        <v>129</v>
      </c>
      <c r="J2025" t="s">
        <v>130</v>
      </c>
      <c r="K2025" t="s">
        <v>131</v>
      </c>
      <c r="L2025" t="s">
        <v>5868</v>
      </c>
      <c r="M2025" t="s">
        <v>5869</v>
      </c>
      <c r="N2025">
        <v>1.4172222219999999</v>
      </c>
      <c r="O2025">
        <v>0</v>
      </c>
      <c r="P2025">
        <v>48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68.026667000000003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2762434</v>
      </c>
      <c r="B2026">
        <v>1</v>
      </c>
      <c r="C2026" t="s">
        <v>76</v>
      </c>
      <c r="D2026" t="s">
        <v>80</v>
      </c>
      <c r="E2026" t="s">
        <v>222</v>
      </c>
      <c r="F2026" t="s">
        <v>5870</v>
      </c>
      <c r="G2026" t="s">
        <v>2917</v>
      </c>
      <c r="H2026" t="s">
        <v>47</v>
      </c>
      <c r="I2026" t="s">
        <v>129</v>
      </c>
      <c r="J2026" t="s">
        <v>130</v>
      </c>
      <c r="K2026" t="s">
        <v>131</v>
      </c>
      <c r="L2026" t="s">
        <v>5871</v>
      </c>
      <c r="M2026" t="s">
        <v>5872</v>
      </c>
      <c r="N2026">
        <v>0.56861111099999995</v>
      </c>
      <c r="O2026">
        <v>4</v>
      </c>
      <c r="P2026">
        <v>9283</v>
      </c>
      <c r="Q2026">
        <v>0</v>
      </c>
      <c r="R2026">
        <v>0</v>
      </c>
      <c r="S2026">
        <v>0</v>
      </c>
      <c r="T2026">
        <v>0</v>
      </c>
      <c r="U2026">
        <v>2.2744439999999999</v>
      </c>
      <c r="V2026">
        <v>5278.4169430000002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2762439</v>
      </c>
      <c r="B2027">
        <v>1</v>
      </c>
      <c r="C2027" t="s">
        <v>76</v>
      </c>
      <c r="D2027" t="s">
        <v>79</v>
      </c>
      <c r="E2027" t="s">
        <v>153</v>
      </c>
      <c r="F2027" t="s">
        <v>5873</v>
      </c>
      <c r="G2027" t="s">
        <v>249</v>
      </c>
      <c r="H2027" t="s">
        <v>46</v>
      </c>
      <c r="I2027" t="s">
        <v>129</v>
      </c>
      <c r="J2027" t="s">
        <v>130</v>
      </c>
      <c r="K2027" t="s">
        <v>131</v>
      </c>
      <c r="L2027" t="s">
        <v>5874</v>
      </c>
      <c r="M2027" t="s">
        <v>5875</v>
      </c>
      <c r="N2027">
        <v>1.9313888880000001</v>
      </c>
      <c r="O2027">
        <v>0</v>
      </c>
      <c r="P2027">
        <v>3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5.7941669999999998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2762445</v>
      </c>
      <c r="B2028">
        <v>1</v>
      </c>
      <c r="C2028" t="s">
        <v>76</v>
      </c>
      <c r="D2028" t="s">
        <v>78</v>
      </c>
      <c r="E2028" t="s">
        <v>167</v>
      </c>
      <c r="F2028" t="s">
        <v>2575</v>
      </c>
      <c r="G2028" t="s">
        <v>160</v>
      </c>
      <c r="H2028" t="s">
        <v>46</v>
      </c>
      <c r="I2028" t="s">
        <v>129</v>
      </c>
      <c r="J2028" t="s">
        <v>130</v>
      </c>
      <c r="K2028" t="s">
        <v>131</v>
      </c>
      <c r="L2028" t="s">
        <v>5876</v>
      </c>
      <c r="M2028" t="s">
        <v>5877</v>
      </c>
      <c r="N2028">
        <v>0.24333333300000001</v>
      </c>
      <c r="O2028">
        <v>0</v>
      </c>
      <c r="P2028">
        <v>926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225.32666599999999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2762437</v>
      </c>
      <c r="B2029">
        <v>1</v>
      </c>
      <c r="C2029" t="s">
        <v>76</v>
      </c>
      <c r="D2029" t="s">
        <v>103</v>
      </c>
      <c r="E2029" t="s">
        <v>126</v>
      </c>
      <c r="F2029" t="s">
        <v>5428</v>
      </c>
      <c r="G2029" t="s">
        <v>344</v>
      </c>
      <c r="H2029" t="s">
        <v>46</v>
      </c>
      <c r="I2029" t="s">
        <v>129</v>
      </c>
      <c r="J2029" t="s">
        <v>130</v>
      </c>
      <c r="K2029" t="s">
        <v>142</v>
      </c>
      <c r="L2029" t="s">
        <v>5878</v>
      </c>
      <c r="M2029" t="s">
        <v>5879</v>
      </c>
      <c r="N2029">
        <v>6.1950000000000003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3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18.585000000000001</v>
      </c>
    </row>
    <row r="2030" spans="1:26" x14ac:dyDescent="0.3">
      <c r="A2030">
        <v>2762451</v>
      </c>
      <c r="B2030">
        <v>1</v>
      </c>
      <c r="C2030" t="s">
        <v>77</v>
      </c>
      <c r="D2030" t="s">
        <v>109</v>
      </c>
      <c r="E2030" t="s">
        <v>153</v>
      </c>
      <c r="F2030" t="s">
        <v>5880</v>
      </c>
      <c r="G2030" t="s">
        <v>249</v>
      </c>
      <c r="H2030" t="s">
        <v>46</v>
      </c>
      <c r="I2030" t="s">
        <v>129</v>
      </c>
      <c r="J2030" t="s">
        <v>130</v>
      </c>
      <c r="K2030" t="s">
        <v>131</v>
      </c>
      <c r="L2030" t="s">
        <v>5881</v>
      </c>
      <c r="M2030" t="s">
        <v>5882</v>
      </c>
      <c r="N2030">
        <v>2.721944444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1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2.7219440000000001</v>
      </c>
    </row>
    <row r="2031" spans="1:26" x14ac:dyDescent="0.3">
      <c r="A2031">
        <v>2762443</v>
      </c>
      <c r="B2031">
        <v>1</v>
      </c>
      <c r="C2031" t="s">
        <v>77</v>
      </c>
      <c r="D2031" t="s">
        <v>113</v>
      </c>
      <c r="E2031" t="s">
        <v>163</v>
      </c>
      <c r="F2031" t="s">
        <v>5883</v>
      </c>
      <c r="G2031" t="s">
        <v>199</v>
      </c>
      <c r="H2031" t="s">
        <v>47</v>
      </c>
      <c r="I2031" t="s">
        <v>129</v>
      </c>
      <c r="J2031" t="s">
        <v>130</v>
      </c>
      <c r="K2031" t="s">
        <v>131</v>
      </c>
      <c r="L2031" t="s">
        <v>5884</v>
      </c>
      <c r="M2031" t="s">
        <v>5885</v>
      </c>
      <c r="N2031">
        <v>0.383333333</v>
      </c>
      <c r="O2031">
        <v>0</v>
      </c>
      <c r="P2031">
        <v>0</v>
      </c>
      <c r="Q2031">
        <v>25</v>
      </c>
      <c r="R2031">
        <v>308</v>
      </c>
      <c r="S2031">
        <v>113</v>
      </c>
      <c r="T2031">
        <v>1096</v>
      </c>
      <c r="U2031">
        <v>0</v>
      </c>
      <c r="V2031">
        <v>0</v>
      </c>
      <c r="W2031">
        <v>9.5833329999999997</v>
      </c>
      <c r="X2031">
        <v>118.066667</v>
      </c>
      <c r="Y2031">
        <v>43.316667000000002</v>
      </c>
      <c r="Z2031">
        <v>420.13333299999999</v>
      </c>
    </row>
    <row r="2032" spans="1:26" x14ac:dyDescent="0.3">
      <c r="A2032">
        <v>2762461</v>
      </c>
      <c r="B2032">
        <v>1</v>
      </c>
      <c r="C2032" t="s">
        <v>76</v>
      </c>
      <c r="D2032" t="s">
        <v>80</v>
      </c>
      <c r="E2032" t="s">
        <v>167</v>
      </c>
      <c r="F2032" t="s">
        <v>5886</v>
      </c>
      <c r="G2032" t="s">
        <v>348</v>
      </c>
      <c r="H2032" t="s">
        <v>46</v>
      </c>
      <c r="I2032" t="s">
        <v>129</v>
      </c>
      <c r="J2032" t="s">
        <v>130</v>
      </c>
      <c r="K2032" t="s">
        <v>142</v>
      </c>
      <c r="L2032" t="s">
        <v>5887</v>
      </c>
      <c r="M2032" t="s">
        <v>5888</v>
      </c>
      <c r="N2032">
        <v>7.3097222220000004</v>
      </c>
      <c r="O2032">
        <v>0</v>
      </c>
      <c r="P2032">
        <v>945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6907.6875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2762466</v>
      </c>
      <c r="B2033">
        <v>1</v>
      </c>
      <c r="C2033" t="s">
        <v>76</v>
      </c>
      <c r="D2033" t="s">
        <v>99</v>
      </c>
      <c r="E2033" t="s">
        <v>126</v>
      </c>
      <c r="F2033" t="s">
        <v>5889</v>
      </c>
      <c r="G2033" t="s">
        <v>371</v>
      </c>
      <c r="H2033" t="s">
        <v>46</v>
      </c>
      <c r="I2033" t="s">
        <v>129</v>
      </c>
      <c r="J2033" t="s">
        <v>130</v>
      </c>
      <c r="K2033" t="s">
        <v>131</v>
      </c>
      <c r="L2033" t="s">
        <v>5890</v>
      </c>
      <c r="M2033" t="s">
        <v>5891</v>
      </c>
      <c r="N2033">
        <v>0.34472222200000002</v>
      </c>
      <c r="O2033">
        <v>0</v>
      </c>
      <c r="P2033">
        <v>361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124.444722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2762457</v>
      </c>
      <c r="B2034">
        <v>1</v>
      </c>
      <c r="C2034" t="s">
        <v>76</v>
      </c>
      <c r="D2034" t="s">
        <v>97</v>
      </c>
      <c r="E2034" t="s">
        <v>158</v>
      </c>
      <c r="F2034" t="s">
        <v>5892</v>
      </c>
      <c r="G2034" t="s">
        <v>344</v>
      </c>
      <c r="H2034" t="s">
        <v>47</v>
      </c>
      <c r="I2034" t="s">
        <v>129</v>
      </c>
      <c r="J2034" t="s">
        <v>130</v>
      </c>
      <c r="K2034" t="s">
        <v>142</v>
      </c>
      <c r="L2034" t="s">
        <v>5893</v>
      </c>
      <c r="M2034" t="s">
        <v>5894</v>
      </c>
      <c r="N2034">
        <v>0.42722222199999998</v>
      </c>
      <c r="O2034">
        <v>2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0.85444399999999998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2762460</v>
      </c>
      <c r="B2035">
        <v>1</v>
      </c>
      <c r="C2035" t="s">
        <v>77</v>
      </c>
      <c r="D2035" t="s">
        <v>114</v>
      </c>
      <c r="E2035" t="s">
        <v>158</v>
      </c>
      <c r="F2035" t="s">
        <v>5895</v>
      </c>
      <c r="G2035" t="s">
        <v>344</v>
      </c>
      <c r="H2035" t="s">
        <v>47</v>
      </c>
      <c r="I2035" t="s">
        <v>129</v>
      </c>
      <c r="J2035" t="s">
        <v>130</v>
      </c>
      <c r="K2035" t="s">
        <v>142</v>
      </c>
      <c r="L2035" t="s">
        <v>5896</v>
      </c>
      <c r="M2035" t="s">
        <v>5897</v>
      </c>
      <c r="N2035">
        <v>4.909444444</v>
      </c>
      <c r="O2035">
        <v>70</v>
      </c>
      <c r="P2035">
        <v>593</v>
      </c>
      <c r="Q2035">
        <v>0</v>
      </c>
      <c r="R2035">
        <v>0</v>
      </c>
      <c r="S2035">
        <v>0</v>
      </c>
      <c r="T2035">
        <v>0</v>
      </c>
      <c r="U2035">
        <v>343.66111100000001</v>
      </c>
      <c r="V2035">
        <v>2911.3005549999998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2762491</v>
      </c>
      <c r="B2036">
        <v>1</v>
      </c>
      <c r="C2036" t="s">
        <v>77</v>
      </c>
      <c r="D2036" t="s">
        <v>114</v>
      </c>
      <c r="E2036" t="s">
        <v>163</v>
      </c>
      <c r="F2036" t="s">
        <v>5898</v>
      </c>
      <c r="G2036" t="s">
        <v>1097</v>
      </c>
      <c r="H2036" t="s">
        <v>47</v>
      </c>
      <c r="I2036" t="s">
        <v>129</v>
      </c>
      <c r="J2036" t="s">
        <v>130</v>
      </c>
      <c r="K2036" t="s">
        <v>131</v>
      </c>
      <c r="L2036" t="s">
        <v>5899</v>
      </c>
      <c r="M2036" t="s">
        <v>5900</v>
      </c>
      <c r="N2036">
        <v>4.085</v>
      </c>
      <c r="O2036">
        <v>0</v>
      </c>
      <c r="P2036">
        <v>61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249.185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2762361</v>
      </c>
      <c r="B2037">
        <v>2</v>
      </c>
      <c r="C2037" t="s">
        <v>77</v>
      </c>
      <c r="D2037" t="s">
        <v>124</v>
      </c>
      <c r="E2037" t="s">
        <v>167</v>
      </c>
      <c r="F2037" t="s">
        <v>5901</v>
      </c>
      <c r="G2037" t="s">
        <v>371</v>
      </c>
      <c r="H2037" t="s">
        <v>46</v>
      </c>
      <c r="I2037" t="s">
        <v>129</v>
      </c>
      <c r="J2037" t="s">
        <v>130</v>
      </c>
      <c r="K2037" t="s">
        <v>131</v>
      </c>
      <c r="L2037" t="s">
        <v>5812</v>
      </c>
      <c r="M2037" t="s">
        <v>5902</v>
      </c>
      <c r="N2037">
        <v>1.0461111110000001</v>
      </c>
      <c r="O2037">
        <v>0</v>
      </c>
      <c r="P2037">
        <v>454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474.93444399999998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2762494</v>
      </c>
      <c r="B2038">
        <v>1</v>
      </c>
      <c r="C2038" t="s">
        <v>77</v>
      </c>
      <c r="D2038" t="s">
        <v>113</v>
      </c>
      <c r="E2038" t="s">
        <v>126</v>
      </c>
      <c r="F2038" t="s">
        <v>4979</v>
      </c>
      <c r="G2038" t="s">
        <v>128</v>
      </c>
      <c r="H2038" t="s">
        <v>46</v>
      </c>
      <c r="I2038" t="s">
        <v>129</v>
      </c>
      <c r="J2038" t="s">
        <v>130</v>
      </c>
      <c r="K2038" t="s">
        <v>131</v>
      </c>
      <c r="L2038" t="s">
        <v>5903</v>
      </c>
      <c r="M2038" t="s">
        <v>5904</v>
      </c>
      <c r="N2038">
        <v>2.1994444440000001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42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92.376666999999998</v>
      </c>
    </row>
    <row r="2039" spans="1:26" x14ac:dyDescent="0.3">
      <c r="A2039">
        <v>2762474</v>
      </c>
      <c r="B2039">
        <v>1</v>
      </c>
      <c r="C2039" t="s">
        <v>77</v>
      </c>
      <c r="D2039" t="s">
        <v>114</v>
      </c>
      <c r="E2039" t="s">
        <v>126</v>
      </c>
      <c r="F2039" t="s">
        <v>5905</v>
      </c>
      <c r="G2039" t="s">
        <v>160</v>
      </c>
      <c r="H2039" t="s">
        <v>46</v>
      </c>
      <c r="I2039" t="s">
        <v>129</v>
      </c>
      <c r="J2039" t="s">
        <v>130</v>
      </c>
      <c r="K2039" t="s">
        <v>131</v>
      </c>
      <c r="L2039" t="s">
        <v>5906</v>
      </c>
      <c r="M2039" t="s">
        <v>5907</v>
      </c>
      <c r="N2039">
        <v>1.3486111110000001</v>
      </c>
      <c r="O2039">
        <v>0</v>
      </c>
      <c r="P2039">
        <v>29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39.109721999999998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2762476</v>
      </c>
      <c r="B2040">
        <v>1</v>
      </c>
      <c r="C2040" t="s">
        <v>76</v>
      </c>
      <c r="D2040" t="s">
        <v>103</v>
      </c>
      <c r="E2040" t="s">
        <v>153</v>
      </c>
      <c r="F2040" t="s">
        <v>5908</v>
      </c>
      <c r="G2040" t="s">
        <v>155</v>
      </c>
      <c r="H2040" t="s">
        <v>46</v>
      </c>
      <c r="I2040" t="s">
        <v>129</v>
      </c>
      <c r="J2040" t="s">
        <v>130</v>
      </c>
      <c r="K2040" t="s">
        <v>131</v>
      </c>
      <c r="L2040" t="s">
        <v>5909</v>
      </c>
      <c r="M2040" t="s">
        <v>5910</v>
      </c>
      <c r="N2040">
        <v>3.9530555550000002</v>
      </c>
      <c r="O2040">
        <v>0</v>
      </c>
      <c r="P2040">
        <v>0</v>
      </c>
      <c r="Q2040">
        <v>0</v>
      </c>
      <c r="R2040">
        <v>18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71.155000000000001</v>
      </c>
      <c r="Y2040">
        <v>0</v>
      </c>
      <c r="Z2040">
        <v>0</v>
      </c>
    </row>
    <row r="2041" spans="1:26" x14ac:dyDescent="0.3">
      <c r="A2041">
        <v>2762466</v>
      </c>
      <c r="B2041">
        <v>2</v>
      </c>
      <c r="C2041" t="s">
        <v>76</v>
      </c>
      <c r="D2041" t="s">
        <v>99</v>
      </c>
      <c r="E2041" t="s">
        <v>167</v>
      </c>
      <c r="F2041" t="s">
        <v>5911</v>
      </c>
      <c r="G2041" t="s">
        <v>371</v>
      </c>
      <c r="H2041" t="s">
        <v>46</v>
      </c>
      <c r="I2041" t="s">
        <v>129</v>
      </c>
      <c r="J2041" t="s">
        <v>130</v>
      </c>
      <c r="K2041" t="s">
        <v>131</v>
      </c>
      <c r="L2041" t="s">
        <v>5891</v>
      </c>
      <c r="M2041" t="s">
        <v>5912</v>
      </c>
      <c r="N2041">
        <v>0.83305555499999995</v>
      </c>
      <c r="O2041">
        <v>0</v>
      </c>
      <c r="P2041">
        <v>362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301.56611099999998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2762477</v>
      </c>
      <c r="B2042">
        <v>1</v>
      </c>
      <c r="C2042" t="s">
        <v>76</v>
      </c>
      <c r="D2042" t="s">
        <v>80</v>
      </c>
      <c r="E2042" t="s">
        <v>167</v>
      </c>
      <c r="F2042" t="s">
        <v>5913</v>
      </c>
      <c r="G2042" t="s">
        <v>348</v>
      </c>
      <c r="H2042" t="s">
        <v>46</v>
      </c>
      <c r="I2042" t="s">
        <v>129</v>
      </c>
      <c r="J2042" t="s">
        <v>130</v>
      </c>
      <c r="K2042" t="s">
        <v>142</v>
      </c>
      <c r="L2042" t="s">
        <v>5914</v>
      </c>
      <c r="M2042" t="s">
        <v>5915</v>
      </c>
      <c r="N2042">
        <v>6.4269444440000001</v>
      </c>
      <c r="O2042">
        <v>0</v>
      </c>
      <c r="P2042">
        <v>673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4325.333611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2762434</v>
      </c>
      <c r="B2043">
        <v>2</v>
      </c>
      <c r="C2043" t="s">
        <v>76</v>
      </c>
      <c r="D2043" t="s">
        <v>80</v>
      </c>
      <c r="E2043" t="s">
        <v>163</v>
      </c>
      <c r="F2043" t="s">
        <v>5916</v>
      </c>
      <c r="G2043" t="s">
        <v>2917</v>
      </c>
      <c r="H2043" t="s">
        <v>47</v>
      </c>
      <c r="I2043" t="s">
        <v>129</v>
      </c>
      <c r="J2043" t="s">
        <v>130</v>
      </c>
      <c r="K2043" t="s">
        <v>131</v>
      </c>
      <c r="L2043" t="s">
        <v>5872</v>
      </c>
      <c r="M2043" t="s">
        <v>5917</v>
      </c>
      <c r="N2043">
        <v>0.2525</v>
      </c>
      <c r="O2043">
        <v>2</v>
      </c>
      <c r="P2043">
        <v>5262</v>
      </c>
      <c r="Q2043">
        <v>0</v>
      </c>
      <c r="R2043">
        <v>0</v>
      </c>
      <c r="S2043">
        <v>0</v>
      </c>
      <c r="T2043">
        <v>0</v>
      </c>
      <c r="U2043">
        <v>0.505</v>
      </c>
      <c r="V2043">
        <v>1328.655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2762495</v>
      </c>
      <c r="B2044">
        <v>1</v>
      </c>
      <c r="C2044" t="s">
        <v>77</v>
      </c>
      <c r="D2044" t="s">
        <v>113</v>
      </c>
      <c r="E2044" t="s">
        <v>126</v>
      </c>
      <c r="F2044" t="s">
        <v>5918</v>
      </c>
      <c r="G2044" t="s">
        <v>128</v>
      </c>
      <c r="H2044" t="s">
        <v>46</v>
      </c>
      <c r="I2044" t="s">
        <v>129</v>
      </c>
      <c r="J2044" t="s">
        <v>130</v>
      </c>
      <c r="K2044" t="s">
        <v>131</v>
      </c>
      <c r="L2044" t="s">
        <v>5919</v>
      </c>
      <c r="M2044" t="s">
        <v>5920</v>
      </c>
      <c r="N2044">
        <v>1.4169444440000001</v>
      </c>
      <c r="O2044">
        <v>0</v>
      </c>
      <c r="P2044">
        <v>0</v>
      </c>
      <c r="Q2044">
        <v>0</v>
      </c>
      <c r="R2044">
        <v>43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60.928610999999997</v>
      </c>
      <c r="Y2044">
        <v>0</v>
      </c>
      <c r="Z2044">
        <v>0</v>
      </c>
    </row>
    <row r="2045" spans="1:26" x14ac:dyDescent="0.3">
      <c r="A2045">
        <v>2762488</v>
      </c>
      <c r="B2045">
        <v>1</v>
      </c>
      <c r="C2045" t="s">
        <v>77</v>
      </c>
      <c r="D2045" t="s">
        <v>114</v>
      </c>
      <c r="E2045" t="s">
        <v>158</v>
      </c>
      <c r="F2045" t="s">
        <v>5921</v>
      </c>
      <c r="G2045" t="s">
        <v>199</v>
      </c>
      <c r="H2045" t="s">
        <v>47</v>
      </c>
      <c r="I2045" t="s">
        <v>129</v>
      </c>
      <c r="J2045" t="s">
        <v>130</v>
      </c>
      <c r="K2045" t="s">
        <v>131</v>
      </c>
      <c r="L2045" t="s">
        <v>5922</v>
      </c>
      <c r="M2045" t="s">
        <v>5923</v>
      </c>
      <c r="N2045">
        <v>1.0833333329999999</v>
      </c>
      <c r="O2045">
        <v>22</v>
      </c>
      <c r="P2045">
        <v>190</v>
      </c>
      <c r="Q2045">
        <v>26</v>
      </c>
      <c r="R2045">
        <v>11</v>
      </c>
      <c r="S2045">
        <v>267</v>
      </c>
      <c r="T2045">
        <v>900</v>
      </c>
      <c r="U2045">
        <v>23.833333</v>
      </c>
      <c r="V2045">
        <v>205.83333300000001</v>
      </c>
      <c r="W2045">
        <v>28.166667</v>
      </c>
      <c r="X2045">
        <v>11.916667</v>
      </c>
      <c r="Y2045">
        <v>289.25</v>
      </c>
      <c r="Z2045">
        <v>975</v>
      </c>
    </row>
    <row r="2046" spans="1:26" x14ac:dyDescent="0.3">
      <c r="A2046">
        <v>2762497</v>
      </c>
      <c r="B2046">
        <v>1</v>
      </c>
      <c r="C2046" t="s">
        <v>76</v>
      </c>
      <c r="D2046" t="s">
        <v>102</v>
      </c>
      <c r="E2046" t="s">
        <v>126</v>
      </c>
      <c r="F2046" t="s">
        <v>5924</v>
      </c>
      <c r="G2046" t="s">
        <v>128</v>
      </c>
      <c r="H2046" t="s">
        <v>46</v>
      </c>
      <c r="I2046" t="s">
        <v>129</v>
      </c>
      <c r="J2046" t="s">
        <v>130</v>
      </c>
      <c r="K2046" t="s">
        <v>131</v>
      </c>
      <c r="L2046" t="s">
        <v>5925</v>
      </c>
      <c r="M2046" t="s">
        <v>5926</v>
      </c>
      <c r="N2046">
        <v>0.39277777699999999</v>
      </c>
      <c r="O2046">
        <v>0</v>
      </c>
      <c r="P2046">
        <v>226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88.767778000000007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2762501</v>
      </c>
      <c r="B2047">
        <v>1</v>
      </c>
      <c r="C2047" t="s">
        <v>76</v>
      </c>
      <c r="D2047" t="s">
        <v>86</v>
      </c>
      <c r="E2047" t="s">
        <v>126</v>
      </c>
      <c r="F2047" t="s">
        <v>5927</v>
      </c>
      <c r="G2047" t="s">
        <v>1679</v>
      </c>
      <c r="H2047" t="s">
        <v>46</v>
      </c>
      <c r="I2047" t="s">
        <v>129</v>
      </c>
      <c r="J2047" t="s">
        <v>130</v>
      </c>
      <c r="K2047" t="s">
        <v>131</v>
      </c>
      <c r="L2047" t="s">
        <v>5928</v>
      </c>
      <c r="M2047" t="s">
        <v>5929</v>
      </c>
      <c r="N2047">
        <v>1.966388888</v>
      </c>
      <c r="O2047">
        <v>0</v>
      </c>
      <c r="P2047">
        <v>188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369.68111099999999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2762507</v>
      </c>
      <c r="B2048">
        <v>1</v>
      </c>
      <c r="C2048" t="s">
        <v>77</v>
      </c>
      <c r="D2048" t="s">
        <v>111</v>
      </c>
      <c r="E2048" t="s">
        <v>163</v>
      </c>
      <c r="F2048" t="s">
        <v>5930</v>
      </c>
      <c r="G2048" t="s">
        <v>264</v>
      </c>
      <c r="H2048" t="s">
        <v>47</v>
      </c>
      <c r="I2048" t="s">
        <v>129</v>
      </c>
      <c r="J2048" t="s">
        <v>130</v>
      </c>
      <c r="K2048" t="s">
        <v>131</v>
      </c>
      <c r="L2048" t="s">
        <v>5931</v>
      </c>
      <c r="M2048" t="s">
        <v>5932</v>
      </c>
      <c r="N2048">
        <v>3.4194444439999998</v>
      </c>
      <c r="O2048">
        <v>0</v>
      </c>
      <c r="P2048">
        <v>0</v>
      </c>
      <c r="Q2048">
        <v>5</v>
      </c>
      <c r="R2048">
        <v>116</v>
      </c>
      <c r="S2048">
        <v>5</v>
      </c>
      <c r="T2048">
        <v>157</v>
      </c>
      <c r="U2048">
        <v>0</v>
      </c>
      <c r="V2048">
        <v>0</v>
      </c>
      <c r="W2048">
        <v>17.097221999999999</v>
      </c>
      <c r="X2048">
        <v>396.65555599999999</v>
      </c>
      <c r="Y2048">
        <v>17.097221999999999</v>
      </c>
      <c r="Z2048">
        <v>536.85277799999994</v>
      </c>
    </row>
    <row r="2049" spans="1:26" x14ac:dyDescent="0.3">
      <c r="A2049">
        <v>2762434</v>
      </c>
      <c r="B2049">
        <v>3</v>
      </c>
      <c r="C2049" t="s">
        <v>76</v>
      </c>
      <c r="D2049" t="s">
        <v>80</v>
      </c>
      <c r="E2049" t="s">
        <v>163</v>
      </c>
      <c r="F2049" t="s">
        <v>5916</v>
      </c>
      <c r="G2049" t="s">
        <v>2917</v>
      </c>
      <c r="H2049" t="s">
        <v>47</v>
      </c>
      <c r="I2049" t="s">
        <v>129</v>
      </c>
      <c r="J2049" t="s">
        <v>130</v>
      </c>
      <c r="K2049" t="s">
        <v>131</v>
      </c>
      <c r="L2049" t="s">
        <v>5917</v>
      </c>
      <c r="M2049" t="s">
        <v>5933</v>
      </c>
      <c r="N2049">
        <v>0.72444444399999997</v>
      </c>
      <c r="O2049">
        <v>2</v>
      </c>
      <c r="P2049">
        <v>5262</v>
      </c>
      <c r="Q2049">
        <v>0</v>
      </c>
      <c r="R2049">
        <v>0</v>
      </c>
      <c r="S2049">
        <v>0</v>
      </c>
      <c r="T2049">
        <v>0</v>
      </c>
      <c r="U2049">
        <v>1.4488890000000001</v>
      </c>
      <c r="V2049">
        <v>3812.026664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2762500</v>
      </c>
      <c r="B2050">
        <v>1</v>
      </c>
      <c r="C2050" t="s">
        <v>76</v>
      </c>
      <c r="D2050" t="s">
        <v>81</v>
      </c>
      <c r="E2050" t="s">
        <v>145</v>
      </c>
      <c r="F2050" t="s">
        <v>5934</v>
      </c>
      <c r="G2050" t="s">
        <v>206</v>
      </c>
      <c r="H2050" t="s">
        <v>46</v>
      </c>
      <c r="I2050" t="s">
        <v>129</v>
      </c>
      <c r="J2050" t="s">
        <v>130</v>
      </c>
      <c r="K2050" t="s">
        <v>131</v>
      </c>
      <c r="L2050" t="s">
        <v>5935</v>
      </c>
      <c r="M2050" t="s">
        <v>5936</v>
      </c>
      <c r="N2050">
        <v>7.3377777770000003</v>
      </c>
      <c r="O2050">
        <v>0</v>
      </c>
      <c r="P2050">
        <v>129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946.57333300000005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2762303</v>
      </c>
      <c r="B2051">
        <v>2</v>
      </c>
      <c r="C2051" t="s">
        <v>77</v>
      </c>
      <c r="D2051" t="s">
        <v>122</v>
      </c>
      <c r="E2051" t="s">
        <v>163</v>
      </c>
      <c r="F2051" t="s">
        <v>5937</v>
      </c>
      <c r="G2051" t="s">
        <v>264</v>
      </c>
      <c r="H2051" t="s">
        <v>47</v>
      </c>
      <c r="I2051" t="s">
        <v>129</v>
      </c>
      <c r="J2051" t="s">
        <v>130</v>
      </c>
      <c r="K2051" t="s">
        <v>131</v>
      </c>
      <c r="L2051" t="s">
        <v>5736</v>
      </c>
      <c r="M2051" t="s">
        <v>5938</v>
      </c>
      <c r="N2051">
        <v>0.146666666</v>
      </c>
      <c r="O2051">
        <v>0</v>
      </c>
      <c r="P2051">
        <v>0</v>
      </c>
      <c r="Q2051">
        <v>0</v>
      </c>
      <c r="R2051">
        <v>66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9.68</v>
      </c>
      <c r="Y2051">
        <v>0</v>
      </c>
      <c r="Z2051">
        <v>0</v>
      </c>
    </row>
    <row r="2052" spans="1:26" x14ac:dyDescent="0.3">
      <c r="A2052">
        <v>2762526</v>
      </c>
      <c r="B2052">
        <v>1</v>
      </c>
      <c r="C2052" t="s">
        <v>76</v>
      </c>
      <c r="D2052" t="s">
        <v>78</v>
      </c>
      <c r="E2052" t="s">
        <v>145</v>
      </c>
      <c r="F2052" t="s">
        <v>3151</v>
      </c>
      <c r="G2052" t="s">
        <v>160</v>
      </c>
      <c r="H2052" t="s">
        <v>46</v>
      </c>
      <c r="I2052" t="s">
        <v>129</v>
      </c>
      <c r="J2052" t="s">
        <v>130</v>
      </c>
      <c r="K2052" t="s">
        <v>131</v>
      </c>
      <c r="L2052" t="s">
        <v>5939</v>
      </c>
      <c r="M2052" t="s">
        <v>5940</v>
      </c>
      <c r="N2052">
        <v>0.30416666599999997</v>
      </c>
      <c r="O2052">
        <v>0</v>
      </c>
      <c r="P2052">
        <v>24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7.3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2762522</v>
      </c>
      <c r="B2053">
        <v>1</v>
      </c>
      <c r="C2053" t="s">
        <v>77</v>
      </c>
      <c r="D2053" t="s">
        <v>116</v>
      </c>
      <c r="E2053" t="s">
        <v>158</v>
      </c>
      <c r="F2053" t="s">
        <v>5941</v>
      </c>
      <c r="G2053" t="s">
        <v>199</v>
      </c>
      <c r="H2053" t="s">
        <v>47</v>
      </c>
      <c r="I2053" t="s">
        <v>129</v>
      </c>
      <c r="J2053" t="s">
        <v>130</v>
      </c>
      <c r="K2053" t="s">
        <v>131</v>
      </c>
      <c r="L2053" t="s">
        <v>5942</v>
      </c>
      <c r="M2053" t="s">
        <v>5943</v>
      </c>
      <c r="N2053">
        <v>0.75138888800000003</v>
      </c>
      <c r="O2053">
        <v>36</v>
      </c>
      <c r="P2053">
        <v>476</v>
      </c>
      <c r="Q2053">
        <v>0</v>
      </c>
      <c r="R2053">
        <v>0</v>
      </c>
      <c r="S2053">
        <v>0</v>
      </c>
      <c r="T2053">
        <v>0</v>
      </c>
      <c r="U2053">
        <v>27.05</v>
      </c>
      <c r="V2053">
        <v>357.66111100000001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2762509</v>
      </c>
      <c r="B2054">
        <v>1</v>
      </c>
      <c r="C2054" t="s">
        <v>77</v>
      </c>
      <c r="D2054" t="s">
        <v>110</v>
      </c>
      <c r="E2054" t="s">
        <v>163</v>
      </c>
      <c r="F2054" t="s">
        <v>5944</v>
      </c>
      <c r="G2054" t="s">
        <v>264</v>
      </c>
      <c r="H2054" t="s">
        <v>47</v>
      </c>
      <c r="I2054" t="s">
        <v>129</v>
      </c>
      <c r="J2054" t="s">
        <v>130</v>
      </c>
      <c r="K2054" t="s">
        <v>131</v>
      </c>
      <c r="L2054" t="s">
        <v>5945</v>
      </c>
      <c r="M2054" t="s">
        <v>5946</v>
      </c>
      <c r="N2054">
        <v>0.91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63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57.33</v>
      </c>
    </row>
    <row r="2055" spans="1:26" x14ac:dyDescent="0.3">
      <c r="A2055">
        <v>2762513</v>
      </c>
      <c r="B2055">
        <v>1</v>
      </c>
      <c r="C2055" t="s">
        <v>77</v>
      </c>
      <c r="D2055" t="s">
        <v>123</v>
      </c>
      <c r="E2055" t="s">
        <v>153</v>
      </c>
      <c r="F2055" t="s">
        <v>5947</v>
      </c>
      <c r="G2055" t="s">
        <v>206</v>
      </c>
      <c r="H2055" t="s">
        <v>46</v>
      </c>
      <c r="I2055" t="s">
        <v>129</v>
      </c>
      <c r="J2055" t="s">
        <v>130</v>
      </c>
      <c r="K2055" t="s">
        <v>131</v>
      </c>
      <c r="L2055" t="s">
        <v>5948</v>
      </c>
      <c r="M2055" t="s">
        <v>5949</v>
      </c>
      <c r="N2055">
        <v>0.89388888799999999</v>
      </c>
      <c r="O2055">
        <v>0</v>
      </c>
      <c r="P2055">
        <v>16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14.302222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2762511</v>
      </c>
      <c r="B2056">
        <v>1</v>
      </c>
      <c r="C2056" t="s">
        <v>77</v>
      </c>
      <c r="D2056" t="s">
        <v>118</v>
      </c>
      <c r="E2056" t="s">
        <v>222</v>
      </c>
      <c r="F2056" t="s">
        <v>1893</v>
      </c>
      <c r="G2056" t="s">
        <v>344</v>
      </c>
      <c r="H2056" t="s">
        <v>47</v>
      </c>
      <c r="I2056" t="s">
        <v>129</v>
      </c>
      <c r="J2056" t="s">
        <v>130</v>
      </c>
      <c r="K2056" t="s">
        <v>142</v>
      </c>
      <c r="L2056" t="s">
        <v>5950</v>
      </c>
      <c r="M2056" t="s">
        <v>5951</v>
      </c>
      <c r="N2056">
        <v>1.858333333</v>
      </c>
      <c r="O2056">
        <v>25</v>
      </c>
      <c r="P2056">
        <v>0</v>
      </c>
      <c r="Q2056">
        <v>0</v>
      </c>
      <c r="R2056">
        <v>0</v>
      </c>
      <c r="S2056">
        <v>0</v>
      </c>
      <c r="T2056">
        <v>119</v>
      </c>
      <c r="U2056">
        <v>46.458333000000003</v>
      </c>
      <c r="V2056">
        <v>0</v>
      </c>
      <c r="W2056">
        <v>0</v>
      </c>
      <c r="X2056">
        <v>0</v>
      </c>
      <c r="Y2056">
        <v>0</v>
      </c>
      <c r="Z2056">
        <v>221.14166700000001</v>
      </c>
    </row>
    <row r="2057" spans="1:26" x14ac:dyDescent="0.3">
      <c r="A2057">
        <v>2762516</v>
      </c>
      <c r="B2057">
        <v>1</v>
      </c>
      <c r="C2057" t="s">
        <v>76</v>
      </c>
      <c r="D2057" t="s">
        <v>78</v>
      </c>
      <c r="E2057" t="s">
        <v>153</v>
      </c>
      <c r="F2057" t="s">
        <v>5952</v>
      </c>
      <c r="G2057" t="s">
        <v>155</v>
      </c>
      <c r="H2057" t="s">
        <v>46</v>
      </c>
      <c r="I2057" t="s">
        <v>129</v>
      </c>
      <c r="J2057" t="s">
        <v>130</v>
      </c>
      <c r="K2057" t="s">
        <v>131</v>
      </c>
      <c r="L2057" t="s">
        <v>5953</v>
      </c>
      <c r="M2057" t="s">
        <v>5954</v>
      </c>
      <c r="N2057">
        <v>2.2205555549999998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2.2205560000000002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2762537</v>
      </c>
      <c r="B2058">
        <v>1</v>
      </c>
      <c r="C2058" t="s">
        <v>76</v>
      </c>
      <c r="D2058" t="s">
        <v>84</v>
      </c>
      <c r="E2058" t="s">
        <v>167</v>
      </c>
      <c r="F2058" t="s">
        <v>5955</v>
      </c>
      <c r="G2058" t="s">
        <v>160</v>
      </c>
      <c r="H2058" t="s">
        <v>46</v>
      </c>
      <c r="I2058" t="s">
        <v>129</v>
      </c>
      <c r="J2058" t="s">
        <v>130</v>
      </c>
      <c r="K2058" t="s">
        <v>131</v>
      </c>
      <c r="L2058" t="s">
        <v>5956</v>
      </c>
      <c r="M2058" t="s">
        <v>5957</v>
      </c>
      <c r="N2058">
        <v>0.323333333</v>
      </c>
      <c r="O2058">
        <v>0</v>
      </c>
      <c r="P2058">
        <v>252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81.48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2762544</v>
      </c>
      <c r="B2059">
        <v>1</v>
      </c>
      <c r="C2059" t="s">
        <v>76</v>
      </c>
      <c r="D2059" t="s">
        <v>97</v>
      </c>
      <c r="E2059" t="s">
        <v>163</v>
      </c>
      <c r="F2059" t="s">
        <v>5958</v>
      </c>
      <c r="G2059" t="s">
        <v>264</v>
      </c>
      <c r="H2059" t="s">
        <v>47</v>
      </c>
      <c r="I2059" t="s">
        <v>129</v>
      </c>
      <c r="J2059" t="s">
        <v>130</v>
      </c>
      <c r="K2059" t="s">
        <v>131</v>
      </c>
      <c r="L2059" t="s">
        <v>5959</v>
      </c>
      <c r="M2059" t="s">
        <v>5960</v>
      </c>
      <c r="N2059">
        <v>1.3425</v>
      </c>
      <c r="O2059">
        <v>15</v>
      </c>
      <c r="P2059">
        <v>205</v>
      </c>
      <c r="Q2059">
        <v>0</v>
      </c>
      <c r="R2059">
        <v>0</v>
      </c>
      <c r="S2059">
        <v>0</v>
      </c>
      <c r="T2059">
        <v>0</v>
      </c>
      <c r="U2059">
        <v>20.137499999999999</v>
      </c>
      <c r="V2059">
        <v>275.21249999999998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2762532</v>
      </c>
      <c r="B2060">
        <v>1</v>
      </c>
      <c r="C2060" t="s">
        <v>76</v>
      </c>
      <c r="D2060" t="s">
        <v>96</v>
      </c>
      <c r="E2060" t="s">
        <v>138</v>
      </c>
      <c r="F2060" t="s">
        <v>5961</v>
      </c>
      <c r="G2060" t="s">
        <v>318</v>
      </c>
      <c r="H2060" t="s">
        <v>47</v>
      </c>
      <c r="I2060" t="s">
        <v>129</v>
      </c>
      <c r="J2060" t="s">
        <v>130</v>
      </c>
      <c r="K2060" t="s">
        <v>142</v>
      </c>
      <c r="L2060" t="s">
        <v>5962</v>
      </c>
      <c r="M2060" t="s">
        <v>5963</v>
      </c>
      <c r="N2060">
        <v>5.744722222</v>
      </c>
      <c r="O2060">
        <v>128</v>
      </c>
      <c r="P2060">
        <v>9159</v>
      </c>
      <c r="Q2060">
        <v>0</v>
      </c>
      <c r="R2060">
        <v>0</v>
      </c>
      <c r="S2060">
        <v>0</v>
      </c>
      <c r="T2060">
        <v>0</v>
      </c>
      <c r="U2060">
        <v>735.32444399999997</v>
      </c>
      <c r="V2060">
        <v>52615.910831000001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2762533</v>
      </c>
      <c r="B2061">
        <v>1</v>
      </c>
      <c r="C2061" t="s">
        <v>76</v>
      </c>
      <c r="D2061" t="s">
        <v>90</v>
      </c>
      <c r="E2061" t="s">
        <v>158</v>
      </c>
      <c r="F2061" t="s">
        <v>5964</v>
      </c>
      <c r="G2061" t="s">
        <v>199</v>
      </c>
      <c r="H2061" t="s">
        <v>47</v>
      </c>
      <c r="I2061" t="s">
        <v>339</v>
      </c>
      <c r="J2061" t="s">
        <v>130</v>
      </c>
      <c r="K2061" t="s">
        <v>131</v>
      </c>
      <c r="L2061" t="s">
        <v>5965</v>
      </c>
      <c r="M2061" t="s">
        <v>5966</v>
      </c>
      <c r="N2061">
        <v>1.7777777000000002E-2</v>
      </c>
      <c r="O2061">
        <v>21</v>
      </c>
      <c r="P2061">
        <v>452</v>
      </c>
      <c r="Q2061">
        <v>0</v>
      </c>
      <c r="R2061">
        <v>0</v>
      </c>
      <c r="S2061">
        <v>20</v>
      </c>
      <c r="T2061">
        <v>799</v>
      </c>
      <c r="U2061">
        <v>0.37333300000000003</v>
      </c>
      <c r="V2061">
        <v>8.0355550000000004</v>
      </c>
      <c r="W2061">
        <v>0</v>
      </c>
      <c r="X2061">
        <v>0</v>
      </c>
      <c r="Y2061">
        <v>0.35555599999999998</v>
      </c>
      <c r="Z2061">
        <v>14.204444000000001</v>
      </c>
    </row>
    <row r="2062" spans="1:26" x14ac:dyDescent="0.3">
      <c r="A2062">
        <v>2762536</v>
      </c>
      <c r="B2062">
        <v>1</v>
      </c>
      <c r="C2062" t="s">
        <v>76</v>
      </c>
      <c r="D2062" t="s">
        <v>86</v>
      </c>
      <c r="E2062" t="s">
        <v>126</v>
      </c>
      <c r="F2062" t="s">
        <v>5967</v>
      </c>
      <c r="G2062" t="s">
        <v>2299</v>
      </c>
      <c r="H2062" t="s">
        <v>46</v>
      </c>
      <c r="I2062" t="s">
        <v>129</v>
      </c>
      <c r="J2062" t="s">
        <v>130</v>
      </c>
      <c r="K2062" t="s">
        <v>131</v>
      </c>
      <c r="L2062" t="s">
        <v>5968</v>
      </c>
      <c r="M2062" t="s">
        <v>5969</v>
      </c>
      <c r="N2062">
        <v>0.828333333</v>
      </c>
      <c r="O2062">
        <v>0</v>
      </c>
      <c r="P2062">
        <v>303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250.98500000000001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2762545</v>
      </c>
      <c r="B2063">
        <v>1</v>
      </c>
      <c r="C2063" t="s">
        <v>76</v>
      </c>
      <c r="D2063" t="s">
        <v>101</v>
      </c>
      <c r="E2063" t="s">
        <v>222</v>
      </c>
      <c r="F2063" t="s">
        <v>5970</v>
      </c>
      <c r="G2063" t="s">
        <v>417</v>
      </c>
      <c r="H2063" t="s">
        <v>47</v>
      </c>
      <c r="I2063" t="s">
        <v>129</v>
      </c>
      <c r="J2063" t="s">
        <v>130</v>
      </c>
      <c r="K2063" t="s">
        <v>142</v>
      </c>
      <c r="L2063" t="s">
        <v>5971</v>
      </c>
      <c r="M2063" t="s">
        <v>5972</v>
      </c>
      <c r="N2063">
        <v>1.1958333329999999</v>
      </c>
      <c r="O2063">
        <v>3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3.5874999999999999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2762549</v>
      </c>
      <c r="B2064">
        <v>1</v>
      </c>
      <c r="C2064" t="s">
        <v>76</v>
      </c>
      <c r="D2064" t="s">
        <v>88</v>
      </c>
      <c r="E2064" t="s">
        <v>222</v>
      </c>
      <c r="F2064" t="s">
        <v>5973</v>
      </c>
      <c r="G2064" t="s">
        <v>417</v>
      </c>
      <c r="H2064" t="s">
        <v>47</v>
      </c>
      <c r="I2064" t="s">
        <v>129</v>
      </c>
      <c r="J2064" t="s">
        <v>130</v>
      </c>
      <c r="K2064" t="s">
        <v>142</v>
      </c>
      <c r="L2064" t="s">
        <v>5974</v>
      </c>
      <c r="M2064" t="s">
        <v>5975</v>
      </c>
      <c r="N2064">
        <v>4.0530555550000003</v>
      </c>
      <c r="O2064">
        <v>8</v>
      </c>
      <c r="P2064">
        <v>4050</v>
      </c>
      <c r="Q2064">
        <v>0</v>
      </c>
      <c r="R2064">
        <v>0</v>
      </c>
      <c r="S2064">
        <v>0</v>
      </c>
      <c r="T2064">
        <v>0</v>
      </c>
      <c r="U2064">
        <v>32.424444000000001</v>
      </c>
      <c r="V2064">
        <v>16414.874997999999</v>
      </c>
      <c r="W2064">
        <v>0</v>
      </c>
      <c r="X2064">
        <v>0</v>
      </c>
      <c r="Y2064">
        <v>0</v>
      </c>
      <c r="Z2064">
        <v>0</v>
      </c>
    </row>
    <row r="2065" spans="1:26" x14ac:dyDescent="0.3">
      <c r="A2065">
        <v>2762558</v>
      </c>
      <c r="B2065">
        <v>1</v>
      </c>
      <c r="C2065" t="s">
        <v>77</v>
      </c>
      <c r="D2065" t="s">
        <v>124</v>
      </c>
      <c r="E2065" t="s">
        <v>222</v>
      </c>
      <c r="F2065" t="s">
        <v>5976</v>
      </c>
      <c r="G2065" t="s">
        <v>199</v>
      </c>
      <c r="H2065" t="s">
        <v>47</v>
      </c>
      <c r="I2065" t="s">
        <v>129</v>
      </c>
      <c r="J2065" t="s">
        <v>130</v>
      </c>
      <c r="K2065" t="s">
        <v>131</v>
      </c>
      <c r="L2065" t="s">
        <v>5977</v>
      </c>
      <c r="M2065" t="s">
        <v>5978</v>
      </c>
      <c r="N2065">
        <v>2.326944444</v>
      </c>
      <c r="O2065">
        <v>55</v>
      </c>
      <c r="P2065">
        <v>136</v>
      </c>
      <c r="Q2065">
        <v>0</v>
      </c>
      <c r="R2065">
        <v>0</v>
      </c>
      <c r="S2065">
        <v>0</v>
      </c>
      <c r="T2065">
        <v>0</v>
      </c>
      <c r="U2065">
        <v>127.981944</v>
      </c>
      <c r="V2065">
        <v>316.46444400000001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2762555</v>
      </c>
      <c r="B2066">
        <v>1</v>
      </c>
      <c r="C2066" t="s">
        <v>76</v>
      </c>
      <c r="D2066" t="s">
        <v>88</v>
      </c>
      <c r="E2066" t="s">
        <v>222</v>
      </c>
      <c r="F2066" t="s">
        <v>5979</v>
      </c>
      <c r="G2066" t="s">
        <v>199</v>
      </c>
      <c r="H2066" t="s">
        <v>47</v>
      </c>
      <c r="I2066" t="s">
        <v>129</v>
      </c>
      <c r="J2066" t="s">
        <v>130</v>
      </c>
      <c r="K2066" t="s">
        <v>131</v>
      </c>
      <c r="L2066" t="s">
        <v>5980</v>
      </c>
      <c r="M2066" t="s">
        <v>5981</v>
      </c>
      <c r="N2066">
        <v>8.0555555000000001E-2</v>
      </c>
      <c r="O2066">
        <v>34</v>
      </c>
      <c r="P2066">
        <v>2135</v>
      </c>
      <c r="Q2066">
        <v>0</v>
      </c>
      <c r="R2066">
        <v>0</v>
      </c>
      <c r="S2066">
        <v>0</v>
      </c>
      <c r="T2066">
        <v>0</v>
      </c>
      <c r="U2066">
        <v>2.7388889999999999</v>
      </c>
      <c r="V2066">
        <v>171.98611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2762601</v>
      </c>
      <c r="B2067">
        <v>1</v>
      </c>
      <c r="C2067" t="s">
        <v>76</v>
      </c>
      <c r="D2067" t="s">
        <v>78</v>
      </c>
      <c r="E2067" t="s">
        <v>153</v>
      </c>
      <c r="F2067" t="s">
        <v>5982</v>
      </c>
      <c r="G2067" t="s">
        <v>206</v>
      </c>
      <c r="H2067" t="s">
        <v>46</v>
      </c>
      <c r="I2067" t="s">
        <v>129</v>
      </c>
      <c r="J2067" t="s">
        <v>130</v>
      </c>
      <c r="K2067" t="s">
        <v>131</v>
      </c>
      <c r="L2067" t="s">
        <v>5983</v>
      </c>
      <c r="M2067" t="s">
        <v>5984</v>
      </c>
      <c r="N2067">
        <v>5.2936111109999997</v>
      </c>
      <c r="O2067">
        <v>0</v>
      </c>
      <c r="P2067">
        <v>9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47.642499999999998</v>
      </c>
      <c r="W2067">
        <v>0</v>
      </c>
      <c r="X2067">
        <v>0</v>
      </c>
      <c r="Y2067">
        <v>0</v>
      </c>
      <c r="Z2067">
        <v>0</v>
      </c>
    </row>
    <row r="2068" spans="1:26" x14ac:dyDescent="0.3">
      <c r="A2068">
        <v>2762593</v>
      </c>
      <c r="B2068">
        <v>1</v>
      </c>
      <c r="C2068" t="s">
        <v>76</v>
      </c>
      <c r="D2068" t="s">
        <v>86</v>
      </c>
      <c r="E2068" t="s">
        <v>145</v>
      </c>
      <c r="F2068" t="s">
        <v>5985</v>
      </c>
      <c r="G2068" t="s">
        <v>128</v>
      </c>
      <c r="H2068" t="s">
        <v>46</v>
      </c>
      <c r="I2068" t="s">
        <v>129</v>
      </c>
      <c r="J2068" t="s">
        <v>130</v>
      </c>
      <c r="K2068" t="s">
        <v>131</v>
      </c>
      <c r="L2068" t="s">
        <v>5986</v>
      </c>
      <c r="M2068" t="s">
        <v>5987</v>
      </c>
      <c r="N2068">
        <v>2.8186111110000001</v>
      </c>
      <c r="O2068">
        <v>0</v>
      </c>
      <c r="P2068">
        <v>25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70.465277999999998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2762569</v>
      </c>
      <c r="B2069">
        <v>1</v>
      </c>
      <c r="C2069" t="s">
        <v>76</v>
      </c>
      <c r="D2069" t="s">
        <v>91</v>
      </c>
      <c r="E2069" t="s">
        <v>167</v>
      </c>
      <c r="F2069" t="s">
        <v>5332</v>
      </c>
      <c r="G2069" t="s">
        <v>195</v>
      </c>
      <c r="H2069" t="s">
        <v>46</v>
      </c>
      <c r="I2069" t="s">
        <v>129</v>
      </c>
      <c r="J2069" t="s">
        <v>130</v>
      </c>
      <c r="K2069" t="s">
        <v>131</v>
      </c>
      <c r="L2069" t="s">
        <v>5988</v>
      </c>
      <c r="M2069" t="s">
        <v>5989</v>
      </c>
      <c r="N2069">
        <v>6.1675000000000004</v>
      </c>
      <c r="O2069">
        <v>0</v>
      </c>
      <c r="P2069">
        <v>131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807.9425</v>
      </c>
      <c r="W2069">
        <v>0</v>
      </c>
      <c r="X2069">
        <v>0</v>
      </c>
      <c r="Y2069">
        <v>0</v>
      </c>
      <c r="Z2069">
        <v>0</v>
      </c>
    </row>
    <row r="2070" spans="1:26" x14ac:dyDescent="0.3">
      <c r="A2070">
        <v>2762575</v>
      </c>
      <c r="B2070">
        <v>1</v>
      </c>
      <c r="C2070" t="s">
        <v>76</v>
      </c>
      <c r="D2070" t="s">
        <v>93</v>
      </c>
      <c r="E2070" t="s">
        <v>138</v>
      </c>
      <c r="F2070" t="s">
        <v>5990</v>
      </c>
      <c r="G2070" t="s">
        <v>199</v>
      </c>
      <c r="H2070" t="s">
        <v>47</v>
      </c>
      <c r="I2070" t="s">
        <v>339</v>
      </c>
      <c r="J2070" t="s">
        <v>130</v>
      </c>
      <c r="K2070" t="s">
        <v>131</v>
      </c>
      <c r="L2070" t="s">
        <v>5991</v>
      </c>
      <c r="M2070" t="s">
        <v>5992</v>
      </c>
      <c r="N2070">
        <v>4.0555555E-2</v>
      </c>
      <c r="O2070">
        <v>73</v>
      </c>
      <c r="P2070">
        <v>5839</v>
      </c>
      <c r="Q2070">
        <v>0</v>
      </c>
      <c r="R2070">
        <v>0</v>
      </c>
      <c r="S2070">
        <v>0</v>
      </c>
      <c r="T2070">
        <v>0</v>
      </c>
      <c r="U2070">
        <v>2.960556</v>
      </c>
      <c r="V2070">
        <v>236.80388600000001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2762576</v>
      </c>
      <c r="B2071">
        <v>1</v>
      </c>
      <c r="C2071" t="s">
        <v>76</v>
      </c>
      <c r="D2071" t="s">
        <v>93</v>
      </c>
      <c r="E2071" t="s">
        <v>222</v>
      </c>
      <c r="F2071" t="s">
        <v>5993</v>
      </c>
      <c r="G2071" t="s">
        <v>199</v>
      </c>
      <c r="H2071" t="s">
        <v>47</v>
      </c>
      <c r="I2071" t="s">
        <v>129</v>
      </c>
      <c r="J2071" t="s">
        <v>130</v>
      </c>
      <c r="K2071" t="s">
        <v>131</v>
      </c>
      <c r="L2071" t="s">
        <v>5994</v>
      </c>
      <c r="M2071" t="s">
        <v>5995</v>
      </c>
      <c r="N2071">
        <v>0.61611111100000004</v>
      </c>
      <c r="O2071">
        <v>34</v>
      </c>
      <c r="P2071">
        <v>1475</v>
      </c>
      <c r="Q2071">
        <v>0</v>
      </c>
      <c r="R2071">
        <v>0</v>
      </c>
      <c r="S2071">
        <v>0</v>
      </c>
      <c r="T2071">
        <v>0</v>
      </c>
      <c r="U2071">
        <v>20.947778</v>
      </c>
      <c r="V2071">
        <v>908.76388899999995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2762590</v>
      </c>
      <c r="B2072">
        <v>1</v>
      </c>
      <c r="C2072" t="s">
        <v>77</v>
      </c>
      <c r="D2072" t="s">
        <v>119</v>
      </c>
      <c r="E2072" t="s">
        <v>167</v>
      </c>
      <c r="F2072" t="s">
        <v>5996</v>
      </c>
      <c r="G2072" t="s">
        <v>195</v>
      </c>
      <c r="H2072" t="s">
        <v>46</v>
      </c>
      <c r="I2072" t="s">
        <v>129</v>
      </c>
      <c r="J2072" t="s">
        <v>130</v>
      </c>
      <c r="K2072" t="s">
        <v>131</v>
      </c>
      <c r="L2072" t="s">
        <v>5997</v>
      </c>
      <c r="M2072" t="s">
        <v>5998</v>
      </c>
      <c r="N2072">
        <v>1.8925000000000001</v>
      </c>
      <c r="O2072">
        <v>0</v>
      </c>
      <c r="P2072">
        <v>62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117.33499999999999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2762595</v>
      </c>
      <c r="B2073">
        <v>1</v>
      </c>
      <c r="C2073" t="s">
        <v>76</v>
      </c>
      <c r="D2073" t="s">
        <v>97</v>
      </c>
      <c r="E2073" t="s">
        <v>158</v>
      </c>
      <c r="F2073" t="s">
        <v>5999</v>
      </c>
      <c r="G2073" t="s">
        <v>199</v>
      </c>
      <c r="H2073" t="s">
        <v>47</v>
      </c>
      <c r="I2073" t="s">
        <v>129</v>
      </c>
      <c r="J2073" t="s">
        <v>130</v>
      </c>
      <c r="K2073" t="s">
        <v>131</v>
      </c>
      <c r="L2073" t="s">
        <v>6000</v>
      </c>
      <c r="M2073" t="s">
        <v>6001</v>
      </c>
      <c r="N2073">
        <v>0.48611111099999998</v>
      </c>
      <c r="O2073">
        <v>18</v>
      </c>
      <c r="P2073">
        <v>1270</v>
      </c>
      <c r="Q2073">
        <v>0</v>
      </c>
      <c r="R2073">
        <v>0</v>
      </c>
      <c r="S2073">
        <v>0</v>
      </c>
      <c r="T2073">
        <v>0</v>
      </c>
      <c r="U2073">
        <v>8.75</v>
      </c>
      <c r="V2073">
        <v>617.36111100000005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2762615</v>
      </c>
      <c r="B2074">
        <v>1</v>
      </c>
      <c r="C2074" t="s">
        <v>76</v>
      </c>
      <c r="D2074" t="s">
        <v>78</v>
      </c>
      <c r="E2074" t="s">
        <v>153</v>
      </c>
      <c r="F2074" t="s">
        <v>6002</v>
      </c>
      <c r="G2074" t="s">
        <v>249</v>
      </c>
      <c r="H2074" t="s">
        <v>46</v>
      </c>
      <c r="I2074" t="s">
        <v>129</v>
      </c>
      <c r="J2074" t="s">
        <v>130</v>
      </c>
      <c r="K2074" t="s">
        <v>131</v>
      </c>
      <c r="L2074" t="s">
        <v>6003</v>
      </c>
      <c r="M2074" t="s">
        <v>6004</v>
      </c>
      <c r="N2074">
        <v>3.690833333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3.690833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2762608</v>
      </c>
      <c r="B2075">
        <v>1</v>
      </c>
      <c r="C2075" t="s">
        <v>76</v>
      </c>
      <c r="D2075" t="s">
        <v>86</v>
      </c>
      <c r="E2075" t="s">
        <v>153</v>
      </c>
      <c r="F2075" t="s">
        <v>6005</v>
      </c>
      <c r="G2075" t="s">
        <v>249</v>
      </c>
      <c r="H2075" t="s">
        <v>46</v>
      </c>
      <c r="I2075" t="s">
        <v>129</v>
      </c>
      <c r="J2075" t="s">
        <v>130</v>
      </c>
      <c r="K2075" t="s">
        <v>131</v>
      </c>
      <c r="L2075" t="s">
        <v>6006</v>
      </c>
      <c r="M2075" t="s">
        <v>6007</v>
      </c>
      <c r="N2075">
        <v>5.7752777770000003</v>
      </c>
      <c r="O2075">
        <v>0</v>
      </c>
      <c r="P2075">
        <v>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11.550556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2762617</v>
      </c>
      <c r="B2076">
        <v>1</v>
      </c>
      <c r="C2076" t="s">
        <v>77</v>
      </c>
      <c r="D2076" t="s">
        <v>114</v>
      </c>
      <c r="E2076" t="s">
        <v>222</v>
      </c>
      <c r="F2076" t="s">
        <v>6008</v>
      </c>
      <c r="G2076" t="s">
        <v>160</v>
      </c>
      <c r="H2076" t="s">
        <v>47</v>
      </c>
      <c r="I2076" t="s">
        <v>129</v>
      </c>
      <c r="J2076" t="s">
        <v>130</v>
      </c>
      <c r="K2076" t="s">
        <v>131</v>
      </c>
      <c r="L2076" t="s">
        <v>6009</v>
      </c>
      <c r="M2076" t="s">
        <v>6010</v>
      </c>
      <c r="N2076">
        <v>0.40833333300000002</v>
      </c>
      <c r="O2076">
        <v>7</v>
      </c>
      <c r="P2076">
        <v>2951</v>
      </c>
      <c r="Q2076">
        <v>0</v>
      </c>
      <c r="R2076">
        <v>0</v>
      </c>
      <c r="S2076">
        <v>0</v>
      </c>
      <c r="T2076">
        <v>0</v>
      </c>
      <c r="U2076">
        <v>2.858333</v>
      </c>
      <c r="V2076">
        <v>1204.9916659999999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2762619</v>
      </c>
      <c r="B2077">
        <v>1</v>
      </c>
      <c r="C2077" t="s">
        <v>77</v>
      </c>
      <c r="D2077" t="s">
        <v>115</v>
      </c>
      <c r="E2077" t="s">
        <v>153</v>
      </c>
      <c r="F2077" t="s">
        <v>6011</v>
      </c>
      <c r="G2077" t="s">
        <v>206</v>
      </c>
      <c r="H2077" t="s">
        <v>46</v>
      </c>
      <c r="I2077" t="s">
        <v>129</v>
      </c>
      <c r="J2077" t="s">
        <v>130</v>
      </c>
      <c r="K2077" t="s">
        <v>131</v>
      </c>
      <c r="L2077" t="s">
        <v>6012</v>
      </c>
      <c r="M2077" t="s">
        <v>6013</v>
      </c>
      <c r="N2077">
        <v>1.1441666660000001</v>
      </c>
      <c r="O2077">
        <v>0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1.1441669999999999</v>
      </c>
      <c r="Y2077">
        <v>0</v>
      </c>
      <c r="Z2077">
        <v>0</v>
      </c>
    </row>
    <row r="2078" spans="1:26" x14ac:dyDescent="0.3">
      <c r="A2078">
        <v>2762614</v>
      </c>
      <c r="B2078">
        <v>1</v>
      </c>
      <c r="C2078" t="s">
        <v>76</v>
      </c>
      <c r="D2078" t="s">
        <v>78</v>
      </c>
      <c r="E2078" t="s">
        <v>153</v>
      </c>
      <c r="F2078" t="s">
        <v>6014</v>
      </c>
      <c r="G2078" t="s">
        <v>155</v>
      </c>
      <c r="H2078" t="s">
        <v>46</v>
      </c>
      <c r="I2078" t="s">
        <v>129</v>
      </c>
      <c r="J2078" t="s">
        <v>130</v>
      </c>
      <c r="K2078" t="s">
        <v>131</v>
      </c>
      <c r="L2078" t="s">
        <v>6015</v>
      </c>
      <c r="M2078" t="s">
        <v>6016</v>
      </c>
      <c r="N2078">
        <v>2.0419444439999999</v>
      </c>
      <c r="O2078">
        <v>0</v>
      </c>
      <c r="P2078">
        <v>8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16.335556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2762624</v>
      </c>
      <c r="B2079">
        <v>1</v>
      </c>
      <c r="C2079" t="s">
        <v>77</v>
      </c>
      <c r="D2079" t="s">
        <v>118</v>
      </c>
      <c r="E2079" t="s">
        <v>222</v>
      </c>
      <c r="F2079" t="s">
        <v>531</v>
      </c>
      <c r="G2079" t="s">
        <v>199</v>
      </c>
      <c r="H2079" t="s">
        <v>47</v>
      </c>
      <c r="I2079" t="s">
        <v>129</v>
      </c>
      <c r="J2079" t="s">
        <v>130</v>
      </c>
      <c r="K2079" t="s">
        <v>131</v>
      </c>
      <c r="L2079" t="s">
        <v>6017</v>
      </c>
      <c r="M2079" t="s">
        <v>6018</v>
      </c>
      <c r="N2079">
        <v>1.432222222</v>
      </c>
      <c r="O2079">
        <v>12</v>
      </c>
      <c r="P2079">
        <v>122</v>
      </c>
      <c r="Q2079">
        <v>1</v>
      </c>
      <c r="R2079">
        <v>80</v>
      </c>
      <c r="S2079">
        <v>0</v>
      </c>
      <c r="T2079">
        <v>0</v>
      </c>
      <c r="U2079">
        <v>17.186667</v>
      </c>
      <c r="V2079">
        <v>174.731111</v>
      </c>
      <c r="W2079">
        <v>1.4322220000000001</v>
      </c>
      <c r="X2079">
        <v>114.577778</v>
      </c>
      <c r="Y2079">
        <v>0</v>
      </c>
      <c r="Z2079">
        <v>0</v>
      </c>
    </row>
    <row r="2080" spans="1:26" x14ac:dyDescent="0.3">
      <c r="A2080">
        <v>2762623</v>
      </c>
      <c r="B2080">
        <v>1</v>
      </c>
      <c r="C2080" t="s">
        <v>76</v>
      </c>
      <c r="D2080" t="s">
        <v>78</v>
      </c>
      <c r="E2080" t="s">
        <v>163</v>
      </c>
      <c r="F2080" t="s">
        <v>6019</v>
      </c>
      <c r="G2080" t="s">
        <v>1097</v>
      </c>
      <c r="H2080" t="s">
        <v>47</v>
      </c>
      <c r="I2080" t="s">
        <v>129</v>
      </c>
      <c r="J2080" t="s">
        <v>130</v>
      </c>
      <c r="K2080" t="s">
        <v>131</v>
      </c>
      <c r="L2080" t="s">
        <v>6020</v>
      </c>
      <c r="M2080" t="s">
        <v>6021</v>
      </c>
      <c r="N2080">
        <v>5.3919444439999999</v>
      </c>
      <c r="O2080">
        <v>0</v>
      </c>
      <c r="P2080">
        <v>926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4992.9405550000001</v>
      </c>
      <c r="W2080">
        <v>0</v>
      </c>
      <c r="X2080">
        <v>0</v>
      </c>
      <c r="Y2080">
        <v>0</v>
      </c>
      <c r="Z2080">
        <v>0</v>
      </c>
    </row>
    <row r="2081" spans="1:26" x14ac:dyDescent="0.3">
      <c r="A2081">
        <v>2762627</v>
      </c>
      <c r="B2081">
        <v>1</v>
      </c>
      <c r="C2081" t="s">
        <v>77</v>
      </c>
      <c r="D2081" t="s">
        <v>123</v>
      </c>
      <c r="E2081" t="s">
        <v>153</v>
      </c>
      <c r="F2081" t="s">
        <v>6022</v>
      </c>
      <c r="G2081" t="s">
        <v>206</v>
      </c>
      <c r="H2081" t="s">
        <v>46</v>
      </c>
      <c r="I2081" t="s">
        <v>129</v>
      </c>
      <c r="J2081" t="s">
        <v>130</v>
      </c>
      <c r="K2081" t="s">
        <v>131</v>
      </c>
      <c r="L2081" t="s">
        <v>6023</v>
      </c>
      <c r="M2081" t="s">
        <v>6024</v>
      </c>
      <c r="N2081">
        <v>1.757777777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1.7577780000000001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2762626</v>
      </c>
      <c r="B2082">
        <v>1</v>
      </c>
      <c r="C2082" t="s">
        <v>77</v>
      </c>
      <c r="D2082" t="s">
        <v>123</v>
      </c>
      <c r="E2082" t="s">
        <v>158</v>
      </c>
      <c r="F2082" t="s">
        <v>6025</v>
      </c>
      <c r="G2082" t="s">
        <v>199</v>
      </c>
      <c r="H2082" t="s">
        <v>47</v>
      </c>
      <c r="I2082" t="s">
        <v>129</v>
      </c>
      <c r="J2082" t="s">
        <v>130</v>
      </c>
      <c r="K2082" t="s">
        <v>131</v>
      </c>
      <c r="L2082" t="s">
        <v>6026</v>
      </c>
      <c r="M2082" t="s">
        <v>6027</v>
      </c>
      <c r="N2082">
        <v>5.5719444439999997</v>
      </c>
      <c r="O2082">
        <v>68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378.892222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2762629</v>
      </c>
      <c r="B2083">
        <v>1</v>
      </c>
      <c r="C2083" t="s">
        <v>77</v>
      </c>
      <c r="D2083" t="s">
        <v>113</v>
      </c>
      <c r="E2083" t="s">
        <v>163</v>
      </c>
      <c r="F2083" t="s">
        <v>6028</v>
      </c>
      <c r="G2083" t="s">
        <v>264</v>
      </c>
      <c r="H2083" t="s">
        <v>47</v>
      </c>
      <c r="I2083" t="s">
        <v>129</v>
      </c>
      <c r="J2083" t="s">
        <v>130</v>
      </c>
      <c r="K2083" t="s">
        <v>131</v>
      </c>
      <c r="L2083" t="s">
        <v>6029</v>
      </c>
      <c r="M2083" t="s">
        <v>6030</v>
      </c>
      <c r="N2083">
        <v>1.8919444439999999</v>
      </c>
      <c r="O2083">
        <v>0</v>
      </c>
      <c r="P2083">
        <v>0</v>
      </c>
      <c r="Q2083">
        <v>0</v>
      </c>
      <c r="R2083">
        <v>0</v>
      </c>
      <c r="S2083">
        <v>20</v>
      </c>
      <c r="T2083">
        <v>154</v>
      </c>
      <c r="U2083">
        <v>0</v>
      </c>
      <c r="V2083">
        <v>0</v>
      </c>
      <c r="W2083">
        <v>0</v>
      </c>
      <c r="X2083">
        <v>0</v>
      </c>
      <c r="Y2083">
        <v>37.838889000000002</v>
      </c>
      <c r="Z2083">
        <v>291.359444</v>
      </c>
    </row>
    <row r="2084" spans="1:26" x14ac:dyDescent="0.3">
      <c r="A2084">
        <v>2762654</v>
      </c>
      <c r="B2084">
        <v>1</v>
      </c>
      <c r="C2084" t="s">
        <v>76</v>
      </c>
      <c r="D2084" t="s">
        <v>78</v>
      </c>
      <c r="E2084" t="s">
        <v>145</v>
      </c>
      <c r="F2084" t="s">
        <v>6031</v>
      </c>
      <c r="G2084" t="s">
        <v>128</v>
      </c>
      <c r="H2084" t="s">
        <v>46</v>
      </c>
      <c r="I2084" t="s">
        <v>129</v>
      </c>
      <c r="J2084" t="s">
        <v>130</v>
      </c>
      <c r="K2084" t="s">
        <v>131</v>
      </c>
      <c r="L2084" t="s">
        <v>6032</v>
      </c>
      <c r="M2084" t="s">
        <v>6033</v>
      </c>
      <c r="N2084">
        <v>1.413333333</v>
      </c>
      <c r="O2084">
        <v>0</v>
      </c>
      <c r="P2084">
        <v>20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28.266667000000002</v>
      </c>
      <c r="W2084">
        <v>0</v>
      </c>
      <c r="X2084">
        <v>0</v>
      </c>
      <c r="Y2084">
        <v>0</v>
      </c>
      <c r="Z2084">
        <v>0</v>
      </c>
    </row>
    <row r="2085" spans="1:26" x14ac:dyDescent="0.3">
      <c r="A2085">
        <v>2762641</v>
      </c>
      <c r="B2085">
        <v>1</v>
      </c>
      <c r="C2085" t="s">
        <v>76</v>
      </c>
      <c r="D2085" t="s">
        <v>90</v>
      </c>
      <c r="E2085" t="s">
        <v>153</v>
      </c>
      <c r="F2085" t="s">
        <v>6034</v>
      </c>
      <c r="G2085" t="s">
        <v>249</v>
      </c>
      <c r="H2085" t="s">
        <v>46</v>
      </c>
      <c r="I2085" t="s">
        <v>129</v>
      </c>
      <c r="J2085" t="s">
        <v>130</v>
      </c>
      <c r="K2085" t="s">
        <v>131</v>
      </c>
      <c r="L2085" t="s">
        <v>6035</v>
      </c>
      <c r="M2085" t="s">
        <v>6036</v>
      </c>
      <c r="N2085">
        <v>1.0533333330000001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1.0533330000000001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2762650</v>
      </c>
      <c r="B2086">
        <v>1</v>
      </c>
      <c r="C2086" t="s">
        <v>77</v>
      </c>
      <c r="D2086" t="s">
        <v>114</v>
      </c>
      <c r="E2086" t="s">
        <v>167</v>
      </c>
      <c r="F2086" t="s">
        <v>6037</v>
      </c>
      <c r="G2086" t="s">
        <v>160</v>
      </c>
      <c r="H2086" t="s">
        <v>46</v>
      </c>
      <c r="I2086" t="s">
        <v>129</v>
      </c>
      <c r="J2086" t="s">
        <v>130</v>
      </c>
      <c r="K2086" t="s">
        <v>131</v>
      </c>
      <c r="L2086" t="s">
        <v>6038</v>
      </c>
      <c r="M2086" t="s">
        <v>6039</v>
      </c>
      <c r="N2086">
        <v>0.46750000000000003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114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53.295000000000002</v>
      </c>
    </row>
    <row r="2087" spans="1:26" x14ac:dyDescent="0.3">
      <c r="A2087">
        <v>2762646</v>
      </c>
      <c r="B2087">
        <v>1</v>
      </c>
      <c r="C2087" t="s">
        <v>76</v>
      </c>
      <c r="D2087" t="s">
        <v>81</v>
      </c>
      <c r="E2087" t="s">
        <v>145</v>
      </c>
      <c r="F2087" t="s">
        <v>4729</v>
      </c>
      <c r="G2087" t="s">
        <v>150</v>
      </c>
      <c r="H2087" t="s">
        <v>46</v>
      </c>
      <c r="I2087" t="s">
        <v>129</v>
      </c>
      <c r="J2087" t="s">
        <v>130</v>
      </c>
      <c r="K2087" t="s">
        <v>131</v>
      </c>
      <c r="L2087" t="s">
        <v>6040</v>
      </c>
      <c r="M2087" t="s">
        <v>6041</v>
      </c>
      <c r="N2087">
        <v>3.4780555550000001</v>
      </c>
      <c r="O2087">
        <v>0</v>
      </c>
      <c r="P2087">
        <v>25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86.951389000000006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2762651</v>
      </c>
      <c r="B2088">
        <v>1</v>
      </c>
      <c r="C2088" t="s">
        <v>77</v>
      </c>
      <c r="D2088" t="s">
        <v>119</v>
      </c>
      <c r="E2088" t="s">
        <v>163</v>
      </c>
      <c r="F2088" t="s">
        <v>6042</v>
      </c>
      <c r="G2088" t="s">
        <v>199</v>
      </c>
      <c r="H2088" t="s">
        <v>47</v>
      </c>
      <c r="I2088" t="s">
        <v>129</v>
      </c>
      <c r="J2088" t="s">
        <v>130</v>
      </c>
      <c r="K2088" t="s">
        <v>131</v>
      </c>
      <c r="L2088" t="s">
        <v>6043</v>
      </c>
      <c r="M2088" t="s">
        <v>6044</v>
      </c>
      <c r="N2088">
        <v>1.5125</v>
      </c>
      <c r="O2088">
        <v>260</v>
      </c>
      <c r="P2088">
        <v>211</v>
      </c>
      <c r="Q2088">
        <v>0</v>
      </c>
      <c r="R2088">
        <v>0</v>
      </c>
      <c r="S2088">
        <v>0</v>
      </c>
      <c r="T2088">
        <v>0</v>
      </c>
      <c r="U2088">
        <v>393.25</v>
      </c>
      <c r="V2088">
        <v>319.13749999999999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2762655</v>
      </c>
      <c r="B2089">
        <v>1</v>
      </c>
      <c r="C2089" t="s">
        <v>76</v>
      </c>
      <c r="D2089" t="s">
        <v>79</v>
      </c>
      <c r="E2089" t="s">
        <v>163</v>
      </c>
      <c r="F2089" t="s">
        <v>6045</v>
      </c>
      <c r="G2089" t="s">
        <v>1097</v>
      </c>
      <c r="H2089" t="s">
        <v>47</v>
      </c>
      <c r="I2089" t="s">
        <v>129</v>
      </c>
      <c r="J2089" t="s">
        <v>130</v>
      </c>
      <c r="K2089" t="s">
        <v>131</v>
      </c>
      <c r="L2089" t="s">
        <v>6046</v>
      </c>
      <c r="M2089" t="s">
        <v>6047</v>
      </c>
      <c r="N2089">
        <v>0.61527777699999997</v>
      </c>
      <c r="O2089">
        <v>23</v>
      </c>
      <c r="P2089">
        <v>4630</v>
      </c>
      <c r="Q2089">
        <v>0</v>
      </c>
      <c r="R2089">
        <v>0</v>
      </c>
      <c r="S2089">
        <v>0</v>
      </c>
      <c r="T2089">
        <v>0</v>
      </c>
      <c r="U2089">
        <v>14.151389</v>
      </c>
      <c r="V2089">
        <v>2848.7361080000001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2762667</v>
      </c>
      <c r="B2090">
        <v>1</v>
      </c>
      <c r="C2090" t="s">
        <v>76</v>
      </c>
      <c r="D2090" t="s">
        <v>103</v>
      </c>
      <c r="E2090" t="s">
        <v>145</v>
      </c>
      <c r="F2090" t="s">
        <v>6048</v>
      </c>
      <c r="G2090" t="s">
        <v>135</v>
      </c>
      <c r="H2090" t="s">
        <v>46</v>
      </c>
      <c r="I2090" t="s">
        <v>129</v>
      </c>
      <c r="J2090" t="s">
        <v>130</v>
      </c>
      <c r="K2090" t="s">
        <v>131</v>
      </c>
      <c r="L2090" t="s">
        <v>6049</v>
      </c>
      <c r="M2090" t="s">
        <v>6050</v>
      </c>
      <c r="N2090">
        <v>4.5733333329999999</v>
      </c>
      <c r="O2090">
        <v>0</v>
      </c>
      <c r="P2090">
        <v>0</v>
      </c>
      <c r="Q2090">
        <v>0</v>
      </c>
      <c r="R2090">
        <v>19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86.893332999999998</v>
      </c>
      <c r="Y2090">
        <v>0</v>
      </c>
      <c r="Z2090">
        <v>0</v>
      </c>
    </row>
    <row r="2091" spans="1:26" x14ac:dyDescent="0.3">
      <c r="A2091">
        <v>2762685</v>
      </c>
      <c r="B2091">
        <v>1</v>
      </c>
      <c r="C2091" t="s">
        <v>76</v>
      </c>
      <c r="D2091" t="s">
        <v>99</v>
      </c>
      <c r="E2091" t="s">
        <v>167</v>
      </c>
      <c r="F2091" t="s">
        <v>2544</v>
      </c>
      <c r="G2091" t="s">
        <v>195</v>
      </c>
      <c r="H2091" t="s">
        <v>46</v>
      </c>
      <c r="I2091" t="s">
        <v>129</v>
      </c>
      <c r="J2091" t="s">
        <v>130</v>
      </c>
      <c r="K2091" t="s">
        <v>131</v>
      </c>
      <c r="L2091" t="s">
        <v>6051</v>
      </c>
      <c r="M2091" t="s">
        <v>6052</v>
      </c>
      <c r="N2091">
        <v>4.7658333329999998</v>
      </c>
      <c r="O2091">
        <v>0</v>
      </c>
      <c r="P2091">
        <v>16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76.253332999999998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2762679</v>
      </c>
      <c r="B2092">
        <v>1</v>
      </c>
      <c r="C2092" t="s">
        <v>76</v>
      </c>
      <c r="D2092" t="s">
        <v>92</v>
      </c>
      <c r="E2092" t="s">
        <v>145</v>
      </c>
      <c r="F2092" t="s">
        <v>6053</v>
      </c>
      <c r="G2092" t="s">
        <v>150</v>
      </c>
      <c r="H2092" t="s">
        <v>46</v>
      </c>
      <c r="I2092" t="s">
        <v>129</v>
      </c>
      <c r="J2092" t="s">
        <v>130</v>
      </c>
      <c r="K2092" t="s">
        <v>131</v>
      </c>
      <c r="L2092" t="s">
        <v>6054</v>
      </c>
      <c r="M2092" t="s">
        <v>6055</v>
      </c>
      <c r="N2092">
        <v>2.216111111</v>
      </c>
      <c r="O2092">
        <v>0</v>
      </c>
      <c r="P2092">
        <v>0</v>
      </c>
      <c r="Q2092">
        <v>0</v>
      </c>
      <c r="R2092">
        <v>33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73.131666999999993</v>
      </c>
      <c r="Y2092">
        <v>0</v>
      </c>
      <c r="Z2092">
        <v>0</v>
      </c>
    </row>
    <row r="2093" spans="1:26" x14ac:dyDescent="0.3">
      <c r="A2093">
        <v>2762672</v>
      </c>
      <c r="B2093">
        <v>1</v>
      </c>
      <c r="C2093" t="s">
        <v>77</v>
      </c>
      <c r="D2093" t="s">
        <v>114</v>
      </c>
      <c r="E2093" t="s">
        <v>222</v>
      </c>
      <c r="F2093" t="s">
        <v>6008</v>
      </c>
      <c r="G2093" t="s">
        <v>160</v>
      </c>
      <c r="H2093" t="s">
        <v>47</v>
      </c>
      <c r="I2093" t="s">
        <v>129</v>
      </c>
      <c r="J2093" t="s">
        <v>130</v>
      </c>
      <c r="K2093" t="s">
        <v>131</v>
      </c>
      <c r="L2093" t="s">
        <v>6056</v>
      </c>
      <c r="M2093" t="s">
        <v>6057</v>
      </c>
      <c r="N2093">
        <v>0.48527777700000002</v>
      </c>
      <c r="O2093">
        <v>7</v>
      </c>
      <c r="P2093">
        <v>2951</v>
      </c>
      <c r="Q2093">
        <v>0</v>
      </c>
      <c r="R2093">
        <v>0</v>
      </c>
      <c r="S2093">
        <v>0</v>
      </c>
      <c r="T2093">
        <v>0</v>
      </c>
      <c r="U2093">
        <v>3.396944</v>
      </c>
      <c r="V2093">
        <v>1432.0547200000001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2762688</v>
      </c>
      <c r="B2094">
        <v>1</v>
      </c>
      <c r="C2094" t="s">
        <v>77</v>
      </c>
      <c r="D2094" t="s">
        <v>124</v>
      </c>
      <c r="E2094" t="s">
        <v>158</v>
      </c>
      <c r="F2094" t="s">
        <v>6058</v>
      </c>
      <c r="G2094" t="s">
        <v>199</v>
      </c>
      <c r="H2094" t="s">
        <v>47</v>
      </c>
      <c r="I2094" t="s">
        <v>129</v>
      </c>
      <c r="J2094" t="s">
        <v>130</v>
      </c>
      <c r="K2094" t="s">
        <v>131</v>
      </c>
      <c r="L2094" t="s">
        <v>6059</v>
      </c>
      <c r="M2094" t="s">
        <v>6060</v>
      </c>
      <c r="N2094">
        <v>1.7766666659999999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1.776667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2762693</v>
      </c>
      <c r="B2095">
        <v>1</v>
      </c>
      <c r="C2095" t="s">
        <v>77</v>
      </c>
      <c r="D2095" t="s">
        <v>108</v>
      </c>
      <c r="E2095" t="s">
        <v>163</v>
      </c>
      <c r="F2095" t="s">
        <v>6061</v>
      </c>
      <c r="G2095" t="s">
        <v>199</v>
      </c>
      <c r="H2095" t="s">
        <v>47</v>
      </c>
      <c r="I2095" t="s">
        <v>129</v>
      </c>
      <c r="J2095" t="s">
        <v>130</v>
      </c>
      <c r="K2095" t="s">
        <v>131</v>
      </c>
      <c r="L2095" t="s">
        <v>6062</v>
      </c>
      <c r="M2095" t="s">
        <v>6063</v>
      </c>
      <c r="N2095">
        <v>0.42499999999999999</v>
      </c>
      <c r="O2095">
        <v>4</v>
      </c>
      <c r="P2095">
        <v>4490</v>
      </c>
      <c r="Q2095">
        <v>0</v>
      </c>
      <c r="R2095">
        <v>0</v>
      </c>
      <c r="S2095">
        <v>0</v>
      </c>
      <c r="T2095">
        <v>0</v>
      </c>
      <c r="U2095">
        <v>1.7</v>
      </c>
      <c r="V2095">
        <v>1908.25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2762747</v>
      </c>
      <c r="B2096">
        <v>1</v>
      </c>
      <c r="C2096" t="s">
        <v>77</v>
      </c>
      <c r="D2096" t="s">
        <v>124</v>
      </c>
      <c r="E2096" t="s">
        <v>163</v>
      </c>
      <c r="F2096" t="s">
        <v>6064</v>
      </c>
      <c r="G2096" t="s">
        <v>128</v>
      </c>
      <c r="H2096" t="s">
        <v>47</v>
      </c>
      <c r="I2096" t="s">
        <v>129</v>
      </c>
      <c r="J2096" t="s">
        <v>130</v>
      </c>
      <c r="K2096" t="s">
        <v>131</v>
      </c>
      <c r="L2096" t="s">
        <v>6065</v>
      </c>
      <c r="M2096" t="s">
        <v>6066</v>
      </c>
      <c r="N2096">
        <v>6.278611111</v>
      </c>
      <c r="O2096">
        <v>1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6.2786109999999997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2762708</v>
      </c>
      <c r="B2097">
        <v>1</v>
      </c>
      <c r="C2097" t="s">
        <v>77</v>
      </c>
      <c r="D2097" t="s">
        <v>111</v>
      </c>
      <c r="E2097" t="s">
        <v>222</v>
      </c>
      <c r="F2097" t="s">
        <v>6067</v>
      </c>
      <c r="G2097" t="s">
        <v>199</v>
      </c>
      <c r="H2097" t="s">
        <v>47</v>
      </c>
      <c r="I2097" t="s">
        <v>339</v>
      </c>
      <c r="J2097" t="s">
        <v>130</v>
      </c>
      <c r="K2097" t="s">
        <v>131</v>
      </c>
      <c r="L2097" t="s">
        <v>6068</v>
      </c>
      <c r="M2097" t="s">
        <v>6069</v>
      </c>
      <c r="N2097">
        <v>1.3888888E-2</v>
      </c>
      <c r="O2097">
        <v>0</v>
      </c>
      <c r="P2097">
        <v>0</v>
      </c>
      <c r="Q2097">
        <v>49</v>
      </c>
      <c r="R2097">
        <v>10193</v>
      </c>
      <c r="S2097">
        <v>62</v>
      </c>
      <c r="T2097">
        <v>8173</v>
      </c>
      <c r="U2097">
        <v>0</v>
      </c>
      <c r="V2097">
        <v>0</v>
      </c>
      <c r="W2097">
        <v>0.68055600000000005</v>
      </c>
      <c r="X2097">
        <v>141.569435</v>
      </c>
      <c r="Y2097">
        <v>0.86111099999999996</v>
      </c>
      <c r="Z2097">
        <v>113.513882</v>
      </c>
    </row>
    <row r="2098" spans="1:26" x14ac:dyDescent="0.3">
      <c r="A2098">
        <v>2762655</v>
      </c>
      <c r="B2098">
        <v>2</v>
      </c>
      <c r="C2098" t="s">
        <v>76</v>
      </c>
      <c r="D2098" t="s">
        <v>79</v>
      </c>
      <c r="E2098" t="s">
        <v>163</v>
      </c>
      <c r="F2098" t="s">
        <v>6070</v>
      </c>
      <c r="G2098" t="s">
        <v>1097</v>
      </c>
      <c r="H2098" t="s">
        <v>47</v>
      </c>
      <c r="I2098" t="s">
        <v>129</v>
      </c>
      <c r="J2098" t="s">
        <v>130</v>
      </c>
      <c r="K2098" t="s">
        <v>131</v>
      </c>
      <c r="L2098" t="s">
        <v>6047</v>
      </c>
      <c r="M2098" t="s">
        <v>6071</v>
      </c>
      <c r="N2098">
        <v>0.70833333300000001</v>
      </c>
      <c r="O2098">
        <v>15</v>
      </c>
      <c r="P2098">
        <v>1004</v>
      </c>
      <c r="Q2098">
        <v>0</v>
      </c>
      <c r="R2098">
        <v>0</v>
      </c>
      <c r="S2098">
        <v>0</v>
      </c>
      <c r="T2098">
        <v>0</v>
      </c>
      <c r="U2098">
        <v>10.625</v>
      </c>
      <c r="V2098">
        <v>711.16666599999996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2762717</v>
      </c>
      <c r="B2099">
        <v>1</v>
      </c>
      <c r="C2099" t="s">
        <v>77</v>
      </c>
      <c r="D2099" t="s">
        <v>124</v>
      </c>
      <c r="E2099" t="s">
        <v>153</v>
      </c>
      <c r="F2099" t="s">
        <v>6072</v>
      </c>
      <c r="G2099" t="s">
        <v>155</v>
      </c>
      <c r="H2099" t="s">
        <v>46</v>
      </c>
      <c r="I2099" t="s">
        <v>129</v>
      </c>
      <c r="J2099" t="s">
        <v>130</v>
      </c>
      <c r="K2099" t="s">
        <v>131</v>
      </c>
      <c r="L2099" t="s">
        <v>6073</v>
      </c>
      <c r="M2099" t="s">
        <v>6074</v>
      </c>
      <c r="N2099">
        <v>1.445277777</v>
      </c>
      <c r="O2099">
        <v>0</v>
      </c>
      <c r="P2099">
        <v>5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7.2263890000000002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2762716</v>
      </c>
      <c r="B2100">
        <v>1</v>
      </c>
      <c r="C2100" t="s">
        <v>76</v>
      </c>
      <c r="D2100" t="s">
        <v>78</v>
      </c>
      <c r="E2100" t="s">
        <v>145</v>
      </c>
      <c r="F2100" t="s">
        <v>6075</v>
      </c>
      <c r="G2100" t="s">
        <v>160</v>
      </c>
      <c r="H2100" t="s">
        <v>46</v>
      </c>
      <c r="I2100" t="s">
        <v>129</v>
      </c>
      <c r="J2100" t="s">
        <v>130</v>
      </c>
      <c r="K2100" t="s">
        <v>131</v>
      </c>
      <c r="L2100" t="s">
        <v>6076</v>
      </c>
      <c r="M2100" t="s">
        <v>6077</v>
      </c>
      <c r="N2100">
        <v>0.53833333299999997</v>
      </c>
      <c r="O2100">
        <v>0</v>
      </c>
      <c r="P2100">
        <v>114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61.37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2762722</v>
      </c>
      <c r="B2101">
        <v>1</v>
      </c>
      <c r="C2101" t="s">
        <v>77</v>
      </c>
      <c r="D2101" t="s">
        <v>124</v>
      </c>
      <c r="E2101" t="s">
        <v>158</v>
      </c>
      <c r="F2101" t="s">
        <v>6078</v>
      </c>
      <c r="G2101" t="s">
        <v>199</v>
      </c>
      <c r="H2101" t="s">
        <v>47</v>
      </c>
      <c r="I2101" t="s">
        <v>129</v>
      </c>
      <c r="J2101" t="s">
        <v>130</v>
      </c>
      <c r="K2101" t="s">
        <v>131</v>
      </c>
      <c r="L2101" t="s">
        <v>6079</v>
      </c>
      <c r="M2101" t="s">
        <v>6080</v>
      </c>
      <c r="N2101">
        <v>0.54611111099999998</v>
      </c>
      <c r="O2101">
        <v>63</v>
      </c>
      <c r="P2101">
        <v>1657</v>
      </c>
      <c r="Q2101">
        <v>0</v>
      </c>
      <c r="R2101">
        <v>0</v>
      </c>
      <c r="S2101">
        <v>0</v>
      </c>
      <c r="T2101">
        <v>0</v>
      </c>
      <c r="U2101">
        <v>34.405000000000001</v>
      </c>
      <c r="V2101">
        <v>904.90611100000001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2762728</v>
      </c>
      <c r="B2102">
        <v>1</v>
      </c>
      <c r="C2102" t="s">
        <v>76</v>
      </c>
      <c r="D2102" t="s">
        <v>93</v>
      </c>
      <c r="E2102" t="s">
        <v>138</v>
      </c>
      <c r="F2102" t="s">
        <v>5990</v>
      </c>
      <c r="G2102" t="s">
        <v>199</v>
      </c>
      <c r="H2102" t="s">
        <v>47</v>
      </c>
      <c r="I2102" t="s">
        <v>339</v>
      </c>
      <c r="J2102" t="s">
        <v>130</v>
      </c>
      <c r="K2102" t="s">
        <v>131</v>
      </c>
      <c r="L2102" t="s">
        <v>6081</v>
      </c>
      <c r="M2102" t="s">
        <v>6082</v>
      </c>
      <c r="N2102">
        <v>4.6944444000000002E-2</v>
      </c>
      <c r="O2102">
        <v>73</v>
      </c>
      <c r="P2102">
        <v>5839</v>
      </c>
      <c r="Q2102">
        <v>0</v>
      </c>
      <c r="R2102">
        <v>0</v>
      </c>
      <c r="S2102">
        <v>0</v>
      </c>
      <c r="T2102">
        <v>0</v>
      </c>
      <c r="U2102">
        <v>3.4269440000000002</v>
      </c>
      <c r="V2102">
        <v>274.108609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2762730</v>
      </c>
      <c r="B2103">
        <v>1</v>
      </c>
      <c r="C2103" t="s">
        <v>76</v>
      </c>
      <c r="D2103" t="s">
        <v>93</v>
      </c>
      <c r="E2103" t="s">
        <v>222</v>
      </c>
      <c r="F2103" t="s">
        <v>6083</v>
      </c>
      <c r="G2103" t="s">
        <v>199</v>
      </c>
      <c r="H2103" t="s">
        <v>47</v>
      </c>
      <c r="I2103" t="s">
        <v>129</v>
      </c>
      <c r="J2103" t="s">
        <v>130</v>
      </c>
      <c r="K2103" t="s">
        <v>131</v>
      </c>
      <c r="L2103" t="s">
        <v>6084</v>
      </c>
      <c r="M2103" t="s">
        <v>6085</v>
      </c>
      <c r="N2103">
        <v>0.47583333300000002</v>
      </c>
      <c r="O2103">
        <v>52</v>
      </c>
      <c r="P2103">
        <v>1962</v>
      </c>
      <c r="Q2103">
        <v>0</v>
      </c>
      <c r="R2103">
        <v>0</v>
      </c>
      <c r="S2103">
        <v>0</v>
      </c>
      <c r="T2103">
        <v>0</v>
      </c>
      <c r="U2103">
        <v>24.743333</v>
      </c>
      <c r="V2103">
        <v>933.58499900000004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2762733</v>
      </c>
      <c r="B2104">
        <v>1</v>
      </c>
      <c r="C2104" t="s">
        <v>76</v>
      </c>
      <c r="D2104" t="s">
        <v>79</v>
      </c>
      <c r="E2104" t="s">
        <v>153</v>
      </c>
      <c r="F2104" t="s">
        <v>6086</v>
      </c>
      <c r="G2104" t="s">
        <v>206</v>
      </c>
      <c r="H2104" t="s">
        <v>46</v>
      </c>
      <c r="I2104" t="s">
        <v>129</v>
      </c>
      <c r="J2104" t="s">
        <v>130</v>
      </c>
      <c r="K2104" t="s">
        <v>131</v>
      </c>
      <c r="L2104" t="s">
        <v>6087</v>
      </c>
      <c r="M2104" t="s">
        <v>6088</v>
      </c>
      <c r="N2104">
        <v>2.616944444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2.6169440000000002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2762748</v>
      </c>
      <c r="B2105">
        <v>1</v>
      </c>
      <c r="C2105" t="s">
        <v>77</v>
      </c>
      <c r="D2105" t="s">
        <v>108</v>
      </c>
      <c r="E2105" t="s">
        <v>163</v>
      </c>
      <c r="F2105" t="s">
        <v>6089</v>
      </c>
      <c r="G2105" t="s">
        <v>199</v>
      </c>
      <c r="H2105" t="s">
        <v>47</v>
      </c>
      <c r="I2105" t="s">
        <v>129</v>
      </c>
      <c r="J2105" t="s">
        <v>130</v>
      </c>
      <c r="K2105" t="s">
        <v>131</v>
      </c>
      <c r="L2105" t="s">
        <v>6033</v>
      </c>
      <c r="M2105" t="s">
        <v>6090</v>
      </c>
      <c r="N2105">
        <v>0.49361111099999999</v>
      </c>
      <c r="O2105">
        <v>3</v>
      </c>
      <c r="P2105">
        <v>48</v>
      </c>
      <c r="Q2105">
        <v>0</v>
      </c>
      <c r="R2105">
        <v>0</v>
      </c>
      <c r="S2105">
        <v>0</v>
      </c>
      <c r="T2105">
        <v>0</v>
      </c>
      <c r="U2105">
        <v>1.4808330000000001</v>
      </c>
      <c r="V2105">
        <v>23.693332999999999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2762751</v>
      </c>
      <c r="B2106">
        <v>1</v>
      </c>
      <c r="C2106" t="s">
        <v>77</v>
      </c>
      <c r="D2106" t="s">
        <v>114</v>
      </c>
      <c r="E2106" t="s">
        <v>167</v>
      </c>
      <c r="F2106" t="s">
        <v>6091</v>
      </c>
      <c r="G2106" t="s">
        <v>160</v>
      </c>
      <c r="H2106" t="s">
        <v>46</v>
      </c>
      <c r="I2106" t="s">
        <v>129</v>
      </c>
      <c r="J2106" t="s">
        <v>130</v>
      </c>
      <c r="K2106" t="s">
        <v>131</v>
      </c>
      <c r="L2106" t="s">
        <v>6092</v>
      </c>
      <c r="M2106" t="s">
        <v>6093</v>
      </c>
      <c r="N2106">
        <v>0.46333333300000001</v>
      </c>
      <c r="O2106">
        <v>0</v>
      </c>
      <c r="P2106">
        <v>156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72.28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2762749</v>
      </c>
      <c r="B2107">
        <v>1</v>
      </c>
      <c r="C2107" t="s">
        <v>77</v>
      </c>
      <c r="D2107" t="s">
        <v>118</v>
      </c>
      <c r="E2107" t="s">
        <v>222</v>
      </c>
      <c r="F2107" t="s">
        <v>5500</v>
      </c>
      <c r="G2107" t="s">
        <v>199</v>
      </c>
      <c r="H2107" t="s">
        <v>47</v>
      </c>
      <c r="I2107" t="s">
        <v>129</v>
      </c>
      <c r="J2107" t="s">
        <v>130</v>
      </c>
      <c r="K2107" t="s">
        <v>131</v>
      </c>
      <c r="L2107" t="s">
        <v>6094</v>
      </c>
      <c r="M2107" t="s">
        <v>6095</v>
      </c>
      <c r="N2107">
        <v>0.63555555500000005</v>
      </c>
      <c r="O2107">
        <v>5</v>
      </c>
      <c r="P2107">
        <v>152</v>
      </c>
      <c r="Q2107">
        <v>0</v>
      </c>
      <c r="R2107">
        <v>0</v>
      </c>
      <c r="S2107">
        <v>11</v>
      </c>
      <c r="T2107">
        <v>0</v>
      </c>
      <c r="U2107">
        <v>3.177778</v>
      </c>
      <c r="V2107">
        <v>96.604444000000001</v>
      </c>
      <c r="W2107">
        <v>0</v>
      </c>
      <c r="X2107">
        <v>0</v>
      </c>
      <c r="Y2107">
        <v>6.9911110000000001</v>
      </c>
      <c r="Z2107">
        <v>0</v>
      </c>
    </row>
    <row r="2108" spans="1:26" x14ac:dyDescent="0.3">
      <c r="A2108">
        <v>2762762</v>
      </c>
      <c r="B2108">
        <v>1</v>
      </c>
      <c r="C2108" t="s">
        <v>76</v>
      </c>
      <c r="D2108" t="s">
        <v>83</v>
      </c>
      <c r="E2108" t="s">
        <v>167</v>
      </c>
      <c r="F2108" t="s">
        <v>6096</v>
      </c>
      <c r="G2108" t="s">
        <v>195</v>
      </c>
      <c r="H2108" t="s">
        <v>46</v>
      </c>
      <c r="I2108" t="s">
        <v>129</v>
      </c>
      <c r="J2108" t="s">
        <v>130</v>
      </c>
      <c r="K2108" t="s">
        <v>131</v>
      </c>
      <c r="L2108" t="s">
        <v>6097</v>
      </c>
      <c r="M2108" t="s">
        <v>6098</v>
      </c>
      <c r="N2108">
        <v>0.92861111100000004</v>
      </c>
      <c r="O2108">
        <v>0</v>
      </c>
      <c r="P2108">
        <v>325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301.79861099999999</v>
      </c>
      <c r="W2108">
        <v>0</v>
      </c>
      <c r="X2108">
        <v>0</v>
      </c>
      <c r="Y2108">
        <v>0</v>
      </c>
      <c r="Z2108">
        <v>0</v>
      </c>
    </row>
    <row r="2109" spans="1:26" x14ac:dyDescent="0.3">
      <c r="A2109">
        <v>2762799</v>
      </c>
      <c r="B2109">
        <v>1</v>
      </c>
      <c r="C2109" t="s">
        <v>77</v>
      </c>
      <c r="D2109" t="s">
        <v>112</v>
      </c>
      <c r="E2109" t="s">
        <v>222</v>
      </c>
      <c r="F2109" t="s">
        <v>6099</v>
      </c>
      <c r="G2109" t="s">
        <v>199</v>
      </c>
      <c r="H2109" t="s">
        <v>47</v>
      </c>
      <c r="I2109" t="s">
        <v>129</v>
      </c>
      <c r="J2109" t="s">
        <v>130</v>
      </c>
      <c r="K2109" t="s">
        <v>131</v>
      </c>
      <c r="L2109" t="s">
        <v>6100</v>
      </c>
      <c r="M2109" t="s">
        <v>6101</v>
      </c>
      <c r="N2109">
        <v>0.99694444400000004</v>
      </c>
      <c r="O2109">
        <v>10</v>
      </c>
      <c r="P2109">
        <v>0</v>
      </c>
      <c r="Q2109">
        <v>429</v>
      </c>
      <c r="R2109">
        <v>111</v>
      </c>
      <c r="S2109">
        <v>197</v>
      </c>
      <c r="T2109">
        <v>5253</v>
      </c>
      <c r="U2109">
        <v>9.9694439999999993</v>
      </c>
      <c r="V2109">
        <v>0</v>
      </c>
      <c r="W2109">
        <v>427.689166</v>
      </c>
      <c r="X2109">
        <v>110.660833</v>
      </c>
      <c r="Y2109">
        <v>196.398055</v>
      </c>
      <c r="Z2109">
        <v>5236.9491639999997</v>
      </c>
    </row>
    <row r="2110" spans="1:26" x14ac:dyDescent="0.3">
      <c r="A2110">
        <v>2762757</v>
      </c>
      <c r="B2110">
        <v>1</v>
      </c>
      <c r="C2110" t="s">
        <v>77</v>
      </c>
      <c r="D2110" t="s">
        <v>108</v>
      </c>
      <c r="E2110" t="s">
        <v>163</v>
      </c>
      <c r="F2110" t="s">
        <v>6102</v>
      </c>
      <c r="G2110" t="s">
        <v>264</v>
      </c>
      <c r="H2110" t="s">
        <v>47</v>
      </c>
      <c r="I2110" t="s">
        <v>129</v>
      </c>
      <c r="J2110" t="s">
        <v>130</v>
      </c>
      <c r="K2110" t="s">
        <v>131</v>
      </c>
      <c r="L2110" t="s">
        <v>6103</v>
      </c>
      <c r="M2110" t="s">
        <v>6104</v>
      </c>
      <c r="N2110">
        <v>1.0405555550000001</v>
      </c>
      <c r="O2110">
        <v>0</v>
      </c>
      <c r="P2110">
        <v>60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62.433332999999998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2762755</v>
      </c>
      <c r="B2111">
        <v>1</v>
      </c>
      <c r="C2111" t="s">
        <v>76</v>
      </c>
      <c r="D2111" t="s">
        <v>86</v>
      </c>
      <c r="E2111" t="s">
        <v>153</v>
      </c>
      <c r="F2111" t="s">
        <v>2955</v>
      </c>
      <c r="G2111" t="s">
        <v>155</v>
      </c>
      <c r="H2111" t="s">
        <v>46</v>
      </c>
      <c r="I2111" t="s">
        <v>129</v>
      </c>
      <c r="J2111" t="s">
        <v>130</v>
      </c>
      <c r="K2111" t="s">
        <v>131</v>
      </c>
      <c r="L2111" t="s">
        <v>6077</v>
      </c>
      <c r="M2111" t="s">
        <v>6105</v>
      </c>
      <c r="N2111">
        <v>6.7872222219999996</v>
      </c>
      <c r="O2111">
        <v>0</v>
      </c>
      <c r="P2111">
        <v>27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183.255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2762753</v>
      </c>
      <c r="B2112">
        <v>1</v>
      </c>
      <c r="C2112" t="s">
        <v>76</v>
      </c>
      <c r="D2112" t="s">
        <v>101</v>
      </c>
      <c r="E2112" t="s">
        <v>222</v>
      </c>
      <c r="F2112" t="s">
        <v>6106</v>
      </c>
      <c r="G2112" t="s">
        <v>199</v>
      </c>
      <c r="H2112" t="s">
        <v>47</v>
      </c>
      <c r="I2112" t="s">
        <v>129</v>
      </c>
      <c r="J2112" t="s">
        <v>130</v>
      </c>
      <c r="K2112" t="s">
        <v>131</v>
      </c>
      <c r="L2112" t="s">
        <v>6107</v>
      </c>
      <c r="M2112" t="s">
        <v>6108</v>
      </c>
      <c r="N2112">
        <v>0.35555555500000002</v>
      </c>
      <c r="O2112">
        <v>62</v>
      </c>
      <c r="P2112">
        <v>178</v>
      </c>
      <c r="Q2112">
        <v>0</v>
      </c>
      <c r="R2112">
        <v>0</v>
      </c>
      <c r="S2112">
        <v>0</v>
      </c>
      <c r="T2112">
        <v>0</v>
      </c>
      <c r="U2112">
        <v>22.044443999999999</v>
      </c>
      <c r="V2112">
        <v>63.288888999999998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2762655</v>
      </c>
      <c r="B2113">
        <v>3</v>
      </c>
      <c r="C2113" t="s">
        <v>76</v>
      </c>
      <c r="D2113" t="s">
        <v>79</v>
      </c>
      <c r="E2113" t="s">
        <v>163</v>
      </c>
      <c r="F2113" t="s">
        <v>6109</v>
      </c>
      <c r="G2113" t="s">
        <v>1097</v>
      </c>
      <c r="H2113" t="s">
        <v>47</v>
      </c>
      <c r="I2113" t="s">
        <v>129</v>
      </c>
      <c r="J2113" t="s">
        <v>130</v>
      </c>
      <c r="K2113" t="s">
        <v>131</v>
      </c>
      <c r="L2113" t="s">
        <v>6071</v>
      </c>
      <c r="M2113" t="s">
        <v>6110</v>
      </c>
      <c r="N2113">
        <v>6.0191666660000003</v>
      </c>
      <c r="O2113">
        <v>0</v>
      </c>
      <c r="P2113">
        <v>41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246.785833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2762765</v>
      </c>
      <c r="B2114">
        <v>1</v>
      </c>
      <c r="C2114" t="s">
        <v>76</v>
      </c>
      <c r="D2114" t="s">
        <v>90</v>
      </c>
      <c r="E2114" t="s">
        <v>153</v>
      </c>
      <c r="F2114" t="s">
        <v>6111</v>
      </c>
      <c r="G2114" t="s">
        <v>578</v>
      </c>
      <c r="H2114" t="s">
        <v>46</v>
      </c>
      <c r="I2114" t="s">
        <v>129</v>
      </c>
      <c r="J2114" t="s">
        <v>15</v>
      </c>
      <c r="K2114" t="s">
        <v>131</v>
      </c>
      <c r="L2114" t="s">
        <v>6112</v>
      </c>
      <c r="M2114" t="s">
        <v>6113</v>
      </c>
      <c r="N2114">
        <v>1.7136111110000001</v>
      </c>
      <c r="O2114">
        <v>0</v>
      </c>
      <c r="P2114">
        <v>7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11.995278000000001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2762768</v>
      </c>
      <c r="B2115">
        <v>1</v>
      </c>
      <c r="C2115" t="s">
        <v>76</v>
      </c>
      <c r="D2115" t="s">
        <v>92</v>
      </c>
      <c r="E2115" t="s">
        <v>153</v>
      </c>
      <c r="F2115" t="s">
        <v>6114</v>
      </c>
      <c r="G2115" t="s">
        <v>155</v>
      </c>
      <c r="H2115" t="s">
        <v>46</v>
      </c>
      <c r="I2115" t="s">
        <v>129</v>
      </c>
      <c r="J2115" t="s">
        <v>130</v>
      </c>
      <c r="K2115" t="s">
        <v>131</v>
      </c>
      <c r="L2115" t="s">
        <v>6115</v>
      </c>
      <c r="M2115" t="s">
        <v>6116</v>
      </c>
      <c r="N2115">
        <v>2.8844444440000001</v>
      </c>
      <c r="O2115">
        <v>0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2.8844439999999998</v>
      </c>
      <c r="Y2115">
        <v>0</v>
      </c>
      <c r="Z2115">
        <v>0</v>
      </c>
    </row>
    <row r="2116" spans="1:26" x14ac:dyDescent="0.3">
      <c r="A2116">
        <v>2762769</v>
      </c>
      <c r="B2116">
        <v>1</v>
      </c>
      <c r="C2116" t="s">
        <v>77</v>
      </c>
      <c r="D2116" t="s">
        <v>114</v>
      </c>
      <c r="E2116" t="s">
        <v>158</v>
      </c>
      <c r="F2116" t="s">
        <v>6117</v>
      </c>
      <c r="G2116" t="s">
        <v>199</v>
      </c>
      <c r="H2116" t="s">
        <v>47</v>
      </c>
      <c r="I2116" t="s">
        <v>129</v>
      </c>
      <c r="J2116" t="s">
        <v>130</v>
      </c>
      <c r="K2116" t="s">
        <v>131</v>
      </c>
      <c r="L2116" t="s">
        <v>6118</v>
      </c>
      <c r="M2116" t="s">
        <v>6119</v>
      </c>
      <c r="N2116">
        <v>0.31305555499999999</v>
      </c>
      <c r="O2116">
        <v>0</v>
      </c>
      <c r="P2116">
        <v>0</v>
      </c>
      <c r="Q2116">
        <v>3</v>
      </c>
      <c r="R2116">
        <v>0</v>
      </c>
      <c r="S2116">
        <v>63</v>
      </c>
      <c r="T2116">
        <v>503</v>
      </c>
      <c r="U2116">
        <v>0</v>
      </c>
      <c r="V2116">
        <v>0</v>
      </c>
      <c r="W2116">
        <v>0.93916699999999997</v>
      </c>
      <c r="X2116">
        <v>0</v>
      </c>
      <c r="Y2116">
        <v>19.7225</v>
      </c>
      <c r="Z2116">
        <v>157.46694400000001</v>
      </c>
    </row>
    <row r="2117" spans="1:26" x14ac:dyDescent="0.3">
      <c r="A2117">
        <v>2762772</v>
      </c>
      <c r="B2117">
        <v>1</v>
      </c>
      <c r="C2117" t="s">
        <v>77</v>
      </c>
      <c r="D2117" t="s">
        <v>120</v>
      </c>
      <c r="E2117" t="s">
        <v>222</v>
      </c>
      <c r="F2117" t="s">
        <v>1760</v>
      </c>
      <c r="G2117" t="s">
        <v>199</v>
      </c>
      <c r="H2117" t="s">
        <v>47</v>
      </c>
      <c r="I2117" t="s">
        <v>129</v>
      </c>
      <c r="J2117" t="s">
        <v>130</v>
      </c>
      <c r="K2117" t="s">
        <v>131</v>
      </c>
      <c r="L2117" t="s">
        <v>6120</v>
      </c>
      <c r="M2117" t="s">
        <v>6121</v>
      </c>
      <c r="N2117">
        <v>0.66749999999999998</v>
      </c>
      <c r="O2117">
        <v>21</v>
      </c>
      <c r="P2117">
        <v>0</v>
      </c>
      <c r="Q2117">
        <v>35</v>
      </c>
      <c r="R2117">
        <v>337</v>
      </c>
      <c r="S2117">
        <v>0</v>
      </c>
      <c r="T2117">
        <v>0</v>
      </c>
      <c r="U2117">
        <v>14.0175</v>
      </c>
      <c r="V2117">
        <v>0</v>
      </c>
      <c r="W2117">
        <v>23.362500000000001</v>
      </c>
      <c r="X2117">
        <v>224.94749999999999</v>
      </c>
      <c r="Y2117">
        <v>0</v>
      </c>
      <c r="Z2117">
        <v>0</v>
      </c>
    </row>
    <row r="2118" spans="1:26" x14ac:dyDescent="0.3">
      <c r="A2118">
        <v>2762778</v>
      </c>
      <c r="B2118">
        <v>1</v>
      </c>
      <c r="C2118" t="s">
        <v>77</v>
      </c>
      <c r="D2118" t="s">
        <v>114</v>
      </c>
      <c r="E2118" t="s">
        <v>163</v>
      </c>
      <c r="F2118" t="s">
        <v>6122</v>
      </c>
      <c r="G2118" t="s">
        <v>264</v>
      </c>
      <c r="H2118" t="s">
        <v>47</v>
      </c>
      <c r="I2118" t="s">
        <v>129</v>
      </c>
      <c r="J2118" t="s">
        <v>130</v>
      </c>
      <c r="K2118" t="s">
        <v>131</v>
      </c>
      <c r="L2118" t="s">
        <v>6123</v>
      </c>
      <c r="M2118" t="s">
        <v>6124</v>
      </c>
      <c r="N2118">
        <v>5.1449999999999996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306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1574.37</v>
      </c>
    </row>
    <row r="2119" spans="1:26" x14ac:dyDescent="0.3">
      <c r="A2119">
        <v>2762788</v>
      </c>
      <c r="B2119">
        <v>1</v>
      </c>
      <c r="C2119" t="s">
        <v>76</v>
      </c>
      <c r="D2119" t="s">
        <v>81</v>
      </c>
      <c r="E2119" t="s">
        <v>145</v>
      </c>
      <c r="F2119" t="s">
        <v>5092</v>
      </c>
      <c r="G2119" t="s">
        <v>578</v>
      </c>
      <c r="H2119" t="s">
        <v>46</v>
      </c>
      <c r="I2119" t="s">
        <v>129</v>
      </c>
      <c r="J2119" t="s">
        <v>15</v>
      </c>
      <c r="K2119" t="s">
        <v>131</v>
      </c>
      <c r="L2119" t="s">
        <v>6125</v>
      </c>
      <c r="M2119" t="s">
        <v>6126</v>
      </c>
      <c r="N2119">
        <v>9.0933333330000004</v>
      </c>
      <c r="O2119">
        <v>0</v>
      </c>
      <c r="P2119">
        <v>75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682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2762779</v>
      </c>
      <c r="B2120">
        <v>1</v>
      </c>
      <c r="C2120" t="s">
        <v>76</v>
      </c>
      <c r="D2120" t="s">
        <v>78</v>
      </c>
      <c r="E2120" t="s">
        <v>138</v>
      </c>
      <c r="F2120" t="s">
        <v>6127</v>
      </c>
      <c r="G2120" t="s">
        <v>578</v>
      </c>
      <c r="H2120" t="s">
        <v>47</v>
      </c>
      <c r="I2120" t="s">
        <v>129</v>
      </c>
      <c r="J2120" t="s">
        <v>15</v>
      </c>
      <c r="K2120" t="s">
        <v>131</v>
      </c>
      <c r="L2120" t="s">
        <v>6128</v>
      </c>
      <c r="M2120" t="s">
        <v>6129</v>
      </c>
      <c r="N2120">
        <v>0.75888888799999998</v>
      </c>
      <c r="O2120">
        <v>0</v>
      </c>
      <c r="P2120">
        <v>2010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1525.366665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2762790</v>
      </c>
      <c r="B2121">
        <v>1</v>
      </c>
      <c r="C2121" t="s">
        <v>76</v>
      </c>
      <c r="D2121" t="s">
        <v>78</v>
      </c>
      <c r="E2121" t="s">
        <v>167</v>
      </c>
      <c r="F2121" t="s">
        <v>5522</v>
      </c>
      <c r="G2121" t="s">
        <v>227</v>
      </c>
      <c r="H2121" t="s">
        <v>46</v>
      </c>
      <c r="I2121" t="s">
        <v>129</v>
      </c>
      <c r="J2121" t="s">
        <v>130</v>
      </c>
      <c r="K2121" t="s">
        <v>131</v>
      </c>
      <c r="L2121" t="s">
        <v>6130</v>
      </c>
      <c r="M2121" t="s">
        <v>6131</v>
      </c>
      <c r="N2121">
        <v>6.4047222220000002</v>
      </c>
      <c r="O2121">
        <v>0</v>
      </c>
      <c r="P2121">
        <v>693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4438.4724999999999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2762789</v>
      </c>
      <c r="B2122">
        <v>1</v>
      </c>
      <c r="C2122" t="s">
        <v>77</v>
      </c>
      <c r="D2122" t="s">
        <v>116</v>
      </c>
      <c r="E2122" t="s">
        <v>158</v>
      </c>
      <c r="F2122" t="s">
        <v>6132</v>
      </c>
      <c r="G2122" t="s">
        <v>199</v>
      </c>
      <c r="H2122" t="s">
        <v>47</v>
      </c>
      <c r="I2122" t="s">
        <v>129</v>
      </c>
      <c r="J2122" t="s">
        <v>130</v>
      </c>
      <c r="K2122" t="s">
        <v>131</v>
      </c>
      <c r="L2122" t="s">
        <v>6133</v>
      </c>
      <c r="M2122" t="s">
        <v>6134</v>
      </c>
      <c r="N2122">
        <v>1.3625</v>
      </c>
      <c r="O2122">
        <v>77</v>
      </c>
      <c r="P2122">
        <v>32</v>
      </c>
      <c r="Q2122">
        <v>0</v>
      </c>
      <c r="R2122">
        <v>0</v>
      </c>
      <c r="S2122">
        <v>0</v>
      </c>
      <c r="T2122">
        <v>0</v>
      </c>
      <c r="U2122">
        <v>104.91249999999999</v>
      </c>
      <c r="V2122">
        <v>43.6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2762784</v>
      </c>
      <c r="B2123">
        <v>1</v>
      </c>
      <c r="C2123" t="s">
        <v>77</v>
      </c>
      <c r="D2123" t="s">
        <v>113</v>
      </c>
      <c r="E2123" t="s">
        <v>126</v>
      </c>
      <c r="F2123" t="s">
        <v>6135</v>
      </c>
      <c r="G2123" t="s">
        <v>128</v>
      </c>
      <c r="H2123" t="s">
        <v>46</v>
      </c>
      <c r="I2123" t="s">
        <v>129</v>
      </c>
      <c r="J2123" t="s">
        <v>130</v>
      </c>
      <c r="K2123" t="s">
        <v>131</v>
      </c>
      <c r="L2123" t="s">
        <v>6136</v>
      </c>
      <c r="M2123" t="s">
        <v>6137</v>
      </c>
      <c r="N2123">
        <v>1.9736111110000001</v>
      </c>
      <c r="O2123">
        <v>0</v>
      </c>
      <c r="P2123">
        <v>0</v>
      </c>
      <c r="Q2123">
        <v>0</v>
      </c>
      <c r="R2123">
        <v>40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78.944444000000004</v>
      </c>
      <c r="Y2123">
        <v>0</v>
      </c>
      <c r="Z2123">
        <v>0</v>
      </c>
    </row>
    <row r="2124" spans="1:26" x14ac:dyDescent="0.3">
      <c r="A2124">
        <v>2762785</v>
      </c>
      <c r="B2124">
        <v>1</v>
      </c>
      <c r="C2124" t="s">
        <v>77</v>
      </c>
      <c r="D2124" t="s">
        <v>112</v>
      </c>
      <c r="E2124" t="s">
        <v>158</v>
      </c>
      <c r="F2124" t="s">
        <v>6138</v>
      </c>
      <c r="G2124" t="s">
        <v>199</v>
      </c>
      <c r="H2124" t="s">
        <v>47</v>
      </c>
      <c r="I2124" t="s">
        <v>129</v>
      </c>
      <c r="J2124" t="s">
        <v>130</v>
      </c>
      <c r="K2124" t="s">
        <v>131</v>
      </c>
      <c r="L2124" t="s">
        <v>6139</v>
      </c>
      <c r="M2124" t="s">
        <v>6140</v>
      </c>
      <c r="N2124">
        <v>0.98750000000000004</v>
      </c>
      <c r="O2124">
        <v>0</v>
      </c>
      <c r="P2124">
        <v>0</v>
      </c>
      <c r="Q2124">
        <v>0</v>
      </c>
      <c r="R2124">
        <v>0</v>
      </c>
      <c r="S2124">
        <v>14</v>
      </c>
      <c r="T2124">
        <v>328</v>
      </c>
      <c r="U2124">
        <v>0</v>
      </c>
      <c r="V2124">
        <v>0</v>
      </c>
      <c r="W2124">
        <v>0</v>
      </c>
      <c r="X2124">
        <v>0</v>
      </c>
      <c r="Y2124">
        <v>13.824999999999999</v>
      </c>
      <c r="Z2124">
        <v>323.89999999999998</v>
      </c>
    </row>
    <row r="2125" spans="1:26" x14ac:dyDescent="0.3">
      <c r="A2125">
        <v>2762801</v>
      </c>
      <c r="B2125">
        <v>1</v>
      </c>
      <c r="C2125" t="s">
        <v>76</v>
      </c>
      <c r="D2125" t="s">
        <v>81</v>
      </c>
      <c r="E2125" t="s">
        <v>153</v>
      </c>
      <c r="F2125" t="s">
        <v>6141</v>
      </c>
      <c r="G2125" t="s">
        <v>155</v>
      </c>
      <c r="H2125" t="s">
        <v>46</v>
      </c>
      <c r="I2125" t="s">
        <v>129</v>
      </c>
      <c r="J2125" t="s">
        <v>130</v>
      </c>
      <c r="K2125" t="s">
        <v>131</v>
      </c>
      <c r="L2125" t="s">
        <v>6142</v>
      </c>
      <c r="M2125" t="s">
        <v>6143</v>
      </c>
      <c r="N2125">
        <v>3.3736111110000002</v>
      </c>
      <c r="O2125">
        <v>0</v>
      </c>
      <c r="P2125">
        <v>10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33.736111000000001</v>
      </c>
      <c r="W2125">
        <v>0</v>
      </c>
      <c r="X2125">
        <v>0</v>
      </c>
      <c r="Y2125">
        <v>0</v>
      </c>
      <c r="Z2125">
        <v>0</v>
      </c>
    </row>
    <row r="2126" spans="1:26" x14ac:dyDescent="0.3">
      <c r="A2126">
        <v>2762796</v>
      </c>
      <c r="B2126">
        <v>1</v>
      </c>
      <c r="C2126" t="s">
        <v>76</v>
      </c>
      <c r="D2126" t="s">
        <v>88</v>
      </c>
      <c r="E2126" t="s">
        <v>126</v>
      </c>
      <c r="F2126" t="s">
        <v>6144</v>
      </c>
      <c r="G2126" t="s">
        <v>128</v>
      </c>
      <c r="H2126" t="s">
        <v>46</v>
      </c>
      <c r="I2126" t="s">
        <v>129</v>
      </c>
      <c r="J2126" t="s">
        <v>130</v>
      </c>
      <c r="K2126" t="s">
        <v>131</v>
      </c>
      <c r="L2126" t="s">
        <v>6145</v>
      </c>
      <c r="M2126" t="s">
        <v>6146</v>
      </c>
      <c r="N2126">
        <v>3.1830555550000001</v>
      </c>
      <c r="O2126">
        <v>0</v>
      </c>
      <c r="P2126">
        <v>52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165.518889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2762804</v>
      </c>
      <c r="B2127">
        <v>1</v>
      </c>
      <c r="C2127" t="s">
        <v>76</v>
      </c>
      <c r="D2127" t="s">
        <v>97</v>
      </c>
      <c r="E2127" t="s">
        <v>153</v>
      </c>
      <c r="F2127" t="s">
        <v>6147</v>
      </c>
      <c r="G2127" t="s">
        <v>249</v>
      </c>
      <c r="H2127" t="s">
        <v>46</v>
      </c>
      <c r="I2127" t="s">
        <v>129</v>
      </c>
      <c r="J2127" t="s">
        <v>130</v>
      </c>
      <c r="K2127" t="s">
        <v>131</v>
      </c>
      <c r="L2127" t="s">
        <v>6148</v>
      </c>
      <c r="M2127" t="s">
        <v>6149</v>
      </c>
      <c r="N2127">
        <v>2.036944444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2.0369440000000001</v>
      </c>
      <c r="W2127">
        <v>0</v>
      </c>
      <c r="X2127">
        <v>0</v>
      </c>
      <c r="Y2127">
        <v>0</v>
      </c>
      <c r="Z2127">
        <v>0</v>
      </c>
    </row>
    <row r="2128" spans="1:26" x14ac:dyDescent="0.3">
      <c r="A2128">
        <v>2762803</v>
      </c>
      <c r="B2128">
        <v>1</v>
      </c>
      <c r="C2128" t="s">
        <v>77</v>
      </c>
      <c r="D2128" t="s">
        <v>115</v>
      </c>
      <c r="E2128" t="s">
        <v>222</v>
      </c>
      <c r="F2128" t="s">
        <v>6150</v>
      </c>
      <c r="G2128" t="s">
        <v>199</v>
      </c>
      <c r="H2128" t="s">
        <v>47</v>
      </c>
      <c r="I2128" t="s">
        <v>129</v>
      </c>
      <c r="J2128" t="s">
        <v>130</v>
      </c>
      <c r="K2128" t="s">
        <v>131</v>
      </c>
      <c r="L2128" t="s">
        <v>6151</v>
      </c>
      <c r="M2128" t="s">
        <v>5851</v>
      </c>
      <c r="N2128">
        <v>0.27583333300000001</v>
      </c>
      <c r="O2128">
        <v>0</v>
      </c>
      <c r="P2128">
        <v>0</v>
      </c>
      <c r="Q2128">
        <v>27</v>
      </c>
      <c r="R2128">
        <v>127</v>
      </c>
      <c r="S2128">
        <v>38</v>
      </c>
      <c r="T2128">
        <v>548</v>
      </c>
      <c r="U2128">
        <v>0</v>
      </c>
      <c r="V2128">
        <v>0</v>
      </c>
      <c r="W2128">
        <v>7.4474999999999998</v>
      </c>
      <c r="X2128">
        <v>35.030833000000001</v>
      </c>
      <c r="Y2128">
        <v>10.481667</v>
      </c>
      <c r="Z2128">
        <v>151.156666</v>
      </c>
    </row>
    <row r="2129" spans="1:26" x14ac:dyDescent="0.3">
      <c r="A2129">
        <v>2762812</v>
      </c>
      <c r="B2129">
        <v>1</v>
      </c>
      <c r="C2129" t="s">
        <v>76</v>
      </c>
      <c r="D2129" t="s">
        <v>100</v>
      </c>
      <c r="E2129" t="s">
        <v>163</v>
      </c>
      <c r="F2129" t="s">
        <v>6152</v>
      </c>
      <c r="G2129" t="s">
        <v>199</v>
      </c>
      <c r="H2129" t="s">
        <v>47</v>
      </c>
      <c r="I2129" t="s">
        <v>129</v>
      </c>
      <c r="J2129" t="s">
        <v>130</v>
      </c>
      <c r="K2129" t="s">
        <v>131</v>
      </c>
      <c r="L2129" t="s">
        <v>6153</v>
      </c>
      <c r="M2129" t="s">
        <v>6154</v>
      </c>
      <c r="N2129">
        <v>2.4502777770000002</v>
      </c>
      <c r="O2129">
        <v>0</v>
      </c>
      <c r="P2129">
        <v>699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1712.744166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2762821</v>
      </c>
      <c r="B2130">
        <v>1</v>
      </c>
      <c r="C2130" t="s">
        <v>76</v>
      </c>
      <c r="D2130" t="s">
        <v>79</v>
      </c>
      <c r="E2130" t="s">
        <v>145</v>
      </c>
      <c r="F2130" t="s">
        <v>245</v>
      </c>
      <c r="G2130" t="s">
        <v>135</v>
      </c>
      <c r="H2130" t="s">
        <v>46</v>
      </c>
      <c r="I2130" t="s">
        <v>129</v>
      </c>
      <c r="J2130" t="s">
        <v>130</v>
      </c>
      <c r="K2130" t="s">
        <v>131</v>
      </c>
      <c r="L2130" t="s">
        <v>6155</v>
      </c>
      <c r="M2130" t="s">
        <v>6156</v>
      </c>
      <c r="N2130">
        <v>1.3402777770000001</v>
      </c>
      <c r="O2130">
        <v>0</v>
      </c>
      <c r="P2130">
        <v>111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148.77083300000001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2762819</v>
      </c>
      <c r="B2131">
        <v>1</v>
      </c>
      <c r="C2131" t="s">
        <v>77</v>
      </c>
      <c r="D2131" t="s">
        <v>120</v>
      </c>
      <c r="E2131" t="s">
        <v>126</v>
      </c>
      <c r="F2131" t="s">
        <v>6157</v>
      </c>
      <c r="G2131" t="s">
        <v>128</v>
      </c>
      <c r="H2131" t="s">
        <v>46</v>
      </c>
      <c r="I2131" t="s">
        <v>129</v>
      </c>
      <c r="J2131" t="s">
        <v>130</v>
      </c>
      <c r="K2131" t="s">
        <v>131</v>
      </c>
      <c r="L2131" t="s">
        <v>6158</v>
      </c>
      <c r="M2131" t="s">
        <v>6159</v>
      </c>
      <c r="N2131">
        <v>2.420833333</v>
      </c>
      <c r="O2131">
        <v>0</v>
      </c>
      <c r="P2131">
        <v>0</v>
      </c>
      <c r="Q2131">
        <v>0</v>
      </c>
      <c r="R2131">
        <v>3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7.2625000000000002</v>
      </c>
      <c r="Y2131">
        <v>0</v>
      </c>
      <c r="Z2131">
        <v>0</v>
      </c>
    </row>
    <row r="2132" spans="1:26" x14ac:dyDescent="0.3">
      <c r="A2132">
        <v>2762779</v>
      </c>
      <c r="B2132">
        <v>2</v>
      </c>
      <c r="C2132" t="s">
        <v>76</v>
      </c>
      <c r="D2132" t="s">
        <v>78</v>
      </c>
      <c r="E2132" t="s">
        <v>163</v>
      </c>
      <c r="F2132" t="s">
        <v>6160</v>
      </c>
      <c r="G2132" t="s">
        <v>578</v>
      </c>
      <c r="H2132" t="s">
        <v>47</v>
      </c>
      <c r="I2132" t="s">
        <v>129</v>
      </c>
      <c r="J2132" t="s">
        <v>15</v>
      </c>
      <c r="K2132" t="s">
        <v>131</v>
      </c>
      <c r="L2132" t="s">
        <v>6161</v>
      </c>
      <c r="M2132" t="s">
        <v>6162</v>
      </c>
      <c r="N2132">
        <v>0.64222222200000001</v>
      </c>
      <c r="O2132">
        <v>0</v>
      </c>
      <c r="P2132">
        <v>858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551.02666599999998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2762829</v>
      </c>
      <c r="B2133">
        <v>1</v>
      </c>
      <c r="C2133" t="s">
        <v>76</v>
      </c>
      <c r="D2133" t="s">
        <v>106</v>
      </c>
      <c r="E2133" t="s">
        <v>153</v>
      </c>
      <c r="F2133" t="s">
        <v>6163</v>
      </c>
      <c r="G2133" t="s">
        <v>206</v>
      </c>
      <c r="H2133" t="s">
        <v>46</v>
      </c>
      <c r="I2133" t="s">
        <v>129</v>
      </c>
      <c r="J2133" t="s">
        <v>130</v>
      </c>
      <c r="K2133" t="s">
        <v>131</v>
      </c>
      <c r="L2133" t="s">
        <v>6164</v>
      </c>
      <c r="M2133" t="s">
        <v>6165</v>
      </c>
      <c r="N2133">
        <v>1.5225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1.5225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2762824</v>
      </c>
      <c r="B2134">
        <v>1</v>
      </c>
      <c r="C2134" t="s">
        <v>76</v>
      </c>
      <c r="D2134" t="s">
        <v>92</v>
      </c>
      <c r="E2134" t="s">
        <v>153</v>
      </c>
      <c r="F2134" t="s">
        <v>6166</v>
      </c>
      <c r="G2134" t="s">
        <v>155</v>
      </c>
      <c r="H2134" t="s">
        <v>46</v>
      </c>
      <c r="I2134" t="s">
        <v>129</v>
      </c>
      <c r="J2134" t="s">
        <v>130</v>
      </c>
      <c r="K2134" t="s">
        <v>131</v>
      </c>
      <c r="L2134" t="s">
        <v>6167</v>
      </c>
      <c r="M2134" t="s">
        <v>6168</v>
      </c>
      <c r="N2134">
        <v>1.2819444440000001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1.281944</v>
      </c>
    </row>
    <row r="2135" spans="1:26" x14ac:dyDescent="0.3">
      <c r="A2135">
        <v>2762825</v>
      </c>
      <c r="B2135">
        <v>1</v>
      </c>
      <c r="C2135" t="s">
        <v>77</v>
      </c>
      <c r="D2135" t="s">
        <v>108</v>
      </c>
      <c r="E2135" t="s">
        <v>158</v>
      </c>
      <c r="F2135" t="s">
        <v>6169</v>
      </c>
      <c r="G2135" t="s">
        <v>199</v>
      </c>
      <c r="H2135" t="s">
        <v>47</v>
      </c>
      <c r="I2135" t="s">
        <v>129</v>
      </c>
      <c r="J2135" t="s">
        <v>130</v>
      </c>
      <c r="K2135" t="s">
        <v>131</v>
      </c>
      <c r="L2135" t="s">
        <v>6170</v>
      </c>
      <c r="M2135" t="s">
        <v>6171</v>
      </c>
      <c r="N2135">
        <v>0.65833333299999997</v>
      </c>
      <c r="O2135">
        <v>0</v>
      </c>
      <c r="P2135">
        <v>0</v>
      </c>
      <c r="Q2135">
        <v>0</v>
      </c>
      <c r="R2135">
        <v>0</v>
      </c>
      <c r="S2135">
        <v>1</v>
      </c>
      <c r="T2135">
        <v>83</v>
      </c>
      <c r="U2135">
        <v>0</v>
      </c>
      <c r="V2135">
        <v>0</v>
      </c>
      <c r="W2135">
        <v>0</v>
      </c>
      <c r="X2135">
        <v>0</v>
      </c>
      <c r="Y2135">
        <v>0.65833299999999995</v>
      </c>
      <c r="Z2135">
        <v>54.641666999999998</v>
      </c>
    </row>
    <row r="2136" spans="1:26" x14ac:dyDescent="0.3">
      <c r="A2136">
        <v>2762827</v>
      </c>
      <c r="B2136">
        <v>1</v>
      </c>
      <c r="C2136" t="s">
        <v>76</v>
      </c>
      <c r="D2136" t="s">
        <v>80</v>
      </c>
      <c r="E2136" t="s">
        <v>153</v>
      </c>
      <c r="F2136" t="s">
        <v>6172</v>
      </c>
      <c r="G2136" t="s">
        <v>249</v>
      </c>
      <c r="H2136" t="s">
        <v>46</v>
      </c>
      <c r="I2136" t="s">
        <v>129</v>
      </c>
      <c r="J2136" t="s">
        <v>130</v>
      </c>
      <c r="K2136" t="s">
        <v>131</v>
      </c>
      <c r="L2136" t="s">
        <v>6173</v>
      </c>
      <c r="M2136" t="s">
        <v>6174</v>
      </c>
      <c r="N2136">
        <v>3.3774999999999999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3.3774999999999999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2762923</v>
      </c>
      <c r="B2137">
        <v>1</v>
      </c>
      <c r="C2137" t="s">
        <v>77</v>
      </c>
      <c r="D2137" t="s">
        <v>112</v>
      </c>
      <c r="E2137" t="s">
        <v>167</v>
      </c>
      <c r="F2137" t="s">
        <v>6175</v>
      </c>
      <c r="G2137" t="s">
        <v>195</v>
      </c>
      <c r="H2137" t="s">
        <v>46</v>
      </c>
      <c r="I2137" t="s">
        <v>129</v>
      </c>
      <c r="J2137" t="s">
        <v>130</v>
      </c>
      <c r="K2137" t="s">
        <v>131</v>
      </c>
      <c r="L2137" t="s">
        <v>6176</v>
      </c>
      <c r="M2137" t="s">
        <v>6177</v>
      </c>
      <c r="N2137">
        <v>2.0461111110000001</v>
      </c>
      <c r="O2137">
        <v>0</v>
      </c>
      <c r="P2137">
        <v>0</v>
      </c>
      <c r="Q2137">
        <v>0</v>
      </c>
      <c r="R2137">
        <v>80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163.68888899999999</v>
      </c>
      <c r="Y2137">
        <v>0</v>
      </c>
      <c r="Z2137">
        <v>0</v>
      </c>
    </row>
    <row r="2138" spans="1:26" x14ac:dyDescent="0.3">
      <c r="A2138">
        <v>2762836</v>
      </c>
      <c r="B2138">
        <v>1</v>
      </c>
      <c r="C2138" t="s">
        <v>76</v>
      </c>
      <c r="D2138" t="s">
        <v>78</v>
      </c>
      <c r="E2138" t="s">
        <v>153</v>
      </c>
      <c r="F2138" t="s">
        <v>6178</v>
      </c>
      <c r="G2138" t="s">
        <v>249</v>
      </c>
      <c r="H2138" t="s">
        <v>46</v>
      </c>
      <c r="I2138" t="s">
        <v>129</v>
      </c>
      <c r="J2138" t="s">
        <v>130</v>
      </c>
      <c r="K2138" t="s">
        <v>131</v>
      </c>
      <c r="L2138" t="s">
        <v>6179</v>
      </c>
      <c r="M2138" t="s">
        <v>6180</v>
      </c>
      <c r="N2138">
        <v>0.995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0.995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2762838</v>
      </c>
      <c r="B2139">
        <v>1</v>
      </c>
      <c r="C2139" t="s">
        <v>76</v>
      </c>
      <c r="D2139" t="s">
        <v>83</v>
      </c>
      <c r="E2139" t="s">
        <v>153</v>
      </c>
      <c r="F2139" t="s">
        <v>6181</v>
      </c>
      <c r="G2139" t="s">
        <v>206</v>
      </c>
      <c r="H2139" t="s">
        <v>46</v>
      </c>
      <c r="I2139" t="s">
        <v>129</v>
      </c>
      <c r="J2139" t="s">
        <v>130</v>
      </c>
      <c r="K2139" t="s">
        <v>131</v>
      </c>
      <c r="L2139" t="s">
        <v>6182</v>
      </c>
      <c r="M2139" t="s">
        <v>6183</v>
      </c>
      <c r="N2139">
        <v>1.4694444440000001</v>
      </c>
      <c r="O2139">
        <v>0</v>
      </c>
      <c r="P2139">
        <v>25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36.736111000000001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2762839</v>
      </c>
      <c r="B2140">
        <v>1</v>
      </c>
      <c r="C2140" t="s">
        <v>77</v>
      </c>
      <c r="D2140" t="s">
        <v>114</v>
      </c>
      <c r="E2140" t="s">
        <v>163</v>
      </c>
      <c r="F2140" t="s">
        <v>6184</v>
      </c>
      <c r="G2140" t="s">
        <v>264</v>
      </c>
      <c r="H2140" t="s">
        <v>47</v>
      </c>
      <c r="I2140" t="s">
        <v>129</v>
      </c>
      <c r="J2140" t="s">
        <v>130</v>
      </c>
      <c r="K2140" t="s">
        <v>131</v>
      </c>
      <c r="L2140" t="s">
        <v>6185</v>
      </c>
      <c r="M2140" t="s">
        <v>6186</v>
      </c>
      <c r="N2140">
        <v>2.1608333329999998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60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129.65</v>
      </c>
    </row>
    <row r="2141" spans="1:26" x14ac:dyDescent="0.3">
      <c r="A2141">
        <v>2762841</v>
      </c>
      <c r="B2141">
        <v>1</v>
      </c>
      <c r="C2141" t="s">
        <v>77</v>
      </c>
      <c r="D2141" t="s">
        <v>119</v>
      </c>
      <c r="E2141" t="s">
        <v>163</v>
      </c>
      <c r="F2141" t="s">
        <v>6187</v>
      </c>
      <c r="G2141" t="s">
        <v>264</v>
      </c>
      <c r="H2141" t="s">
        <v>47</v>
      </c>
      <c r="I2141" t="s">
        <v>129</v>
      </c>
      <c r="J2141" t="s">
        <v>130</v>
      </c>
      <c r="K2141" t="s">
        <v>131</v>
      </c>
      <c r="L2141" t="s">
        <v>6188</v>
      </c>
      <c r="M2141" t="s">
        <v>6189</v>
      </c>
      <c r="N2141">
        <v>4.1436111110000002</v>
      </c>
      <c r="O2141">
        <v>32</v>
      </c>
      <c r="P2141">
        <v>36</v>
      </c>
      <c r="Q2141">
        <v>0</v>
      </c>
      <c r="R2141">
        <v>0</v>
      </c>
      <c r="S2141">
        <v>0</v>
      </c>
      <c r="T2141">
        <v>0</v>
      </c>
      <c r="U2141">
        <v>132.59555599999999</v>
      </c>
      <c r="V2141">
        <v>149.16999999999999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2762843</v>
      </c>
      <c r="B2142">
        <v>1</v>
      </c>
      <c r="C2142" t="s">
        <v>76</v>
      </c>
      <c r="D2142" t="s">
        <v>102</v>
      </c>
      <c r="E2142" t="s">
        <v>158</v>
      </c>
      <c r="F2142" t="s">
        <v>6190</v>
      </c>
      <c r="G2142" t="s">
        <v>199</v>
      </c>
      <c r="H2142" t="s">
        <v>47</v>
      </c>
      <c r="I2142" t="s">
        <v>129</v>
      </c>
      <c r="J2142" t="s">
        <v>130</v>
      </c>
      <c r="K2142" t="s">
        <v>131</v>
      </c>
      <c r="L2142" t="s">
        <v>6191</v>
      </c>
      <c r="M2142" t="s">
        <v>6192</v>
      </c>
      <c r="N2142">
        <v>1.1586111109999999</v>
      </c>
      <c r="O2142">
        <v>49</v>
      </c>
      <c r="P2142">
        <v>446</v>
      </c>
      <c r="Q2142">
        <v>0</v>
      </c>
      <c r="R2142">
        <v>0</v>
      </c>
      <c r="S2142">
        <v>0</v>
      </c>
      <c r="T2142">
        <v>0</v>
      </c>
      <c r="U2142">
        <v>56.771943999999998</v>
      </c>
      <c r="V2142">
        <v>516.74055599999997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2762765</v>
      </c>
      <c r="B2143">
        <v>2</v>
      </c>
      <c r="C2143" t="s">
        <v>76</v>
      </c>
      <c r="D2143" t="s">
        <v>90</v>
      </c>
      <c r="E2143" t="s">
        <v>167</v>
      </c>
      <c r="F2143" t="s">
        <v>6193</v>
      </c>
      <c r="G2143" t="s">
        <v>578</v>
      </c>
      <c r="H2143" t="s">
        <v>46</v>
      </c>
      <c r="I2143" t="s">
        <v>129</v>
      </c>
      <c r="J2143" t="s">
        <v>15</v>
      </c>
      <c r="K2143" t="s">
        <v>131</v>
      </c>
      <c r="L2143" t="s">
        <v>6113</v>
      </c>
      <c r="M2143" t="s">
        <v>6194</v>
      </c>
      <c r="N2143">
        <v>0.65638888799999995</v>
      </c>
      <c r="O2143">
        <v>0</v>
      </c>
      <c r="P2143">
        <v>256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168.03555499999999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2762851</v>
      </c>
      <c r="B2144">
        <v>1</v>
      </c>
      <c r="C2144" t="s">
        <v>76</v>
      </c>
      <c r="D2144" t="s">
        <v>98</v>
      </c>
      <c r="E2144" t="s">
        <v>163</v>
      </c>
      <c r="F2144" t="s">
        <v>6195</v>
      </c>
      <c r="G2144" t="s">
        <v>364</v>
      </c>
      <c r="H2144" t="s">
        <v>47</v>
      </c>
      <c r="I2144" t="s">
        <v>129</v>
      </c>
      <c r="J2144" t="s">
        <v>130</v>
      </c>
      <c r="K2144" t="s">
        <v>131</v>
      </c>
      <c r="L2144" t="s">
        <v>6196</v>
      </c>
      <c r="M2144" t="s">
        <v>6197</v>
      </c>
      <c r="N2144">
        <v>1.0433333330000001</v>
      </c>
      <c r="O2144">
        <v>0</v>
      </c>
      <c r="P2144">
        <v>0</v>
      </c>
      <c r="Q2144">
        <v>4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4.1733330000000004</v>
      </c>
      <c r="X2144">
        <v>0</v>
      </c>
      <c r="Y2144">
        <v>0</v>
      </c>
      <c r="Z2144">
        <v>0</v>
      </c>
    </row>
    <row r="2145" spans="1:26" x14ac:dyDescent="0.3">
      <c r="A2145">
        <v>2762855</v>
      </c>
      <c r="B2145">
        <v>1</v>
      </c>
      <c r="C2145" t="s">
        <v>77</v>
      </c>
      <c r="D2145" t="s">
        <v>112</v>
      </c>
      <c r="E2145" t="s">
        <v>222</v>
      </c>
      <c r="F2145" t="s">
        <v>6198</v>
      </c>
      <c r="G2145" t="s">
        <v>199</v>
      </c>
      <c r="H2145" t="s">
        <v>47</v>
      </c>
      <c r="I2145" t="s">
        <v>129</v>
      </c>
      <c r="J2145" t="s">
        <v>130</v>
      </c>
      <c r="K2145" t="s">
        <v>131</v>
      </c>
      <c r="L2145" t="s">
        <v>6199</v>
      </c>
      <c r="M2145" t="s">
        <v>6200</v>
      </c>
      <c r="N2145">
        <v>0.30333333299999998</v>
      </c>
      <c r="O2145">
        <v>0</v>
      </c>
      <c r="P2145">
        <v>0</v>
      </c>
      <c r="Q2145">
        <v>92</v>
      </c>
      <c r="R2145">
        <v>111</v>
      </c>
      <c r="S2145">
        <v>197</v>
      </c>
      <c r="T2145">
        <v>5253</v>
      </c>
      <c r="U2145">
        <v>0</v>
      </c>
      <c r="V2145">
        <v>0</v>
      </c>
      <c r="W2145">
        <v>27.906666999999999</v>
      </c>
      <c r="X2145">
        <v>33.67</v>
      </c>
      <c r="Y2145">
        <v>59.756667</v>
      </c>
      <c r="Z2145">
        <v>1593.4099980000001</v>
      </c>
    </row>
    <row r="2146" spans="1:26" x14ac:dyDescent="0.3">
      <c r="A2146">
        <v>2762858</v>
      </c>
      <c r="B2146">
        <v>1</v>
      </c>
      <c r="C2146" t="s">
        <v>76</v>
      </c>
      <c r="D2146" t="s">
        <v>82</v>
      </c>
      <c r="E2146" t="s">
        <v>126</v>
      </c>
      <c r="F2146" t="s">
        <v>6201</v>
      </c>
      <c r="G2146" t="s">
        <v>128</v>
      </c>
      <c r="H2146" t="s">
        <v>46</v>
      </c>
      <c r="I2146" t="s">
        <v>129</v>
      </c>
      <c r="J2146" t="s">
        <v>130</v>
      </c>
      <c r="K2146" t="s">
        <v>131</v>
      </c>
      <c r="L2146" t="s">
        <v>6202</v>
      </c>
      <c r="M2146" t="s">
        <v>6203</v>
      </c>
      <c r="N2146">
        <v>2.4552777770000001</v>
      </c>
      <c r="O2146">
        <v>0</v>
      </c>
      <c r="P2146">
        <v>29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71.203056000000004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2762870</v>
      </c>
      <c r="B2147">
        <v>1</v>
      </c>
      <c r="C2147" t="s">
        <v>77</v>
      </c>
      <c r="D2147" t="s">
        <v>124</v>
      </c>
      <c r="E2147" t="s">
        <v>153</v>
      </c>
      <c r="F2147" t="s">
        <v>6204</v>
      </c>
      <c r="G2147" t="s">
        <v>155</v>
      </c>
      <c r="H2147" t="s">
        <v>46</v>
      </c>
      <c r="I2147" t="s">
        <v>129</v>
      </c>
      <c r="J2147" t="s">
        <v>130</v>
      </c>
      <c r="K2147" t="s">
        <v>131</v>
      </c>
      <c r="L2147" t="s">
        <v>6205</v>
      </c>
      <c r="M2147" t="s">
        <v>6206</v>
      </c>
      <c r="N2147">
        <v>1.8125</v>
      </c>
      <c r="O2147">
        <v>0</v>
      </c>
      <c r="P2147">
        <v>9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16.3125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2762862</v>
      </c>
      <c r="B2148">
        <v>1</v>
      </c>
      <c r="C2148" t="s">
        <v>77</v>
      </c>
      <c r="D2148" t="s">
        <v>124</v>
      </c>
      <c r="E2148" t="s">
        <v>167</v>
      </c>
      <c r="F2148" t="s">
        <v>4011</v>
      </c>
      <c r="G2148" t="s">
        <v>371</v>
      </c>
      <c r="H2148" t="s">
        <v>46</v>
      </c>
      <c r="I2148" t="s">
        <v>129</v>
      </c>
      <c r="J2148" t="s">
        <v>130</v>
      </c>
      <c r="K2148" t="s">
        <v>131</v>
      </c>
      <c r="L2148" t="s">
        <v>6207</v>
      </c>
      <c r="M2148" t="s">
        <v>6208</v>
      </c>
      <c r="N2148">
        <v>1.724444444</v>
      </c>
      <c r="O2148">
        <v>0</v>
      </c>
      <c r="P2148">
        <v>54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93.12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2762868</v>
      </c>
      <c r="B2149">
        <v>1</v>
      </c>
      <c r="C2149" t="s">
        <v>77</v>
      </c>
      <c r="D2149" t="s">
        <v>119</v>
      </c>
      <c r="E2149" t="s">
        <v>153</v>
      </c>
      <c r="F2149" t="s">
        <v>6209</v>
      </c>
      <c r="G2149" t="s">
        <v>206</v>
      </c>
      <c r="H2149" t="s">
        <v>46</v>
      </c>
      <c r="I2149" t="s">
        <v>129</v>
      </c>
      <c r="J2149" t="s">
        <v>130</v>
      </c>
      <c r="K2149" t="s">
        <v>131</v>
      </c>
      <c r="L2149" t="s">
        <v>6210</v>
      </c>
      <c r="M2149" t="s">
        <v>6211</v>
      </c>
      <c r="N2149">
        <v>2.6972222220000002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2.697222</v>
      </c>
      <c r="W2149">
        <v>0</v>
      </c>
      <c r="X2149">
        <v>0</v>
      </c>
      <c r="Y2149">
        <v>0</v>
      </c>
      <c r="Z2149">
        <v>0</v>
      </c>
    </row>
    <row r="2150" spans="1:26" x14ac:dyDescent="0.3">
      <c r="A2150">
        <v>2762866</v>
      </c>
      <c r="B2150">
        <v>1</v>
      </c>
      <c r="C2150" t="s">
        <v>77</v>
      </c>
      <c r="D2150" t="s">
        <v>109</v>
      </c>
      <c r="E2150" t="s">
        <v>222</v>
      </c>
      <c r="F2150" t="s">
        <v>6212</v>
      </c>
      <c r="G2150" t="s">
        <v>199</v>
      </c>
      <c r="H2150" t="s">
        <v>47</v>
      </c>
      <c r="I2150" t="s">
        <v>129</v>
      </c>
      <c r="J2150" t="s">
        <v>130</v>
      </c>
      <c r="K2150" t="s">
        <v>131</v>
      </c>
      <c r="L2150" t="s">
        <v>6213</v>
      </c>
      <c r="M2150" t="s">
        <v>6214</v>
      </c>
      <c r="N2150">
        <v>1.0291666660000001</v>
      </c>
      <c r="O2150">
        <v>24</v>
      </c>
      <c r="P2150">
        <v>326</v>
      </c>
      <c r="Q2150">
        <v>0</v>
      </c>
      <c r="R2150">
        <v>0</v>
      </c>
      <c r="S2150">
        <v>24</v>
      </c>
      <c r="T2150">
        <v>488</v>
      </c>
      <c r="U2150">
        <v>24.7</v>
      </c>
      <c r="V2150">
        <v>335.50833299999999</v>
      </c>
      <c r="W2150">
        <v>0</v>
      </c>
      <c r="X2150">
        <v>0</v>
      </c>
      <c r="Y2150">
        <v>24.7</v>
      </c>
      <c r="Z2150">
        <v>502.23333300000002</v>
      </c>
    </row>
    <row r="2151" spans="1:26" x14ac:dyDescent="0.3">
      <c r="A2151">
        <v>2762876</v>
      </c>
      <c r="B2151">
        <v>1</v>
      </c>
      <c r="C2151" t="s">
        <v>76</v>
      </c>
      <c r="D2151" t="s">
        <v>78</v>
      </c>
      <c r="E2151" t="s">
        <v>145</v>
      </c>
      <c r="F2151" t="s">
        <v>2608</v>
      </c>
      <c r="G2151" t="s">
        <v>128</v>
      </c>
      <c r="H2151" t="s">
        <v>46</v>
      </c>
      <c r="I2151" t="s">
        <v>129</v>
      </c>
      <c r="J2151" t="s">
        <v>130</v>
      </c>
      <c r="K2151" t="s">
        <v>131</v>
      </c>
      <c r="L2151" t="s">
        <v>6215</v>
      </c>
      <c r="M2151" t="s">
        <v>6216</v>
      </c>
      <c r="N2151">
        <v>2.0044444440000002</v>
      </c>
      <c r="O2151">
        <v>0</v>
      </c>
      <c r="P2151">
        <v>31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62.137777999999997</v>
      </c>
      <c r="W2151">
        <v>0</v>
      </c>
      <c r="X2151">
        <v>0</v>
      </c>
      <c r="Y2151">
        <v>0</v>
      </c>
      <c r="Z2151">
        <v>0</v>
      </c>
    </row>
    <row r="2152" spans="1:26" x14ac:dyDescent="0.3">
      <c r="A2152">
        <v>2762873</v>
      </c>
      <c r="B2152">
        <v>1</v>
      </c>
      <c r="C2152" t="s">
        <v>76</v>
      </c>
      <c r="D2152" t="s">
        <v>78</v>
      </c>
      <c r="E2152" t="s">
        <v>145</v>
      </c>
      <c r="F2152" t="s">
        <v>4184</v>
      </c>
      <c r="G2152" t="s">
        <v>135</v>
      </c>
      <c r="H2152" t="s">
        <v>46</v>
      </c>
      <c r="I2152" t="s">
        <v>129</v>
      </c>
      <c r="J2152" t="s">
        <v>130</v>
      </c>
      <c r="K2152" t="s">
        <v>131</v>
      </c>
      <c r="L2152" t="s">
        <v>6217</v>
      </c>
      <c r="M2152" t="s">
        <v>6218</v>
      </c>
      <c r="N2152">
        <v>0.82777777699999999</v>
      </c>
      <c r="O2152">
        <v>0</v>
      </c>
      <c r="P2152">
        <v>28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23.177778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2762874</v>
      </c>
      <c r="B2153">
        <v>1</v>
      </c>
      <c r="C2153" t="s">
        <v>76</v>
      </c>
      <c r="D2153" t="s">
        <v>78</v>
      </c>
      <c r="E2153" t="s">
        <v>145</v>
      </c>
      <c r="F2153" t="s">
        <v>6219</v>
      </c>
      <c r="G2153" t="s">
        <v>135</v>
      </c>
      <c r="H2153" t="s">
        <v>46</v>
      </c>
      <c r="I2153" t="s">
        <v>129</v>
      </c>
      <c r="J2153" t="s">
        <v>130</v>
      </c>
      <c r="K2153" t="s">
        <v>131</v>
      </c>
      <c r="L2153" t="s">
        <v>6220</v>
      </c>
      <c r="M2153" t="s">
        <v>6221</v>
      </c>
      <c r="N2153">
        <v>0.81583333300000005</v>
      </c>
      <c r="O2153">
        <v>0</v>
      </c>
      <c r="P2153">
        <v>39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31.817499999999999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2762875</v>
      </c>
      <c r="B2154">
        <v>1</v>
      </c>
      <c r="C2154" t="s">
        <v>77</v>
      </c>
      <c r="D2154" t="s">
        <v>117</v>
      </c>
      <c r="E2154" t="s">
        <v>126</v>
      </c>
      <c r="F2154" t="s">
        <v>6222</v>
      </c>
      <c r="G2154" t="s">
        <v>128</v>
      </c>
      <c r="H2154" t="s">
        <v>46</v>
      </c>
      <c r="I2154" t="s">
        <v>129</v>
      </c>
      <c r="J2154" t="s">
        <v>130</v>
      </c>
      <c r="K2154" t="s">
        <v>131</v>
      </c>
      <c r="L2154" t="s">
        <v>6223</v>
      </c>
      <c r="M2154" t="s">
        <v>6224</v>
      </c>
      <c r="N2154">
        <v>0.824722222</v>
      </c>
      <c r="O2154">
        <v>0</v>
      </c>
      <c r="P2154">
        <v>0</v>
      </c>
      <c r="Q2154">
        <v>0</v>
      </c>
      <c r="R2154">
        <v>1</v>
      </c>
      <c r="S2154">
        <v>0</v>
      </c>
      <c r="T2154">
        <v>5</v>
      </c>
      <c r="U2154">
        <v>0</v>
      </c>
      <c r="V2154">
        <v>0</v>
      </c>
      <c r="W2154">
        <v>0</v>
      </c>
      <c r="X2154">
        <v>0.82472199999999996</v>
      </c>
      <c r="Y2154">
        <v>0</v>
      </c>
      <c r="Z2154">
        <v>4.1236110000000004</v>
      </c>
    </row>
    <row r="2155" spans="1:26" x14ac:dyDescent="0.3">
      <c r="A2155">
        <v>2762970</v>
      </c>
      <c r="B2155">
        <v>1</v>
      </c>
      <c r="C2155" t="s">
        <v>77</v>
      </c>
      <c r="D2155" t="s">
        <v>115</v>
      </c>
      <c r="E2155" t="s">
        <v>163</v>
      </c>
      <c r="F2155" t="s">
        <v>6225</v>
      </c>
      <c r="G2155" t="s">
        <v>264</v>
      </c>
      <c r="H2155" t="s">
        <v>47</v>
      </c>
      <c r="I2155" t="s">
        <v>129</v>
      </c>
      <c r="J2155" t="s">
        <v>130</v>
      </c>
      <c r="K2155" t="s">
        <v>131</v>
      </c>
      <c r="L2155" t="s">
        <v>6226</v>
      </c>
      <c r="M2155" t="s">
        <v>6227</v>
      </c>
      <c r="N2155">
        <v>2.355</v>
      </c>
      <c r="O2155">
        <v>0</v>
      </c>
      <c r="P2155">
        <v>0</v>
      </c>
      <c r="Q2155">
        <v>0</v>
      </c>
      <c r="R2155">
        <v>0</v>
      </c>
      <c r="S2155">
        <v>20</v>
      </c>
      <c r="T2155">
        <v>122</v>
      </c>
      <c r="U2155">
        <v>0</v>
      </c>
      <c r="V2155">
        <v>0</v>
      </c>
      <c r="W2155">
        <v>0</v>
      </c>
      <c r="X2155">
        <v>0</v>
      </c>
      <c r="Y2155">
        <v>47.1</v>
      </c>
      <c r="Z2155">
        <v>287.31</v>
      </c>
    </row>
    <row r="2156" spans="1:26" x14ac:dyDescent="0.3">
      <c r="A2156">
        <v>2762881</v>
      </c>
      <c r="B2156">
        <v>1</v>
      </c>
      <c r="C2156" t="s">
        <v>77</v>
      </c>
      <c r="D2156" t="s">
        <v>112</v>
      </c>
      <c r="E2156" t="s">
        <v>158</v>
      </c>
      <c r="F2156" t="s">
        <v>6228</v>
      </c>
      <c r="G2156" t="s">
        <v>199</v>
      </c>
      <c r="H2156" t="s">
        <v>47</v>
      </c>
      <c r="I2156" t="s">
        <v>129</v>
      </c>
      <c r="J2156" t="s">
        <v>130</v>
      </c>
      <c r="K2156" t="s">
        <v>131</v>
      </c>
      <c r="L2156" t="s">
        <v>6229</v>
      </c>
      <c r="M2156" t="s">
        <v>6230</v>
      </c>
      <c r="N2156">
        <v>1.3819444439999999</v>
      </c>
      <c r="O2156">
        <v>0</v>
      </c>
      <c r="P2156">
        <v>0</v>
      </c>
      <c r="Q2156">
        <v>0</v>
      </c>
      <c r="R2156">
        <v>0</v>
      </c>
      <c r="S2156">
        <v>5</v>
      </c>
      <c r="T2156">
        <v>385</v>
      </c>
      <c r="U2156">
        <v>0</v>
      </c>
      <c r="V2156">
        <v>0</v>
      </c>
      <c r="W2156">
        <v>0</v>
      </c>
      <c r="X2156">
        <v>0</v>
      </c>
      <c r="Y2156">
        <v>6.9097220000000004</v>
      </c>
      <c r="Z2156">
        <v>532.04861100000005</v>
      </c>
    </row>
    <row r="2157" spans="1:26" x14ac:dyDescent="0.3">
      <c r="A2157">
        <v>2762879</v>
      </c>
      <c r="B2157">
        <v>1</v>
      </c>
      <c r="C2157" t="s">
        <v>76</v>
      </c>
      <c r="D2157" t="s">
        <v>98</v>
      </c>
      <c r="E2157" t="s">
        <v>222</v>
      </c>
      <c r="F2157" t="s">
        <v>6231</v>
      </c>
      <c r="G2157" t="s">
        <v>160</v>
      </c>
      <c r="H2157" t="s">
        <v>47</v>
      </c>
      <c r="I2157" t="s">
        <v>129</v>
      </c>
      <c r="J2157" t="s">
        <v>130</v>
      </c>
      <c r="K2157" t="s">
        <v>131</v>
      </c>
      <c r="L2157" t="s">
        <v>6232</v>
      </c>
      <c r="M2157" t="s">
        <v>6233</v>
      </c>
      <c r="N2157">
        <v>0.40305555500000001</v>
      </c>
      <c r="O2157">
        <v>2</v>
      </c>
      <c r="P2157">
        <v>122</v>
      </c>
      <c r="Q2157">
        <v>11</v>
      </c>
      <c r="R2157">
        <v>339</v>
      </c>
      <c r="S2157">
        <v>26</v>
      </c>
      <c r="T2157">
        <v>2269</v>
      </c>
      <c r="U2157">
        <v>0.80611100000000002</v>
      </c>
      <c r="V2157">
        <v>49.172778000000001</v>
      </c>
      <c r="W2157">
        <v>4.433611</v>
      </c>
      <c r="X2157">
        <v>136.63583299999999</v>
      </c>
      <c r="Y2157">
        <v>10.479444000000001</v>
      </c>
      <c r="Z2157">
        <v>914.53305399999999</v>
      </c>
    </row>
    <row r="2158" spans="1:26" x14ac:dyDescent="0.3">
      <c r="A2158">
        <v>2762883</v>
      </c>
      <c r="B2158">
        <v>1</v>
      </c>
      <c r="C2158" t="s">
        <v>76</v>
      </c>
      <c r="D2158" t="s">
        <v>80</v>
      </c>
      <c r="E2158" t="s">
        <v>167</v>
      </c>
      <c r="F2158" t="s">
        <v>6234</v>
      </c>
      <c r="G2158" t="s">
        <v>195</v>
      </c>
      <c r="H2158" t="s">
        <v>46</v>
      </c>
      <c r="I2158" t="s">
        <v>129</v>
      </c>
      <c r="J2158" t="s">
        <v>130</v>
      </c>
      <c r="K2158" t="s">
        <v>131</v>
      </c>
      <c r="L2158" t="s">
        <v>6235</v>
      </c>
      <c r="M2158" t="s">
        <v>6236</v>
      </c>
      <c r="N2158">
        <v>1.0177777770000001</v>
      </c>
      <c r="O2158">
        <v>0</v>
      </c>
      <c r="P2158">
        <v>32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32.568888999999999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2762889</v>
      </c>
      <c r="B2159">
        <v>1</v>
      </c>
      <c r="C2159" t="s">
        <v>76</v>
      </c>
      <c r="D2159" t="s">
        <v>91</v>
      </c>
      <c r="E2159" t="s">
        <v>153</v>
      </c>
      <c r="F2159" t="s">
        <v>6237</v>
      </c>
      <c r="G2159" t="s">
        <v>155</v>
      </c>
      <c r="H2159" t="s">
        <v>46</v>
      </c>
      <c r="I2159" t="s">
        <v>129</v>
      </c>
      <c r="J2159" t="s">
        <v>130</v>
      </c>
      <c r="K2159" t="s">
        <v>131</v>
      </c>
      <c r="L2159" t="s">
        <v>6238</v>
      </c>
      <c r="M2159" t="s">
        <v>6239</v>
      </c>
      <c r="N2159">
        <v>1.3791666659999999</v>
      </c>
      <c r="O2159">
        <v>0</v>
      </c>
      <c r="P2159">
        <v>7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9.6541669999999993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2762887</v>
      </c>
      <c r="B2160">
        <v>1</v>
      </c>
      <c r="C2160" t="s">
        <v>76</v>
      </c>
      <c r="D2160" t="s">
        <v>99</v>
      </c>
      <c r="E2160" t="s">
        <v>158</v>
      </c>
      <c r="F2160" t="s">
        <v>6240</v>
      </c>
      <c r="G2160" t="s">
        <v>728</v>
      </c>
      <c r="H2160" t="s">
        <v>47</v>
      </c>
      <c r="I2160" t="s">
        <v>339</v>
      </c>
      <c r="J2160" t="s">
        <v>130</v>
      </c>
      <c r="K2160" t="s">
        <v>131</v>
      </c>
      <c r="L2160" t="s">
        <v>6241</v>
      </c>
      <c r="M2160" t="s">
        <v>6242</v>
      </c>
      <c r="N2160">
        <v>7.2222220000000004E-3</v>
      </c>
      <c r="O2160">
        <v>60</v>
      </c>
      <c r="P2160">
        <v>3249</v>
      </c>
      <c r="Q2160">
        <v>0</v>
      </c>
      <c r="R2160">
        <v>0</v>
      </c>
      <c r="S2160">
        <v>0</v>
      </c>
      <c r="T2160">
        <v>0</v>
      </c>
      <c r="U2160">
        <v>0.43333300000000002</v>
      </c>
      <c r="V2160">
        <v>23.464998999999999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2762836</v>
      </c>
      <c r="B2161">
        <v>2</v>
      </c>
      <c r="C2161" t="s">
        <v>76</v>
      </c>
      <c r="D2161" t="s">
        <v>78</v>
      </c>
      <c r="E2161" t="s">
        <v>167</v>
      </c>
      <c r="F2161" t="s">
        <v>6243</v>
      </c>
      <c r="G2161" t="s">
        <v>249</v>
      </c>
      <c r="H2161" t="s">
        <v>46</v>
      </c>
      <c r="I2161" t="s">
        <v>129</v>
      </c>
      <c r="J2161" t="s">
        <v>130</v>
      </c>
      <c r="K2161" t="s">
        <v>131</v>
      </c>
      <c r="L2161" t="s">
        <v>6180</v>
      </c>
      <c r="M2161" t="s">
        <v>6244</v>
      </c>
      <c r="N2161">
        <v>0.49777777699999998</v>
      </c>
      <c r="O2161">
        <v>0</v>
      </c>
      <c r="P2161">
        <v>350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174.22222199999999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2762907</v>
      </c>
      <c r="B2162">
        <v>1</v>
      </c>
      <c r="C2162" t="s">
        <v>76</v>
      </c>
      <c r="D2162" t="s">
        <v>106</v>
      </c>
      <c r="E2162" t="s">
        <v>153</v>
      </c>
      <c r="F2162" t="s">
        <v>6245</v>
      </c>
      <c r="G2162" t="s">
        <v>206</v>
      </c>
      <c r="H2162" t="s">
        <v>46</v>
      </c>
      <c r="I2162" t="s">
        <v>129</v>
      </c>
      <c r="J2162" t="s">
        <v>130</v>
      </c>
      <c r="K2162" t="s">
        <v>131</v>
      </c>
      <c r="L2162" t="s">
        <v>6246</v>
      </c>
      <c r="M2162" t="s">
        <v>6247</v>
      </c>
      <c r="N2162">
        <v>1.0097222219999999</v>
      </c>
      <c r="O2162">
        <v>0</v>
      </c>
      <c r="P2162">
        <v>32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32.311110999999997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2762896</v>
      </c>
      <c r="B2163">
        <v>1</v>
      </c>
      <c r="C2163" t="s">
        <v>76</v>
      </c>
      <c r="D2163" t="s">
        <v>104</v>
      </c>
      <c r="E2163" t="s">
        <v>153</v>
      </c>
      <c r="F2163" t="s">
        <v>6248</v>
      </c>
      <c r="G2163" t="s">
        <v>249</v>
      </c>
      <c r="H2163" t="s">
        <v>46</v>
      </c>
      <c r="I2163" t="s">
        <v>129</v>
      </c>
      <c r="J2163" t="s">
        <v>130</v>
      </c>
      <c r="K2163" t="s">
        <v>131</v>
      </c>
      <c r="L2163" t="s">
        <v>6249</v>
      </c>
      <c r="M2163" t="s">
        <v>6250</v>
      </c>
      <c r="N2163">
        <v>4.903333333</v>
      </c>
      <c r="O2163">
        <v>0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4.9033329999999999</v>
      </c>
      <c r="Y2163">
        <v>0</v>
      </c>
      <c r="Z2163">
        <v>0</v>
      </c>
    </row>
    <row r="2164" spans="1:26" x14ac:dyDescent="0.3">
      <c r="A2164">
        <v>2762892</v>
      </c>
      <c r="B2164">
        <v>1</v>
      </c>
      <c r="C2164" t="s">
        <v>76</v>
      </c>
      <c r="D2164" t="s">
        <v>78</v>
      </c>
      <c r="E2164" t="s">
        <v>153</v>
      </c>
      <c r="F2164" t="s">
        <v>6251</v>
      </c>
      <c r="G2164" t="s">
        <v>155</v>
      </c>
      <c r="H2164" t="s">
        <v>46</v>
      </c>
      <c r="I2164" t="s">
        <v>129</v>
      </c>
      <c r="J2164" t="s">
        <v>130</v>
      </c>
      <c r="K2164" t="s">
        <v>131</v>
      </c>
      <c r="L2164" t="s">
        <v>6252</v>
      </c>
      <c r="M2164" t="s">
        <v>6253</v>
      </c>
      <c r="N2164">
        <v>2.2850000000000001</v>
      </c>
      <c r="O2164">
        <v>0</v>
      </c>
      <c r="P2164">
        <v>2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4.57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2762893</v>
      </c>
      <c r="B2165">
        <v>1</v>
      </c>
      <c r="C2165" t="s">
        <v>77</v>
      </c>
      <c r="D2165" t="s">
        <v>122</v>
      </c>
      <c r="E2165" t="s">
        <v>163</v>
      </c>
      <c r="F2165" t="s">
        <v>5937</v>
      </c>
      <c r="G2165" t="s">
        <v>264</v>
      </c>
      <c r="H2165" t="s">
        <v>47</v>
      </c>
      <c r="I2165" t="s">
        <v>129</v>
      </c>
      <c r="J2165" t="s">
        <v>130</v>
      </c>
      <c r="K2165" t="s">
        <v>131</v>
      </c>
      <c r="L2165" t="s">
        <v>6254</v>
      </c>
      <c r="M2165" t="s">
        <v>6255</v>
      </c>
      <c r="N2165">
        <v>0.64472222199999996</v>
      </c>
      <c r="O2165">
        <v>0</v>
      </c>
      <c r="P2165">
        <v>0</v>
      </c>
      <c r="Q2165">
        <v>0</v>
      </c>
      <c r="R2165">
        <v>66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42.551667000000002</v>
      </c>
      <c r="Y2165">
        <v>0</v>
      </c>
      <c r="Z2165">
        <v>0</v>
      </c>
    </row>
    <row r="2166" spans="1:26" x14ac:dyDescent="0.3">
      <c r="A2166">
        <v>2762899</v>
      </c>
      <c r="B2166">
        <v>1</v>
      </c>
      <c r="C2166" t="s">
        <v>76</v>
      </c>
      <c r="D2166" t="s">
        <v>96</v>
      </c>
      <c r="E2166" t="s">
        <v>153</v>
      </c>
      <c r="F2166" t="s">
        <v>5416</v>
      </c>
      <c r="G2166" t="s">
        <v>249</v>
      </c>
      <c r="H2166" t="s">
        <v>46</v>
      </c>
      <c r="I2166" t="s">
        <v>129</v>
      </c>
      <c r="J2166" t="s">
        <v>130</v>
      </c>
      <c r="K2166" t="s">
        <v>131</v>
      </c>
      <c r="L2166" t="s">
        <v>6256</v>
      </c>
      <c r="M2166" t="s">
        <v>6257</v>
      </c>
      <c r="N2166">
        <v>2.1483333330000001</v>
      </c>
      <c r="O2166">
        <v>0</v>
      </c>
      <c r="P2166">
        <v>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6.4450000000000003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2762897</v>
      </c>
      <c r="B2167">
        <v>1</v>
      </c>
      <c r="C2167" t="s">
        <v>76</v>
      </c>
      <c r="D2167" t="s">
        <v>90</v>
      </c>
      <c r="E2167" t="s">
        <v>153</v>
      </c>
      <c r="F2167" t="s">
        <v>6258</v>
      </c>
      <c r="G2167" t="s">
        <v>578</v>
      </c>
      <c r="H2167" t="s">
        <v>46</v>
      </c>
      <c r="I2167" t="s">
        <v>129</v>
      </c>
      <c r="J2167" t="s">
        <v>15</v>
      </c>
      <c r="K2167" t="s">
        <v>131</v>
      </c>
      <c r="L2167" t="s">
        <v>6259</v>
      </c>
      <c r="M2167" t="s">
        <v>6260</v>
      </c>
      <c r="N2167">
        <v>3.1286111110000001</v>
      </c>
      <c r="O2167">
        <v>0</v>
      </c>
      <c r="P2167">
        <v>25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78.215277999999998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2762900</v>
      </c>
      <c r="B2168">
        <v>1</v>
      </c>
      <c r="C2168" t="s">
        <v>76</v>
      </c>
      <c r="D2168" t="s">
        <v>97</v>
      </c>
      <c r="E2168" t="s">
        <v>153</v>
      </c>
      <c r="F2168" t="s">
        <v>6261</v>
      </c>
      <c r="G2168" t="s">
        <v>249</v>
      </c>
      <c r="H2168" t="s">
        <v>46</v>
      </c>
      <c r="I2168" t="s">
        <v>129</v>
      </c>
      <c r="J2168" t="s">
        <v>130</v>
      </c>
      <c r="K2168" t="s">
        <v>131</v>
      </c>
      <c r="L2168" t="s">
        <v>6262</v>
      </c>
      <c r="M2168" t="s">
        <v>6263</v>
      </c>
      <c r="N2168">
        <v>1.2030555549999999</v>
      </c>
      <c r="O2168">
        <v>0</v>
      </c>
      <c r="P2168">
        <v>7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8.4213889999999996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2762903</v>
      </c>
      <c r="B2169">
        <v>1</v>
      </c>
      <c r="C2169" t="s">
        <v>77</v>
      </c>
      <c r="D2169" t="s">
        <v>120</v>
      </c>
      <c r="E2169" t="s">
        <v>222</v>
      </c>
      <c r="F2169" t="s">
        <v>6264</v>
      </c>
      <c r="G2169" t="s">
        <v>199</v>
      </c>
      <c r="H2169" t="s">
        <v>47</v>
      </c>
      <c r="I2169" t="s">
        <v>129</v>
      </c>
      <c r="J2169" t="s">
        <v>130</v>
      </c>
      <c r="K2169" t="s">
        <v>131</v>
      </c>
      <c r="L2169" t="s">
        <v>6265</v>
      </c>
      <c r="M2169" t="s">
        <v>6266</v>
      </c>
      <c r="N2169">
        <v>1.1583333330000001</v>
      </c>
      <c r="O2169">
        <v>21</v>
      </c>
      <c r="P2169">
        <v>0</v>
      </c>
      <c r="Q2169">
        <v>35</v>
      </c>
      <c r="R2169">
        <v>337</v>
      </c>
      <c r="S2169">
        <v>0</v>
      </c>
      <c r="T2169">
        <v>0</v>
      </c>
      <c r="U2169">
        <v>24.324999999999999</v>
      </c>
      <c r="V2169">
        <v>0</v>
      </c>
      <c r="W2169">
        <v>40.541666999999997</v>
      </c>
      <c r="X2169">
        <v>390.35833300000002</v>
      </c>
      <c r="Y2169">
        <v>0</v>
      </c>
      <c r="Z2169">
        <v>0</v>
      </c>
    </row>
    <row r="2170" spans="1:26" x14ac:dyDescent="0.3">
      <c r="A2170">
        <v>2762908</v>
      </c>
      <c r="B2170">
        <v>1</v>
      </c>
      <c r="C2170" t="s">
        <v>76</v>
      </c>
      <c r="D2170" t="s">
        <v>99</v>
      </c>
      <c r="E2170" t="s">
        <v>167</v>
      </c>
      <c r="F2170" t="s">
        <v>6267</v>
      </c>
      <c r="G2170" t="s">
        <v>160</v>
      </c>
      <c r="H2170" t="s">
        <v>46</v>
      </c>
      <c r="I2170" t="s">
        <v>129</v>
      </c>
      <c r="J2170" t="s">
        <v>130</v>
      </c>
      <c r="K2170" t="s">
        <v>131</v>
      </c>
      <c r="L2170" t="s">
        <v>6268</v>
      </c>
      <c r="M2170" t="s">
        <v>6269</v>
      </c>
      <c r="N2170">
        <v>1.7619444440000001</v>
      </c>
      <c r="O2170">
        <v>0</v>
      </c>
      <c r="P2170">
        <v>172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303.05444399999999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2762804</v>
      </c>
      <c r="B2171">
        <v>2</v>
      </c>
      <c r="C2171" t="s">
        <v>76</v>
      </c>
      <c r="D2171" t="s">
        <v>97</v>
      </c>
      <c r="E2171" t="s">
        <v>126</v>
      </c>
      <c r="F2171" t="s">
        <v>6270</v>
      </c>
      <c r="G2171" t="s">
        <v>249</v>
      </c>
      <c r="H2171" t="s">
        <v>46</v>
      </c>
      <c r="I2171" t="s">
        <v>129</v>
      </c>
      <c r="J2171" t="s">
        <v>130</v>
      </c>
      <c r="K2171" t="s">
        <v>131</v>
      </c>
      <c r="L2171" t="s">
        <v>6149</v>
      </c>
      <c r="M2171" t="s">
        <v>6271</v>
      </c>
      <c r="N2171">
        <v>0.34666666600000001</v>
      </c>
      <c r="O2171">
        <v>0</v>
      </c>
      <c r="P2171">
        <v>36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12.48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2762950</v>
      </c>
      <c r="B2172">
        <v>1</v>
      </c>
      <c r="C2172" t="s">
        <v>77</v>
      </c>
      <c r="D2172" t="s">
        <v>112</v>
      </c>
      <c r="E2172" t="s">
        <v>163</v>
      </c>
      <c r="F2172" t="s">
        <v>3417</v>
      </c>
      <c r="G2172" t="s">
        <v>364</v>
      </c>
      <c r="H2172" t="s">
        <v>47</v>
      </c>
      <c r="I2172" t="s">
        <v>129</v>
      </c>
      <c r="J2172" t="s">
        <v>130</v>
      </c>
      <c r="K2172" t="s">
        <v>131</v>
      </c>
      <c r="L2172" t="s">
        <v>6272</v>
      </c>
      <c r="M2172" t="s">
        <v>6273</v>
      </c>
      <c r="N2172">
        <v>0.95861111099999996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62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59.433889000000001</v>
      </c>
    </row>
    <row r="2173" spans="1:26" x14ac:dyDescent="0.3">
      <c r="A2173">
        <v>2762914</v>
      </c>
      <c r="B2173">
        <v>1</v>
      </c>
      <c r="C2173" t="s">
        <v>76</v>
      </c>
      <c r="D2173" t="s">
        <v>92</v>
      </c>
      <c r="E2173" t="s">
        <v>126</v>
      </c>
      <c r="F2173" t="s">
        <v>6274</v>
      </c>
      <c r="G2173" t="s">
        <v>128</v>
      </c>
      <c r="H2173" t="s">
        <v>46</v>
      </c>
      <c r="I2173" t="s">
        <v>129</v>
      </c>
      <c r="J2173" t="s">
        <v>130</v>
      </c>
      <c r="K2173" t="s">
        <v>131</v>
      </c>
      <c r="L2173" t="s">
        <v>6275</v>
      </c>
      <c r="M2173" t="s">
        <v>6276</v>
      </c>
      <c r="N2173">
        <v>1.2341666659999999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39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48.1325</v>
      </c>
    </row>
    <row r="2174" spans="1:26" x14ac:dyDescent="0.3">
      <c r="A2174">
        <v>2762915</v>
      </c>
      <c r="B2174">
        <v>1</v>
      </c>
      <c r="C2174" t="s">
        <v>77</v>
      </c>
      <c r="D2174" t="s">
        <v>110</v>
      </c>
      <c r="E2174" t="s">
        <v>158</v>
      </c>
      <c r="F2174" t="s">
        <v>6277</v>
      </c>
      <c r="G2174" t="s">
        <v>199</v>
      </c>
      <c r="H2174" t="s">
        <v>47</v>
      </c>
      <c r="I2174" t="s">
        <v>129</v>
      </c>
      <c r="J2174" t="s">
        <v>130</v>
      </c>
      <c r="K2174" t="s">
        <v>131</v>
      </c>
      <c r="L2174" t="s">
        <v>6278</v>
      </c>
      <c r="M2174" t="s">
        <v>6279</v>
      </c>
      <c r="N2174">
        <v>3.93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1086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4267.9799999999996</v>
      </c>
    </row>
    <row r="2175" spans="1:26" x14ac:dyDescent="0.3">
      <c r="A2175">
        <v>2762838</v>
      </c>
      <c r="B2175">
        <v>2</v>
      </c>
      <c r="C2175" t="s">
        <v>76</v>
      </c>
      <c r="D2175" t="s">
        <v>83</v>
      </c>
      <c r="E2175" t="s">
        <v>167</v>
      </c>
      <c r="F2175" t="s">
        <v>6280</v>
      </c>
      <c r="G2175" t="s">
        <v>206</v>
      </c>
      <c r="H2175" t="s">
        <v>46</v>
      </c>
      <c r="I2175" t="s">
        <v>129</v>
      </c>
      <c r="J2175" t="s">
        <v>130</v>
      </c>
      <c r="K2175" t="s">
        <v>131</v>
      </c>
      <c r="L2175" t="s">
        <v>6183</v>
      </c>
      <c r="M2175" t="s">
        <v>6281</v>
      </c>
      <c r="N2175">
        <v>0.35166666600000002</v>
      </c>
      <c r="O2175">
        <v>0</v>
      </c>
      <c r="P2175">
        <v>589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207.131666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2762921</v>
      </c>
      <c r="B2176">
        <v>1</v>
      </c>
      <c r="C2176" t="s">
        <v>77</v>
      </c>
      <c r="D2176" t="s">
        <v>109</v>
      </c>
      <c r="E2176" t="s">
        <v>158</v>
      </c>
      <c r="F2176" t="s">
        <v>6282</v>
      </c>
      <c r="G2176" t="s">
        <v>199</v>
      </c>
      <c r="H2176" t="s">
        <v>47</v>
      </c>
      <c r="I2176" t="s">
        <v>129</v>
      </c>
      <c r="J2176" t="s">
        <v>130</v>
      </c>
      <c r="K2176" t="s">
        <v>131</v>
      </c>
      <c r="L2176" t="s">
        <v>6283</v>
      </c>
      <c r="M2176" t="s">
        <v>6284</v>
      </c>
      <c r="N2176">
        <v>1.321388888</v>
      </c>
      <c r="O2176">
        <v>7</v>
      </c>
      <c r="P2176">
        <v>0</v>
      </c>
      <c r="Q2176">
        <v>0</v>
      </c>
      <c r="R2176">
        <v>0</v>
      </c>
      <c r="S2176">
        <v>19</v>
      </c>
      <c r="T2176">
        <v>395</v>
      </c>
      <c r="U2176">
        <v>9.2497220000000002</v>
      </c>
      <c r="V2176">
        <v>0</v>
      </c>
      <c r="W2176">
        <v>0</v>
      </c>
      <c r="X2176">
        <v>0</v>
      </c>
      <c r="Y2176">
        <v>25.106389</v>
      </c>
      <c r="Z2176">
        <v>521.94861100000003</v>
      </c>
    </row>
    <row r="2177" spans="1:26" x14ac:dyDescent="0.3">
      <c r="A2177">
        <v>2762926</v>
      </c>
      <c r="B2177">
        <v>1</v>
      </c>
      <c r="C2177" t="s">
        <v>77</v>
      </c>
      <c r="D2177" t="s">
        <v>112</v>
      </c>
      <c r="E2177" t="s">
        <v>158</v>
      </c>
      <c r="F2177" t="s">
        <v>6285</v>
      </c>
      <c r="G2177" t="s">
        <v>199</v>
      </c>
      <c r="H2177" t="s">
        <v>47</v>
      </c>
      <c r="I2177" t="s">
        <v>129</v>
      </c>
      <c r="J2177" t="s">
        <v>130</v>
      </c>
      <c r="K2177" t="s">
        <v>131</v>
      </c>
      <c r="L2177" t="s">
        <v>6286</v>
      </c>
      <c r="M2177" t="s">
        <v>6287</v>
      </c>
      <c r="N2177">
        <v>0.64694444399999995</v>
      </c>
      <c r="O2177">
        <v>0</v>
      </c>
      <c r="P2177">
        <v>0</v>
      </c>
      <c r="Q2177">
        <v>0</v>
      </c>
      <c r="R2177">
        <v>0</v>
      </c>
      <c r="S2177">
        <v>3</v>
      </c>
      <c r="T2177">
        <v>337</v>
      </c>
      <c r="U2177">
        <v>0</v>
      </c>
      <c r="V2177">
        <v>0</v>
      </c>
      <c r="W2177">
        <v>0</v>
      </c>
      <c r="X2177">
        <v>0</v>
      </c>
      <c r="Y2177">
        <v>1.940833</v>
      </c>
      <c r="Z2177">
        <v>218.02027799999999</v>
      </c>
    </row>
    <row r="2178" spans="1:26" x14ac:dyDescent="0.3">
      <c r="A2178">
        <v>2762928</v>
      </c>
      <c r="B2178">
        <v>1</v>
      </c>
      <c r="C2178" t="s">
        <v>77</v>
      </c>
      <c r="D2178" t="s">
        <v>110</v>
      </c>
      <c r="E2178" t="s">
        <v>158</v>
      </c>
      <c r="F2178" t="s">
        <v>6288</v>
      </c>
      <c r="G2178" t="s">
        <v>199</v>
      </c>
      <c r="H2178" t="s">
        <v>47</v>
      </c>
      <c r="I2178" t="s">
        <v>129</v>
      </c>
      <c r="J2178" t="s">
        <v>130</v>
      </c>
      <c r="K2178" t="s">
        <v>131</v>
      </c>
      <c r="L2178" t="s">
        <v>6289</v>
      </c>
      <c r="M2178" t="s">
        <v>6290</v>
      </c>
      <c r="N2178">
        <v>0.67500000000000004</v>
      </c>
      <c r="O2178">
        <v>0</v>
      </c>
      <c r="P2178">
        <v>0</v>
      </c>
      <c r="Q2178">
        <v>0</v>
      </c>
      <c r="R2178">
        <v>0</v>
      </c>
      <c r="S2178">
        <v>4</v>
      </c>
      <c r="T2178">
        <v>220</v>
      </c>
      <c r="U2178">
        <v>0</v>
      </c>
      <c r="V2178">
        <v>0</v>
      </c>
      <c r="W2178">
        <v>0</v>
      </c>
      <c r="X2178">
        <v>0</v>
      </c>
      <c r="Y2178">
        <v>2.7</v>
      </c>
      <c r="Z2178">
        <v>148.5</v>
      </c>
    </row>
    <row r="2179" spans="1:26" x14ac:dyDescent="0.3">
      <c r="A2179">
        <v>2762608</v>
      </c>
      <c r="B2179">
        <v>2</v>
      </c>
      <c r="C2179" t="s">
        <v>76</v>
      </c>
      <c r="D2179" t="s">
        <v>86</v>
      </c>
      <c r="E2179" t="s">
        <v>167</v>
      </c>
      <c r="F2179" t="s">
        <v>6291</v>
      </c>
      <c r="G2179" t="s">
        <v>249</v>
      </c>
      <c r="H2179" t="s">
        <v>46</v>
      </c>
      <c r="I2179" t="s">
        <v>129</v>
      </c>
      <c r="J2179" t="s">
        <v>130</v>
      </c>
      <c r="K2179" t="s">
        <v>131</v>
      </c>
      <c r="L2179" t="s">
        <v>6007</v>
      </c>
      <c r="M2179" t="s">
        <v>6292</v>
      </c>
      <c r="N2179">
        <v>0.57055555499999999</v>
      </c>
      <c r="O2179">
        <v>0</v>
      </c>
      <c r="P2179">
        <v>984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561.42666599999995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2762935</v>
      </c>
      <c r="B2180">
        <v>1</v>
      </c>
      <c r="C2180" t="s">
        <v>77</v>
      </c>
      <c r="D2180" t="s">
        <v>114</v>
      </c>
      <c r="E2180" t="s">
        <v>153</v>
      </c>
      <c r="F2180" t="s">
        <v>6293</v>
      </c>
      <c r="G2180" t="s">
        <v>249</v>
      </c>
      <c r="H2180" t="s">
        <v>46</v>
      </c>
      <c r="I2180" t="s">
        <v>129</v>
      </c>
      <c r="J2180" t="s">
        <v>130</v>
      </c>
      <c r="K2180" t="s">
        <v>131</v>
      </c>
      <c r="L2180" t="s">
        <v>6294</v>
      </c>
      <c r="M2180" t="s">
        <v>6295</v>
      </c>
      <c r="N2180">
        <v>5.352777777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3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16.058333000000001</v>
      </c>
    </row>
    <row r="2181" spans="1:26" x14ac:dyDescent="0.3">
      <c r="A2181">
        <v>2762944</v>
      </c>
      <c r="B2181">
        <v>1</v>
      </c>
      <c r="C2181" t="s">
        <v>76</v>
      </c>
      <c r="D2181" t="s">
        <v>81</v>
      </c>
      <c r="E2181" t="s">
        <v>167</v>
      </c>
      <c r="F2181" t="s">
        <v>6296</v>
      </c>
      <c r="G2181" t="s">
        <v>160</v>
      </c>
      <c r="H2181" t="s">
        <v>46</v>
      </c>
      <c r="I2181" t="s">
        <v>129</v>
      </c>
      <c r="J2181" t="s">
        <v>130</v>
      </c>
      <c r="K2181" t="s">
        <v>131</v>
      </c>
      <c r="L2181" t="s">
        <v>6297</v>
      </c>
      <c r="M2181" t="s">
        <v>6298</v>
      </c>
      <c r="N2181">
        <v>1.8777777769999999</v>
      </c>
      <c r="O2181">
        <v>0</v>
      </c>
      <c r="P2181">
        <v>254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476.955555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2762941</v>
      </c>
      <c r="B2182">
        <v>1</v>
      </c>
      <c r="C2182" t="s">
        <v>77</v>
      </c>
      <c r="D2182" t="s">
        <v>118</v>
      </c>
      <c r="E2182" t="s">
        <v>167</v>
      </c>
      <c r="F2182" t="s">
        <v>6299</v>
      </c>
      <c r="G2182" t="s">
        <v>195</v>
      </c>
      <c r="H2182" t="s">
        <v>46</v>
      </c>
      <c r="I2182" t="s">
        <v>129</v>
      </c>
      <c r="J2182" t="s">
        <v>130</v>
      </c>
      <c r="K2182" t="s">
        <v>131</v>
      </c>
      <c r="L2182" t="s">
        <v>6300</v>
      </c>
      <c r="M2182" t="s">
        <v>6301</v>
      </c>
      <c r="N2182">
        <v>2.2602777770000002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41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92.671389000000005</v>
      </c>
    </row>
    <row r="2183" spans="1:26" x14ac:dyDescent="0.3">
      <c r="A2183">
        <v>2762976</v>
      </c>
      <c r="B2183">
        <v>1</v>
      </c>
      <c r="C2183" t="s">
        <v>76</v>
      </c>
      <c r="D2183" t="s">
        <v>104</v>
      </c>
      <c r="E2183" t="s">
        <v>126</v>
      </c>
      <c r="F2183" t="s">
        <v>6302</v>
      </c>
      <c r="G2183" t="s">
        <v>128</v>
      </c>
      <c r="H2183" t="s">
        <v>46</v>
      </c>
      <c r="I2183" t="s">
        <v>129</v>
      </c>
      <c r="J2183" t="s">
        <v>130</v>
      </c>
      <c r="K2183" t="s">
        <v>131</v>
      </c>
      <c r="L2183" t="s">
        <v>6303</v>
      </c>
      <c r="M2183" t="s">
        <v>6304</v>
      </c>
      <c r="N2183">
        <v>2.431944444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16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38.911110999999998</v>
      </c>
    </row>
    <row r="2184" spans="1:26" x14ac:dyDescent="0.3">
      <c r="A2184">
        <v>2762952</v>
      </c>
      <c r="B2184">
        <v>1</v>
      </c>
      <c r="C2184" t="s">
        <v>77</v>
      </c>
      <c r="D2184" t="s">
        <v>111</v>
      </c>
      <c r="E2184" t="s">
        <v>163</v>
      </c>
      <c r="F2184" t="s">
        <v>6305</v>
      </c>
      <c r="G2184" t="s">
        <v>264</v>
      </c>
      <c r="H2184" t="s">
        <v>47</v>
      </c>
      <c r="I2184" t="s">
        <v>129</v>
      </c>
      <c r="J2184" t="s">
        <v>130</v>
      </c>
      <c r="K2184" t="s">
        <v>131</v>
      </c>
      <c r="L2184" t="s">
        <v>6306</v>
      </c>
      <c r="M2184" t="s">
        <v>6307</v>
      </c>
      <c r="N2184">
        <v>4.3805555549999999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16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70.088888999999995</v>
      </c>
    </row>
    <row r="2185" spans="1:26" x14ac:dyDescent="0.3">
      <c r="A2185">
        <v>2762954</v>
      </c>
      <c r="B2185">
        <v>1</v>
      </c>
      <c r="C2185" t="s">
        <v>76</v>
      </c>
      <c r="D2185" t="s">
        <v>95</v>
      </c>
      <c r="E2185" t="s">
        <v>126</v>
      </c>
      <c r="F2185" t="s">
        <v>6308</v>
      </c>
      <c r="G2185" t="s">
        <v>128</v>
      </c>
      <c r="H2185" t="s">
        <v>46</v>
      </c>
      <c r="I2185" t="s">
        <v>129</v>
      </c>
      <c r="J2185" t="s">
        <v>130</v>
      </c>
      <c r="K2185" t="s">
        <v>131</v>
      </c>
      <c r="L2185" t="s">
        <v>6309</v>
      </c>
      <c r="M2185" t="s">
        <v>6310</v>
      </c>
      <c r="N2185">
        <v>1.2966666659999999</v>
      </c>
      <c r="O2185">
        <v>0</v>
      </c>
      <c r="P2185">
        <v>88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114.106667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2762955</v>
      </c>
      <c r="B2186">
        <v>1</v>
      </c>
      <c r="C2186" t="s">
        <v>77</v>
      </c>
      <c r="D2186" t="s">
        <v>110</v>
      </c>
      <c r="E2186" t="s">
        <v>158</v>
      </c>
      <c r="F2186" t="s">
        <v>6311</v>
      </c>
      <c r="G2186" t="s">
        <v>199</v>
      </c>
      <c r="H2186" t="s">
        <v>47</v>
      </c>
      <c r="I2186" t="s">
        <v>129</v>
      </c>
      <c r="J2186" t="s">
        <v>130</v>
      </c>
      <c r="K2186" t="s">
        <v>131</v>
      </c>
      <c r="L2186" t="s">
        <v>6312</v>
      </c>
      <c r="M2186" t="s">
        <v>6313</v>
      </c>
      <c r="N2186">
        <v>1.2583333329999999</v>
      </c>
      <c r="O2186">
        <v>0</v>
      </c>
      <c r="P2186">
        <v>0</v>
      </c>
      <c r="Q2186">
        <v>0</v>
      </c>
      <c r="R2186">
        <v>0</v>
      </c>
      <c r="S2186">
        <v>3</v>
      </c>
      <c r="T2186">
        <v>297</v>
      </c>
      <c r="U2186">
        <v>0</v>
      </c>
      <c r="V2186">
        <v>0</v>
      </c>
      <c r="W2186">
        <v>0</v>
      </c>
      <c r="X2186">
        <v>0</v>
      </c>
      <c r="Y2186">
        <v>3.7749999999999999</v>
      </c>
      <c r="Z2186">
        <v>373.72500000000002</v>
      </c>
    </row>
    <row r="2187" spans="1:26" x14ac:dyDescent="0.3">
      <c r="A2187">
        <v>2762966</v>
      </c>
      <c r="B2187">
        <v>1</v>
      </c>
      <c r="C2187" t="s">
        <v>76</v>
      </c>
      <c r="D2187" t="s">
        <v>86</v>
      </c>
      <c r="E2187" t="s">
        <v>126</v>
      </c>
      <c r="F2187" t="s">
        <v>6314</v>
      </c>
      <c r="G2187" t="s">
        <v>128</v>
      </c>
      <c r="H2187" t="s">
        <v>46</v>
      </c>
      <c r="I2187" t="s">
        <v>129</v>
      </c>
      <c r="J2187" t="s">
        <v>130</v>
      </c>
      <c r="K2187" t="s">
        <v>131</v>
      </c>
      <c r="L2187" t="s">
        <v>6315</v>
      </c>
      <c r="M2187" t="s">
        <v>6316</v>
      </c>
      <c r="N2187">
        <v>0.98833333300000004</v>
      </c>
      <c r="O2187">
        <v>0</v>
      </c>
      <c r="P2187">
        <v>148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146.27333300000001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2762961</v>
      </c>
      <c r="B2188">
        <v>1</v>
      </c>
      <c r="C2188" t="s">
        <v>77</v>
      </c>
      <c r="D2188" t="s">
        <v>114</v>
      </c>
      <c r="E2188" t="s">
        <v>126</v>
      </c>
      <c r="F2188" t="s">
        <v>6317</v>
      </c>
      <c r="G2188" t="s">
        <v>160</v>
      </c>
      <c r="H2188" t="s">
        <v>46</v>
      </c>
      <c r="I2188" t="s">
        <v>129</v>
      </c>
      <c r="J2188" t="s">
        <v>130</v>
      </c>
      <c r="K2188" t="s">
        <v>131</v>
      </c>
      <c r="L2188" t="s">
        <v>6292</v>
      </c>
      <c r="M2188" t="s">
        <v>6318</v>
      </c>
      <c r="N2188">
        <v>0.227222222</v>
      </c>
      <c r="O2188">
        <v>0</v>
      </c>
      <c r="P2188">
        <v>11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2.499444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2762950</v>
      </c>
      <c r="B2189">
        <v>2</v>
      </c>
      <c r="C2189" t="s">
        <v>77</v>
      </c>
      <c r="D2189" t="s">
        <v>112</v>
      </c>
      <c r="E2189" t="s">
        <v>158</v>
      </c>
      <c r="F2189" t="s">
        <v>6138</v>
      </c>
      <c r="G2189" t="s">
        <v>364</v>
      </c>
      <c r="H2189" t="s">
        <v>47</v>
      </c>
      <c r="I2189" t="s">
        <v>129</v>
      </c>
      <c r="J2189" t="s">
        <v>130</v>
      </c>
      <c r="K2189" t="s">
        <v>131</v>
      </c>
      <c r="L2189" t="s">
        <v>6273</v>
      </c>
      <c r="M2189" t="s">
        <v>6319</v>
      </c>
      <c r="N2189">
        <v>0.82527777700000005</v>
      </c>
      <c r="O2189">
        <v>0</v>
      </c>
      <c r="P2189">
        <v>0</v>
      </c>
      <c r="Q2189">
        <v>0</v>
      </c>
      <c r="R2189">
        <v>0</v>
      </c>
      <c r="S2189">
        <v>14</v>
      </c>
      <c r="T2189">
        <v>328</v>
      </c>
      <c r="U2189">
        <v>0</v>
      </c>
      <c r="V2189">
        <v>0</v>
      </c>
      <c r="W2189">
        <v>0</v>
      </c>
      <c r="X2189">
        <v>0</v>
      </c>
      <c r="Y2189">
        <v>11.553889</v>
      </c>
      <c r="Z2189">
        <v>270.69111099999998</v>
      </c>
    </row>
    <row r="2190" spans="1:26" x14ac:dyDescent="0.3">
      <c r="A2190">
        <v>2762971</v>
      </c>
      <c r="B2190">
        <v>1</v>
      </c>
      <c r="C2190" t="s">
        <v>77</v>
      </c>
      <c r="D2190" t="s">
        <v>112</v>
      </c>
      <c r="E2190" t="s">
        <v>163</v>
      </c>
      <c r="F2190" t="s">
        <v>6320</v>
      </c>
      <c r="G2190" t="s">
        <v>364</v>
      </c>
      <c r="H2190" t="s">
        <v>47</v>
      </c>
      <c r="I2190" t="s">
        <v>129</v>
      </c>
      <c r="J2190" t="s">
        <v>130</v>
      </c>
      <c r="K2190" t="s">
        <v>131</v>
      </c>
      <c r="L2190" t="s">
        <v>6321</v>
      </c>
      <c r="M2190" t="s">
        <v>6322</v>
      </c>
      <c r="N2190">
        <v>2.6688888880000001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252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672.56</v>
      </c>
    </row>
    <row r="2191" spans="1:26" x14ac:dyDescent="0.3">
      <c r="A2191">
        <v>2762972</v>
      </c>
      <c r="B2191">
        <v>1</v>
      </c>
      <c r="C2191" t="s">
        <v>77</v>
      </c>
      <c r="D2191" t="s">
        <v>108</v>
      </c>
      <c r="E2191" t="s">
        <v>126</v>
      </c>
      <c r="F2191" t="s">
        <v>6323</v>
      </c>
      <c r="G2191" t="s">
        <v>578</v>
      </c>
      <c r="H2191" t="s">
        <v>46</v>
      </c>
      <c r="I2191" t="s">
        <v>129</v>
      </c>
      <c r="J2191" t="s">
        <v>130</v>
      </c>
      <c r="K2191" t="s">
        <v>131</v>
      </c>
      <c r="L2191" t="s">
        <v>6324</v>
      </c>
      <c r="M2191" t="s">
        <v>6325</v>
      </c>
      <c r="N2191">
        <v>0.66416666599999996</v>
      </c>
      <c r="O2191">
        <v>0</v>
      </c>
      <c r="P2191">
        <v>486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322.78500000000003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2762975</v>
      </c>
      <c r="B2192">
        <v>1</v>
      </c>
      <c r="C2192" t="s">
        <v>77</v>
      </c>
      <c r="D2192" t="s">
        <v>124</v>
      </c>
      <c r="E2192" t="s">
        <v>153</v>
      </c>
      <c r="F2192" t="s">
        <v>6326</v>
      </c>
      <c r="G2192" t="s">
        <v>155</v>
      </c>
      <c r="H2192" t="s">
        <v>46</v>
      </c>
      <c r="I2192" t="s">
        <v>129</v>
      </c>
      <c r="J2192" t="s">
        <v>130</v>
      </c>
      <c r="K2192" t="s">
        <v>131</v>
      </c>
      <c r="L2192" t="s">
        <v>6327</v>
      </c>
      <c r="M2192" t="s">
        <v>6328</v>
      </c>
      <c r="N2192">
        <v>1.9622222220000001</v>
      </c>
      <c r="O2192">
        <v>0</v>
      </c>
      <c r="P2192">
        <v>10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19.622222000000001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2762978</v>
      </c>
      <c r="B2193">
        <v>1</v>
      </c>
      <c r="C2193" t="s">
        <v>76</v>
      </c>
      <c r="D2193" t="s">
        <v>106</v>
      </c>
      <c r="E2193" t="s">
        <v>153</v>
      </c>
      <c r="F2193" t="s">
        <v>6245</v>
      </c>
      <c r="G2193" t="s">
        <v>155</v>
      </c>
      <c r="H2193" t="s">
        <v>46</v>
      </c>
      <c r="I2193" t="s">
        <v>129</v>
      </c>
      <c r="J2193" t="s">
        <v>130</v>
      </c>
      <c r="K2193" t="s">
        <v>131</v>
      </c>
      <c r="L2193" t="s">
        <v>6329</v>
      </c>
      <c r="M2193" t="s">
        <v>6330</v>
      </c>
      <c r="N2193">
        <v>1.3305555549999999</v>
      </c>
      <c r="O2193">
        <v>0</v>
      </c>
      <c r="P2193">
        <v>32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42.577778000000002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2762969</v>
      </c>
      <c r="B2194">
        <v>1</v>
      </c>
      <c r="C2194" t="s">
        <v>76</v>
      </c>
      <c r="D2194" t="s">
        <v>81</v>
      </c>
      <c r="E2194" t="s">
        <v>145</v>
      </c>
      <c r="F2194" t="s">
        <v>6331</v>
      </c>
      <c r="G2194" t="s">
        <v>128</v>
      </c>
      <c r="H2194" t="s">
        <v>46</v>
      </c>
      <c r="I2194" t="s">
        <v>129</v>
      </c>
      <c r="J2194" t="s">
        <v>130</v>
      </c>
      <c r="K2194" t="s">
        <v>131</v>
      </c>
      <c r="L2194" t="s">
        <v>6332</v>
      </c>
      <c r="M2194" t="s">
        <v>6333</v>
      </c>
      <c r="N2194">
        <v>2.534444444</v>
      </c>
      <c r="O2194">
        <v>0</v>
      </c>
      <c r="P2194">
        <v>138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349.753333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2762900</v>
      </c>
      <c r="B2195">
        <v>2</v>
      </c>
      <c r="C2195" t="s">
        <v>76</v>
      </c>
      <c r="D2195" t="s">
        <v>97</v>
      </c>
      <c r="E2195" t="s">
        <v>126</v>
      </c>
      <c r="F2195" t="s">
        <v>6334</v>
      </c>
      <c r="G2195" t="s">
        <v>249</v>
      </c>
      <c r="H2195" t="s">
        <v>46</v>
      </c>
      <c r="I2195" t="s">
        <v>129</v>
      </c>
      <c r="J2195" t="s">
        <v>130</v>
      </c>
      <c r="K2195" t="s">
        <v>131</v>
      </c>
      <c r="L2195" t="s">
        <v>6263</v>
      </c>
      <c r="M2195" t="s">
        <v>6335</v>
      </c>
      <c r="N2195">
        <v>1.0119444440000001</v>
      </c>
      <c r="O2195">
        <v>0</v>
      </c>
      <c r="P2195">
        <v>119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120.421389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2762974</v>
      </c>
      <c r="B2196">
        <v>1</v>
      </c>
      <c r="C2196" t="s">
        <v>76</v>
      </c>
      <c r="D2196" t="s">
        <v>81</v>
      </c>
      <c r="E2196" t="s">
        <v>153</v>
      </c>
      <c r="F2196" t="s">
        <v>6336</v>
      </c>
      <c r="G2196" t="s">
        <v>155</v>
      </c>
      <c r="H2196" t="s">
        <v>46</v>
      </c>
      <c r="I2196" t="s">
        <v>129</v>
      </c>
      <c r="J2196" t="s">
        <v>130</v>
      </c>
      <c r="K2196" t="s">
        <v>131</v>
      </c>
      <c r="L2196" t="s">
        <v>6337</v>
      </c>
      <c r="M2196" t="s">
        <v>6338</v>
      </c>
      <c r="N2196">
        <v>1.711944444</v>
      </c>
      <c r="O2196">
        <v>0</v>
      </c>
      <c r="P2196">
        <v>15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25.679167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2762981</v>
      </c>
      <c r="B2197">
        <v>1</v>
      </c>
      <c r="C2197" t="s">
        <v>77</v>
      </c>
      <c r="D2197" t="s">
        <v>124</v>
      </c>
      <c r="E2197" t="s">
        <v>145</v>
      </c>
      <c r="F2197" t="s">
        <v>6339</v>
      </c>
      <c r="G2197" t="s">
        <v>150</v>
      </c>
      <c r="H2197" t="s">
        <v>46</v>
      </c>
      <c r="I2197" t="s">
        <v>129</v>
      </c>
      <c r="J2197" t="s">
        <v>130</v>
      </c>
      <c r="K2197" t="s">
        <v>131</v>
      </c>
      <c r="L2197" t="s">
        <v>6340</v>
      </c>
      <c r="M2197" t="s">
        <v>6341</v>
      </c>
      <c r="N2197">
        <v>2.3802777769999999</v>
      </c>
      <c r="O2197">
        <v>0</v>
      </c>
      <c r="P2197">
        <v>107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254.68972199999999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2762979</v>
      </c>
      <c r="B2198">
        <v>1</v>
      </c>
      <c r="C2198" t="s">
        <v>76</v>
      </c>
      <c r="D2198" t="s">
        <v>80</v>
      </c>
      <c r="E2198" t="s">
        <v>126</v>
      </c>
      <c r="F2198" t="s">
        <v>6342</v>
      </c>
      <c r="G2198" t="s">
        <v>128</v>
      </c>
      <c r="H2198" t="s">
        <v>46</v>
      </c>
      <c r="I2198" t="s">
        <v>129</v>
      </c>
      <c r="J2198" t="s">
        <v>130</v>
      </c>
      <c r="K2198" t="s">
        <v>131</v>
      </c>
      <c r="L2198" t="s">
        <v>6343</v>
      </c>
      <c r="M2198" t="s">
        <v>6344</v>
      </c>
      <c r="N2198">
        <v>3.2280555550000001</v>
      </c>
      <c r="O2198">
        <v>0</v>
      </c>
      <c r="P2198">
        <v>124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400.27888899999999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2762977</v>
      </c>
      <c r="B2199">
        <v>1</v>
      </c>
      <c r="C2199" t="s">
        <v>77</v>
      </c>
      <c r="D2199" t="s">
        <v>117</v>
      </c>
      <c r="E2199" t="s">
        <v>126</v>
      </c>
      <c r="F2199" t="s">
        <v>6345</v>
      </c>
      <c r="G2199" t="s">
        <v>1924</v>
      </c>
      <c r="H2199" t="s">
        <v>46</v>
      </c>
      <c r="I2199" t="s">
        <v>129</v>
      </c>
      <c r="J2199" t="s">
        <v>130</v>
      </c>
      <c r="K2199" t="s">
        <v>131</v>
      </c>
      <c r="L2199" t="s">
        <v>6346</v>
      </c>
      <c r="M2199" t="s">
        <v>6347</v>
      </c>
      <c r="N2199">
        <v>1.2030555549999999</v>
      </c>
      <c r="O2199">
        <v>0</v>
      </c>
      <c r="P2199">
        <v>0</v>
      </c>
      <c r="Q2199">
        <v>0</v>
      </c>
      <c r="R2199">
        <v>7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8.4213889999999996</v>
      </c>
      <c r="Y2199">
        <v>0</v>
      </c>
      <c r="Z2199">
        <v>0</v>
      </c>
    </row>
    <row r="2200" spans="1:26" x14ac:dyDescent="0.3">
      <c r="A2200">
        <v>2762990</v>
      </c>
      <c r="B2200">
        <v>1</v>
      </c>
      <c r="C2200" t="s">
        <v>76</v>
      </c>
      <c r="D2200" t="s">
        <v>88</v>
      </c>
      <c r="E2200" t="s">
        <v>126</v>
      </c>
      <c r="F2200" t="s">
        <v>6348</v>
      </c>
      <c r="G2200" t="s">
        <v>128</v>
      </c>
      <c r="H2200" t="s">
        <v>46</v>
      </c>
      <c r="I2200" t="s">
        <v>129</v>
      </c>
      <c r="J2200" t="s">
        <v>130</v>
      </c>
      <c r="K2200" t="s">
        <v>131</v>
      </c>
      <c r="L2200" t="s">
        <v>6349</v>
      </c>
      <c r="M2200" t="s">
        <v>6350</v>
      </c>
      <c r="N2200">
        <v>1.5791666660000001</v>
      </c>
      <c r="O2200">
        <v>0</v>
      </c>
      <c r="P2200">
        <v>77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121.595833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2762996</v>
      </c>
      <c r="B2201">
        <v>1</v>
      </c>
      <c r="C2201" t="s">
        <v>77</v>
      </c>
      <c r="D2201" t="s">
        <v>112</v>
      </c>
      <c r="E2201" t="s">
        <v>163</v>
      </c>
      <c r="F2201" t="s">
        <v>6351</v>
      </c>
      <c r="G2201" t="s">
        <v>264</v>
      </c>
      <c r="H2201" t="s">
        <v>47</v>
      </c>
      <c r="I2201" t="s">
        <v>129</v>
      </c>
      <c r="J2201" t="s">
        <v>130</v>
      </c>
      <c r="K2201" t="s">
        <v>131</v>
      </c>
      <c r="L2201" t="s">
        <v>6352</v>
      </c>
      <c r="M2201" t="s">
        <v>6353</v>
      </c>
      <c r="N2201">
        <v>3.2694444439999999</v>
      </c>
      <c r="O2201">
        <v>0</v>
      </c>
      <c r="P2201">
        <v>0</v>
      </c>
      <c r="Q2201">
        <v>0</v>
      </c>
      <c r="R2201">
        <v>0</v>
      </c>
      <c r="S2201">
        <v>1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3.269444</v>
      </c>
      <c r="Z2201">
        <v>0</v>
      </c>
    </row>
    <row r="2202" spans="1:26" x14ac:dyDescent="0.3">
      <c r="A2202">
        <v>2762999</v>
      </c>
      <c r="B2202">
        <v>1</v>
      </c>
      <c r="C2202" t="s">
        <v>76</v>
      </c>
      <c r="D2202" t="s">
        <v>91</v>
      </c>
      <c r="E2202" t="s">
        <v>167</v>
      </c>
      <c r="F2202" t="s">
        <v>5332</v>
      </c>
      <c r="G2202" t="s">
        <v>195</v>
      </c>
      <c r="H2202" t="s">
        <v>46</v>
      </c>
      <c r="I2202" t="s">
        <v>129</v>
      </c>
      <c r="J2202" t="s">
        <v>130</v>
      </c>
      <c r="K2202" t="s">
        <v>131</v>
      </c>
      <c r="L2202" t="s">
        <v>6354</v>
      </c>
      <c r="M2202" t="s">
        <v>6355</v>
      </c>
      <c r="N2202">
        <v>1.062777777</v>
      </c>
      <c r="O2202">
        <v>0</v>
      </c>
      <c r="P2202">
        <v>131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139.22388900000001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2763001</v>
      </c>
      <c r="B2203">
        <v>1</v>
      </c>
      <c r="C2203" t="s">
        <v>76</v>
      </c>
      <c r="D2203" t="s">
        <v>80</v>
      </c>
      <c r="E2203" t="s">
        <v>126</v>
      </c>
      <c r="F2203" t="s">
        <v>6356</v>
      </c>
      <c r="G2203" t="s">
        <v>128</v>
      </c>
      <c r="H2203" t="s">
        <v>46</v>
      </c>
      <c r="I2203" t="s">
        <v>129</v>
      </c>
      <c r="J2203" t="s">
        <v>130</v>
      </c>
      <c r="K2203" t="s">
        <v>131</v>
      </c>
      <c r="L2203" t="s">
        <v>6357</v>
      </c>
      <c r="M2203" t="s">
        <v>6358</v>
      </c>
      <c r="N2203">
        <v>2.4822222219999999</v>
      </c>
      <c r="O2203">
        <v>0</v>
      </c>
      <c r="P2203">
        <v>190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471.62222200000002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2763000</v>
      </c>
      <c r="B2204">
        <v>1</v>
      </c>
      <c r="C2204" t="s">
        <v>77</v>
      </c>
      <c r="D2204" t="s">
        <v>109</v>
      </c>
      <c r="E2204" t="s">
        <v>163</v>
      </c>
      <c r="F2204" t="s">
        <v>6359</v>
      </c>
      <c r="G2204" t="s">
        <v>264</v>
      </c>
      <c r="H2204" t="s">
        <v>47</v>
      </c>
      <c r="I2204" t="s">
        <v>129</v>
      </c>
      <c r="J2204" t="s">
        <v>130</v>
      </c>
      <c r="K2204" t="s">
        <v>131</v>
      </c>
      <c r="L2204" t="s">
        <v>6360</v>
      </c>
      <c r="M2204" t="s">
        <v>6361</v>
      </c>
      <c r="N2204">
        <v>1.1499999999999999</v>
      </c>
      <c r="O2204">
        <v>0</v>
      </c>
      <c r="P2204">
        <v>0</v>
      </c>
      <c r="Q2204">
        <v>0</v>
      </c>
      <c r="R2204">
        <v>0</v>
      </c>
      <c r="S2204">
        <v>6</v>
      </c>
      <c r="T2204">
        <v>31</v>
      </c>
      <c r="U2204">
        <v>0</v>
      </c>
      <c r="V2204">
        <v>0</v>
      </c>
      <c r="W2204">
        <v>0</v>
      </c>
      <c r="X2204">
        <v>0</v>
      </c>
      <c r="Y2204">
        <v>6.9</v>
      </c>
      <c r="Z2204">
        <v>35.65</v>
      </c>
    </row>
    <row r="2205" spans="1:26" x14ac:dyDescent="0.3">
      <c r="A2205">
        <v>2763002</v>
      </c>
      <c r="B2205">
        <v>1</v>
      </c>
      <c r="C2205" t="s">
        <v>76</v>
      </c>
      <c r="D2205" t="s">
        <v>78</v>
      </c>
      <c r="E2205" t="s">
        <v>145</v>
      </c>
      <c r="F2205" t="s">
        <v>2608</v>
      </c>
      <c r="G2205" t="s">
        <v>135</v>
      </c>
      <c r="H2205" t="s">
        <v>46</v>
      </c>
      <c r="I2205" t="s">
        <v>129</v>
      </c>
      <c r="J2205" t="s">
        <v>130</v>
      </c>
      <c r="K2205" t="s">
        <v>131</v>
      </c>
      <c r="L2205" t="s">
        <v>6362</v>
      </c>
      <c r="M2205" t="s">
        <v>6363</v>
      </c>
      <c r="N2205">
        <v>1.542777777</v>
      </c>
      <c r="O2205">
        <v>0</v>
      </c>
      <c r="P2205">
        <v>31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47.826110999999997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2763003</v>
      </c>
      <c r="B2206">
        <v>1</v>
      </c>
      <c r="C2206" t="s">
        <v>76</v>
      </c>
      <c r="D2206" t="s">
        <v>86</v>
      </c>
      <c r="E2206" t="s">
        <v>153</v>
      </c>
      <c r="F2206" t="s">
        <v>6364</v>
      </c>
      <c r="G2206" t="s">
        <v>155</v>
      </c>
      <c r="H2206" t="s">
        <v>46</v>
      </c>
      <c r="I2206" t="s">
        <v>129</v>
      </c>
      <c r="J2206" t="s">
        <v>130</v>
      </c>
      <c r="K2206" t="s">
        <v>131</v>
      </c>
      <c r="L2206" t="s">
        <v>6365</v>
      </c>
      <c r="M2206" t="s">
        <v>6366</v>
      </c>
      <c r="N2206">
        <v>5.0138888880000003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5.0138889999999998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2763005</v>
      </c>
      <c r="B2207">
        <v>1</v>
      </c>
      <c r="C2207" t="s">
        <v>76</v>
      </c>
      <c r="D2207" t="s">
        <v>100</v>
      </c>
      <c r="E2207" t="s">
        <v>153</v>
      </c>
      <c r="F2207" t="s">
        <v>6367</v>
      </c>
      <c r="G2207" t="s">
        <v>249</v>
      </c>
      <c r="H2207" t="s">
        <v>46</v>
      </c>
      <c r="I2207" t="s">
        <v>129</v>
      </c>
      <c r="J2207" t="s">
        <v>130</v>
      </c>
      <c r="K2207" t="s">
        <v>131</v>
      </c>
      <c r="L2207" t="s">
        <v>6368</v>
      </c>
      <c r="M2207" t="s">
        <v>6369</v>
      </c>
      <c r="N2207">
        <v>2.4077777770000002</v>
      </c>
      <c r="O2207">
        <v>0</v>
      </c>
      <c r="P2207">
        <v>3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7.2233330000000002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2763004</v>
      </c>
      <c r="B2208">
        <v>1</v>
      </c>
      <c r="C2208" t="s">
        <v>77</v>
      </c>
      <c r="D2208" t="s">
        <v>115</v>
      </c>
      <c r="E2208" t="s">
        <v>167</v>
      </c>
      <c r="F2208" t="s">
        <v>6370</v>
      </c>
      <c r="G2208" t="s">
        <v>195</v>
      </c>
      <c r="H2208" t="s">
        <v>46</v>
      </c>
      <c r="I2208" t="s">
        <v>129</v>
      </c>
      <c r="J2208" t="s">
        <v>130</v>
      </c>
      <c r="K2208" t="s">
        <v>131</v>
      </c>
      <c r="L2208" t="s">
        <v>6371</v>
      </c>
      <c r="M2208" t="s">
        <v>6372</v>
      </c>
      <c r="N2208">
        <v>1.8433333329999999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43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79.263333000000003</v>
      </c>
    </row>
    <row r="2209" spans="1:26" x14ac:dyDescent="0.3">
      <c r="A2209">
        <v>2763009</v>
      </c>
      <c r="B2209">
        <v>1</v>
      </c>
      <c r="C2209" t="s">
        <v>76</v>
      </c>
      <c r="D2209" t="s">
        <v>107</v>
      </c>
      <c r="E2209" t="s">
        <v>163</v>
      </c>
      <c r="F2209" t="s">
        <v>6373</v>
      </c>
      <c r="G2209" t="s">
        <v>199</v>
      </c>
      <c r="H2209" t="s">
        <v>47</v>
      </c>
      <c r="I2209" t="s">
        <v>129</v>
      </c>
      <c r="J2209" t="s">
        <v>130</v>
      </c>
      <c r="K2209" t="s">
        <v>131</v>
      </c>
      <c r="L2209" t="s">
        <v>6374</v>
      </c>
      <c r="M2209" t="s">
        <v>6375</v>
      </c>
      <c r="N2209">
        <v>0.234166666</v>
      </c>
      <c r="O2209">
        <v>1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0.23416699999999999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2763011</v>
      </c>
      <c r="B2210">
        <v>1</v>
      </c>
      <c r="C2210" t="s">
        <v>76</v>
      </c>
      <c r="D2210" t="s">
        <v>78</v>
      </c>
      <c r="E2210" t="s">
        <v>153</v>
      </c>
      <c r="F2210" t="s">
        <v>1621</v>
      </c>
      <c r="G2210" t="s">
        <v>155</v>
      </c>
      <c r="H2210" t="s">
        <v>46</v>
      </c>
      <c r="I2210" t="s">
        <v>129</v>
      </c>
      <c r="J2210" t="s">
        <v>130</v>
      </c>
      <c r="K2210" t="s">
        <v>131</v>
      </c>
      <c r="L2210" t="s">
        <v>6376</v>
      </c>
      <c r="M2210" t="s">
        <v>6377</v>
      </c>
      <c r="N2210">
        <v>1.9713888879999999</v>
      </c>
      <c r="O2210">
        <v>0</v>
      </c>
      <c r="P2210">
        <v>12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23.656666999999999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2763010</v>
      </c>
      <c r="B2211">
        <v>1</v>
      </c>
      <c r="C2211" t="s">
        <v>76</v>
      </c>
      <c r="D2211" t="s">
        <v>103</v>
      </c>
      <c r="E2211" t="s">
        <v>145</v>
      </c>
      <c r="F2211" t="s">
        <v>6378</v>
      </c>
      <c r="G2211" t="s">
        <v>135</v>
      </c>
      <c r="H2211" t="s">
        <v>46</v>
      </c>
      <c r="I2211" t="s">
        <v>129</v>
      </c>
      <c r="J2211" t="s">
        <v>130</v>
      </c>
      <c r="K2211" t="s">
        <v>131</v>
      </c>
      <c r="L2211" t="s">
        <v>6379</v>
      </c>
      <c r="M2211" t="s">
        <v>6380</v>
      </c>
      <c r="N2211">
        <v>2.1941666660000001</v>
      </c>
      <c r="O2211">
        <v>0</v>
      </c>
      <c r="P2211">
        <v>0</v>
      </c>
      <c r="Q2211">
        <v>0</v>
      </c>
      <c r="R2211">
        <v>44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96.543333000000004</v>
      </c>
      <c r="Y2211">
        <v>0</v>
      </c>
      <c r="Z2211">
        <v>0</v>
      </c>
    </row>
    <row r="2212" spans="1:26" x14ac:dyDescent="0.3">
      <c r="A2212">
        <v>2763019</v>
      </c>
      <c r="B2212">
        <v>1</v>
      </c>
      <c r="C2212" t="s">
        <v>76</v>
      </c>
      <c r="D2212" t="s">
        <v>78</v>
      </c>
      <c r="E2212" t="s">
        <v>153</v>
      </c>
      <c r="F2212" t="s">
        <v>6381</v>
      </c>
      <c r="G2212" t="s">
        <v>249</v>
      </c>
      <c r="H2212" t="s">
        <v>46</v>
      </c>
      <c r="I2212" t="s">
        <v>129</v>
      </c>
      <c r="J2212" t="s">
        <v>130</v>
      </c>
      <c r="K2212" t="s">
        <v>131</v>
      </c>
      <c r="L2212" t="s">
        <v>6382</v>
      </c>
      <c r="M2212" t="s">
        <v>6383</v>
      </c>
      <c r="N2212">
        <v>6.1425000000000001</v>
      </c>
      <c r="O2212">
        <v>0</v>
      </c>
      <c r="P2212">
        <v>2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12.285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2763029</v>
      </c>
      <c r="B2213">
        <v>1</v>
      </c>
      <c r="C2213" t="s">
        <v>76</v>
      </c>
      <c r="D2213" t="s">
        <v>78</v>
      </c>
      <c r="E2213" t="s">
        <v>145</v>
      </c>
      <c r="F2213" t="s">
        <v>4192</v>
      </c>
      <c r="G2213" t="s">
        <v>128</v>
      </c>
      <c r="H2213" t="s">
        <v>46</v>
      </c>
      <c r="I2213" t="s">
        <v>129</v>
      </c>
      <c r="J2213" t="s">
        <v>130</v>
      </c>
      <c r="K2213" t="s">
        <v>131</v>
      </c>
      <c r="L2213" t="s">
        <v>6384</v>
      </c>
      <c r="M2213" t="s">
        <v>6385</v>
      </c>
      <c r="N2213">
        <v>2.3824999999999998</v>
      </c>
      <c r="O2213">
        <v>0</v>
      </c>
      <c r="P2213">
        <v>40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95.3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2763023</v>
      </c>
      <c r="B2214">
        <v>1</v>
      </c>
      <c r="C2214" t="s">
        <v>76</v>
      </c>
      <c r="D2214" t="s">
        <v>90</v>
      </c>
      <c r="E2214" t="s">
        <v>153</v>
      </c>
      <c r="F2214" t="s">
        <v>6386</v>
      </c>
      <c r="G2214" t="s">
        <v>155</v>
      </c>
      <c r="H2214" t="s">
        <v>46</v>
      </c>
      <c r="I2214" t="s">
        <v>129</v>
      </c>
      <c r="J2214" t="s">
        <v>130</v>
      </c>
      <c r="K2214" t="s">
        <v>131</v>
      </c>
      <c r="L2214" t="s">
        <v>6387</v>
      </c>
      <c r="M2214" t="s">
        <v>6388</v>
      </c>
      <c r="N2214">
        <v>1.329722222</v>
      </c>
      <c r="O2214">
        <v>0</v>
      </c>
      <c r="P2214">
        <v>9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11.967499999999999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2763025</v>
      </c>
      <c r="B2215">
        <v>1</v>
      </c>
      <c r="C2215" t="s">
        <v>76</v>
      </c>
      <c r="D2215" t="s">
        <v>92</v>
      </c>
      <c r="E2215" t="s">
        <v>153</v>
      </c>
      <c r="F2215" t="s">
        <v>6389</v>
      </c>
      <c r="G2215" t="s">
        <v>155</v>
      </c>
      <c r="H2215" t="s">
        <v>46</v>
      </c>
      <c r="I2215" t="s">
        <v>129</v>
      </c>
      <c r="J2215" t="s">
        <v>130</v>
      </c>
      <c r="K2215" t="s">
        <v>131</v>
      </c>
      <c r="L2215" t="s">
        <v>6390</v>
      </c>
      <c r="M2215" t="s">
        <v>6391</v>
      </c>
      <c r="N2215">
        <v>2.6502777769999999</v>
      </c>
      <c r="O2215">
        <v>0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2.6502780000000001</v>
      </c>
      <c r="Y2215">
        <v>0</v>
      </c>
      <c r="Z2215">
        <v>0</v>
      </c>
    </row>
    <row r="2216" spans="1:26" x14ac:dyDescent="0.3">
      <c r="A2216">
        <v>2763031</v>
      </c>
      <c r="B2216">
        <v>1</v>
      </c>
      <c r="C2216" t="s">
        <v>76</v>
      </c>
      <c r="D2216" t="s">
        <v>85</v>
      </c>
      <c r="E2216" t="s">
        <v>145</v>
      </c>
      <c r="F2216" t="s">
        <v>6392</v>
      </c>
      <c r="G2216" t="s">
        <v>1679</v>
      </c>
      <c r="H2216" t="s">
        <v>46</v>
      </c>
      <c r="I2216" t="s">
        <v>129</v>
      </c>
      <c r="J2216" t="s">
        <v>130</v>
      </c>
      <c r="K2216" t="s">
        <v>131</v>
      </c>
      <c r="L2216" t="s">
        <v>6393</v>
      </c>
      <c r="M2216" t="s">
        <v>6394</v>
      </c>
      <c r="N2216">
        <v>1.6844444439999999</v>
      </c>
      <c r="O2216">
        <v>0</v>
      </c>
      <c r="P2216">
        <v>56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94.328889000000004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2763028</v>
      </c>
      <c r="B2217">
        <v>1</v>
      </c>
      <c r="C2217" t="s">
        <v>76</v>
      </c>
      <c r="D2217" t="s">
        <v>96</v>
      </c>
      <c r="E2217" t="s">
        <v>153</v>
      </c>
      <c r="F2217" t="s">
        <v>6395</v>
      </c>
      <c r="G2217" t="s">
        <v>155</v>
      </c>
      <c r="H2217" t="s">
        <v>46</v>
      </c>
      <c r="I2217" t="s">
        <v>129</v>
      </c>
      <c r="J2217" t="s">
        <v>130</v>
      </c>
      <c r="K2217" t="s">
        <v>131</v>
      </c>
      <c r="L2217" t="s">
        <v>6396</v>
      </c>
      <c r="M2217" t="s">
        <v>6397</v>
      </c>
      <c r="N2217">
        <v>2.5049999999999999</v>
      </c>
      <c r="O2217">
        <v>0</v>
      </c>
      <c r="P2217">
        <v>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2.5049999999999999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2763030</v>
      </c>
      <c r="B2218">
        <v>1</v>
      </c>
      <c r="C2218" t="s">
        <v>76</v>
      </c>
      <c r="D2218" t="s">
        <v>106</v>
      </c>
      <c r="E2218" t="s">
        <v>126</v>
      </c>
      <c r="F2218" t="s">
        <v>6398</v>
      </c>
      <c r="G2218" t="s">
        <v>1679</v>
      </c>
      <c r="H2218" t="s">
        <v>46</v>
      </c>
      <c r="I2218" t="s">
        <v>129</v>
      </c>
      <c r="J2218" t="s">
        <v>130</v>
      </c>
      <c r="K2218" t="s">
        <v>131</v>
      </c>
      <c r="L2218" t="s">
        <v>6399</v>
      </c>
      <c r="M2218" t="s">
        <v>6400</v>
      </c>
      <c r="N2218">
        <v>1.310277777</v>
      </c>
      <c r="O2218">
        <v>0</v>
      </c>
      <c r="P2218">
        <v>240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314.46666599999998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2763032</v>
      </c>
      <c r="B2219">
        <v>1</v>
      </c>
      <c r="C2219" t="s">
        <v>76</v>
      </c>
      <c r="D2219" t="s">
        <v>97</v>
      </c>
      <c r="E2219" t="s">
        <v>145</v>
      </c>
      <c r="F2219" t="s">
        <v>6401</v>
      </c>
      <c r="G2219" t="s">
        <v>160</v>
      </c>
      <c r="H2219" t="s">
        <v>46</v>
      </c>
      <c r="I2219" t="s">
        <v>129</v>
      </c>
      <c r="J2219" t="s">
        <v>130</v>
      </c>
      <c r="K2219" t="s">
        <v>131</v>
      </c>
      <c r="L2219" t="s">
        <v>6402</v>
      </c>
      <c r="M2219" t="s">
        <v>6403</v>
      </c>
      <c r="N2219">
        <v>0.88249999999999995</v>
      </c>
      <c r="O2219">
        <v>0</v>
      </c>
      <c r="P2219">
        <v>31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27.357500000000002</v>
      </c>
      <c r="W2219">
        <v>0</v>
      </c>
      <c r="X2219">
        <v>0</v>
      </c>
      <c r="Y2219">
        <v>0</v>
      </c>
      <c r="Z2219">
        <v>0</v>
      </c>
    </row>
    <row r="2220" spans="1:26" x14ac:dyDescent="0.3">
      <c r="A2220">
        <v>2762841</v>
      </c>
      <c r="B2220">
        <v>2</v>
      </c>
      <c r="C2220" t="s">
        <v>77</v>
      </c>
      <c r="D2220" t="s">
        <v>119</v>
      </c>
      <c r="E2220" t="s">
        <v>158</v>
      </c>
      <c r="F2220" t="s">
        <v>6404</v>
      </c>
      <c r="G2220" t="s">
        <v>264</v>
      </c>
      <c r="H2220" t="s">
        <v>47</v>
      </c>
      <c r="I2220" t="s">
        <v>129</v>
      </c>
      <c r="J2220" t="s">
        <v>130</v>
      </c>
      <c r="K2220" t="s">
        <v>131</v>
      </c>
      <c r="L2220" t="s">
        <v>6189</v>
      </c>
      <c r="M2220" t="s">
        <v>6405</v>
      </c>
      <c r="N2220">
        <v>0.84555555500000001</v>
      </c>
      <c r="O2220">
        <v>32</v>
      </c>
      <c r="P2220">
        <v>99</v>
      </c>
      <c r="Q2220">
        <v>0</v>
      </c>
      <c r="R2220">
        <v>0</v>
      </c>
      <c r="S2220">
        <v>0</v>
      </c>
      <c r="T2220">
        <v>0</v>
      </c>
      <c r="U2220">
        <v>27.057777999999999</v>
      </c>
      <c r="V2220">
        <v>83.71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2763037</v>
      </c>
      <c r="B2221">
        <v>1</v>
      </c>
      <c r="C2221" t="s">
        <v>76</v>
      </c>
      <c r="D2221" t="s">
        <v>90</v>
      </c>
      <c r="E2221" t="s">
        <v>126</v>
      </c>
      <c r="F2221" t="s">
        <v>6406</v>
      </c>
      <c r="G2221" t="s">
        <v>160</v>
      </c>
      <c r="H2221" t="s">
        <v>46</v>
      </c>
      <c r="I2221" t="s">
        <v>129</v>
      </c>
      <c r="J2221" t="s">
        <v>130</v>
      </c>
      <c r="K2221" t="s">
        <v>131</v>
      </c>
      <c r="L2221" t="s">
        <v>6407</v>
      </c>
      <c r="M2221" t="s">
        <v>6408</v>
      </c>
      <c r="N2221">
        <v>0.70750000000000002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12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8.49</v>
      </c>
    </row>
    <row r="2222" spans="1:26" x14ac:dyDescent="0.3">
      <c r="A2222">
        <v>2763043</v>
      </c>
      <c r="B2222">
        <v>1</v>
      </c>
      <c r="C2222" t="s">
        <v>76</v>
      </c>
      <c r="D2222" t="s">
        <v>91</v>
      </c>
      <c r="E2222" t="s">
        <v>126</v>
      </c>
      <c r="F2222" t="s">
        <v>6409</v>
      </c>
      <c r="G2222" t="s">
        <v>160</v>
      </c>
      <c r="H2222" t="s">
        <v>46</v>
      </c>
      <c r="I2222" t="s">
        <v>129</v>
      </c>
      <c r="J2222" t="s">
        <v>130</v>
      </c>
      <c r="K2222" t="s">
        <v>131</v>
      </c>
      <c r="L2222" t="s">
        <v>6410</v>
      </c>
      <c r="M2222" t="s">
        <v>6411</v>
      </c>
      <c r="N2222">
        <v>1.3094444439999999</v>
      </c>
      <c r="O2222">
        <v>0</v>
      </c>
      <c r="P2222">
        <v>0</v>
      </c>
      <c r="Q2222">
        <v>0</v>
      </c>
      <c r="R2222">
        <v>136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178.08444399999999</v>
      </c>
      <c r="Y2222">
        <v>0</v>
      </c>
      <c r="Z2222">
        <v>0</v>
      </c>
    </row>
    <row r="2223" spans="1:26" x14ac:dyDescent="0.3">
      <c r="A2223">
        <v>2763047</v>
      </c>
      <c r="B2223">
        <v>1</v>
      </c>
      <c r="C2223" t="s">
        <v>77</v>
      </c>
      <c r="D2223" t="s">
        <v>124</v>
      </c>
      <c r="E2223" t="s">
        <v>153</v>
      </c>
      <c r="F2223" t="s">
        <v>6412</v>
      </c>
      <c r="G2223" t="s">
        <v>155</v>
      </c>
      <c r="H2223" t="s">
        <v>46</v>
      </c>
      <c r="I2223" t="s">
        <v>129</v>
      </c>
      <c r="J2223" t="s">
        <v>130</v>
      </c>
      <c r="K2223" t="s">
        <v>131</v>
      </c>
      <c r="L2223" t="s">
        <v>6413</v>
      </c>
      <c r="M2223" t="s">
        <v>6414</v>
      </c>
      <c r="N2223">
        <v>0.55333333299999998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0.55333299999999996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2763051</v>
      </c>
      <c r="B2224">
        <v>1</v>
      </c>
      <c r="C2224" t="s">
        <v>76</v>
      </c>
      <c r="D2224" t="s">
        <v>99</v>
      </c>
      <c r="E2224" t="s">
        <v>158</v>
      </c>
      <c r="F2224" t="s">
        <v>2702</v>
      </c>
      <c r="G2224" t="s">
        <v>199</v>
      </c>
      <c r="H2224" t="s">
        <v>47</v>
      </c>
      <c r="I2224" t="s">
        <v>129</v>
      </c>
      <c r="J2224" t="s">
        <v>130</v>
      </c>
      <c r="K2224" t="s">
        <v>131</v>
      </c>
      <c r="L2224" t="s">
        <v>6415</v>
      </c>
      <c r="M2224" t="s">
        <v>6416</v>
      </c>
      <c r="N2224">
        <v>0.47444444400000002</v>
      </c>
      <c r="O2224">
        <v>53</v>
      </c>
      <c r="P2224">
        <v>85</v>
      </c>
      <c r="Q2224">
        <v>0</v>
      </c>
      <c r="R2224">
        <v>0</v>
      </c>
      <c r="S2224">
        <v>0</v>
      </c>
      <c r="T2224">
        <v>0</v>
      </c>
      <c r="U2224">
        <v>25.145555999999999</v>
      </c>
      <c r="V2224">
        <v>40.327778000000002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2762971</v>
      </c>
      <c r="B2225">
        <v>2</v>
      </c>
      <c r="C2225" t="s">
        <v>77</v>
      </c>
      <c r="D2225" t="s">
        <v>112</v>
      </c>
      <c r="E2225" t="s">
        <v>158</v>
      </c>
      <c r="F2225" t="s">
        <v>1997</v>
      </c>
      <c r="G2225" t="s">
        <v>364</v>
      </c>
      <c r="H2225" t="s">
        <v>47</v>
      </c>
      <c r="I2225" t="s">
        <v>129</v>
      </c>
      <c r="J2225" t="s">
        <v>130</v>
      </c>
      <c r="K2225" t="s">
        <v>131</v>
      </c>
      <c r="L2225" t="s">
        <v>6322</v>
      </c>
      <c r="M2225" t="s">
        <v>6417</v>
      </c>
      <c r="N2225">
        <v>0.37444444399999999</v>
      </c>
      <c r="O2225">
        <v>0</v>
      </c>
      <c r="P2225">
        <v>0</v>
      </c>
      <c r="Q2225">
        <v>0</v>
      </c>
      <c r="R2225">
        <v>0</v>
      </c>
      <c r="S2225">
        <v>15</v>
      </c>
      <c r="T2225">
        <v>986</v>
      </c>
      <c r="U2225">
        <v>0</v>
      </c>
      <c r="V2225">
        <v>0</v>
      </c>
      <c r="W2225">
        <v>0</v>
      </c>
      <c r="X2225">
        <v>0</v>
      </c>
      <c r="Y2225">
        <v>5.6166669999999996</v>
      </c>
      <c r="Z2225">
        <v>369.20222200000001</v>
      </c>
    </row>
    <row r="2226" spans="1:26" x14ac:dyDescent="0.3">
      <c r="A2226">
        <v>2763063</v>
      </c>
      <c r="B2226">
        <v>1</v>
      </c>
      <c r="C2226" t="s">
        <v>76</v>
      </c>
      <c r="D2226" t="s">
        <v>92</v>
      </c>
      <c r="E2226" t="s">
        <v>145</v>
      </c>
      <c r="F2226" t="s">
        <v>3908</v>
      </c>
      <c r="G2226" t="s">
        <v>135</v>
      </c>
      <c r="H2226" t="s">
        <v>46</v>
      </c>
      <c r="I2226" t="s">
        <v>129</v>
      </c>
      <c r="J2226" t="s">
        <v>130</v>
      </c>
      <c r="K2226" t="s">
        <v>131</v>
      </c>
      <c r="L2226" t="s">
        <v>6418</v>
      </c>
      <c r="M2226" t="s">
        <v>6419</v>
      </c>
      <c r="N2226">
        <v>5.4630555550000004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8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43.704444000000002</v>
      </c>
    </row>
    <row r="2227" spans="1:26" x14ac:dyDescent="0.3">
      <c r="A2227">
        <v>2763066</v>
      </c>
      <c r="B2227">
        <v>1</v>
      </c>
      <c r="C2227" t="s">
        <v>76</v>
      </c>
      <c r="D2227" t="s">
        <v>86</v>
      </c>
      <c r="E2227" t="s">
        <v>167</v>
      </c>
      <c r="F2227" t="s">
        <v>6420</v>
      </c>
      <c r="G2227" t="s">
        <v>160</v>
      </c>
      <c r="H2227" t="s">
        <v>46</v>
      </c>
      <c r="I2227" t="s">
        <v>129</v>
      </c>
      <c r="J2227" t="s">
        <v>130</v>
      </c>
      <c r="K2227" t="s">
        <v>131</v>
      </c>
      <c r="L2227" t="s">
        <v>6421</v>
      </c>
      <c r="M2227" t="s">
        <v>6422</v>
      </c>
      <c r="N2227">
        <v>1.1088888880000001</v>
      </c>
      <c r="O2227">
        <v>0</v>
      </c>
      <c r="P2227">
        <v>272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301.61777799999999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2763069</v>
      </c>
      <c r="B2228">
        <v>1</v>
      </c>
      <c r="C2228" t="s">
        <v>76</v>
      </c>
      <c r="D2228" t="s">
        <v>97</v>
      </c>
      <c r="E2228" t="s">
        <v>126</v>
      </c>
      <c r="F2228" t="s">
        <v>6423</v>
      </c>
      <c r="G2228" t="s">
        <v>128</v>
      </c>
      <c r="H2228" t="s">
        <v>46</v>
      </c>
      <c r="I2228" t="s">
        <v>129</v>
      </c>
      <c r="J2228" t="s">
        <v>130</v>
      </c>
      <c r="K2228" t="s">
        <v>131</v>
      </c>
      <c r="L2228" t="s">
        <v>6424</v>
      </c>
      <c r="M2228" t="s">
        <v>6425</v>
      </c>
      <c r="N2228">
        <v>1.9402777769999999</v>
      </c>
      <c r="O2228">
        <v>0</v>
      </c>
      <c r="P2228">
        <v>24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46.566667000000002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2763071</v>
      </c>
      <c r="B2229">
        <v>1</v>
      </c>
      <c r="C2229" t="s">
        <v>76</v>
      </c>
      <c r="D2229" t="s">
        <v>81</v>
      </c>
      <c r="E2229" t="s">
        <v>167</v>
      </c>
      <c r="F2229" t="s">
        <v>6296</v>
      </c>
      <c r="G2229" t="s">
        <v>160</v>
      </c>
      <c r="H2229" t="s">
        <v>46</v>
      </c>
      <c r="I2229" t="s">
        <v>129</v>
      </c>
      <c r="J2229" t="s">
        <v>130</v>
      </c>
      <c r="K2229" t="s">
        <v>131</v>
      </c>
      <c r="L2229" t="s">
        <v>6426</v>
      </c>
      <c r="M2229" t="s">
        <v>6427</v>
      </c>
      <c r="N2229">
        <v>0.34833333300000002</v>
      </c>
      <c r="O2229">
        <v>0</v>
      </c>
      <c r="P2229">
        <v>254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88.476667000000006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2763073</v>
      </c>
      <c r="B2230">
        <v>1</v>
      </c>
      <c r="C2230" t="s">
        <v>76</v>
      </c>
      <c r="D2230" t="s">
        <v>78</v>
      </c>
      <c r="E2230" t="s">
        <v>163</v>
      </c>
      <c r="F2230" t="s">
        <v>6428</v>
      </c>
      <c r="G2230" t="s">
        <v>264</v>
      </c>
      <c r="H2230" t="s">
        <v>47</v>
      </c>
      <c r="I2230" t="s">
        <v>129</v>
      </c>
      <c r="J2230" t="s">
        <v>130</v>
      </c>
      <c r="K2230" t="s">
        <v>131</v>
      </c>
      <c r="L2230" t="s">
        <v>6429</v>
      </c>
      <c r="M2230" t="s">
        <v>6430</v>
      </c>
      <c r="N2230">
        <v>3.0125000000000002</v>
      </c>
      <c r="O2230">
        <v>0</v>
      </c>
      <c r="P2230">
        <v>207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623.58749999999998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2763080</v>
      </c>
      <c r="B2231">
        <v>1</v>
      </c>
      <c r="C2231" t="s">
        <v>76</v>
      </c>
      <c r="D2231" t="s">
        <v>78</v>
      </c>
      <c r="E2231" t="s">
        <v>126</v>
      </c>
      <c r="F2231" t="s">
        <v>6431</v>
      </c>
      <c r="G2231" t="s">
        <v>128</v>
      </c>
      <c r="H2231" t="s">
        <v>46</v>
      </c>
      <c r="I2231" t="s">
        <v>129</v>
      </c>
      <c r="J2231" t="s">
        <v>130</v>
      </c>
      <c r="K2231" t="s">
        <v>131</v>
      </c>
      <c r="L2231" t="s">
        <v>6432</v>
      </c>
      <c r="M2231" t="s">
        <v>6433</v>
      </c>
      <c r="N2231">
        <v>1.7547222220000001</v>
      </c>
      <c r="O2231">
        <v>0</v>
      </c>
      <c r="P2231">
        <v>185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324.62361099999998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2763077</v>
      </c>
      <c r="B2232">
        <v>1</v>
      </c>
      <c r="C2232" t="s">
        <v>76</v>
      </c>
      <c r="D2232" t="s">
        <v>90</v>
      </c>
      <c r="E2232" t="s">
        <v>167</v>
      </c>
      <c r="F2232" t="s">
        <v>6434</v>
      </c>
      <c r="G2232" t="s">
        <v>160</v>
      </c>
      <c r="H2232" t="s">
        <v>46</v>
      </c>
      <c r="I2232" t="s">
        <v>129</v>
      </c>
      <c r="J2232" t="s">
        <v>130</v>
      </c>
      <c r="K2232" t="s">
        <v>131</v>
      </c>
      <c r="L2232" t="s">
        <v>6435</v>
      </c>
      <c r="M2232" t="s">
        <v>6436</v>
      </c>
      <c r="N2232">
        <v>0.69027777700000004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201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138.745833</v>
      </c>
    </row>
    <row r="2233" spans="1:26" x14ac:dyDescent="0.3">
      <c r="A2233">
        <v>2763091</v>
      </c>
      <c r="B2233">
        <v>1</v>
      </c>
      <c r="C2233" t="s">
        <v>76</v>
      </c>
      <c r="D2233" t="s">
        <v>79</v>
      </c>
      <c r="E2233" t="s">
        <v>153</v>
      </c>
      <c r="F2233" t="s">
        <v>6437</v>
      </c>
      <c r="G2233" t="s">
        <v>249</v>
      </c>
      <c r="H2233" t="s">
        <v>46</v>
      </c>
      <c r="I2233" t="s">
        <v>129</v>
      </c>
      <c r="J2233" t="s">
        <v>130</v>
      </c>
      <c r="K2233" t="s">
        <v>131</v>
      </c>
      <c r="L2233" t="s">
        <v>6438</v>
      </c>
      <c r="M2233" t="s">
        <v>6439</v>
      </c>
      <c r="N2233">
        <v>1</v>
      </c>
      <c r="O2233">
        <v>0</v>
      </c>
      <c r="P2233">
        <v>4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4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2763085</v>
      </c>
      <c r="B2234">
        <v>1</v>
      </c>
      <c r="C2234" t="s">
        <v>76</v>
      </c>
      <c r="D2234" t="s">
        <v>99</v>
      </c>
      <c r="E2234" t="s">
        <v>222</v>
      </c>
      <c r="F2234" t="s">
        <v>6440</v>
      </c>
      <c r="G2234" t="s">
        <v>199</v>
      </c>
      <c r="H2234" t="s">
        <v>47</v>
      </c>
      <c r="I2234" t="s">
        <v>129</v>
      </c>
      <c r="J2234" t="s">
        <v>130</v>
      </c>
      <c r="K2234" t="s">
        <v>131</v>
      </c>
      <c r="L2234" t="s">
        <v>6441</v>
      </c>
      <c r="M2234" t="s">
        <v>6442</v>
      </c>
      <c r="N2234">
        <v>0.45</v>
      </c>
      <c r="O2234">
        <v>76</v>
      </c>
      <c r="P2234">
        <v>514</v>
      </c>
      <c r="Q2234">
        <v>0</v>
      </c>
      <c r="R2234">
        <v>0</v>
      </c>
      <c r="S2234">
        <v>0</v>
      </c>
      <c r="T2234">
        <v>0</v>
      </c>
      <c r="U2234">
        <v>34.200000000000003</v>
      </c>
      <c r="V2234">
        <v>231.3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2762996</v>
      </c>
      <c r="B2235">
        <v>2</v>
      </c>
      <c r="C2235" t="s">
        <v>77</v>
      </c>
      <c r="D2235" t="s">
        <v>112</v>
      </c>
      <c r="E2235" t="s">
        <v>158</v>
      </c>
      <c r="F2235" t="s">
        <v>6285</v>
      </c>
      <c r="G2235" t="s">
        <v>264</v>
      </c>
      <c r="H2235" t="s">
        <v>47</v>
      </c>
      <c r="I2235" t="s">
        <v>129</v>
      </c>
      <c r="J2235" t="s">
        <v>130</v>
      </c>
      <c r="K2235" t="s">
        <v>131</v>
      </c>
      <c r="L2235" t="s">
        <v>6353</v>
      </c>
      <c r="M2235" t="s">
        <v>6443</v>
      </c>
      <c r="N2235">
        <v>0.73555555500000003</v>
      </c>
      <c r="O2235">
        <v>0</v>
      </c>
      <c r="P2235">
        <v>0</v>
      </c>
      <c r="Q2235">
        <v>0</v>
      </c>
      <c r="R2235">
        <v>0</v>
      </c>
      <c r="S2235">
        <v>3</v>
      </c>
      <c r="T2235">
        <v>337</v>
      </c>
      <c r="U2235">
        <v>0</v>
      </c>
      <c r="V2235">
        <v>0</v>
      </c>
      <c r="W2235">
        <v>0</v>
      </c>
      <c r="X2235">
        <v>0</v>
      </c>
      <c r="Y2235">
        <v>2.2066669999999999</v>
      </c>
      <c r="Z2235">
        <v>247.88222200000001</v>
      </c>
    </row>
    <row r="2236" spans="1:26" x14ac:dyDescent="0.3">
      <c r="A2236">
        <v>2763087</v>
      </c>
      <c r="B2236">
        <v>1</v>
      </c>
      <c r="C2236" t="s">
        <v>76</v>
      </c>
      <c r="D2236" t="s">
        <v>80</v>
      </c>
      <c r="E2236" t="s">
        <v>126</v>
      </c>
      <c r="F2236" t="s">
        <v>6356</v>
      </c>
      <c r="G2236" t="s">
        <v>128</v>
      </c>
      <c r="H2236" t="s">
        <v>46</v>
      </c>
      <c r="I2236" t="s">
        <v>129</v>
      </c>
      <c r="J2236" t="s">
        <v>130</v>
      </c>
      <c r="K2236" t="s">
        <v>131</v>
      </c>
      <c r="L2236" t="s">
        <v>6444</v>
      </c>
      <c r="M2236" t="s">
        <v>6445</v>
      </c>
      <c r="N2236">
        <v>1.720277777</v>
      </c>
      <c r="O2236">
        <v>0</v>
      </c>
      <c r="P2236">
        <v>190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326.852778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2763094</v>
      </c>
      <c r="B2237">
        <v>1</v>
      </c>
      <c r="C2237" t="s">
        <v>77</v>
      </c>
      <c r="D2237" t="s">
        <v>108</v>
      </c>
      <c r="E2237" t="s">
        <v>158</v>
      </c>
      <c r="F2237" t="s">
        <v>6446</v>
      </c>
      <c r="G2237" t="s">
        <v>199</v>
      </c>
      <c r="H2237" t="s">
        <v>47</v>
      </c>
      <c r="I2237" t="s">
        <v>129</v>
      </c>
      <c r="J2237" t="s">
        <v>130</v>
      </c>
      <c r="K2237" t="s">
        <v>131</v>
      </c>
      <c r="L2237" t="s">
        <v>6447</v>
      </c>
      <c r="M2237" t="s">
        <v>6448</v>
      </c>
      <c r="N2237">
        <v>0.49138888800000002</v>
      </c>
      <c r="O2237">
        <v>8</v>
      </c>
      <c r="P2237">
        <v>708</v>
      </c>
      <c r="Q2237">
        <v>0</v>
      </c>
      <c r="R2237">
        <v>0</v>
      </c>
      <c r="S2237">
        <v>18</v>
      </c>
      <c r="T2237">
        <v>646</v>
      </c>
      <c r="U2237">
        <v>3.931111</v>
      </c>
      <c r="V2237">
        <v>347.90333299999998</v>
      </c>
      <c r="W2237">
        <v>0</v>
      </c>
      <c r="X2237">
        <v>0</v>
      </c>
      <c r="Y2237">
        <v>8.8450000000000006</v>
      </c>
      <c r="Z2237">
        <v>317.43722200000002</v>
      </c>
    </row>
    <row r="2238" spans="1:26" x14ac:dyDescent="0.3">
      <c r="A2238">
        <v>2763097</v>
      </c>
      <c r="B2238">
        <v>1</v>
      </c>
      <c r="C2238" t="s">
        <v>76</v>
      </c>
      <c r="D2238" t="s">
        <v>81</v>
      </c>
      <c r="E2238" t="s">
        <v>145</v>
      </c>
      <c r="F2238" t="s">
        <v>6331</v>
      </c>
      <c r="G2238" t="s">
        <v>150</v>
      </c>
      <c r="H2238" t="s">
        <v>46</v>
      </c>
      <c r="I2238" t="s">
        <v>129</v>
      </c>
      <c r="J2238" t="s">
        <v>130</v>
      </c>
      <c r="K2238" t="s">
        <v>131</v>
      </c>
      <c r="L2238" t="s">
        <v>6449</v>
      </c>
      <c r="M2238" t="s">
        <v>6450</v>
      </c>
      <c r="N2238">
        <v>4.1755555549999999</v>
      </c>
      <c r="O2238">
        <v>0</v>
      </c>
      <c r="P2238">
        <v>138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576.22666700000002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2763098</v>
      </c>
      <c r="B2239">
        <v>1</v>
      </c>
      <c r="C2239" t="s">
        <v>76</v>
      </c>
      <c r="D2239" t="s">
        <v>107</v>
      </c>
      <c r="E2239" t="s">
        <v>153</v>
      </c>
      <c r="F2239" t="s">
        <v>3143</v>
      </c>
      <c r="G2239" t="s">
        <v>206</v>
      </c>
      <c r="H2239" t="s">
        <v>46</v>
      </c>
      <c r="I2239" t="s">
        <v>129</v>
      </c>
      <c r="J2239" t="s">
        <v>130</v>
      </c>
      <c r="K2239" t="s">
        <v>131</v>
      </c>
      <c r="L2239" t="s">
        <v>6451</v>
      </c>
      <c r="M2239" t="s">
        <v>6452</v>
      </c>
      <c r="N2239">
        <v>4.5250000000000004</v>
      </c>
      <c r="O2239">
        <v>0</v>
      </c>
      <c r="P2239">
        <v>8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36.200000000000003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2763105</v>
      </c>
      <c r="B2240">
        <v>1</v>
      </c>
      <c r="C2240" t="s">
        <v>76</v>
      </c>
      <c r="D2240" t="s">
        <v>91</v>
      </c>
      <c r="E2240" t="s">
        <v>126</v>
      </c>
      <c r="F2240" t="s">
        <v>6453</v>
      </c>
      <c r="G2240" t="s">
        <v>160</v>
      </c>
      <c r="H2240" t="s">
        <v>46</v>
      </c>
      <c r="I2240" t="s">
        <v>129</v>
      </c>
      <c r="J2240" t="s">
        <v>130</v>
      </c>
      <c r="K2240" t="s">
        <v>131</v>
      </c>
      <c r="L2240" t="s">
        <v>6454</v>
      </c>
      <c r="M2240" t="s">
        <v>6455</v>
      </c>
      <c r="N2240">
        <v>0.32305555499999999</v>
      </c>
      <c r="O2240">
        <v>0</v>
      </c>
      <c r="P2240">
        <v>72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23.26</v>
      </c>
      <c r="W2240">
        <v>0</v>
      </c>
      <c r="X2240">
        <v>0</v>
      </c>
      <c r="Y2240">
        <v>0</v>
      </c>
      <c r="Z2240">
        <v>0</v>
      </c>
    </row>
    <row r="2241" spans="1:26" x14ac:dyDescent="0.3">
      <c r="A2241">
        <v>2763106</v>
      </c>
      <c r="B2241">
        <v>1</v>
      </c>
      <c r="C2241" t="s">
        <v>76</v>
      </c>
      <c r="D2241" t="s">
        <v>106</v>
      </c>
      <c r="E2241" t="s">
        <v>153</v>
      </c>
      <c r="F2241" t="s">
        <v>4776</v>
      </c>
      <c r="G2241" t="s">
        <v>206</v>
      </c>
      <c r="H2241" t="s">
        <v>46</v>
      </c>
      <c r="I2241" t="s">
        <v>129</v>
      </c>
      <c r="J2241" t="s">
        <v>130</v>
      </c>
      <c r="K2241" t="s">
        <v>131</v>
      </c>
      <c r="L2241" t="s">
        <v>6456</v>
      </c>
      <c r="M2241" t="s">
        <v>6457</v>
      </c>
      <c r="N2241">
        <v>1.6272222220000001</v>
      </c>
      <c r="O2241">
        <v>0</v>
      </c>
      <c r="P2241">
        <v>6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9.7633329999999994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2763110</v>
      </c>
      <c r="B2242">
        <v>1</v>
      </c>
      <c r="C2242" t="s">
        <v>77</v>
      </c>
      <c r="D2242" t="s">
        <v>124</v>
      </c>
      <c r="E2242" t="s">
        <v>145</v>
      </c>
      <c r="F2242" t="s">
        <v>6458</v>
      </c>
      <c r="G2242" t="s">
        <v>128</v>
      </c>
      <c r="H2242" t="s">
        <v>46</v>
      </c>
      <c r="I2242" t="s">
        <v>129</v>
      </c>
      <c r="J2242" t="s">
        <v>130</v>
      </c>
      <c r="K2242" t="s">
        <v>131</v>
      </c>
      <c r="L2242" t="s">
        <v>6459</v>
      </c>
      <c r="M2242" t="s">
        <v>6460</v>
      </c>
      <c r="N2242">
        <v>4.7363888879999996</v>
      </c>
      <c r="O2242">
        <v>0</v>
      </c>
      <c r="P2242">
        <v>37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175.24638899999999</v>
      </c>
      <c r="W2242">
        <v>0</v>
      </c>
      <c r="X2242">
        <v>0</v>
      </c>
      <c r="Y2242">
        <v>0</v>
      </c>
      <c r="Z2242">
        <v>0</v>
      </c>
    </row>
    <row r="2243" spans="1:26" x14ac:dyDescent="0.3">
      <c r="A2243">
        <v>2763120</v>
      </c>
      <c r="B2243">
        <v>1</v>
      </c>
      <c r="C2243" t="s">
        <v>76</v>
      </c>
      <c r="D2243" t="s">
        <v>97</v>
      </c>
      <c r="E2243" t="s">
        <v>153</v>
      </c>
      <c r="F2243" t="s">
        <v>6461</v>
      </c>
      <c r="G2243" t="s">
        <v>206</v>
      </c>
      <c r="H2243" t="s">
        <v>46</v>
      </c>
      <c r="I2243" t="s">
        <v>129</v>
      </c>
      <c r="J2243" t="s">
        <v>130</v>
      </c>
      <c r="K2243" t="s">
        <v>131</v>
      </c>
      <c r="L2243" t="s">
        <v>6462</v>
      </c>
      <c r="M2243" t="s">
        <v>6463</v>
      </c>
      <c r="N2243">
        <v>1.508611111</v>
      </c>
      <c r="O2243">
        <v>0</v>
      </c>
      <c r="P2243">
        <v>2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3.0172219999999998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2763116</v>
      </c>
      <c r="B2244">
        <v>1</v>
      </c>
      <c r="C2244" t="s">
        <v>76</v>
      </c>
      <c r="D2244" t="s">
        <v>89</v>
      </c>
      <c r="E2244" t="s">
        <v>222</v>
      </c>
      <c r="F2244" t="s">
        <v>6464</v>
      </c>
      <c r="G2244" t="s">
        <v>199</v>
      </c>
      <c r="H2244" t="s">
        <v>47</v>
      </c>
      <c r="I2244" t="s">
        <v>129</v>
      </c>
      <c r="J2244" t="s">
        <v>130</v>
      </c>
      <c r="K2244" t="s">
        <v>131</v>
      </c>
      <c r="L2244" t="s">
        <v>6465</v>
      </c>
      <c r="M2244" t="s">
        <v>6466</v>
      </c>
      <c r="N2244">
        <v>0.36722222199999999</v>
      </c>
      <c r="O2244">
        <v>20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7.3444440000000002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2762788</v>
      </c>
      <c r="B2245">
        <v>2</v>
      </c>
      <c r="C2245" t="s">
        <v>76</v>
      </c>
      <c r="D2245" t="s">
        <v>81</v>
      </c>
      <c r="E2245" t="s">
        <v>167</v>
      </c>
      <c r="F2245" t="s">
        <v>6296</v>
      </c>
      <c r="G2245" t="s">
        <v>578</v>
      </c>
      <c r="H2245" t="s">
        <v>46</v>
      </c>
      <c r="I2245" t="s">
        <v>129</v>
      </c>
      <c r="J2245" t="s">
        <v>15</v>
      </c>
      <c r="K2245" t="s">
        <v>131</v>
      </c>
      <c r="L2245" t="s">
        <v>6126</v>
      </c>
      <c r="M2245" t="s">
        <v>6467</v>
      </c>
      <c r="N2245">
        <v>5.9444443999999999E-2</v>
      </c>
      <c r="O2245">
        <v>0</v>
      </c>
      <c r="P2245">
        <v>254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15.098889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2763123</v>
      </c>
      <c r="B2246">
        <v>1</v>
      </c>
      <c r="C2246" t="s">
        <v>76</v>
      </c>
      <c r="D2246" t="s">
        <v>102</v>
      </c>
      <c r="E2246" t="s">
        <v>222</v>
      </c>
      <c r="F2246" t="s">
        <v>6468</v>
      </c>
      <c r="G2246" t="s">
        <v>199</v>
      </c>
      <c r="H2246" t="s">
        <v>47</v>
      </c>
      <c r="I2246" t="s">
        <v>129</v>
      </c>
      <c r="J2246" t="s">
        <v>130</v>
      </c>
      <c r="K2246" t="s">
        <v>131</v>
      </c>
      <c r="L2246" t="s">
        <v>6469</v>
      </c>
      <c r="M2246" t="s">
        <v>6470</v>
      </c>
      <c r="N2246">
        <v>0.83805555499999995</v>
      </c>
      <c r="O2246">
        <v>21</v>
      </c>
      <c r="P2246">
        <v>181</v>
      </c>
      <c r="Q2246">
        <v>0</v>
      </c>
      <c r="R2246">
        <v>0</v>
      </c>
      <c r="S2246">
        <v>14</v>
      </c>
      <c r="T2246">
        <v>11</v>
      </c>
      <c r="U2246">
        <v>17.599167000000001</v>
      </c>
      <c r="V2246">
        <v>151.68805499999999</v>
      </c>
      <c r="W2246">
        <v>0</v>
      </c>
      <c r="X2246">
        <v>0</v>
      </c>
      <c r="Y2246">
        <v>11.732778</v>
      </c>
      <c r="Z2246">
        <v>9.2186109999999992</v>
      </c>
    </row>
    <row r="2247" spans="1:26" x14ac:dyDescent="0.3">
      <c r="A2247">
        <v>2763125</v>
      </c>
      <c r="B2247">
        <v>1</v>
      </c>
      <c r="C2247" t="s">
        <v>76</v>
      </c>
      <c r="D2247" t="s">
        <v>81</v>
      </c>
      <c r="E2247" t="s">
        <v>145</v>
      </c>
      <c r="F2247" t="s">
        <v>6471</v>
      </c>
      <c r="G2247" t="s">
        <v>2102</v>
      </c>
      <c r="H2247" t="s">
        <v>46</v>
      </c>
      <c r="I2247" t="s">
        <v>129</v>
      </c>
      <c r="J2247" t="s">
        <v>130</v>
      </c>
      <c r="K2247" t="s">
        <v>131</v>
      </c>
      <c r="L2247" t="s">
        <v>6472</v>
      </c>
      <c r="M2247" t="s">
        <v>6473</v>
      </c>
      <c r="N2247">
        <v>1.6997222219999999</v>
      </c>
      <c r="O2247">
        <v>0</v>
      </c>
      <c r="P2247">
        <v>65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110.481944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2763127</v>
      </c>
      <c r="B2248">
        <v>1</v>
      </c>
      <c r="C2248" t="s">
        <v>76</v>
      </c>
      <c r="D2248" t="s">
        <v>81</v>
      </c>
      <c r="E2248" t="s">
        <v>153</v>
      </c>
      <c r="F2248" t="s">
        <v>6474</v>
      </c>
      <c r="G2248" t="s">
        <v>206</v>
      </c>
      <c r="H2248" t="s">
        <v>46</v>
      </c>
      <c r="I2248" t="s">
        <v>129</v>
      </c>
      <c r="J2248" t="s">
        <v>130</v>
      </c>
      <c r="K2248" t="s">
        <v>131</v>
      </c>
      <c r="L2248" t="s">
        <v>6475</v>
      </c>
      <c r="M2248" t="s">
        <v>6476</v>
      </c>
      <c r="N2248">
        <v>2.0361111109999999</v>
      </c>
      <c r="O2248">
        <v>0</v>
      </c>
      <c r="P2248">
        <v>4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8.144444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2763126</v>
      </c>
      <c r="B2249">
        <v>1</v>
      </c>
      <c r="C2249" t="s">
        <v>76</v>
      </c>
      <c r="D2249" t="s">
        <v>78</v>
      </c>
      <c r="E2249" t="s">
        <v>145</v>
      </c>
      <c r="F2249" t="s">
        <v>6477</v>
      </c>
      <c r="G2249" t="s">
        <v>344</v>
      </c>
      <c r="H2249" t="s">
        <v>46</v>
      </c>
      <c r="I2249" t="s">
        <v>129</v>
      </c>
      <c r="J2249" t="s">
        <v>130</v>
      </c>
      <c r="K2249" t="s">
        <v>142</v>
      </c>
      <c r="L2249" t="s">
        <v>6478</v>
      </c>
      <c r="M2249" t="s">
        <v>6479</v>
      </c>
      <c r="N2249">
        <v>5.261111111</v>
      </c>
      <c r="O2249">
        <v>0</v>
      </c>
      <c r="P2249">
        <v>4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21.044443999999999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2763128</v>
      </c>
      <c r="B2250">
        <v>1</v>
      </c>
      <c r="C2250" t="s">
        <v>76</v>
      </c>
      <c r="D2250" t="s">
        <v>80</v>
      </c>
      <c r="E2250" t="s">
        <v>126</v>
      </c>
      <c r="F2250" t="s">
        <v>6480</v>
      </c>
      <c r="G2250" t="s">
        <v>128</v>
      </c>
      <c r="H2250" t="s">
        <v>46</v>
      </c>
      <c r="I2250" t="s">
        <v>129</v>
      </c>
      <c r="J2250" t="s">
        <v>130</v>
      </c>
      <c r="K2250" t="s">
        <v>131</v>
      </c>
      <c r="L2250" t="s">
        <v>6481</v>
      </c>
      <c r="M2250" t="s">
        <v>6482</v>
      </c>
      <c r="N2250">
        <v>1.5180555549999999</v>
      </c>
      <c r="O2250">
        <v>0</v>
      </c>
      <c r="P2250">
        <v>167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253.515278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2763131</v>
      </c>
      <c r="B2251">
        <v>1</v>
      </c>
      <c r="C2251" t="s">
        <v>76</v>
      </c>
      <c r="D2251" t="s">
        <v>78</v>
      </c>
      <c r="E2251" t="s">
        <v>222</v>
      </c>
      <c r="F2251" t="s">
        <v>6483</v>
      </c>
      <c r="G2251" t="s">
        <v>728</v>
      </c>
      <c r="H2251" t="s">
        <v>47</v>
      </c>
      <c r="I2251" t="s">
        <v>129</v>
      </c>
      <c r="J2251" t="s">
        <v>130</v>
      </c>
      <c r="K2251" t="s">
        <v>142</v>
      </c>
      <c r="L2251" t="s">
        <v>6484</v>
      </c>
      <c r="M2251" t="s">
        <v>6485</v>
      </c>
      <c r="N2251">
        <v>0.230555555</v>
      </c>
      <c r="O2251">
        <v>5</v>
      </c>
      <c r="P2251">
        <v>12967</v>
      </c>
      <c r="Q2251">
        <v>0</v>
      </c>
      <c r="R2251">
        <v>0</v>
      </c>
      <c r="S2251">
        <v>0</v>
      </c>
      <c r="T2251">
        <v>0</v>
      </c>
      <c r="U2251">
        <v>1.1527780000000001</v>
      </c>
      <c r="V2251">
        <v>2989.6138820000001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2763147</v>
      </c>
      <c r="B2252">
        <v>1</v>
      </c>
      <c r="C2252" t="s">
        <v>76</v>
      </c>
      <c r="D2252" t="s">
        <v>97</v>
      </c>
      <c r="E2252" t="s">
        <v>126</v>
      </c>
      <c r="F2252" t="s">
        <v>6486</v>
      </c>
      <c r="G2252" t="s">
        <v>160</v>
      </c>
      <c r="H2252" t="s">
        <v>46</v>
      </c>
      <c r="I2252" t="s">
        <v>129</v>
      </c>
      <c r="J2252" t="s">
        <v>130</v>
      </c>
      <c r="K2252" t="s">
        <v>131</v>
      </c>
      <c r="L2252" t="s">
        <v>6487</v>
      </c>
      <c r="M2252" t="s">
        <v>6488</v>
      </c>
      <c r="N2252">
        <v>0.86888888799999997</v>
      </c>
      <c r="O2252">
        <v>0</v>
      </c>
      <c r="P2252">
        <v>29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25.197778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2763148</v>
      </c>
      <c r="B2253">
        <v>1</v>
      </c>
      <c r="C2253" t="s">
        <v>77</v>
      </c>
      <c r="D2253" t="s">
        <v>123</v>
      </c>
      <c r="E2253" t="s">
        <v>167</v>
      </c>
      <c r="F2253" t="s">
        <v>6489</v>
      </c>
      <c r="G2253" t="s">
        <v>195</v>
      </c>
      <c r="H2253" t="s">
        <v>46</v>
      </c>
      <c r="I2253" t="s">
        <v>129</v>
      </c>
      <c r="J2253" t="s">
        <v>130</v>
      </c>
      <c r="K2253" t="s">
        <v>131</v>
      </c>
      <c r="L2253" t="s">
        <v>6490</v>
      </c>
      <c r="M2253" t="s">
        <v>6491</v>
      </c>
      <c r="N2253">
        <v>0.89694444399999995</v>
      </c>
      <c r="O2253">
        <v>0</v>
      </c>
      <c r="P2253">
        <v>175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156.96527800000001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2763149</v>
      </c>
      <c r="B2254">
        <v>1</v>
      </c>
      <c r="C2254" t="s">
        <v>76</v>
      </c>
      <c r="D2254" t="s">
        <v>78</v>
      </c>
      <c r="E2254" t="s">
        <v>145</v>
      </c>
      <c r="F2254" t="s">
        <v>5451</v>
      </c>
      <c r="G2254" t="s">
        <v>160</v>
      </c>
      <c r="H2254" t="s">
        <v>46</v>
      </c>
      <c r="I2254" t="s">
        <v>129</v>
      </c>
      <c r="J2254" t="s">
        <v>130</v>
      </c>
      <c r="K2254" t="s">
        <v>131</v>
      </c>
      <c r="L2254" t="s">
        <v>6492</v>
      </c>
      <c r="M2254" t="s">
        <v>6493</v>
      </c>
      <c r="N2254">
        <v>0.74277777700000003</v>
      </c>
      <c r="O2254">
        <v>0</v>
      </c>
      <c r="P2254">
        <v>52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38.624443999999997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2763150</v>
      </c>
      <c r="B2255">
        <v>1</v>
      </c>
      <c r="C2255" t="s">
        <v>76</v>
      </c>
      <c r="D2255" t="s">
        <v>79</v>
      </c>
      <c r="E2255" t="s">
        <v>138</v>
      </c>
      <c r="F2255" t="s">
        <v>1362</v>
      </c>
      <c r="G2255" t="s">
        <v>728</v>
      </c>
      <c r="H2255" t="s">
        <v>141</v>
      </c>
      <c r="I2255" t="s">
        <v>129</v>
      </c>
      <c r="J2255" t="s">
        <v>130</v>
      </c>
      <c r="K2255" t="s">
        <v>142</v>
      </c>
      <c r="L2255" t="s">
        <v>6494</v>
      </c>
      <c r="M2255" t="s">
        <v>6495</v>
      </c>
      <c r="N2255">
        <v>0.17722222200000001</v>
      </c>
      <c r="O2255">
        <v>0</v>
      </c>
      <c r="P2255">
        <v>1048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185.72888900000001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2763151</v>
      </c>
      <c r="B2256">
        <v>1</v>
      </c>
      <c r="C2256" t="s">
        <v>76</v>
      </c>
      <c r="D2256" t="s">
        <v>79</v>
      </c>
      <c r="E2256" t="s">
        <v>138</v>
      </c>
      <c r="F2256" t="s">
        <v>1368</v>
      </c>
      <c r="G2256" t="s">
        <v>728</v>
      </c>
      <c r="H2256" t="s">
        <v>141</v>
      </c>
      <c r="I2256" t="s">
        <v>129</v>
      </c>
      <c r="J2256" t="s">
        <v>130</v>
      </c>
      <c r="K2256" t="s">
        <v>142</v>
      </c>
      <c r="L2256" t="s">
        <v>6496</v>
      </c>
      <c r="M2256" t="s">
        <v>6497</v>
      </c>
      <c r="N2256">
        <v>0.17222222200000001</v>
      </c>
      <c r="O2256">
        <v>0</v>
      </c>
      <c r="P2256">
        <v>2692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463.62222200000002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2763152</v>
      </c>
      <c r="B2257">
        <v>1</v>
      </c>
      <c r="C2257" t="s">
        <v>76</v>
      </c>
      <c r="D2257" t="s">
        <v>79</v>
      </c>
      <c r="E2257" t="s">
        <v>138</v>
      </c>
      <c r="F2257" t="s">
        <v>2708</v>
      </c>
      <c r="G2257" t="s">
        <v>728</v>
      </c>
      <c r="H2257" t="s">
        <v>141</v>
      </c>
      <c r="I2257" t="s">
        <v>129</v>
      </c>
      <c r="J2257" t="s">
        <v>130</v>
      </c>
      <c r="K2257" t="s">
        <v>142</v>
      </c>
      <c r="L2257" t="s">
        <v>6498</v>
      </c>
      <c r="M2257" t="s">
        <v>6499</v>
      </c>
      <c r="N2257">
        <v>0.17333333300000001</v>
      </c>
      <c r="O2257">
        <v>21</v>
      </c>
      <c r="P2257">
        <v>4212</v>
      </c>
      <c r="Q2257">
        <v>0</v>
      </c>
      <c r="R2257">
        <v>0</v>
      </c>
      <c r="S2257">
        <v>0</v>
      </c>
      <c r="T2257">
        <v>0</v>
      </c>
      <c r="U2257">
        <v>3.64</v>
      </c>
      <c r="V2257">
        <v>730.07999900000004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2763153</v>
      </c>
      <c r="B2258">
        <v>1</v>
      </c>
      <c r="C2258" t="s">
        <v>76</v>
      </c>
      <c r="D2258" t="s">
        <v>79</v>
      </c>
      <c r="E2258" t="s">
        <v>138</v>
      </c>
      <c r="F2258" t="s">
        <v>6500</v>
      </c>
      <c r="G2258" t="s">
        <v>728</v>
      </c>
      <c r="H2258" t="s">
        <v>141</v>
      </c>
      <c r="I2258" t="s">
        <v>129</v>
      </c>
      <c r="J2258" t="s">
        <v>130</v>
      </c>
      <c r="K2258" t="s">
        <v>142</v>
      </c>
      <c r="L2258" t="s">
        <v>6501</v>
      </c>
      <c r="M2258" t="s">
        <v>6502</v>
      </c>
      <c r="N2258">
        <v>0.16666666599999999</v>
      </c>
      <c r="O2258">
        <v>0</v>
      </c>
      <c r="P2258">
        <v>3786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630.99999700000001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2763154</v>
      </c>
      <c r="B2259">
        <v>1</v>
      </c>
      <c r="C2259" t="s">
        <v>76</v>
      </c>
      <c r="D2259" t="s">
        <v>79</v>
      </c>
      <c r="E2259" t="s">
        <v>138</v>
      </c>
      <c r="F2259" t="s">
        <v>2715</v>
      </c>
      <c r="G2259" t="s">
        <v>728</v>
      </c>
      <c r="H2259" t="s">
        <v>141</v>
      </c>
      <c r="I2259" t="s">
        <v>129</v>
      </c>
      <c r="J2259" t="s">
        <v>130</v>
      </c>
      <c r="K2259" t="s">
        <v>142</v>
      </c>
      <c r="L2259" t="s">
        <v>6503</v>
      </c>
      <c r="M2259" t="s">
        <v>6504</v>
      </c>
      <c r="N2259">
        <v>0.16166666599999999</v>
      </c>
      <c r="O2259">
        <v>2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0.32333299999999998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2763155</v>
      </c>
      <c r="B2260">
        <v>1</v>
      </c>
      <c r="C2260" t="s">
        <v>76</v>
      </c>
      <c r="D2260" t="s">
        <v>79</v>
      </c>
      <c r="E2260" t="s">
        <v>138</v>
      </c>
      <c r="F2260" t="s">
        <v>2718</v>
      </c>
      <c r="G2260" t="s">
        <v>728</v>
      </c>
      <c r="H2260" t="s">
        <v>141</v>
      </c>
      <c r="I2260" t="s">
        <v>129</v>
      </c>
      <c r="J2260" t="s">
        <v>130</v>
      </c>
      <c r="K2260" t="s">
        <v>142</v>
      </c>
      <c r="L2260" t="s">
        <v>6505</v>
      </c>
      <c r="M2260" t="s">
        <v>6506</v>
      </c>
      <c r="N2260">
        <v>0.15888888800000001</v>
      </c>
      <c r="O2260">
        <v>3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0.47666700000000001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2763156</v>
      </c>
      <c r="B2261">
        <v>1</v>
      </c>
      <c r="C2261" t="s">
        <v>76</v>
      </c>
      <c r="D2261" t="s">
        <v>79</v>
      </c>
      <c r="E2261" t="s">
        <v>138</v>
      </c>
      <c r="F2261" t="s">
        <v>2712</v>
      </c>
      <c r="G2261" t="s">
        <v>728</v>
      </c>
      <c r="H2261" t="s">
        <v>141</v>
      </c>
      <c r="I2261" t="s">
        <v>129</v>
      </c>
      <c r="J2261" t="s">
        <v>130</v>
      </c>
      <c r="K2261" t="s">
        <v>142</v>
      </c>
      <c r="L2261" t="s">
        <v>6507</v>
      </c>
      <c r="M2261" t="s">
        <v>6508</v>
      </c>
      <c r="N2261">
        <v>0.15472222199999999</v>
      </c>
      <c r="O2261">
        <v>33</v>
      </c>
      <c r="P2261">
        <v>2451</v>
      </c>
      <c r="Q2261">
        <v>0</v>
      </c>
      <c r="R2261">
        <v>0</v>
      </c>
      <c r="S2261">
        <v>0</v>
      </c>
      <c r="T2261">
        <v>0</v>
      </c>
      <c r="U2261">
        <v>5.1058329999999996</v>
      </c>
      <c r="V2261">
        <v>379.22416600000003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2763157</v>
      </c>
      <c r="B2262">
        <v>1</v>
      </c>
      <c r="C2262" t="s">
        <v>77</v>
      </c>
      <c r="D2262" t="s">
        <v>113</v>
      </c>
      <c r="E2262" t="s">
        <v>126</v>
      </c>
      <c r="F2262" t="s">
        <v>4613</v>
      </c>
      <c r="G2262" t="s">
        <v>128</v>
      </c>
      <c r="H2262" t="s">
        <v>46</v>
      </c>
      <c r="I2262" t="s">
        <v>129</v>
      </c>
      <c r="J2262" t="s">
        <v>130</v>
      </c>
      <c r="K2262" t="s">
        <v>131</v>
      </c>
      <c r="L2262" t="s">
        <v>6509</v>
      </c>
      <c r="M2262" t="s">
        <v>6510</v>
      </c>
      <c r="N2262">
        <v>0.78249999999999997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47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36.777500000000003</v>
      </c>
    </row>
    <row r="2263" spans="1:26" x14ac:dyDescent="0.3">
      <c r="A2263">
        <v>2763164</v>
      </c>
      <c r="B2263">
        <v>1</v>
      </c>
      <c r="C2263" t="s">
        <v>76</v>
      </c>
      <c r="D2263" t="s">
        <v>103</v>
      </c>
      <c r="E2263" t="s">
        <v>222</v>
      </c>
      <c r="F2263" t="s">
        <v>5705</v>
      </c>
      <c r="G2263" t="s">
        <v>199</v>
      </c>
      <c r="H2263" t="s">
        <v>47</v>
      </c>
      <c r="I2263" t="s">
        <v>129</v>
      </c>
      <c r="J2263" t="s">
        <v>130</v>
      </c>
      <c r="K2263" t="s">
        <v>131</v>
      </c>
      <c r="L2263" t="s">
        <v>6511</v>
      </c>
      <c r="M2263" t="s">
        <v>6512</v>
      </c>
      <c r="N2263">
        <v>2.0611111110000002</v>
      </c>
      <c r="O2263">
        <v>0</v>
      </c>
      <c r="P2263">
        <v>0</v>
      </c>
      <c r="Q2263">
        <v>8</v>
      </c>
      <c r="R2263">
        <v>221</v>
      </c>
      <c r="S2263">
        <v>68</v>
      </c>
      <c r="T2263">
        <v>325</v>
      </c>
      <c r="U2263">
        <v>0</v>
      </c>
      <c r="V2263">
        <v>0</v>
      </c>
      <c r="W2263">
        <v>16.488889</v>
      </c>
      <c r="X2263">
        <v>455.50555600000001</v>
      </c>
      <c r="Y2263">
        <v>140.15555599999999</v>
      </c>
      <c r="Z2263">
        <v>669.86111100000005</v>
      </c>
    </row>
    <row r="2264" spans="1:26" x14ac:dyDescent="0.3">
      <c r="A2264">
        <v>2763159</v>
      </c>
      <c r="B2264">
        <v>1</v>
      </c>
      <c r="C2264" t="s">
        <v>76</v>
      </c>
      <c r="D2264" t="s">
        <v>103</v>
      </c>
      <c r="E2264" t="s">
        <v>158</v>
      </c>
      <c r="F2264" t="s">
        <v>6513</v>
      </c>
      <c r="G2264" t="s">
        <v>199</v>
      </c>
      <c r="H2264" t="s">
        <v>47</v>
      </c>
      <c r="I2264" t="s">
        <v>129</v>
      </c>
      <c r="J2264" t="s">
        <v>130</v>
      </c>
      <c r="K2264" t="s">
        <v>131</v>
      </c>
      <c r="L2264" t="s">
        <v>6514</v>
      </c>
      <c r="M2264" t="s">
        <v>6515</v>
      </c>
      <c r="N2264">
        <v>9.7222221999999997E-2</v>
      </c>
      <c r="O2264">
        <v>0</v>
      </c>
      <c r="P2264">
        <v>0</v>
      </c>
      <c r="Q2264">
        <v>7</v>
      </c>
      <c r="R2264">
        <v>221</v>
      </c>
      <c r="S2264">
        <v>58</v>
      </c>
      <c r="T2264">
        <v>213</v>
      </c>
      <c r="U2264">
        <v>0</v>
      </c>
      <c r="V2264">
        <v>0</v>
      </c>
      <c r="W2264">
        <v>0.68055600000000005</v>
      </c>
      <c r="X2264">
        <v>21.486111000000001</v>
      </c>
      <c r="Y2264">
        <v>5.6388889999999998</v>
      </c>
      <c r="Z2264">
        <v>20.708333</v>
      </c>
    </row>
    <row r="2265" spans="1:26" x14ac:dyDescent="0.3">
      <c r="A2265">
        <v>2763161</v>
      </c>
      <c r="B2265">
        <v>1</v>
      </c>
      <c r="C2265" t="s">
        <v>76</v>
      </c>
      <c r="D2265" t="s">
        <v>97</v>
      </c>
      <c r="E2265" t="s">
        <v>126</v>
      </c>
      <c r="F2265" t="s">
        <v>6516</v>
      </c>
      <c r="G2265" t="s">
        <v>160</v>
      </c>
      <c r="H2265" t="s">
        <v>46</v>
      </c>
      <c r="I2265" t="s">
        <v>129</v>
      </c>
      <c r="J2265" t="s">
        <v>130</v>
      </c>
      <c r="K2265" t="s">
        <v>131</v>
      </c>
      <c r="L2265" t="s">
        <v>6517</v>
      </c>
      <c r="M2265" t="s">
        <v>6518</v>
      </c>
      <c r="N2265">
        <v>0.54805555500000003</v>
      </c>
      <c r="O2265">
        <v>0</v>
      </c>
      <c r="P2265">
        <v>18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9.8650000000000002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2763162</v>
      </c>
      <c r="B2266">
        <v>1</v>
      </c>
      <c r="C2266" t="s">
        <v>76</v>
      </c>
      <c r="D2266" t="s">
        <v>103</v>
      </c>
      <c r="E2266" t="s">
        <v>158</v>
      </c>
      <c r="F2266" t="s">
        <v>5709</v>
      </c>
      <c r="G2266" t="s">
        <v>199</v>
      </c>
      <c r="H2266" t="s">
        <v>47</v>
      </c>
      <c r="I2266" t="s">
        <v>129</v>
      </c>
      <c r="J2266" t="s">
        <v>130</v>
      </c>
      <c r="K2266" t="s">
        <v>131</v>
      </c>
      <c r="L2266" t="s">
        <v>6519</v>
      </c>
      <c r="M2266" t="s">
        <v>6520</v>
      </c>
      <c r="N2266">
        <v>1.1944444439999999</v>
      </c>
      <c r="O2266">
        <v>0</v>
      </c>
      <c r="P2266">
        <v>0</v>
      </c>
      <c r="Q2266">
        <v>7</v>
      </c>
      <c r="R2266">
        <v>221</v>
      </c>
      <c r="S2266">
        <v>58</v>
      </c>
      <c r="T2266">
        <v>325</v>
      </c>
      <c r="U2266">
        <v>0</v>
      </c>
      <c r="V2266">
        <v>0</v>
      </c>
      <c r="W2266">
        <v>8.3611109999999993</v>
      </c>
      <c r="X2266">
        <v>263.97222199999999</v>
      </c>
      <c r="Y2266">
        <v>69.277777999999998</v>
      </c>
      <c r="Z2266">
        <v>388.19444399999998</v>
      </c>
    </row>
    <row r="2267" spans="1:26" x14ac:dyDescent="0.3">
      <c r="A2267">
        <v>2763163</v>
      </c>
      <c r="B2267">
        <v>1</v>
      </c>
      <c r="C2267" t="s">
        <v>77</v>
      </c>
      <c r="D2267" t="s">
        <v>108</v>
      </c>
      <c r="E2267" t="s">
        <v>222</v>
      </c>
      <c r="F2267" t="s">
        <v>3885</v>
      </c>
      <c r="G2267" t="s">
        <v>199</v>
      </c>
      <c r="H2267" t="s">
        <v>47</v>
      </c>
      <c r="I2267" t="s">
        <v>129</v>
      </c>
      <c r="J2267" t="s">
        <v>130</v>
      </c>
      <c r="K2267" t="s">
        <v>131</v>
      </c>
      <c r="L2267" t="s">
        <v>6521</v>
      </c>
      <c r="M2267" t="s">
        <v>6522</v>
      </c>
      <c r="N2267">
        <v>0.574722222</v>
      </c>
      <c r="O2267">
        <v>1</v>
      </c>
      <c r="P2267">
        <v>926</v>
      </c>
      <c r="Q2267">
        <v>0</v>
      </c>
      <c r="R2267">
        <v>0</v>
      </c>
      <c r="S2267">
        <v>0</v>
      </c>
      <c r="T2267">
        <v>1</v>
      </c>
      <c r="U2267">
        <v>0.57472199999999996</v>
      </c>
      <c r="V2267">
        <v>532.19277799999998</v>
      </c>
      <c r="W2267">
        <v>0</v>
      </c>
      <c r="X2267">
        <v>0</v>
      </c>
      <c r="Y2267">
        <v>0</v>
      </c>
      <c r="Z2267">
        <v>0.57472199999999996</v>
      </c>
    </row>
    <row r="2268" spans="1:26" x14ac:dyDescent="0.3">
      <c r="A2268">
        <v>2763170</v>
      </c>
      <c r="B2268">
        <v>1</v>
      </c>
      <c r="C2268" t="s">
        <v>76</v>
      </c>
      <c r="D2268" t="s">
        <v>81</v>
      </c>
      <c r="E2268" t="s">
        <v>145</v>
      </c>
      <c r="F2268" t="s">
        <v>6331</v>
      </c>
      <c r="G2268" t="s">
        <v>135</v>
      </c>
      <c r="H2268" t="s">
        <v>46</v>
      </c>
      <c r="I2268" t="s">
        <v>129</v>
      </c>
      <c r="J2268" t="s">
        <v>130</v>
      </c>
      <c r="K2268" t="s">
        <v>131</v>
      </c>
      <c r="L2268" t="s">
        <v>6523</v>
      </c>
      <c r="M2268" t="s">
        <v>6524</v>
      </c>
      <c r="N2268">
        <v>1.9016666659999999</v>
      </c>
      <c r="O2268">
        <v>0</v>
      </c>
      <c r="P2268">
        <v>138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262.43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2763167</v>
      </c>
      <c r="B2269">
        <v>1</v>
      </c>
      <c r="C2269" t="s">
        <v>76</v>
      </c>
      <c r="D2269" t="s">
        <v>97</v>
      </c>
      <c r="E2269" t="s">
        <v>126</v>
      </c>
      <c r="F2269" t="s">
        <v>6525</v>
      </c>
      <c r="G2269" t="s">
        <v>160</v>
      </c>
      <c r="H2269" t="s">
        <v>46</v>
      </c>
      <c r="I2269" t="s">
        <v>129</v>
      </c>
      <c r="J2269" t="s">
        <v>130</v>
      </c>
      <c r="K2269" t="s">
        <v>131</v>
      </c>
      <c r="L2269" t="s">
        <v>6526</v>
      </c>
      <c r="M2269" t="s">
        <v>6527</v>
      </c>
      <c r="N2269">
        <v>0.62888888799999998</v>
      </c>
      <c r="O2269">
        <v>0</v>
      </c>
      <c r="P2269">
        <v>45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28.3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2763177</v>
      </c>
      <c r="B2270">
        <v>1</v>
      </c>
      <c r="C2270" t="s">
        <v>76</v>
      </c>
      <c r="D2270" t="s">
        <v>103</v>
      </c>
      <c r="E2270" t="s">
        <v>222</v>
      </c>
      <c r="F2270" t="s">
        <v>565</v>
      </c>
      <c r="G2270" t="s">
        <v>199</v>
      </c>
      <c r="H2270" t="s">
        <v>47</v>
      </c>
      <c r="I2270" t="s">
        <v>339</v>
      </c>
      <c r="J2270" t="s">
        <v>130</v>
      </c>
      <c r="K2270" t="s">
        <v>131</v>
      </c>
      <c r="L2270" t="s">
        <v>6528</v>
      </c>
      <c r="M2270" t="s">
        <v>6529</v>
      </c>
      <c r="N2270">
        <v>4.1666665999999998E-2</v>
      </c>
      <c r="O2270">
        <v>0</v>
      </c>
      <c r="P2270">
        <v>0</v>
      </c>
      <c r="Q2270">
        <v>29</v>
      </c>
      <c r="R2270">
        <v>355</v>
      </c>
      <c r="S2270">
        <v>23</v>
      </c>
      <c r="T2270">
        <v>690</v>
      </c>
      <c r="U2270">
        <v>0</v>
      </c>
      <c r="V2270">
        <v>0</v>
      </c>
      <c r="W2270">
        <v>1.2083330000000001</v>
      </c>
      <c r="X2270">
        <v>14.791665999999999</v>
      </c>
      <c r="Y2270">
        <v>0.95833299999999999</v>
      </c>
      <c r="Z2270">
        <v>28.75</v>
      </c>
    </row>
    <row r="2271" spans="1:26" x14ac:dyDescent="0.3">
      <c r="A2271">
        <v>2763171</v>
      </c>
      <c r="B2271">
        <v>1</v>
      </c>
      <c r="C2271" t="s">
        <v>76</v>
      </c>
      <c r="D2271" t="s">
        <v>103</v>
      </c>
      <c r="E2271" t="s">
        <v>158</v>
      </c>
      <c r="F2271" t="s">
        <v>6530</v>
      </c>
      <c r="G2271" t="s">
        <v>2947</v>
      </c>
      <c r="H2271" t="s">
        <v>47</v>
      </c>
      <c r="I2271" t="s">
        <v>129</v>
      </c>
      <c r="J2271" t="s">
        <v>130</v>
      </c>
      <c r="K2271" t="s">
        <v>131</v>
      </c>
      <c r="L2271" t="s">
        <v>6531</v>
      </c>
      <c r="M2271" t="s">
        <v>6532</v>
      </c>
      <c r="N2271">
        <v>3.62</v>
      </c>
      <c r="O2271">
        <v>0</v>
      </c>
      <c r="P2271">
        <v>0</v>
      </c>
      <c r="Q2271">
        <v>7</v>
      </c>
      <c r="R2271">
        <v>221</v>
      </c>
      <c r="S2271">
        <v>58</v>
      </c>
      <c r="T2271">
        <v>213</v>
      </c>
      <c r="U2271">
        <v>0</v>
      </c>
      <c r="V2271">
        <v>0</v>
      </c>
      <c r="W2271">
        <v>25.34</v>
      </c>
      <c r="X2271">
        <v>800.02</v>
      </c>
      <c r="Y2271">
        <v>209.96</v>
      </c>
      <c r="Z2271">
        <v>771.06</v>
      </c>
    </row>
    <row r="2272" spans="1:26" x14ac:dyDescent="0.3">
      <c r="A2272">
        <v>2763175</v>
      </c>
      <c r="B2272">
        <v>1</v>
      </c>
      <c r="C2272" t="s">
        <v>77</v>
      </c>
      <c r="D2272" t="s">
        <v>114</v>
      </c>
      <c r="E2272" t="s">
        <v>138</v>
      </c>
      <c r="F2272" t="s">
        <v>6533</v>
      </c>
      <c r="G2272" t="s">
        <v>199</v>
      </c>
      <c r="H2272" t="s">
        <v>47</v>
      </c>
      <c r="I2272" t="s">
        <v>129</v>
      </c>
      <c r="J2272" t="s">
        <v>130</v>
      </c>
      <c r="K2272" t="s">
        <v>131</v>
      </c>
      <c r="L2272" t="s">
        <v>6534</v>
      </c>
      <c r="M2272" t="s">
        <v>6535</v>
      </c>
      <c r="N2272">
        <v>0.46444444400000001</v>
      </c>
      <c r="O2272">
        <v>22</v>
      </c>
      <c r="P2272">
        <v>190</v>
      </c>
      <c r="Q2272">
        <v>26</v>
      </c>
      <c r="R2272">
        <v>11</v>
      </c>
      <c r="S2272">
        <v>267</v>
      </c>
      <c r="T2272">
        <v>900</v>
      </c>
      <c r="U2272">
        <v>10.217777999999999</v>
      </c>
      <c r="V2272">
        <v>88.244444000000001</v>
      </c>
      <c r="W2272">
        <v>12.075556000000001</v>
      </c>
      <c r="X2272">
        <v>5.1088889999999996</v>
      </c>
      <c r="Y2272">
        <v>124.00666699999999</v>
      </c>
      <c r="Z2272">
        <v>418</v>
      </c>
    </row>
    <row r="2273" spans="1:26" x14ac:dyDescent="0.3">
      <c r="A2273">
        <v>2763173</v>
      </c>
      <c r="B2273">
        <v>1</v>
      </c>
      <c r="C2273" t="s">
        <v>77</v>
      </c>
      <c r="D2273" t="s">
        <v>111</v>
      </c>
      <c r="E2273" t="s">
        <v>158</v>
      </c>
      <c r="F2273" t="s">
        <v>4568</v>
      </c>
      <c r="G2273" t="s">
        <v>199</v>
      </c>
      <c r="H2273" t="s">
        <v>47</v>
      </c>
      <c r="I2273" t="s">
        <v>129</v>
      </c>
      <c r="J2273" t="s">
        <v>130</v>
      </c>
      <c r="K2273" t="s">
        <v>131</v>
      </c>
      <c r="L2273" t="s">
        <v>6536</v>
      </c>
      <c r="M2273" t="s">
        <v>6537</v>
      </c>
      <c r="N2273">
        <v>0.91472222199999997</v>
      </c>
      <c r="O2273">
        <v>0</v>
      </c>
      <c r="P2273">
        <v>0</v>
      </c>
      <c r="Q2273">
        <v>6</v>
      </c>
      <c r="R2273">
        <v>883</v>
      </c>
      <c r="S2273">
        <v>0</v>
      </c>
      <c r="T2273">
        <v>14</v>
      </c>
      <c r="U2273">
        <v>0</v>
      </c>
      <c r="V2273">
        <v>0</v>
      </c>
      <c r="W2273">
        <v>5.4883329999999999</v>
      </c>
      <c r="X2273">
        <v>807.69972199999995</v>
      </c>
      <c r="Y2273">
        <v>0</v>
      </c>
      <c r="Z2273">
        <v>12.806111</v>
      </c>
    </row>
    <row r="2274" spans="1:26" x14ac:dyDescent="0.3">
      <c r="A2274">
        <v>2763174</v>
      </c>
      <c r="B2274">
        <v>1</v>
      </c>
      <c r="C2274" t="s">
        <v>77</v>
      </c>
      <c r="D2274" t="s">
        <v>114</v>
      </c>
      <c r="E2274" t="s">
        <v>138</v>
      </c>
      <c r="F2274" t="s">
        <v>4892</v>
      </c>
      <c r="G2274" t="s">
        <v>199</v>
      </c>
      <c r="H2274" t="s">
        <v>47</v>
      </c>
      <c r="I2274" t="s">
        <v>129</v>
      </c>
      <c r="J2274" t="s">
        <v>130</v>
      </c>
      <c r="K2274" t="s">
        <v>131</v>
      </c>
      <c r="L2274" t="s">
        <v>6538</v>
      </c>
      <c r="M2274" t="s">
        <v>6539</v>
      </c>
      <c r="N2274">
        <v>0.18555555500000001</v>
      </c>
      <c r="O2274">
        <v>0</v>
      </c>
      <c r="P2274">
        <v>0</v>
      </c>
      <c r="Q2274">
        <v>131</v>
      </c>
      <c r="R2274">
        <v>6427</v>
      </c>
      <c r="S2274">
        <v>145</v>
      </c>
      <c r="T2274">
        <v>4835</v>
      </c>
      <c r="U2274">
        <v>0</v>
      </c>
      <c r="V2274">
        <v>0</v>
      </c>
      <c r="W2274">
        <v>24.307777999999999</v>
      </c>
      <c r="X2274">
        <v>1192.565552</v>
      </c>
      <c r="Y2274">
        <v>26.905555</v>
      </c>
      <c r="Z2274">
        <v>897.16110800000001</v>
      </c>
    </row>
    <row r="2275" spans="1:26" x14ac:dyDescent="0.3">
      <c r="A2275">
        <v>2763178</v>
      </c>
      <c r="B2275">
        <v>1</v>
      </c>
      <c r="C2275" t="s">
        <v>76</v>
      </c>
      <c r="D2275" t="s">
        <v>99</v>
      </c>
      <c r="E2275" t="s">
        <v>158</v>
      </c>
      <c r="F2275" t="s">
        <v>2702</v>
      </c>
      <c r="G2275" t="s">
        <v>199</v>
      </c>
      <c r="H2275" t="s">
        <v>47</v>
      </c>
      <c r="I2275" t="s">
        <v>129</v>
      </c>
      <c r="J2275" t="s">
        <v>130</v>
      </c>
      <c r="K2275" t="s">
        <v>131</v>
      </c>
      <c r="L2275" t="s">
        <v>6540</v>
      </c>
      <c r="M2275" t="s">
        <v>6541</v>
      </c>
      <c r="N2275">
        <v>0.79083333300000003</v>
      </c>
      <c r="O2275">
        <v>53</v>
      </c>
      <c r="P2275">
        <v>85</v>
      </c>
      <c r="Q2275">
        <v>0</v>
      </c>
      <c r="R2275">
        <v>0</v>
      </c>
      <c r="S2275">
        <v>0</v>
      </c>
      <c r="T2275">
        <v>0</v>
      </c>
      <c r="U2275">
        <v>41.914166999999999</v>
      </c>
      <c r="V2275">
        <v>67.220832999999999</v>
      </c>
      <c r="W2275">
        <v>0</v>
      </c>
      <c r="X2275">
        <v>0</v>
      </c>
      <c r="Y2275">
        <v>0</v>
      </c>
      <c r="Z2275">
        <v>0</v>
      </c>
    </row>
    <row r="2276" spans="1:26" x14ac:dyDescent="0.3">
      <c r="A2276">
        <v>2763180</v>
      </c>
      <c r="B2276">
        <v>1</v>
      </c>
      <c r="C2276" t="s">
        <v>77</v>
      </c>
      <c r="D2276" t="s">
        <v>108</v>
      </c>
      <c r="E2276" t="s">
        <v>163</v>
      </c>
      <c r="F2276" t="s">
        <v>6542</v>
      </c>
      <c r="G2276" t="s">
        <v>732</v>
      </c>
      <c r="H2276" t="s">
        <v>47</v>
      </c>
      <c r="I2276" t="s">
        <v>129</v>
      </c>
      <c r="J2276" t="s">
        <v>130</v>
      </c>
      <c r="K2276" t="s">
        <v>131</v>
      </c>
      <c r="L2276" t="s">
        <v>6543</v>
      </c>
      <c r="M2276" t="s">
        <v>6544</v>
      </c>
      <c r="N2276">
        <v>7.6163888880000004</v>
      </c>
      <c r="O2276">
        <v>0</v>
      </c>
      <c r="P2276">
        <v>0</v>
      </c>
      <c r="Q2276">
        <v>0</v>
      </c>
      <c r="R2276">
        <v>0</v>
      </c>
      <c r="S2276">
        <v>2</v>
      </c>
      <c r="T2276">
        <v>261</v>
      </c>
      <c r="U2276">
        <v>0</v>
      </c>
      <c r="V2276">
        <v>0</v>
      </c>
      <c r="W2276">
        <v>0</v>
      </c>
      <c r="X2276">
        <v>0</v>
      </c>
      <c r="Y2276">
        <v>15.232778</v>
      </c>
      <c r="Z2276">
        <v>1987.8775000000001</v>
      </c>
    </row>
    <row r="2277" spans="1:26" x14ac:dyDescent="0.3">
      <c r="A2277">
        <v>2763179</v>
      </c>
      <c r="B2277">
        <v>1</v>
      </c>
      <c r="C2277" t="s">
        <v>77</v>
      </c>
      <c r="D2277" t="s">
        <v>123</v>
      </c>
      <c r="E2277" t="s">
        <v>167</v>
      </c>
      <c r="F2277" t="s">
        <v>6489</v>
      </c>
      <c r="G2277" t="s">
        <v>128</v>
      </c>
      <c r="H2277" t="s">
        <v>46</v>
      </c>
      <c r="I2277" t="s">
        <v>129</v>
      </c>
      <c r="J2277" t="s">
        <v>130</v>
      </c>
      <c r="K2277" t="s">
        <v>131</v>
      </c>
      <c r="L2277" t="s">
        <v>6545</v>
      </c>
      <c r="M2277" t="s">
        <v>6546</v>
      </c>
      <c r="N2277">
        <v>1.9536111110000001</v>
      </c>
      <c r="O2277">
        <v>0</v>
      </c>
      <c r="P2277">
        <v>175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341.88194399999998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2763181</v>
      </c>
      <c r="B2278">
        <v>1</v>
      </c>
      <c r="C2278" t="s">
        <v>77</v>
      </c>
      <c r="D2278" t="s">
        <v>114</v>
      </c>
      <c r="E2278" t="s">
        <v>126</v>
      </c>
      <c r="F2278" t="s">
        <v>6547</v>
      </c>
      <c r="G2278" t="s">
        <v>227</v>
      </c>
      <c r="H2278" t="s">
        <v>46</v>
      </c>
      <c r="I2278" t="s">
        <v>129</v>
      </c>
      <c r="J2278" t="s">
        <v>130</v>
      </c>
      <c r="K2278" t="s">
        <v>131</v>
      </c>
      <c r="L2278" t="s">
        <v>6548</v>
      </c>
      <c r="M2278" t="s">
        <v>6549</v>
      </c>
      <c r="N2278">
        <v>3.9372222219999999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4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15.748889</v>
      </c>
    </row>
    <row r="2279" spans="1:26" x14ac:dyDescent="0.3">
      <c r="A2279">
        <v>2763182</v>
      </c>
      <c r="B2279">
        <v>1</v>
      </c>
      <c r="C2279" t="s">
        <v>77</v>
      </c>
      <c r="D2279" t="s">
        <v>114</v>
      </c>
      <c r="E2279" t="s">
        <v>158</v>
      </c>
      <c r="F2279" t="s">
        <v>5921</v>
      </c>
      <c r="G2279" t="s">
        <v>199</v>
      </c>
      <c r="H2279" t="s">
        <v>47</v>
      </c>
      <c r="I2279" t="s">
        <v>129</v>
      </c>
      <c r="J2279" t="s">
        <v>130</v>
      </c>
      <c r="K2279" t="s">
        <v>131</v>
      </c>
      <c r="L2279" t="s">
        <v>6550</v>
      </c>
      <c r="M2279" t="s">
        <v>6551</v>
      </c>
      <c r="N2279">
        <v>2.9158333330000001</v>
      </c>
      <c r="O2279">
        <v>22</v>
      </c>
      <c r="P2279">
        <v>190</v>
      </c>
      <c r="Q2279">
        <v>26</v>
      </c>
      <c r="R2279">
        <v>11</v>
      </c>
      <c r="S2279">
        <v>267</v>
      </c>
      <c r="T2279">
        <v>900</v>
      </c>
      <c r="U2279">
        <v>64.148332999999994</v>
      </c>
      <c r="V2279">
        <v>554.00833299999999</v>
      </c>
      <c r="W2279">
        <v>75.811667</v>
      </c>
      <c r="X2279">
        <v>32.074167000000003</v>
      </c>
      <c r="Y2279">
        <v>778.52750000000003</v>
      </c>
      <c r="Z2279">
        <v>2624.25</v>
      </c>
    </row>
    <row r="2280" spans="1:26" x14ac:dyDescent="0.3">
      <c r="A2280">
        <v>2763184</v>
      </c>
      <c r="B2280">
        <v>1</v>
      </c>
      <c r="C2280" t="s">
        <v>76</v>
      </c>
      <c r="D2280" t="s">
        <v>81</v>
      </c>
      <c r="E2280" t="s">
        <v>153</v>
      </c>
      <c r="F2280" t="s">
        <v>6552</v>
      </c>
      <c r="G2280" t="s">
        <v>155</v>
      </c>
      <c r="H2280" t="s">
        <v>46</v>
      </c>
      <c r="I2280" t="s">
        <v>129</v>
      </c>
      <c r="J2280" t="s">
        <v>130</v>
      </c>
      <c r="K2280" t="s">
        <v>131</v>
      </c>
      <c r="L2280" t="s">
        <v>6553</v>
      </c>
      <c r="M2280" t="s">
        <v>6554</v>
      </c>
      <c r="N2280">
        <v>3.574166666</v>
      </c>
      <c r="O2280">
        <v>0</v>
      </c>
      <c r="P2280">
        <v>10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35.741667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2763195</v>
      </c>
      <c r="B2281">
        <v>1</v>
      </c>
      <c r="C2281" t="s">
        <v>76</v>
      </c>
      <c r="D2281" t="s">
        <v>102</v>
      </c>
      <c r="E2281" t="s">
        <v>222</v>
      </c>
      <c r="F2281" t="s">
        <v>3748</v>
      </c>
      <c r="G2281" t="s">
        <v>199</v>
      </c>
      <c r="H2281" t="s">
        <v>47</v>
      </c>
      <c r="I2281" t="s">
        <v>129</v>
      </c>
      <c r="J2281" t="s">
        <v>130</v>
      </c>
      <c r="K2281" t="s">
        <v>131</v>
      </c>
      <c r="L2281" t="s">
        <v>6555</v>
      </c>
      <c r="M2281" t="s">
        <v>6556</v>
      </c>
      <c r="N2281">
        <v>1.081111111</v>
      </c>
      <c r="O2281">
        <v>11</v>
      </c>
      <c r="P2281">
        <v>75</v>
      </c>
      <c r="Q2281">
        <v>8</v>
      </c>
      <c r="R2281">
        <v>57</v>
      </c>
      <c r="S2281">
        <v>0</v>
      </c>
      <c r="T2281">
        <v>61</v>
      </c>
      <c r="U2281">
        <v>11.892222</v>
      </c>
      <c r="V2281">
        <v>81.083332999999996</v>
      </c>
      <c r="W2281">
        <v>8.6488890000000005</v>
      </c>
      <c r="X2281">
        <v>61.623333000000002</v>
      </c>
      <c r="Y2281">
        <v>0</v>
      </c>
      <c r="Z2281">
        <v>65.947778</v>
      </c>
    </row>
    <row r="2282" spans="1:26" x14ac:dyDescent="0.3">
      <c r="A2282">
        <v>2763190</v>
      </c>
      <c r="B2282">
        <v>1</v>
      </c>
      <c r="C2282" t="s">
        <v>76</v>
      </c>
      <c r="D2282" t="s">
        <v>80</v>
      </c>
      <c r="E2282" t="s">
        <v>145</v>
      </c>
      <c r="F2282" t="s">
        <v>6557</v>
      </c>
      <c r="G2282" t="s">
        <v>150</v>
      </c>
      <c r="H2282" t="s">
        <v>46</v>
      </c>
      <c r="I2282" t="s">
        <v>129</v>
      </c>
      <c r="J2282" t="s">
        <v>130</v>
      </c>
      <c r="K2282" t="s">
        <v>131</v>
      </c>
      <c r="L2282" t="s">
        <v>6558</v>
      </c>
      <c r="M2282" t="s">
        <v>6559</v>
      </c>
      <c r="N2282">
        <v>3.2250000000000001</v>
      </c>
      <c r="O2282">
        <v>0</v>
      </c>
      <c r="P2282">
        <v>56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180.6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2763196</v>
      </c>
      <c r="B2283">
        <v>1</v>
      </c>
      <c r="C2283" t="s">
        <v>76</v>
      </c>
      <c r="D2283" t="s">
        <v>106</v>
      </c>
      <c r="E2283" t="s">
        <v>153</v>
      </c>
      <c r="F2283" t="s">
        <v>6560</v>
      </c>
      <c r="G2283" t="s">
        <v>206</v>
      </c>
      <c r="H2283" t="s">
        <v>46</v>
      </c>
      <c r="I2283" t="s">
        <v>129</v>
      </c>
      <c r="J2283" t="s">
        <v>130</v>
      </c>
      <c r="K2283" t="s">
        <v>131</v>
      </c>
      <c r="L2283" t="s">
        <v>6561</v>
      </c>
      <c r="M2283" t="s">
        <v>6562</v>
      </c>
      <c r="N2283">
        <v>0.86555555500000003</v>
      </c>
      <c r="O2283">
        <v>0</v>
      </c>
      <c r="P2283">
        <v>9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7.79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2763200</v>
      </c>
      <c r="B2284">
        <v>1</v>
      </c>
      <c r="C2284" t="s">
        <v>77</v>
      </c>
      <c r="D2284" t="s">
        <v>113</v>
      </c>
      <c r="E2284" t="s">
        <v>126</v>
      </c>
      <c r="F2284" t="s">
        <v>4979</v>
      </c>
      <c r="G2284" t="s">
        <v>128</v>
      </c>
      <c r="H2284" t="s">
        <v>46</v>
      </c>
      <c r="I2284" t="s">
        <v>129</v>
      </c>
      <c r="J2284" t="s">
        <v>130</v>
      </c>
      <c r="K2284" t="s">
        <v>131</v>
      </c>
      <c r="L2284" t="s">
        <v>6563</v>
      </c>
      <c r="M2284" t="s">
        <v>6564</v>
      </c>
      <c r="N2284">
        <v>2.8594444440000002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42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120.096667</v>
      </c>
    </row>
    <row r="2285" spans="1:26" x14ac:dyDescent="0.3">
      <c r="A2285">
        <v>2763198</v>
      </c>
      <c r="B2285">
        <v>1</v>
      </c>
      <c r="C2285" t="s">
        <v>77</v>
      </c>
      <c r="D2285" t="s">
        <v>124</v>
      </c>
      <c r="E2285" t="s">
        <v>153</v>
      </c>
      <c r="F2285" t="s">
        <v>6565</v>
      </c>
      <c r="G2285" t="s">
        <v>155</v>
      </c>
      <c r="H2285" t="s">
        <v>46</v>
      </c>
      <c r="I2285" t="s">
        <v>129</v>
      </c>
      <c r="J2285" t="s">
        <v>130</v>
      </c>
      <c r="K2285" t="s">
        <v>131</v>
      </c>
      <c r="L2285" t="s">
        <v>6566</v>
      </c>
      <c r="M2285" t="s">
        <v>6567</v>
      </c>
      <c r="N2285">
        <v>2.1519444440000002</v>
      </c>
      <c r="O2285">
        <v>0</v>
      </c>
      <c r="P2285">
        <v>11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23.671389000000001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2763199</v>
      </c>
      <c r="B2286">
        <v>1</v>
      </c>
      <c r="C2286" t="s">
        <v>76</v>
      </c>
      <c r="D2286" t="s">
        <v>78</v>
      </c>
      <c r="E2286" t="s">
        <v>153</v>
      </c>
      <c r="F2286" t="s">
        <v>6568</v>
      </c>
      <c r="G2286" t="s">
        <v>155</v>
      </c>
      <c r="H2286" t="s">
        <v>46</v>
      </c>
      <c r="I2286" t="s">
        <v>129</v>
      </c>
      <c r="J2286" t="s">
        <v>130</v>
      </c>
      <c r="K2286" t="s">
        <v>131</v>
      </c>
      <c r="L2286" t="s">
        <v>6569</v>
      </c>
      <c r="M2286" t="s">
        <v>6570</v>
      </c>
      <c r="N2286">
        <v>1.1305555549999999</v>
      </c>
      <c r="O2286">
        <v>0</v>
      </c>
      <c r="P2286">
        <v>3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3.391667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2763205</v>
      </c>
      <c r="B2287">
        <v>1</v>
      </c>
      <c r="C2287" t="s">
        <v>77</v>
      </c>
      <c r="D2287" t="s">
        <v>112</v>
      </c>
      <c r="E2287" t="s">
        <v>163</v>
      </c>
      <c r="F2287" t="s">
        <v>6571</v>
      </c>
      <c r="G2287" t="s">
        <v>264</v>
      </c>
      <c r="H2287" t="s">
        <v>47</v>
      </c>
      <c r="I2287" t="s">
        <v>129</v>
      </c>
      <c r="J2287" t="s">
        <v>130</v>
      </c>
      <c r="K2287" t="s">
        <v>131</v>
      </c>
      <c r="L2287" t="s">
        <v>6572</v>
      </c>
      <c r="M2287" t="s">
        <v>6573</v>
      </c>
      <c r="N2287">
        <v>3.4316666659999999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103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353.46166699999998</v>
      </c>
    </row>
    <row r="2288" spans="1:26" x14ac:dyDescent="0.3">
      <c r="A2288">
        <v>2763206</v>
      </c>
      <c r="B2288">
        <v>1</v>
      </c>
      <c r="C2288" t="s">
        <v>77</v>
      </c>
      <c r="D2288" t="s">
        <v>116</v>
      </c>
      <c r="E2288" t="s">
        <v>145</v>
      </c>
      <c r="F2288" t="s">
        <v>6574</v>
      </c>
      <c r="G2288" t="s">
        <v>135</v>
      </c>
      <c r="H2288" t="s">
        <v>46</v>
      </c>
      <c r="I2288" t="s">
        <v>129</v>
      </c>
      <c r="J2288" t="s">
        <v>130</v>
      </c>
      <c r="K2288" t="s">
        <v>131</v>
      </c>
      <c r="L2288" t="s">
        <v>6575</v>
      </c>
      <c r="M2288" t="s">
        <v>6576</v>
      </c>
      <c r="N2288">
        <v>2.846666666</v>
      </c>
      <c r="O2288">
        <v>0</v>
      </c>
      <c r="P2288">
        <v>68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193.57333299999999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2763204</v>
      </c>
      <c r="B2289">
        <v>1</v>
      </c>
      <c r="C2289" t="s">
        <v>77</v>
      </c>
      <c r="D2289" t="s">
        <v>123</v>
      </c>
      <c r="E2289" t="s">
        <v>153</v>
      </c>
      <c r="F2289" t="s">
        <v>6577</v>
      </c>
      <c r="G2289" t="s">
        <v>206</v>
      </c>
      <c r="H2289" t="s">
        <v>46</v>
      </c>
      <c r="I2289" t="s">
        <v>129</v>
      </c>
      <c r="J2289" t="s">
        <v>130</v>
      </c>
      <c r="K2289" t="s">
        <v>131</v>
      </c>
      <c r="L2289" t="s">
        <v>6578</v>
      </c>
      <c r="M2289" t="s">
        <v>6579</v>
      </c>
      <c r="N2289">
        <v>2.2613888879999999</v>
      </c>
      <c r="O2289">
        <v>0</v>
      </c>
      <c r="P2289">
        <v>8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18.091111000000001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2763270</v>
      </c>
      <c r="B2290">
        <v>1</v>
      </c>
      <c r="C2290" t="s">
        <v>76</v>
      </c>
      <c r="D2290" t="s">
        <v>80</v>
      </c>
      <c r="E2290" t="s">
        <v>167</v>
      </c>
      <c r="F2290" t="s">
        <v>6580</v>
      </c>
      <c r="G2290" t="s">
        <v>348</v>
      </c>
      <c r="H2290" t="s">
        <v>46</v>
      </c>
      <c r="I2290" t="s">
        <v>129</v>
      </c>
      <c r="J2290" t="s">
        <v>130</v>
      </c>
      <c r="K2290" t="s">
        <v>142</v>
      </c>
      <c r="L2290" t="s">
        <v>6581</v>
      </c>
      <c r="M2290" t="s">
        <v>6582</v>
      </c>
      <c r="N2290">
        <v>7.164722222</v>
      </c>
      <c r="O2290">
        <v>0</v>
      </c>
      <c r="P2290">
        <v>715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5122.7763889999997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2763207</v>
      </c>
      <c r="B2291">
        <v>1</v>
      </c>
      <c r="C2291" t="s">
        <v>77</v>
      </c>
      <c r="D2291" t="s">
        <v>119</v>
      </c>
      <c r="E2291" t="s">
        <v>167</v>
      </c>
      <c r="F2291" t="s">
        <v>4934</v>
      </c>
      <c r="G2291" t="s">
        <v>348</v>
      </c>
      <c r="H2291" t="s">
        <v>46</v>
      </c>
      <c r="I2291" t="s">
        <v>129</v>
      </c>
      <c r="J2291" t="s">
        <v>130</v>
      </c>
      <c r="K2291" t="s">
        <v>142</v>
      </c>
      <c r="L2291" t="s">
        <v>6583</v>
      </c>
      <c r="M2291" t="s">
        <v>6584</v>
      </c>
      <c r="N2291">
        <v>6.5016666660000002</v>
      </c>
      <c r="O2291">
        <v>0</v>
      </c>
      <c r="P2291">
        <v>218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1417.363333</v>
      </c>
      <c r="W2291">
        <v>0</v>
      </c>
      <c r="X2291">
        <v>0</v>
      </c>
      <c r="Y2291">
        <v>0</v>
      </c>
      <c r="Z2291">
        <v>0</v>
      </c>
    </row>
    <row r="2292" spans="1:26" x14ac:dyDescent="0.3">
      <c r="A2292">
        <v>2763208</v>
      </c>
      <c r="B2292">
        <v>1</v>
      </c>
      <c r="C2292" t="s">
        <v>77</v>
      </c>
      <c r="D2292" t="s">
        <v>123</v>
      </c>
      <c r="E2292" t="s">
        <v>126</v>
      </c>
      <c r="F2292" t="s">
        <v>6585</v>
      </c>
      <c r="G2292" t="s">
        <v>128</v>
      </c>
      <c r="H2292" t="s">
        <v>46</v>
      </c>
      <c r="I2292" t="s">
        <v>129</v>
      </c>
      <c r="J2292" t="s">
        <v>130</v>
      </c>
      <c r="K2292" t="s">
        <v>131</v>
      </c>
      <c r="L2292" t="s">
        <v>6586</v>
      </c>
      <c r="M2292" t="s">
        <v>6587</v>
      </c>
      <c r="N2292">
        <v>2.5319444440000001</v>
      </c>
      <c r="O2292">
        <v>0</v>
      </c>
      <c r="P2292">
        <v>26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65.830556000000001</v>
      </c>
      <c r="W2292">
        <v>0</v>
      </c>
      <c r="X2292">
        <v>0</v>
      </c>
      <c r="Y2292">
        <v>0</v>
      </c>
      <c r="Z2292">
        <v>0</v>
      </c>
    </row>
    <row r="2293" spans="1:26" x14ac:dyDescent="0.3">
      <c r="A2293">
        <v>2763210</v>
      </c>
      <c r="B2293">
        <v>1</v>
      </c>
      <c r="C2293" t="s">
        <v>76</v>
      </c>
      <c r="D2293" t="s">
        <v>93</v>
      </c>
      <c r="E2293" t="s">
        <v>163</v>
      </c>
      <c r="F2293" t="s">
        <v>6588</v>
      </c>
      <c r="G2293" t="s">
        <v>199</v>
      </c>
      <c r="H2293" t="s">
        <v>47</v>
      </c>
      <c r="I2293" t="s">
        <v>129</v>
      </c>
      <c r="J2293" t="s">
        <v>130</v>
      </c>
      <c r="K2293" t="s">
        <v>131</v>
      </c>
      <c r="L2293" t="s">
        <v>6589</v>
      </c>
      <c r="M2293" t="s">
        <v>6590</v>
      </c>
      <c r="N2293">
        <v>0.64388888799999999</v>
      </c>
      <c r="O2293">
        <v>3</v>
      </c>
      <c r="P2293">
        <v>1384</v>
      </c>
      <c r="Q2293">
        <v>0</v>
      </c>
      <c r="R2293">
        <v>0</v>
      </c>
      <c r="S2293">
        <v>0</v>
      </c>
      <c r="T2293">
        <v>0</v>
      </c>
      <c r="U2293">
        <v>1.931667</v>
      </c>
      <c r="V2293">
        <v>891.14222099999995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2763211</v>
      </c>
      <c r="B2294">
        <v>1</v>
      </c>
      <c r="C2294" t="s">
        <v>76</v>
      </c>
      <c r="D2294" t="s">
        <v>97</v>
      </c>
      <c r="E2294" t="s">
        <v>167</v>
      </c>
      <c r="F2294" t="s">
        <v>3566</v>
      </c>
      <c r="G2294" t="s">
        <v>160</v>
      </c>
      <c r="H2294" t="s">
        <v>46</v>
      </c>
      <c r="I2294" t="s">
        <v>129</v>
      </c>
      <c r="J2294" t="s">
        <v>130</v>
      </c>
      <c r="K2294" t="s">
        <v>131</v>
      </c>
      <c r="L2294" t="s">
        <v>6591</v>
      </c>
      <c r="M2294" t="s">
        <v>6592</v>
      </c>
      <c r="N2294">
        <v>0.39861111100000002</v>
      </c>
      <c r="O2294">
        <v>0</v>
      </c>
      <c r="P2294">
        <v>99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39.462499999999999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2763212</v>
      </c>
      <c r="B2295">
        <v>1</v>
      </c>
      <c r="C2295" t="s">
        <v>76</v>
      </c>
      <c r="D2295" t="s">
        <v>87</v>
      </c>
      <c r="E2295" t="s">
        <v>167</v>
      </c>
      <c r="F2295" t="s">
        <v>5798</v>
      </c>
      <c r="G2295" t="s">
        <v>348</v>
      </c>
      <c r="H2295" t="s">
        <v>46</v>
      </c>
      <c r="I2295" t="s">
        <v>129</v>
      </c>
      <c r="J2295" t="s">
        <v>130</v>
      </c>
      <c r="K2295" t="s">
        <v>142</v>
      </c>
      <c r="L2295" t="s">
        <v>6593</v>
      </c>
      <c r="M2295" t="s">
        <v>6594</v>
      </c>
      <c r="N2295">
        <v>7.6461111109999997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43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328.78277800000001</v>
      </c>
    </row>
    <row r="2296" spans="1:26" x14ac:dyDescent="0.3">
      <c r="A2296">
        <v>2763235</v>
      </c>
      <c r="B2296">
        <v>1</v>
      </c>
      <c r="C2296" t="s">
        <v>76</v>
      </c>
      <c r="D2296" t="s">
        <v>94</v>
      </c>
      <c r="E2296" t="s">
        <v>222</v>
      </c>
      <c r="F2296" t="s">
        <v>6595</v>
      </c>
      <c r="G2296" t="s">
        <v>199</v>
      </c>
      <c r="H2296" t="s">
        <v>47</v>
      </c>
      <c r="I2296" t="s">
        <v>129</v>
      </c>
      <c r="J2296" t="s">
        <v>130</v>
      </c>
      <c r="K2296" t="s">
        <v>131</v>
      </c>
      <c r="L2296" t="s">
        <v>6596</v>
      </c>
      <c r="M2296" t="s">
        <v>6597</v>
      </c>
      <c r="N2296">
        <v>1.116944444</v>
      </c>
      <c r="O2296">
        <v>40</v>
      </c>
      <c r="P2296">
        <v>300</v>
      </c>
      <c r="Q2296">
        <v>0</v>
      </c>
      <c r="R2296">
        <v>0</v>
      </c>
      <c r="S2296">
        <v>0</v>
      </c>
      <c r="T2296">
        <v>0</v>
      </c>
      <c r="U2296">
        <v>44.677778000000004</v>
      </c>
      <c r="V2296">
        <v>335.08333299999998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2763215</v>
      </c>
      <c r="B2297">
        <v>1</v>
      </c>
      <c r="C2297" t="s">
        <v>77</v>
      </c>
      <c r="D2297" t="s">
        <v>122</v>
      </c>
      <c r="E2297" t="s">
        <v>163</v>
      </c>
      <c r="F2297" t="s">
        <v>3678</v>
      </c>
      <c r="G2297" t="s">
        <v>348</v>
      </c>
      <c r="H2297" t="s">
        <v>47</v>
      </c>
      <c r="I2297" t="s">
        <v>129</v>
      </c>
      <c r="J2297" t="s">
        <v>130</v>
      </c>
      <c r="K2297" t="s">
        <v>142</v>
      </c>
      <c r="L2297" t="s">
        <v>6598</v>
      </c>
      <c r="M2297" t="s">
        <v>6599</v>
      </c>
      <c r="N2297">
        <v>4.4930555549999998</v>
      </c>
      <c r="O2297">
        <v>0</v>
      </c>
      <c r="P2297">
        <v>0</v>
      </c>
      <c r="Q2297">
        <v>2</v>
      </c>
      <c r="R2297">
        <v>169</v>
      </c>
      <c r="S2297">
        <v>0</v>
      </c>
      <c r="T2297">
        <v>0</v>
      </c>
      <c r="U2297">
        <v>0</v>
      </c>
      <c r="V2297">
        <v>0</v>
      </c>
      <c r="W2297">
        <v>8.9861109999999993</v>
      </c>
      <c r="X2297">
        <v>759.32638899999995</v>
      </c>
      <c r="Y2297">
        <v>0</v>
      </c>
      <c r="Z2297">
        <v>0</v>
      </c>
    </row>
    <row r="2298" spans="1:26" x14ac:dyDescent="0.3">
      <c r="A2298">
        <v>2763216</v>
      </c>
      <c r="B2298">
        <v>1</v>
      </c>
      <c r="C2298" t="s">
        <v>77</v>
      </c>
      <c r="D2298" t="s">
        <v>123</v>
      </c>
      <c r="E2298" t="s">
        <v>138</v>
      </c>
      <c r="F2298" t="s">
        <v>6600</v>
      </c>
      <c r="G2298" t="s">
        <v>344</v>
      </c>
      <c r="H2298" t="s">
        <v>47</v>
      </c>
      <c r="I2298" t="s">
        <v>129</v>
      </c>
      <c r="J2298" t="s">
        <v>130</v>
      </c>
      <c r="K2298" t="s">
        <v>142</v>
      </c>
      <c r="L2298" t="s">
        <v>6601</v>
      </c>
      <c r="M2298" t="s">
        <v>6602</v>
      </c>
      <c r="N2298">
        <v>6.8883333330000003</v>
      </c>
      <c r="O2298">
        <v>371</v>
      </c>
      <c r="P2298">
        <v>1374</v>
      </c>
      <c r="Q2298">
        <v>0</v>
      </c>
      <c r="R2298">
        <v>0</v>
      </c>
      <c r="S2298">
        <v>0</v>
      </c>
      <c r="T2298">
        <v>0</v>
      </c>
      <c r="U2298">
        <v>2555.5716670000002</v>
      </c>
      <c r="V2298">
        <v>9464.57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2763472</v>
      </c>
      <c r="B2299">
        <v>1</v>
      </c>
      <c r="C2299" t="s">
        <v>76</v>
      </c>
      <c r="D2299" t="s">
        <v>96</v>
      </c>
      <c r="E2299" t="s">
        <v>222</v>
      </c>
      <c r="F2299" t="s">
        <v>6603</v>
      </c>
      <c r="G2299" t="s">
        <v>417</v>
      </c>
      <c r="H2299" t="s">
        <v>47</v>
      </c>
      <c r="I2299" t="s">
        <v>129</v>
      </c>
      <c r="J2299" t="s">
        <v>130</v>
      </c>
      <c r="K2299" t="s">
        <v>142</v>
      </c>
      <c r="L2299" t="s">
        <v>6604</v>
      </c>
      <c r="M2299" t="s">
        <v>6605</v>
      </c>
      <c r="N2299">
        <v>7.8849999999999998</v>
      </c>
      <c r="O2299">
        <v>36</v>
      </c>
      <c r="P2299">
        <v>1358</v>
      </c>
      <c r="Q2299">
        <v>0</v>
      </c>
      <c r="R2299">
        <v>0</v>
      </c>
      <c r="S2299">
        <v>0</v>
      </c>
      <c r="T2299">
        <v>0</v>
      </c>
      <c r="U2299">
        <v>283.86</v>
      </c>
      <c r="V2299">
        <v>10707.83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2763227</v>
      </c>
      <c r="B2300">
        <v>1</v>
      </c>
      <c r="C2300" t="s">
        <v>76</v>
      </c>
      <c r="D2300" t="s">
        <v>99</v>
      </c>
      <c r="E2300" t="s">
        <v>158</v>
      </c>
      <c r="F2300" t="s">
        <v>6606</v>
      </c>
      <c r="G2300" t="s">
        <v>728</v>
      </c>
      <c r="H2300" t="s">
        <v>47</v>
      </c>
      <c r="I2300" t="s">
        <v>129</v>
      </c>
      <c r="J2300" t="s">
        <v>130</v>
      </c>
      <c r="K2300" t="s">
        <v>142</v>
      </c>
      <c r="L2300" t="s">
        <v>6607</v>
      </c>
      <c r="M2300" t="s">
        <v>6608</v>
      </c>
      <c r="N2300">
        <v>0.336666666</v>
      </c>
      <c r="O2300">
        <v>131</v>
      </c>
      <c r="P2300">
        <v>3847</v>
      </c>
      <c r="Q2300">
        <v>0</v>
      </c>
      <c r="R2300">
        <v>0</v>
      </c>
      <c r="S2300">
        <v>0</v>
      </c>
      <c r="T2300">
        <v>0</v>
      </c>
      <c r="U2300">
        <v>44.103332999999999</v>
      </c>
      <c r="V2300">
        <v>1295.1566640000001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2763230</v>
      </c>
      <c r="B2301">
        <v>1</v>
      </c>
      <c r="C2301" t="s">
        <v>76</v>
      </c>
      <c r="D2301" t="s">
        <v>103</v>
      </c>
      <c r="E2301" t="s">
        <v>126</v>
      </c>
      <c r="F2301" t="s">
        <v>6609</v>
      </c>
      <c r="G2301" t="s">
        <v>348</v>
      </c>
      <c r="H2301" t="s">
        <v>46</v>
      </c>
      <c r="I2301" t="s">
        <v>129</v>
      </c>
      <c r="J2301" t="s">
        <v>130</v>
      </c>
      <c r="K2301" t="s">
        <v>142</v>
      </c>
      <c r="L2301" t="s">
        <v>6610</v>
      </c>
      <c r="M2301" t="s">
        <v>6611</v>
      </c>
      <c r="N2301">
        <v>3.8280555550000002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27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103.3575</v>
      </c>
    </row>
    <row r="2302" spans="1:26" x14ac:dyDescent="0.3">
      <c r="A2302">
        <v>2763231</v>
      </c>
      <c r="B2302">
        <v>1</v>
      </c>
      <c r="C2302" t="s">
        <v>76</v>
      </c>
      <c r="D2302" t="s">
        <v>99</v>
      </c>
      <c r="E2302" t="s">
        <v>163</v>
      </c>
      <c r="F2302" t="s">
        <v>6612</v>
      </c>
      <c r="G2302" t="s">
        <v>348</v>
      </c>
      <c r="H2302" t="s">
        <v>47</v>
      </c>
      <c r="I2302" t="s">
        <v>129</v>
      </c>
      <c r="J2302" t="s">
        <v>130</v>
      </c>
      <c r="K2302" t="s">
        <v>142</v>
      </c>
      <c r="L2302" t="s">
        <v>6613</v>
      </c>
      <c r="M2302" t="s">
        <v>6614</v>
      </c>
      <c r="N2302">
        <v>4.2361111109999996</v>
      </c>
      <c r="O2302">
        <v>3</v>
      </c>
      <c r="P2302">
        <v>785</v>
      </c>
      <c r="Q2302">
        <v>0</v>
      </c>
      <c r="R2302">
        <v>0</v>
      </c>
      <c r="S2302">
        <v>0</v>
      </c>
      <c r="T2302">
        <v>0</v>
      </c>
      <c r="U2302">
        <v>12.708333</v>
      </c>
      <c r="V2302">
        <v>3325.3472219999999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2763232</v>
      </c>
      <c r="B2303">
        <v>1</v>
      </c>
      <c r="C2303" t="s">
        <v>77</v>
      </c>
      <c r="D2303" t="s">
        <v>124</v>
      </c>
      <c r="E2303" t="s">
        <v>222</v>
      </c>
      <c r="F2303" t="s">
        <v>6615</v>
      </c>
      <c r="G2303" t="s">
        <v>348</v>
      </c>
      <c r="H2303" t="s">
        <v>47</v>
      </c>
      <c r="I2303" t="s">
        <v>129</v>
      </c>
      <c r="J2303" t="s">
        <v>130</v>
      </c>
      <c r="K2303" t="s">
        <v>142</v>
      </c>
      <c r="L2303" t="s">
        <v>6616</v>
      </c>
      <c r="M2303" t="s">
        <v>6617</v>
      </c>
      <c r="N2303">
        <v>3.8088888879999998</v>
      </c>
      <c r="O2303">
        <v>1</v>
      </c>
      <c r="P2303">
        <v>4596</v>
      </c>
      <c r="Q2303">
        <v>0</v>
      </c>
      <c r="R2303">
        <v>0</v>
      </c>
      <c r="S2303">
        <v>0</v>
      </c>
      <c r="T2303">
        <v>0</v>
      </c>
      <c r="U2303">
        <v>3.8088890000000002</v>
      </c>
      <c r="V2303">
        <v>17505.653329000001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2763234</v>
      </c>
      <c r="B2304">
        <v>1</v>
      </c>
      <c r="C2304" t="s">
        <v>77</v>
      </c>
      <c r="D2304" t="s">
        <v>123</v>
      </c>
      <c r="E2304" t="s">
        <v>158</v>
      </c>
      <c r="F2304" t="s">
        <v>6618</v>
      </c>
      <c r="G2304" t="s">
        <v>344</v>
      </c>
      <c r="H2304" t="s">
        <v>47</v>
      </c>
      <c r="I2304" t="s">
        <v>129</v>
      </c>
      <c r="J2304" t="s">
        <v>130</v>
      </c>
      <c r="K2304" t="s">
        <v>142</v>
      </c>
      <c r="L2304" t="s">
        <v>6619</v>
      </c>
      <c r="M2304" t="s">
        <v>6620</v>
      </c>
      <c r="N2304">
        <v>7.5277777769999998</v>
      </c>
      <c r="O2304">
        <v>213</v>
      </c>
      <c r="P2304">
        <v>141</v>
      </c>
      <c r="Q2304">
        <v>0</v>
      </c>
      <c r="R2304">
        <v>0</v>
      </c>
      <c r="S2304">
        <v>0</v>
      </c>
      <c r="T2304">
        <v>0</v>
      </c>
      <c r="U2304">
        <v>1603.416667</v>
      </c>
      <c r="V2304">
        <v>1061.416667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2763237</v>
      </c>
      <c r="B2305">
        <v>1</v>
      </c>
      <c r="C2305" t="s">
        <v>76</v>
      </c>
      <c r="D2305" t="s">
        <v>93</v>
      </c>
      <c r="E2305" t="s">
        <v>153</v>
      </c>
      <c r="F2305" t="s">
        <v>6621</v>
      </c>
      <c r="G2305" t="s">
        <v>249</v>
      </c>
      <c r="H2305" t="s">
        <v>46</v>
      </c>
      <c r="I2305" t="s">
        <v>129</v>
      </c>
      <c r="J2305" t="s">
        <v>130</v>
      </c>
      <c r="K2305" t="s">
        <v>131</v>
      </c>
      <c r="L2305" t="s">
        <v>6622</v>
      </c>
      <c r="M2305" t="s">
        <v>6623</v>
      </c>
      <c r="N2305">
        <v>2.6058333330000001</v>
      </c>
      <c r="O2305">
        <v>0</v>
      </c>
      <c r="P2305">
        <v>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5.2116670000000003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2763238</v>
      </c>
      <c r="B2306">
        <v>1</v>
      </c>
      <c r="C2306" t="s">
        <v>76</v>
      </c>
      <c r="D2306" t="s">
        <v>93</v>
      </c>
      <c r="E2306" t="s">
        <v>167</v>
      </c>
      <c r="F2306" t="s">
        <v>6624</v>
      </c>
      <c r="G2306" t="s">
        <v>348</v>
      </c>
      <c r="H2306" t="s">
        <v>46</v>
      </c>
      <c r="I2306" t="s">
        <v>129</v>
      </c>
      <c r="J2306" t="s">
        <v>130</v>
      </c>
      <c r="K2306" t="s">
        <v>142</v>
      </c>
      <c r="L2306" t="s">
        <v>6625</v>
      </c>
      <c r="M2306" t="s">
        <v>6626</v>
      </c>
      <c r="N2306">
        <v>0.56499999999999995</v>
      </c>
      <c r="O2306">
        <v>0</v>
      </c>
      <c r="P2306">
        <v>263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148.595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2763240</v>
      </c>
      <c r="B2307">
        <v>1</v>
      </c>
      <c r="C2307" t="s">
        <v>76</v>
      </c>
      <c r="D2307" t="s">
        <v>92</v>
      </c>
      <c r="E2307" t="s">
        <v>167</v>
      </c>
      <c r="F2307" t="s">
        <v>6627</v>
      </c>
      <c r="G2307" t="s">
        <v>348</v>
      </c>
      <c r="H2307" t="s">
        <v>46</v>
      </c>
      <c r="I2307" t="s">
        <v>129</v>
      </c>
      <c r="J2307" t="s">
        <v>130</v>
      </c>
      <c r="K2307" t="s">
        <v>142</v>
      </c>
      <c r="L2307" t="s">
        <v>6628</v>
      </c>
      <c r="M2307" t="s">
        <v>6629</v>
      </c>
      <c r="N2307">
        <v>3.2438888879999999</v>
      </c>
      <c r="O2307">
        <v>0</v>
      </c>
      <c r="P2307">
        <v>0</v>
      </c>
      <c r="Q2307">
        <v>0</v>
      </c>
      <c r="R2307">
        <v>189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613.09500000000003</v>
      </c>
      <c r="Y2307">
        <v>0</v>
      </c>
      <c r="Z2307">
        <v>0</v>
      </c>
    </row>
    <row r="2308" spans="1:26" x14ac:dyDescent="0.3">
      <c r="A2308">
        <v>2763239</v>
      </c>
      <c r="B2308">
        <v>1</v>
      </c>
      <c r="C2308" t="s">
        <v>76</v>
      </c>
      <c r="D2308" t="s">
        <v>96</v>
      </c>
      <c r="E2308" t="s">
        <v>167</v>
      </c>
      <c r="F2308" t="s">
        <v>6630</v>
      </c>
      <c r="G2308" t="s">
        <v>3787</v>
      </c>
      <c r="H2308" t="s">
        <v>46</v>
      </c>
      <c r="I2308" t="s">
        <v>129</v>
      </c>
      <c r="J2308" t="s">
        <v>130</v>
      </c>
      <c r="K2308" t="s">
        <v>131</v>
      </c>
      <c r="L2308" t="s">
        <v>6631</v>
      </c>
      <c r="M2308" t="s">
        <v>6632</v>
      </c>
      <c r="N2308">
        <v>6.8972222219999999</v>
      </c>
      <c r="O2308">
        <v>0</v>
      </c>
      <c r="P2308">
        <v>62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427.62777799999998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2763244</v>
      </c>
      <c r="B2309">
        <v>1</v>
      </c>
      <c r="C2309" t="s">
        <v>77</v>
      </c>
      <c r="D2309" t="s">
        <v>110</v>
      </c>
      <c r="E2309" t="s">
        <v>167</v>
      </c>
      <c r="F2309" t="s">
        <v>6633</v>
      </c>
      <c r="G2309" t="s">
        <v>195</v>
      </c>
      <c r="H2309" t="s">
        <v>46</v>
      </c>
      <c r="I2309" t="s">
        <v>129</v>
      </c>
      <c r="J2309" t="s">
        <v>130</v>
      </c>
      <c r="K2309" t="s">
        <v>131</v>
      </c>
      <c r="L2309" t="s">
        <v>6634</v>
      </c>
      <c r="M2309" t="s">
        <v>6635</v>
      </c>
      <c r="N2309">
        <v>0.52083333300000001</v>
      </c>
      <c r="O2309">
        <v>0</v>
      </c>
      <c r="P2309">
        <v>0</v>
      </c>
      <c r="Q2309">
        <v>0</v>
      </c>
      <c r="R2309">
        <v>30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15.625</v>
      </c>
      <c r="Y2309">
        <v>0</v>
      </c>
      <c r="Z2309">
        <v>0</v>
      </c>
    </row>
    <row r="2310" spans="1:26" x14ac:dyDescent="0.3">
      <c r="A2310">
        <v>2763245</v>
      </c>
      <c r="B2310">
        <v>1</v>
      </c>
      <c r="C2310" t="s">
        <v>76</v>
      </c>
      <c r="D2310" t="s">
        <v>96</v>
      </c>
      <c r="E2310" t="s">
        <v>126</v>
      </c>
      <c r="F2310" t="s">
        <v>6636</v>
      </c>
      <c r="G2310" t="s">
        <v>128</v>
      </c>
      <c r="H2310" t="s">
        <v>46</v>
      </c>
      <c r="I2310" t="s">
        <v>129</v>
      </c>
      <c r="J2310" t="s">
        <v>130</v>
      </c>
      <c r="K2310" t="s">
        <v>131</v>
      </c>
      <c r="L2310" t="s">
        <v>6637</v>
      </c>
      <c r="M2310" t="s">
        <v>6638</v>
      </c>
      <c r="N2310">
        <v>2.27</v>
      </c>
      <c r="O2310">
        <v>0</v>
      </c>
      <c r="P2310">
        <v>18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40.86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2763248</v>
      </c>
      <c r="B2311">
        <v>1</v>
      </c>
      <c r="C2311" t="s">
        <v>76</v>
      </c>
      <c r="D2311" t="s">
        <v>102</v>
      </c>
      <c r="E2311" t="s">
        <v>126</v>
      </c>
      <c r="F2311" t="s">
        <v>6639</v>
      </c>
      <c r="G2311" t="s">
        <v>128</v>
      </c>
      <c r="H2311" t="s">
        <v>46</v>
      </c>
      <c r="I2311" t="s">
        <v>129</v>
      </c>
      <c r="J2311" t="s">
        <v>130</v>
      </c>
      <c r="K2311" t="s">
        <v>131</v>
      </c>
      <c r="L2311" t="s">
        <v>6640</v>
      </c>
      <c r="M2311" t="s">
        <v>6641</v>
      </c>
      <c r="N2311">
        <v>2.2549999999999999</v>
      </c>
      <c r="O2311">
        <v>0</v>
      </c>
      <c r="P2311">
        <v>3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6.7649999999999997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2763253</v>
      </c>
      <c r="B2312">
        <v>1</v>
      </c>
      <c r="C2312" t="s">
        <v>76</v>
      </c>
      <c r="D2312" t="s">
        <v>90</v>
      </c>
      <c r="E2312" t="s">
        <v>126</v>
      </c>
      <c r="F2312" t="s">
        <v>6642</v>
      </c>
      <c r="G2312" t="s">
        <v>128</v>
      </c>
      <c r="H2312" t="s">
        <v>46</v>
      </c>
      <c r="I2312" t="s">
        <v>129</v>
      </c>
      <c r="J2312" t="s">
        <v>130</v>
      </c>
      <c r="K2312" t="s">
        <v>131</v>
      </c>
      <c r="L2312" t="s">
        <v>6643</v>
      </c>
      <c r="M2312" t="s">
        <v>6644</v>
      </c>
      <c r="N2312">
        <v>6.2847222220000001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26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163.40277800000001</v>
      </c>
    </row>
    <row r="2313" spans="1:26" x14ac:dyDescent="0.3">
      <c r="A2313">
        <v>2763260</v>
      </c>
      <c r="B2313">
        <v>1</v>
      </c>
      <c r="C2313" t="s">
        <v>76</v>
      </c>
      <c r="D2313" t="s">
        <v>96</v>
      </c>
      <c r="E2313" t="s">
        <v>167</v>
      </c>
      <c r="F2313" t="s">
        <v>6645</v>
      </c>
      <c r="G2313" t="s">
        <v>344</v>
      </c>
      <c r="H2313" t="s">
        <v>46</v>
      </c>
      <c r="I2313" t="s">
        <v>129</v>
      </c>
      <c r="J2313" t="s">
        <v>130</v>
      </c>
      <c r="K2313" t="s">
        <v>142</v>
      </c>
      <c r="L2313" t="s">
        <v>6646</v>
      </c>
      <c r="M2313" t="s">
        <v>6647</v>
      </c>
      <c r="N2313">
        <v>5.608333333</v>
      </c>
      <c r="O2313">
        <v>0</v>
      </c>
      <c r="P2313">
        <v>42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235.55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2763261</v>
      </c>
      <c r="B2314">
        <v>1</v>
      </c>
      <c r="C2314" t="s">
        <v>76</v>
      </c>
      <c r="D2314" t="s">
        <v>79</v>
      </c>
      <c r="E2314" t="s">
        <v>163</v>
      </c>
      <c r="F2314" t="s">
        <v>6648</v>
      </c>
      <c r="G2314" t="s">
        <v>199</v>
      </c>
      <c r="H2314" t="s">
        <v>47</v>
      </c>
      <c r="I2314" t="s">
        <v>129</v>
      </c>
      <c r="J2314" t="s">
        <v>130</v>
      </c>
      <c r="K2314" t="s">
        <v>131</v>
      </c>
      <c r="L2314" t="s">
        <v>6649</v>
      </c>
      <c r="M2314" t="s">
        <v>6650</v>
      </c>
      <c r="N2314">
        <v>0.76749999999999996</v>
      </c>
      <c r="O2314">
        <v>5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3.8374999999999999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2763258</v>
      </c>
      <c r="B2315">
        <v>1</v>
      </c>
      <c r="C2315" t="s">
        <v>76</v>
      </c>
      <c r="D2315" t="s">
        <v>100</v>
      </c>
      <c r="E2315" t="s">
        <v>153</v>
      </c>
      <c r="F2315" t="s">
        <v>6651</v>
      </c>
      <c r="G2315" t="s">
        <v>155</v>
      </c>
      <c r="H2315" t="s">
        <v>46</v>
      </c>
      <c r="I2315" t="s">
        <v>129</v>
      </c>
      <c r="J2315" t="s">
        <v>130</v>
      </c>
      <c r="K2315" t="s">
        <v>131</v>
      </c>
      <c r="L2315" t="s">
        <v>6652</v>
      </c>
      <c r="M2315" t="s">
        <v>6653</v>
      </c>
      <c r="N2315">
        <v>1.0055555549999999</v>
      </c>
      <c r="O2315">
        <v>0</v>
      </c>
      <c r="P2315">
        <v>5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5.0277779999999996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2763263</v>
      </c>
      <c r="B2316">
        <v>1</v>
      </c>
      <c r="C2316" t="s">
        <v>76</v>
      </c>
      <c r="D2316" t="s">
        <v>81</v>
      </c>
      <c r="E2316" t="s">
        <v>153</v>
      </c>
      <c r="F2316" t="s">
        <v>6654</v>
      </c>
      <c r="G2316" t="s">
        <v>206</v>
      </c>
      <c r="H2316" t="s">
        <v>46</v>
      </c>
      <c r="I2316" t="s">
        <v>129</v>
      </c>
      <c r="J2316" t="s">
        <v>130</v>
      </c>
      <c r="K2316" t="s">
        <v>131</v>
      </c>
      <c r="L2316" t="s">
        <v>6655</v>
      </c>
      <c r="M2316" t="s">
        <v>6656</v>
      </c>
      <c r="N2316">
        <v>6.7194444439999996</v>
      </c>
      <c r="O2316">
        <v>0</v>
      </c>
      <c r="P2316">
        <v>16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107.511111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2763259</v>
      </c>
      <c r="B2317">
        <v>1</v>
      </c>
      <c r="C2317" t="s">
        <v>77</v>
      </c>
      <c r="D2317" t="s">
        <v>111</v>
      </c>
      <c r="E2317" t="s">
        <v>158</v>
      </c>
      <c r="F2317" t="s">
        <v>6657</v>
      </c>
      <c r="G2317" t="s">
        <v>348</v>
      </c>
      <c r="H2317" t="s">
        <v>47</v>
      </c>
      <c r="I2317" t="s">
        <v>129</v>
      </c>
      <c r="J2317" t="s">
        <v>130</v>
      </c>
      <c r="K2317" t="s">
        <v>142</v>
      </c>
      <c r="L2317" t="s">
        <v>6658</v>
      </c>
      <c r="M2317" t="s">
        <v>6659</v>
      </c>
      <c r="N2317">
        <v>1.8502777770000001</v>
      </c>
      <c r="O2317">
        <v>0</v>
      </c>
      <c r="P2317">
        <v>0</v>
      </c>
      <c r="Q2317">
        <v>0</v>
      </c>
      <c r="R2317">
        <v>0</v>
      </c>
      <c r="S2317">
        <v>11</v>
      </c>
      <c r="T2317">
        <v>1484</v>
      </c>
      <c r="U2317">
        <v>0</v>
      </c>
      <c r="V2317">
        <v>0</v>
      </c>
      <c r="W2317">
        <v>0</v>
      </c>
      <c r="X2317">
        <v>0</v>
      </c>
      <c r="Y2317">
        <v>20.353055999999999</v>
      </c>
      <c r="Z2317">
        <v>2745.8122210000001</v>
      </c>
    </row>
    <row r="2318" spans="1:26" x14ac:dyDescent="0.3">
      <c r="A2318">
        <v>2763266</v>
      </c>
      <c r="B2318">
        <v>1</v>
      </c>
      <c r="C2318" t="s">
        <v>76</v>
      </c>
      <c r="D2318" t="s">
        <v>78</v>
      </c>
      <c r="E2318" t="s">
        <v>153</v>
      </c>
      <c r="F2318" t="s">
        <v>6660</v>
      </c>
      <c r="G2318" t="s">
        <v>155</v>
      </c>
      <c r="H2318" t="s">
        <v>46</v>
      </c>
      <c r="I2318" t="s">
        <v>129</v>
      </c>
      <c r="J2318" t="s">
        <v>130</v>
      </c>
      <c r="K2318" t="s">
        <v>131</v>
      </c>
      <c r="L2318" t="s">
        <v>6661</v>
      </c>
      <c r="M2318" t="s">
        <v>6662</v>
      </c>
      <c r="N2318">
        <v>5.2313888879999997</v>
      </c>
      <c r="O2318">
        <v>0</v>
      </c>
      <c r="P2318">
        <v>24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125.55333299999999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2763271</v>
      </c>
      <c r="B2319">
        <v>1</v>
      </c>
      <c r="C2319" t="s">
        <v>76</v>
      </c>
      <c r="D2319" t="s">
        <v>101</v>
      </c>
      <c r="E2319" t="s">
        <v>163</v>
      </c>
      <c r="F2319" t="s">
        <v>6663</v>
      </c>
      <c r="G2319" t="s">
        <v>348</v>
      </c>
      <c r="H2319" t="s">
        <v>47</v>
      </c>
      <c r="I2319" t="s">
        <v>129</v>
      </c>
      <c r="J2319" t="s">
        <v>130</v>
      </c>
      <c r="K2319" t="s">
        <v>142</v>
      </c>
      <c r="L2319" t="s">
        <v>6664</v>
      </c>
      <c r="M2319" t="s">
        <v>6665</v>
      </c>
      <c r="N2319">
        <v>5.3886111110000003</v>
      </c>
      <c r="O2319">
        <v>0</v>
      </c>
      <c r="P2319">
        <v>579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3120.0058330000002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2763272</v>
      </c>
      <c r="B2320">
        <v>1</v>
      </c>
      <c r="C2320" t="s">
        <v>76</v>
      </c>
      <c r="D2320" t="s">
        <v>81</v>
      </c>
      <c r="E2320" t="s">
        <v>138</v>
      </c>
      <c r="F2320" t="s">
        <v>6666</v>
      </c>
      <c r="G2320" t="s">
        <v>199</v>
      </c>
      <c r="H2320" t="s">
        <v>47</v>
      </c>
      <c r="I2320" t="s">
        <v>129</v>
      </c>
      <c r="J2320" t="s">
        <v>130</v>
      </c>
      <c r="K2320" t="s">
        <v>131</v>
      </c>
      <c r="L2320" t="s">
        <v>6667</v>
      </c>
      <c r="M2320" t="s">
        <v>6668</v>
      </c>
      <c r="N2320">
        <v>0.96888888799999995</v>
      </c>
      <c r="O2320">
        <v>1</v>
      </c>
      <c r="P2320">
        <v>8600</v>
      </c>
      <c r="Q2320">
        <v>0</v>
      </c>
      <c r="R2320">
        <v>0</v>
      </c>
      <c r="S2320">
        <v>0</v>
      </c>
      <c r="T2320">
        <v>0</v>
      </c>
      <c r="U2320">
        <v>0.968889</v>
      </c>
      <c r="V2320">
        <v>8332.4444370000001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2763279</v>
      </c>
      <c r="B2321">
        <v>1</v>
      </c>
      <c r="C2321" t="s">
        <v>76</v>
      </c>
      <c r="D2321" t="s">
        <v>92</v>
      </c>
      <c r="E2321" t="s">
        <v>153</v>
      </c>
      <c r="F2321" t="s">
        <v>6669</v>
      </c>
      <c r="G2321" t="s">
        <v>155</v>
      </c>
      <c r="H2321" t="s">
        <v>46</v>
      </c>
      <c r="I2321" t="s">
        <v>129</v>
      </c>
      <c r="J2321" t="s">
        <v>130</v>
      </c>
      <c r="K2321" t="s">
        <v>131</v>
      </c>
      <c r="L2321" t="s">
        <v>6670</v>
      </c>
      <c r="M2321" t="s">
        <v>6671</v>
      </c>
      <c r="N2321">
        <v>1.2211111109999999</v>
      </c>
      <c r="O2321">
        <v>0</v>
      </c>
      <c r="P2321">
        <v>0</v>
      </c>
      <c r="Q2321">
        <v>0</v>
      </c>
      <c r="R2321">
        <v>2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2.4422220000000001</v>
      </c>
      <c r="Y2321">
        <v>0</v>
      </c>
      <c r="Z2321">
        <v>0</v>
      </c>
    </row>
    <row r="2322" spans="1:26" x14ac:dyDescent="0.3">
      <c r="A2322">
        <v>2763274</v>
      </c>
      <c r="B2322">
        <v>1</v>
      </c>
      <c r="C2322" t="s">
        <v>77</v>
      </c>
      <c r="D2322" t="s">
        <v>108</v>
      </c>
      <c r="E2322" t="s">
        <v>222</v>
      </c>
      <c r="F2322" t="s">
        <v>2328</v>
      </c>
      <c r="G2322" t="s">
        <v>199</v>
      </c>
      <c r="H2322" t="s">
        <v>47</v>
      </c>
      <c r="I2322" t="s">
        <v>129</v>
      </c>
      <c r="J2322" t="s">
        <v>130</v>
      </c>
      <c r="K2322" t="s">
        <v>131</v>
      </c>
      <c r="L2322" t="s">
        <v>6672</v>
      </c>
      <c r="M2322" t="s">
        <v>6673</v>
      </c>
      <c r="N2322">
        <v>0.22500000000000001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423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95.174999999999997</v>
      </c>
    </row>
    <row r="2323" spans="1:26" x14ac:dyDescent="0.3">
      <c r="A2323">
        <v>2763276</v>
      </c>
      <c r="B2323">
        <v>1</v>
      </c>
      <c r="C2323" t="s">
        <v>77</v>
      </c>
      <c r="D2323" t="s">
        <v>110</v>
      </c>
      <c r="E2323" t="s">
        <v>158</v>
      </c>
      <c r="F2323" t="s">
        <v>6674</v>
      </c>
      <c r="G2323" t="s">
        <v>348</v>
      </c>
      <c r="H2323" t="s">
        <v>47</v>
      </c>
      <c r="I2323" t="s">
        <v>129</v>
      </c>
      <c r="J2323" t="s">
        <v>130</v>
      </c>
      <c r="K2323" t="s">
        <v>142</v>
      </c>
      <c r="L2323" t="s">
        <v>6675</v>
      </c>
      <c r="M2323" t="s">
        <v>6676</v>
      </c>
      <c r="N2323">
        <v>6.1055555549999996</v>
      </c>
      <c r="O2323">
        <v>0</v>
      </c>
      <c r="P2323">
        <v>0</v>
      </c>
      <c r="Q2323">
        <v>0</v>
      </c>
      <c r="R2323">
        <v>0</v>
      </c>
      <c r="S2323">
        <v>8</v>
      </c>
      <c r="T2323">
        <v>596</v>
      </c>
      <c r="U2323">
        <v>0</v>
      </c>
      <c r="V2323">
        <v>0</v>
      </c>
      <c r="W2323">
        <v>0</v>
      </c>
      <c r="X2323">
        <v>0</v>
      </c>
      <c r="Y2323">
        <v>48.844444000000003</v>
      </c>
      <c r="Z2323">
        <v>3638.9111109999999</v>
      </c>
    </row>
    <row r="2324" spans="1:26" x14ac:dyDescent="0.3">
      <c r="A2324">
        <v>2763280</v>
      </c>
      <c r="B2324">
        <v>1</v>
      </c>
      <c r="C2324" t="s">
        <v>76</v>
      </c>
      <c r="D2324" t="s">
        <v>88</v>
      </c>
      <c r="E2324" t="s">
        <v>153</v>
      </c>
      <c r="F2324" t="s">
        <v>6677</v>
      </c>
      <c r="G2324" t="s">
        <v>155</v>
      </c>
      <c r="H2324" t="s">
        <v>46</v>
      </c>
      <c r="I2324" t="s">
        <v>129</v>
      </c>
      <c r="J2324" t="s">
        <v>130</v>
      </c>
      <c r="K2324" t="s">
        <v>131</v>
      </c>
      <c r="L2324" t="s">
        <v>6678</v>
      </c>
      <c r="M2324" t="s">
        <v>6679</v>
      </c>
      <c r="N2324">
        <v>2.5183333330000002</v>
      </c>
      <c r="O2324">
        <v>0</v>
      </c>
      <c r="P2324">
        <v>1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2.5183330000000002</v>
      </c>
      <c r="W2324">
        <v>0</v>
      </c>
      <c r="X2324">
        <v>0</v>
      </c>
      <c r="Y2324">
        <v>0</v>
      </c>
      <c r="Z2324">
        <v>0</v>
      </c>
    </row>
    <row r="2325" spans="1:26" x14ac:dyDescent="0.3">
      <c r="A2325">
        <v>2763281</v>
      </c>
      <c r="B2325">
        <v>1</v>
      </c>
      <c r="C2325" t="s">
        <v>77</v>
      </c>
      <c r="D2325" t="s">
        <v>114</v>
      </c>
      <c r="E2325" t="s">
        <v>222</v>
      </c>
      <c r="F2325" t="s">
        <v>6680</v>
      </c>
      <c r="G2325" t="s">
        <v>199</v>
      </c>
      <c r="H2325" t="s">
        <v>47</v>
      </c>
      <c r="I2325" t="s">
        <v>129</v>
      </c>
      <c r="J2325" t="s">
        <v>130</v>
      </c>
      <c r="K2325" t="s">
        <v>131</v>
      </c>
      <c r="L2325" t="s">
        <v>6681</v>
      </c>
      <c r="M2325" t="s">
        <v>6682</v>
      </c>
      <c r="N2325">
        <v>9.8611111000000001E-2</v>
      </c>
      <c r="O2325">
        <v>101</v>
      </c>
      <c r="P2325">
        <v>5070</v>
      </c>
      <c r="Q2325">
        <v>0</v>
      </c>
      <c r="R2325">
        <v>0</v>
      </c>
      <c r="S2325">
        <v>0</v>
      </c>
      <c r="T2325">
        <v>0</v>
      </c>
      <c r="U2325">
        <v>9.9597219999999993</v>
      </c>
      <c r="V2325">
        <v>499.95833299999998</v>
      </c>
      <c r="W2325">
        <v>0</v>
      </c>
      <c r="X2325">
        <v>0</v>
      </c>
      <c r="Y2325">
        <v>0</v>
      </c>
      <c r="Z2325">
        <v>0</v>
      </c>
    </row>
    <row r="2326" spans="1:26" x14ac:dyDescent="0.3">
      <c r="A2326">
        <v>2763284</v>
      </c>
      <c r="B2326">
        <v>1</v>
      </c>
      <c r="C2326" t="s">
        <v>76</v>
      </c>
      <c r="D2326" t="s">
        <v>79</v>
      </c>
      <c r="E2326" t="s">
        <v>138</v>
      </c>
      <c r="F2326" t="s">
        <v>6683</v>
      </c>
      <c r="G2326" t="s">
        <v>318</v>
      </c>
      <c r="H2326" t="s">
        <v>141</v>
      </c>
      <c r="I2326" t="s">
        <v>129</v>
      </c>
      <c r="J2326" t="s">
        <v>130</v>
      </c>
      <c r="K2326" t="s">
        <v>142</v>
      </c>
      <c r="L2326" t="s">
        <v>6684</v>
      </c>
      <c r="M2326" t="s">
        <v>6685</v>
      </c>
      <c r="N2326">
        <v>2.3475000000000001</v>
      </c>
      <c r="O2326">
        <v>0</v>
      </c>
      <c r="P2326">
        <v>5196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12197.61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2763294</v>
      </c>
      <c r="B2327">
        <v>1</v>
      </c>
      <c r="C2327" t="s">
        <v>76</v>
      </c>
      <c r="D2327" t="s">
        <v>97</v>
      </c>
      <c r="E2327" t="s">
        <v>153</v>
      </c>
      <c r="F2327" t="s">
        <v>6686</v>
      </c>
      <c r="G2327" t="s">
        <v>249</v>
      </c>
      <c r="H2327" t="s">
        <v>46</v>
      </c>
      <c r="I2327" t="s">
        <v>129</v>
      </c>
      <c r="J2327" t="s">
        <v>130</v>
      </c>
      <c r="K2327" t="s">
        <v>131</v>
      </c>
      <c r="L2327" t="s">
        <v>6687</v>
      </c>
      <c r="M2327" t="s">
        <v>6688</v>
      </c>
      <c r="N2327">
        <v>1.7094444440000001</v>
      </c>
      <c r="O2327">
        <v>0</v>
      </c>
      <c r="P2327">
        <v>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1.709444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2763304</v>
      </c>
      <c r="B2328">
        <v>1</v>
      </c>
      <c r="C2328" t="s">
        <v>77</v>
      </c>
      <c r="D2328" t="s">
        <v>108</v>
      </c>
      <c r="E2328" t="s">
        <v>222</v>
      </c>
      <c r="F2328" t="s">
        <v>6689</v>
      </c>
      <c r="G2328" t="s">
        <v>348</v>
      </c>
      <c r="H2328" t="s">
        <v>47</v>
      </c>
      <c r="I2328" t="s">
        <v>129</v>
      </c>
      <c r="J2328" t="s">
        <v>130</v>
      </c>
      <c r="K2328" t="s">
        <v>142</v>
      </c>
      <c r="L2328" t="s">
        <v>6690</v>
      </c>
      <c r="M2328" t="s">
        <v>6691</v>
      </c>
      <c r="N2328">
        <v>6.9974999999999996</v>
      </c>
      <c r="O2328">
        <v>1</v>
      </c>
      <c r="P2328">
        <v>926</v>
      </c>
      <c r="Q2328">
        <v>0</v>
      </c>
      <c r="R2328">
        <v>0</v>
      </c>
      <c r="S2328">
        <v>0</v>
      </c>
      <c r="T2328">
        <v>1</v>
      </c>
      <c r="U2328">
        <v>6.9974999999999996</v>
      </c>
      <c r="V2328">
        <v>6479.6850000000004</v>
      </c>
      <c r="W2328">
        <v>0</v>
      </c>
      <c r="X2328">
        <v>0</v>
      </c>
      <c r="Y2328">
        <v>0</v>
      </c>
      <c r="Z2328">
        <v>6.9974999999999996</v>
      </c>
    </row>
    <row r="2329" spans="1:26" x14ac:dyDescent="0.3">
      <c r="A2329">
        <v>2763288</v>
      </c>
      <c r="B2329">
        <v>1</v>
      </c>
      <c r="C2329" t="s">
        <v>76</v>
      </c>
      <c r="D2329" t="s">
        <v>93</v>
      </c>
      <c r="E2329" t="s">
        <v>167</v>
      </c>
      <c r="F2329" t="s">
        <v>6692</v>
      </c>
      <c r="G2329" t="s">
        <v>348</v>
      </c>
      <c r="H2329" t="s">
        <v>46</v>
      </c>
      <c r="I2329" t="s">
        <v>129</v>
      </c>
      <c r="J2329" t="s">
        <v>130</v>
      </c>
      <c r="K2329" t="s">
        <v>142</v>
      </c>
      <c r="L2329" t="s">
        <v>6693</v>
      </c>
      <c r="M2329" t="s">
        <v>6694</v>
      </c>
      <c r="N2329">
        <v>3.9527777770000001</v>
      </c>
      <c r="O2329">
        <v>0</v>
      </c>
      <c r="P2329">
        <v>424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1675.9777770000001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2763297</v>
      </c>
      <c r="B2330">
        <v>1</v>
      </c>
      <c r="C2330" t="s">
        <v>76</v>
      </c>
      <c r="D2330" t="s">
        <v>101</v>
      </c>
      <c r="E2330" t="s">
        <v>153</v>
      </c>
      <c r="F2330" t="s">
        <v>6695</v>
      </c>
      <c r="G2330" t="s">
        <v>155</v>
      </c>
      <c r="H2330" t="s">
        <v>46</v>
      </c>
      <c r="I2330" t="s">
        <v>129</v>
      </c>
      <c r="J2330" t="s">
        <v>130</v>
      </c>
      <c r="K2330" t="s">
        <v>131</v>
      </c>
      <c r="L2330" t="s">
        <v>6696</v>
      </c>
      <c r="M2330" t="s">
        <v>6697</v>
      </c>
      <c r="N2330">
        <v>1.925</v>
      </c>
      <c r="O2330">
        <v>0</v>
      </c>
      <c r="P2330">
        <v>12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23.1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2763295</v>
      </c>
      <c r="B2331">
        <v>1</v>
      </c>
      <c r="C2331" t="s">
        <v>76</v>
      </c>
      <c r="D2331" t="s">
        <v>78</v>
      </c>
      <c r="E2331" t="s">
        <v>167</v>
      </c>
      <c r="F2331" t="s">
        <v>6698</v>
      </c>
      <c r="G2331" t="s">
        <v>160</v>
      </c>
      <c r="H2331" t="s">
        <v>46</v>
      </c>
      <c r="I2331" t="s">
        <v>129</v>
      </c>
      <c r="J2331" t="s">
        <v>130</v>
      </c>
      <c r="K2331" t="s">
        <v>131</v>
      </c>
      <c r="L2331" t="s">
        <v>6699</v>
      </c>
      <c r="M2331" t="s">
        <v>6700</v>
      </c>
      <c r="N2331">
        <v>8.8333333E-2</v>
      </c>
      <c r="O2331">
        <v>0</v>
      </c>
      <c r="P2331">
        <v>93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8.2149999999999999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2763299</v>
      </c>
      <c r="B2332">
        <v>1</v>
      </c>
      <c r="C2332" t="s">
        <v>76</v>
      </c>
      <c r="D2332" t="s">
        <v>85</v>
      </c>
      <c r="E2332" t="s">
        <v>158</v>
      </c>
      <c r="F2332" t="s">
        <v>6701</v>
      </c>
      <c r="G2332" t="s">
        <v>344</v>
      </c>
      <c r="H2332" t="s">
        <v>47</v>
      </c>
      <c r="I2332" t="s">
        <v>129</v>
      </c>
      <c r="J2332" t="s">
        <v>130</v>
      </c>
      <c r="K2332" t="s">
        <v>142</v>
      </c>
      <c r="L2332" t="s">
        <v>6702</v>
      </c>
      <c r="M2332" t="s">
        <v>6703</v>
      </c>
      <c r="N2332">
        <v>3.0247222219999998</v>
      </c>
      <c r="O2332">
        <v>1</v>
      </c>
      <c r="P2332">
        <v>11</v>
      </c>
      <c r="Q2332">
        <v>0</v>
      </c>
      <c r="R2332">
        <v>0</v>
      </c>
      <c r="S2332">
        <v>0</v>
      </c>
      <c r="T2332">
        <v>0</v>
      </c>
      <c r="U2332">
        <v>3.0247220000000001</v>
      </c>
      <c r="V2332">
        <v>33.271943999999998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2763300</v>
      </c>
      <c r="B2333">
        <v>1</v>
      </c>
      <c r="C2333" t="s">
        <v>76</v>
      </c>
      <c r="D2333" t="s">
        <v>97</v>
      </c>
      <c r="E2333" t="s">
        <v>126</v>
      </c>
      <c r="F2333" t="s">
        <v>6704</v>
      </c>
      <c r="G2333" t="s">
        <v>160</v>
      </c>
      <c r="H2333" t="s">
        <v>46</v>
      </c>
      <c r="I2333" t="s">
        <v>129</v>
      </c>
      <c r="J2333" t="s">
        <v>130</v>
      </c>
      <c r="K2333" t="s">
        <v>131</v>
      </c>
      <c r="L2333" t="s">
        <v>6705</v>
      </c>
      <c r="M2333" t="s">
        <v>6706</v>
      </c>
      <c r="N2333">
        <v>0.91916666599999997</v>
      </c>
      <c r="O2333">
        <v>0</v>
      </c>
      <c r="P2333">
        <v>27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24.817499999999999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2763309</v>
      </c>
      <c r="B2334">
        <v>1</v>
      </c>
      <c r="C2334" t="s">
        <v>77</v>
      </c>
      <c r="D2334" t="s">
        <v>114</v>
      </c>
      <c r="E2334" t="s">
        <v>126</v>
      </c>
      <c r="F2334" t="s">
        <v>6707</v>
      </c>
      <c r="G2334" t="s">
        <v>128</v>
      </c>
      <c r="H2334" t="s">
        <v>46</v>
      </c>
      <c r="I2334" t="s">
        <v>129</v>
      </c>
      <c r="J2334" t="s">
        <v>130</v>
      </c>
      <c r="K2334" t="s">
        <v>131</v>
      </c>
      <c r="L2334" t="s">
        <v>6708</v>
      </c>
      <c r="M2334" t="s">
        <v>6709</v>
      </c>
      <c r="N2334">
        <v>0.94027777700000004</v>
      </c>
      <c r="O2334">
        <v>0</v>
      </c>
      <c r="P2334">
        <v>74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69.580555000000004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2763305</v>
      </c>
      <c r="B2335">
        <v>1</v>
      </c>
      <c r="C2335" t="s">
        <v>76</v>
      </c>
      <c r="D2335" t="s">
        <v>93</v>
      </c>
      <c r="E2335" t="s">
        <v>163</v>
      </c>
      <c r="F2335" t="s">
        <v>6710</v>
      </c>
      <c r="G2335" t="s">
        <v>348</v>
      </c>
      <c r="H2335" t="s">
        <v>47</v>
      </c>
      <c r="I2335" t="s">
        <v>129</v>
      </c>
      <c r="J2335" t="s">
        <v>130</v>
      </c>
      <c r="K2335" t="s">
        <v>142</v>
      </c>
      <c r="L2335" t="s">
        <v>6711</v>
      </c>
      <c r="M2335" t="s">
        <v>6712</v>
      </c>
      <c r="N2335">
        <v>7.2961111110000001</v>
      </c>
      <c r="O2335">
        <v>29</v>
      </c>
      <c r="P2335">
        <v>74</v>
      </c>
      <c r="Q2335">
        <v>0</v>
      </c>
      <c r="R2335">
        <v>0</v>
      </c>
      <c r="S2335">
        <v>0</v>
      </c>
      <c r="T2335">
        <v>0</v>
      </c>
      <c r="U2335">
        <v>211.587222</v>
      </c>
      <c r="V2335">
        <v>539.91222200000004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2763306</v>
      </c>
      <c r="B2336">
        <v>1</v>
      </c>
      <c r="C2336" t="s">
        <v>76</v>
      </c>
      <c r="D2336" t="s">
        <v>104</v>
      </c>
      <c r="E2336" t="s">
        <v>158</v>
      </c>
      <c r="F2336" t="s">
        <v>6713</v>
      </c>
      <c r="G2336" t="s">
        <v>199</v>
      </c>
      <c r="H2336" t="s">
        <v>47</v>
      </c>
      <c r="I2336" t="s">
        <v>129</v>
      </c>
      <c r="J2336" t="s">
        <v>130</v>
      </c>
      <c r="K2336" t="s">
        <v>131</v>
      </c>
      <c r="L2336" t="s">
        <v>6714</v>
      </c>
      <c r="M2336" t="s">
        <v>6715</v>
      </c>
      <c r="N2336">
        <v>0.24222222199999999</v>
      </c>
      <c r="O2336">
        <v>0</v>
      </c>
      <c r="P2336">
        <v>0</v>
      </c>
      <c r="Q2336">
        <v>0</v>
      </c>
      <c r="R2336">
        <v>0</v>
      </c>
      <c r="S2336">
        <v>10</v>
      </c>
      <c r="T2336">
        <v>1211</v>
      </c>
      <c r="U2336">
        <v>0</v>
      </c>
      <c r="V2336">
        <v>0</v>
      </c>
      <c r="W2336">
        <v>0</v>
      </c>
      <c r="X2336">
        <v>0</v>
      </c>
      <c r="Y2336">
        <v>2.4222220000000001</v>
      </c>
      <c r="Z2336">
        <v>293.33111100000002</v>
      </c>
    </row>
    <row r="2337" spans="1:26" x14ac:dyDescent="0.3">
      <c r="A2337">
        <v>2763307</v>
      </c>
      <c r="B2337">
        <v>1</v>
      </c>
      <c r="C2337" t="s">
        <v>77</v>
      </c>
      <c r="D2337" t="s">
        <v>123</v>
      </c>
      <c r="E2337" t="s">
        <v>158</v>
      </c>
      <c r="F2337" t="s">
        <v>6716</v>
      </c>
      <c r="G2337" t="s">
        <v>199</v>
      </c>
      <c r="H2337" t="s">
        <v>47</v>
      </c>
      <c r="I2337" t="s">
        <v>129</v>
      </c>
      <c r="J2337" t="s">
        <v>130</v>
      </c>
      <c r="K2337" t="s">
        <v>131</v>
      </c>
      <c r="L2337" t="s">
        <v>6714</v>
      </c>
      <c r="M2337" t="s">
        <v>6717</v>
      </c>
      <c r="N2337">
        <v>1.3869444440000001</v>
      </c>
      <c r="O2337">
        <v>51</v>
      </c>
      <c r="P2337">
        <v>187</v>
      </c>
      <c r="Q2337">
        <v>0</v>
      </c>
      <c r="R2337">
        <v>0</v>
      </c>
      <c r="S2337">
        <v>0</v>
      </c>
      <c r="T2337">
        <v>0</v>
      </c>
      <c r="U2337">
        <v>70.734166999999999</v>
      </c>
      <c r="V2337">
        <v>259.358611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2763320</v>
      </c>
      <c r="B2338">
        <v>1</v>
      </c>
      <c r="C2338" t="s">
        <v>76</v>
      </c>
      <c r="D2338" t="s">
        <v>78</v>
      </c>
      <c r="E2338" t="s">
        <v>153</v>
      </c>
      <c r="F2338" t="s">
        <v>3980</v>
      </c>
      <c r="G2338" t="s">
        <v>155</v>
      </c>
      <c r="H2338" t="s">
        <v>46</v>
      </c>
      <c r="I2338" t="s">
        <v>129</v>
      </c>
      <c r="J2338" t="s">
        <v>130</v>
      </c>
      <c r="K2338" t="s">
        <v>131</v>
      </c>
      <c r="L2338" t="s">
        <v>6718</v>
      </c>
      <c r="M2338" t="s">
        <v>6719</v>
      </c>
      <c r="N2338">
        <v>4.7872222219999996</v>
      </c>
      <c r="O2338">
        <v>0</v>
      </c>
      <c r="P2338">
        <v>10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47.872222000000001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2763308</v>
      </c>
      <c r="B2339">
        <v>1</v>
      </c>
      <c r="C2339" t="s">
        <v>76</v>
      </c>
      <c r="D2339" t="s">
        <v>85</v>
      </c>
      <c r="E2339" t="s">
        <v>158</v>
      </c>
      <c r="F2339" t="s">
        <v>6720</v>
      </c>
      <c r="G2339" t="s">
        <v>344</v>
      </c>
      <c r="H2339" t="s">
        <v>47</v>
      </c>
      <c r="I2339" t="s">
        <v>129</v>
      </c>
      <c r="J2339" t="s">
        <v>130</v>
      </c>
      <c r="K2339" t="s">
        <v>142</v>
      </c>
      <c r="L2339" t="s">
        <v>6721</v>
      </c>
      <c r="M2339" t="s">
        <v>6722</v>
      </c>
      <c r="N2339">
        <v>2.5950000000000002</v>
      </c>
      <c r="O2339">
        <v>6</v>
      </c>
      <c r="P2339">
        <v>427</v>
      </c>
      <c r="Q2339">
        <v>0</v>
      </c>
      <c r="R2339">
        <v>0</v>
      </c>
      <c r="S2339">
        <v>0</v>
      </c>
      <c r="T2339">
        <v>0</v>
      </c>
      <c r="U2339">
        <v>15.57</v>
      </c>
      <c r="V2339">
        <v>1108.0650000000001</v>
      </c>
      <c r="W2339">
        <v>0</v>
      </c>
      <c r="X2339">
        <v>0</v>
      </c>
      <c r="Y2339">
        <v>0</v>
      </c>
      <c r="Z2339">
        <v>0</v>
      </c>
    </row>
    <row r="2340" spans="1:26" x14ac:dyDescent="0.3">
      <c r="A2340">
        <v>2763315</v>
      </c>
      <c r="B2340">
        <v>1</v>
      </c>
      <c r="C2340" t="s">
        <v>76</v>
      </c>
      <c r="D2340" t="s">
        <v>96</v>
      </c>
      <c r="E2340" t="s">
        <v>138</v>
      </c>
      <c r="F2340" t="s">
        <v>6723</v>
      </c>
      <c r="G2340" t="s">
        <v>199</v>
      </c>
      <c r="H2340" t="s">
        <v>47</v>
      </c>
      <c r="I2340" t="s">
        <v>129</v>
      </c>
      <c r="J2340" t="s">
        <v>130</v>
      </c>
      <c r="K2340" t="s">
        <v>131</v>
      </c>
      <c r="L2340" t="s">
        <v>6724</v>
      </c>
      <c r="M2340" t="s">
        <v>6725</v>
      </c>
      <c r="N2340">
        <v>0.83194444400000001</v>
      </c>
      <c r="O2340">
        <v>219</v>
      </c>
      <c r="P2340">
        <v>7566</v>
      </c>
      <c r="Q2340">
        <v>0</v>
      </c>
      <c r="R2340">
        <v>0</v>
      </c>
      <c r="S2340">
        <v>0</v>
      </c>
      <c r="T2340">
        <v>0</v>
      </c>
      <c r="U2340">
        <v>182.19583299999999</v>
      </c>
      <c r="V2340">
        <v>6294.4916629999998</v>
      </c>
      <c r="W2340">
        <v>0</v>
      </c>
      <c r="X2340">
        <v>0</v>
      </c>
      <c r="Y2340">
        <v>0</v>
      </c>
      <c r="Z2340">
        <v>0</v>
      </c>
    </row>
    <row r="2341" spans="1:26" x14ac:dyDescent="0.3">
      <c r="A2341">
        <v>2763325</v>
      </c>
      <c r="B2341">
        <v>1</v>
      </c>
      <c r="C2341" t="s">
        <v>76</v>
      </c>
      <c r="D2341" t="s">
        <v>78</v>
      </c>
      <c r="E2341" t="s">
        <v>153</v>
      </c>
      <c r="F2341" t="s">
        <v>6726</v>
      </c>
      <c r="G2341" t="s">
        <v>249</v>
      </c>
      <c r="H2341" t="s">
        <v>46</v>
      </c>
      <c r="I2341" t="s">
        <v>129</v>
      </c>
      <c r="J2341" t="s">
        <v>130</v>
      </c>
      <c r="K2341" t="s">
        <v>131</v>
      </c>
      <c r="L2341" t="s">
        <v>6727</v>
      </c>
      <c r="M2341" t="s">
        <v>6728</v>
      </c>
      <c r="N2341">
        <v>2.173333333</v>
      </c>
      <c r="O2341">
        <v>0</v>
      </c>
      <c r="P2341">
        <v>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4.3466670000000001</v>
      </c>
      <c r="W2341">
        <v>0</v>
      </c>
      <c r="X2341">
        <v>0</v>
      </c>
      <c r="Y2341">
        <v>0</v>
      </c>
      <c r="Z2341">
        <v>0</v>
      </c>
    </row>
    <row r="2342" spans="1:26" x14ac:dyDescent="0.3">
      <c r="A2342">
        <v>2763326</v>
      </c>
      <c r="B2342">
        <v>1</v>
      </c>
      <c r="C2342" t="s">
        <v>76</v>
      </c>
      <c r="D2342" t="s">
        <v>92</v>
      </c>
      <c r="E2342" t="s">
        <v>163</v>
      </c>
      <c r="F2342" t="s">
        <v>6729</v>
      </c>
      <c r="G2342" t="s">
        <v>199</v>
      </c>
      <c r="H2342" t="s">
        <v>47</v>
      </c>
      <c r="I2342" t="s">
        <v>129</v>
      </c>
      <c r="J2342" t="s">
        <v>130</v>
      </c>
      <c r="K2342" t="s">
        <v>131</v>
      </c>
      <c r="L2342" t="s">
        <v>6730</v>
      </c>
      <c r="M2342" t="s">
        <v>6731</v>
      </c>
      <c r="N2342">
        <v>0.47055555500000001</v>
      </c>
      <c r="O2342">
        <v>0</v>
      </c>
      <c r="P2342">
        <v>0</v>
      </c>
      <c r="Q2342">
        <v>4</v>
      </c>
      <c r="R2342">
        <v>2245</v>
      </c>
      <c r="S2342">
        <v>0</v>
      </c>
      <c r="T2342">
        <v>0</v>
      </c>
      <c r="U2342">
        <v>0</v>
      </c>
      <c r="V2342">
        <v>0</v>
      </c>
      <c r="W2342">
        <v>1.8822220000000001</v>
      </c>
      <c r="X2342">
        <v>1056.3972209999999</v>
      </c>
      <c r="Y2342">
        <v>0</v>
      </c>
      <c r="Z2342">
        <v>0</v>
      </c>
    </row>
    <row r="2343" spans="1:26" x14ac:dyDescent="0.3">
      <c r="A2343">
        <v>2763328</v>
      </c>
      <c r="B2343">
        <v>1</v>
      </c>
      <c r="C2343" t="s">
        <v>77</v>
      </c>
      <c r="D2343" t="s">
        <v>114</v>
      </c>
      <c r="E2343" t="s">
        <v>167</v>
      </c>
      <c r="F2343" t="s">
        <v>6732</v>
      </c>
      <c r="G2343" t="s">
        <v>227</v>
      </c>
      <c r="H2343" t="s">
        <v>46</v>
      </c>
      <c r="I2343" t="s">
        <v>129</v>
      </c>
      <c r="J2343" t="s">
        <v>130</v>
      </c>
      <c r="K2343" t="s">
        <v>131</v>
      </c>
      <c r="L2343" t="s">
        <v>6733</v>
      </c>
      <c r="M2343" t="s">
        <v>6734</v>
      </c>
      <c r="N2343">
        <v>1.9227777770000001</v>
      </c>
      <c r="O2343">
        <v>0</v>
      </c>
      <c r="P2343">
        <v>516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992.15333299999998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2763330</v>
      </c>
      <c r="B2344">
        <v>1</v>
      </c>
      <c r="C2344" t="s">
        <v>77</v>
      </c>
      <c r="D2344" t="s">
        <v>113</v>
      </c>
      <c r="E2344" t="s">
        <v>126</v>
      </c>
      <c r="F2344" t="s">
        <v>6735</v>
      </c>
      <c r="G2344" t="s">
        <v>128</v>
      </c>
      <c r="H2344" t="s">
        <v>46</v>
      </c>
      <c r="I2344" t="s">
        <v>129</v>
      </c>
      <c r="J2344" t="s">
        <v>130</v>
      </c>
      <c r="K2344" t="s">
        <v>131</v>
      </c>
      <c r="L2344" t="s">
        <v>6736</v>
      </c>
      <c r="M2344" t="s">
        <v>6737</v>
      </c>
      <c r="N2344">
        <v>2.5313888879999999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21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53.159166999999997</v>
      </c>
    </row>
    <row r="2345" spans="1:26" x14ac:dyDescent="0.3">
      <c r="A2345">
        <v>2763323</v>
      </c>
      <c r="B2345">
        <v>1</v>
      </c>
      <c r="C2345" t="s">
        <v>76</v>
      </c>
      <c r="D2345" t="s">
        <v>101</v>
      </c>
      <c r="E2345" t="s">
        <v>222</v>
      </c>
      <c r="F2345" t="s">
        <v>659</v>
      </c>
      <c r="G2345" t="s">
        <v>348</v>
      </c>
      <c r="H2345" t="s">
        <v>47</v>
      </c>
      <c r="I2345" t="s">
        <v>129</v>
      </c>
      <c r="J2345" t="s">
        <v>130</v>
      </c>
      <c r="K2345" t="s">
        <v>142</v>
      </c>
      <c r="L2345" t="s">
        <v>6738</v>
      </c>
      <c r="M2345" t="s">
        <v>6739</v>
      </c>
      <c r="N2345">
        <v>1.83</v>
      </c>
      <c r="O2345">
        <v>155</v>
      </c>
      <c r="P2345">
        <v>200</v>
      </c>
      <c r="Q2345">
        <v>0</v>
      </c>
      <c r="R2345">
        <v>0</v>
      </c>
      <c r="S2345">
        <v>0</v>
      </c>
      <c r="T2345">
        <v>0</v>
      </c>
      <c r="U2345">
        <v>283.64999999999998</v>
      </c>
      <c r="V2345">
        <v>366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2763327</v>
      </c>
      <c r="B2346">
        <v>1</v>
      </c>
      <c r="C2346" t="s">
        <v>76</v>
      </c>
      <c r="D2346" t="s">
        <v>102</v>
      </c>
      <c r="E2346" t="s">
        <v>158</v>
      </c>
      <c r="F2346" t="s">
        <v>6740</v>
      </c>
      <c r="G2346" t="s">
        <v>348</v>
      </c>
      <c r="H2346" t="s">
        <v>47</v>
      </c>
      <c r="I2346" t="s">
        <v>129</v>
      </c>
      <c r="J2346" t="s">
        <v>130</v>
      </c>
      <c r="K2346" t="s">
        <v>142</v>
      </c>
      <c r="L2346" t="s">
        <v>6741</v>
      </c>
      <c r="M2346" t="s">
        <v>6742</v>
      </c>
      <c r="N2346">
        <v>4.9747222219999996</v>
      </c>
      <c r="O2346">
        <v>46</v>
      </c>
      <c r="P2346">
        <v>102</v>
      </c>
      <c r="Q2346">
        <v>0</v>
      </c>
      <c r="R2346">
        <v>0</v>
      </c>
      <c r="S2346">
        <v>0</v>
      </c>
      <c r="T2346">
        <v>0</v>
      </c>
      <c r="U2346">
        <v>228.837222</v>
      </c>
      <c r="V2346">
        <v>507.42166700000001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2763272</v>
      </c>
      <c r="B2347">
        <v>2</v>
      </c>
      <c r="C2347" t="s">
        <v>76</v>
      </c>
      <c r="D2347" t="s">
        <v>81</v>
      </c>
      <c r="E2347" t="s">
        <v>163</v>
      </c>
      <c r="F2347" t="s">
        <v>6743</v>
      </c>
      <c r="G2347" t="s">
        <v>199</v>
      </c>
      <c r="H2347" t="s">
        <v>47</v>
      </c>
      <c r="I2347" t="s">
        <v>129</v>
      </c>
      <c r="J2347" t="s">
        <v>130</v>
      </c>
      <c r="K2347" t="s">
        <v>131</v>
      </c>
      <c r="L2347" t="s">
        <v>6668</v>
      </c>
      <c r="M2347" t="s">
        <v>6744</v>
      </c>
      <c r="N2347">
        <v>0.27666666600000001</v>
      </c>
      <c r="O2347">
        <v>0</v>
      </c>
      <c r="P2347">
        <v>3164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875.37333100000001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2763335</v>
      </c>
      <c r="B2348">
        <v>1</v>
      </c>
      <c r="C2348" t="s">
        <v>76</v>
      </c>
      <c r="D2348" t="s">
        <v>78</v>
      </c>
      <c r="E2348" t="s">
        <v>167</v>
      </c>
      <c r="F2348" t="s">
        <v>6698</v>
      </c>
      <c r="G2348" t="s">
        <v>160</v>
      </c>
      <c r="H2348" t="s">
        <v>46</v>
      </c>
      <c r="I2348" t="s">
        <v>129</v>
      </c>
      <c r="J2348" t="s">
        <v>130</v>
      </c>
      <c r="K2348" t="s">
        <v>131</v>
      </c>
      <c r="L2348" t="s">
        <v>6745</v>
      </c>
      <c r="M2348" t="s">
        <v>6746</v>
      </c>
      <c r="N2348">
        <v>0.14472222200000001</v>
      </c>
      <c r="O2348">
        <v>0</v>
      </c>
      <c r="P2348">
        <v>93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13.459167000000001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2763339</v>
      </c>
      <c r="B2349">
        <v>1</v>
      </c>
      <c r="C2349" t="s">
        <v>76</v>
      </c>
      <c r="D2349" t="s">
        <v>79</v>
      </c>
      <c r="E2349" t="s">
        <v>126</v>
      </c>
      <c r="F2349" t="s">
        <v>6747</v>
      </c>
      <c r="G2349" t="s">
        <v>371</v>
      </c>
      <c r="H2349" t="s">
        <v>46</v>
      </c>
      <c r="I2349" t="s">
        <v>129</v>
      </c>
      <c r="J2349" t="s">
        <v>130</v>
      </c>
      <c r="K2349" t="s">
        <v>131</v>
      </c>
      <c r="L2349" t="s">
        <v>6748</v>
      </c>
      <c r="M2349" t="s">
        <v>6749</v>
      </c>
      <c r="N2349">
        <v>4.6605555550000002</v>
      </c>
      <c r="O2349">
        <v>0</v>
      </c>
      <c r="P2349">
        <v>6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27.963332999999999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2763340</v>
      </c>
      <c r="B2350">
        <v>1</v>
      </c>
      <c r="C2350" t="s">
        <v>76</v>
      </c>
      <c r="D2350" t="s">
        <v>96</v>
      </c>
      <c r="E2350" t="s">
        <v>138</v>
      </c>
      <c r="F2350" t="s">
        <v>6750</v>
      </c>
      <c r="G2350" t="s">
        <v>199</v>
      </c>
      <c r="H2350" t="s">
        <v>47</v>
      </c>
      <c r="I2350" t="s">
        <v>129</v>
      </c>
      <c r="J2350" t="s">
        <v>130</v>
      </c>
      <c r="K2350" t="s">
        <v>131</v>
      </c>
      <c r="L2350" t="s">
        <v>6751</v>
      </c>
      <c r="M2350" t="s">
        <v>6752</v>
      </c>
      <c r="N2350">
        <v>0.523544444</v>
      </c>
      <c r="O2350">
        <v>218</v>
      </c>
      <c r="P2350">
        <v>1906</v>
      </c>
      <c r="Q2350">
        <v>0</v>
      </c>
      <c r="R2350">
        <v>0</v>
      </c>
      <c r="S2350">
        <v>0</v>
      </c>
      <c r="T2350">
        <v>0</v>
      </c>
      <c r="U2350">
        <v>114.132689</v>
      </c>
      <c r="V2350">
        <v>997.87571000000003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2763344</v>
      </c>
      <c r="B2351">
        <v>1</v>
      </c>
      <c r="C2351" t="s">
        <v>76</v>
      </c>
      <c r="D2351" t="s">
        <v>97</v>
      </c>
      <c r="E2351" t="s">
        <v>126</v>
      </c>
      <c r="F2351" t="s">
        <v>3590</v>
      </c>
      <c r="G2351" t="s">
        <v>344</v>
      </c>
      <c r="H2351" t="s">
        <v>46</v>
      </c>
      <c r="I2351" t="s">
        <v>129</v>
      </c>
      <c r="J2351" t="s">
        <v>130</v>
      </c>
      <c r="K2351" t="s">
        <v>142</v>
      </c>
      <c r="L2351" t="s">
        <v>6753</v>
      </c>
      <c r="M2351" t="s">
        <v>6754</v>
      </c>
      <c r="N2351">
        <v>5.9022222219999998</v>
      </c>
      <c r="O2351">
        <v>0</v>
      </c>
      <c r="P2351">
        <v>51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301.01333299999999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2763353</v>
      </c>
      <c r="B2352">
        <v>1</v>
      </c>
      <c r="C2352" t="s">
        <v>76</v>
      </c>
      <c r="D2352" t="s">
        <v>103</v>
      </c>
      <c r="E2352" t="s">
        <v>153</v>
      </c>
      <c r="F2352" t="s">
        <v>6755</v>
      </c>
      <c r="G2352" t="s">
        <v>155</v>
      </c>
      <c r="H2352" t="s">
        <v>46</v>
      </c>
      <c r="I2352" t="s">
        <v>129</v>
      </c>
      <c r="J2352" t="s">
        <v>130</v>
      </c>
      <c r="K2352" t="s">
        <v>131</v>
      </c>
      <c r="L2352" t="s">
        <v>6756</v>
      </c>
      <c r="M2352" t="s">
        <v>6757</v>
      </c>
      <c r="N2352">
        <v>1.920555555</v>
      </c>
      <c r="O2352">
        <v>0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1.9205559999999999</v>
      </c>
      <c r="Y2352">
        <v>0</v>
      </c>
      <c r="Z2352">
        <v>0</v>
      </c>
    </row>
    <row r="2353" spans="1:26" x14ac:dyDescent="0.3">
      <c r="A2353">
        <v>2763357</v>
      </c>
      <c r="B2353">
        <v>1</v>
      </c>
      <c r="C2353" t="s">
        <v>76</v>
      </c>
      <c r="D2353" t="s">
        <v>90</v>
      </c>
      <c r="E2353" t="s">
        <v>126</v>
      </c>
      <c r="F2353" t="s">
        <v>6758</v>
      </c>
      <c r="G2353" t="s">
        <v>128</v>
      </c>
      <c r="H2353" t="s">
        <v>46</v>
      </c>
      <c r="I2353" t="s">
        <v>129</v>
      </c>
      <c r="J2353" t="s">
        <v>130</v>
      </c>
      <c r="K2353" t="s">
        <v>131</v>
      </c>
      <c r="L2353" t="s">
        <v>6759</v>
      </c>
      <c r="M2353" t="s">
        <v>6760</v>
      </c>
      <c r="N2353">
        <v>1.055555555</v>
      </c>
      <c r="O2353">
        <v>0</v>
      </c>
      <c r="P2353">
        <v>21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22.166667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2763358</v>
      </c>
      <c r="B2354">
        <v>1</v>
      </c>
      <c r="C2354" t="s">
        <v>76</v>
      </c>
      <c r="D2354" t="s">
        <v>92</v>
      </c>
      <c r="E2354" t="s">
        <v>163</v>
      </c>
      <c r="F2354" t="s">
        <v>6761</v>
      </c>
      <c r="G2354" t="s">
        <v>264</v>
      </c>
      <c r="H2354" t="s">
        <v>47</v>
      </c>
      <c r="I2354" t="s">
        <v>129</v>
      </c>
      <c r="J2354" t="s">
        <v>130</v>
      </c>
      <c r="K2354" t="s">
        <v>131</v>
      </c>
      <c r="L2354" t="s">
        <v>6762</v>
      </c>
      <c r="M2354" t="s">
        <v>6763</v>
      </c>
      <c r="N2354">
        <v>3.1330555549999999</v>
      </c>
      <c r="O2354">
        <v>0</v>
      </c>
      <c r="P2354">
        <v>0</v>
      </c>
      <c r="Q2354">
        <v>0</v>
      </c>
      <c r="R2354">
        <v>77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241.24527800000001</v>
      </c>
      <c r="Y2354">
        <v>0</v>
      </c>
      <c r="Z2354">
        <v>0</v>
      </c>
    </row>
    <row r="2355" spans="1:26" x14ac:dyDescent="0.3">
      <c r="A2355">
        <v>2763361</v>
      </c>
      <c r="B2355">
        <v>1</v>
      </c>
      <c r="C2355" t="s">
        <v>76</v>
      </c>
      <c r="D2355" t="s">
        <v>96</v>
      </c>
      <c r="E2355" t="s">
        <v>222</v>
      </c>
      <c r="F2355" t="s">
        <v>6764</v>
      </c>
      <c r="G2355" t="s">
        <v>732</v>
      </c>
      <c r="H2355" t="s">
        <v>47</v>
      </c>
      <c r="I2355" t="s">
        <v>129</v>
      </c>
      <c r="J2355" t="s">
        <v>130</v>
      </c>
      <c r="K2355" t="s">
        <v>131</v>
      </c>
      <c r="L2355" t="s">
        <v>6765</v>
      </c>
      <c r="M2355" t="s">
        <v>6766</v>
      </c>
      <c r="N2355">
        <v>6.2472222220000004</v>
      </c>
      <c r="O2355">
        <v>12</v>
      </c>
      <c r="P2355">
        <v>523</v>
      </c>
      <c r="Q2355">
        <v>0</v>
      </c>
      <c r="R2355">
        <v>0</v>
      </c>
      <c r="S2355">
        <v>0</v>
      </c>
      <c r="T2355">
        <v>0</v>
      </c>
      <c r="U2355">
        <v>74.966667000000001</v>
      </c>
      <c r="V2355">
        <v>3267.2972220000001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2763208</v>
      </c>
      <c r="B2356">
        <v>2</v>
      </c>
      <c r="C2356" t="s">
        <v>77</v>
      </c>
      <c r="D2356" t="s">
        <v>123</v>
      </c>
      <c r="E2356" t="s">
        <v>167</v>
      </c>
      <c r="F2356" t="s">
        <v>6489</v>
      </c>
      <c r="G2356" t="s">
        <v>128</v>
      </c>
      <c r="H2356" t="s">
        <v>46</v>
      </c>
      <c r="I2356" t="s">
        <v>129</v>
      </c>
      <c r="J2356" t="s">
        <v>130</v>
      </c>
      <c r="K2356" t="s">
        <v>131</v>
      </c>
      <c r="L2356" t="s">
        <v>6587</v>
      </c>
      <c r="M2356" t="s">
        <v>6767</v>
      </c>
      <c r="N2356">
        <v>7.1944443999999996E-2</v>
      </c>
      <c r="O2356">
        <v>0</v>
      </c>
      <c r="P2356">
        <v>175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12.590278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2763369</v>
      </c>
      <c r="B2357">
        <v>1</v>
      </c>
      <c r="C2357" t="s">
        <v>77</v>
      </c>
      <c r="D2357" t="s">
        <v>116</v>
      </c>
      <c r="E2357" t="s">
        <v>145</v>
      </c>
      <c r="F2357" t="s">
        <v>6768</v>
      </c>
      <c r="G2357" t="s">
        <v>135</v>
      </c>
      <c r="H2357" t="s">
        <v>46</v>
      </c>
      <c r="I2357" t="s">
        <v>129</v>
      </c>
      <c r="J2357" t="s">
        <v>130</v>
      </c>
      <c r="K2357" t="s">
        <v>131</v>
      </c>
      <c r="L2357" t="s">
        <v>6769</v>
      </c>
      <c r="M2357" t="s">
        <v>6770</v>
      </c>
      <c r="N2357">
        <v>4.0616666659999998</v>
      </c>
      <c r="O2357">
        <v>0</v>
      </c>
      <c r="P2357">
        <v>44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178.71333300000001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2763372</v>
      </c>
      <c r="B2358">
        <v>1</v>
      </c>
      <c r="C2358" t="s">
        <v>77</v>
      </c>
      <c r="D2358" t="s">
        <v>114</v>
      </c>
      <c r="E2358" t="s">
        <v>138</v>
      </c>
      <c r="F2358" t="s">
        <v>4892</v>
      </c>
      <c r="G2358" t="s">
        <v>160</v>
      </c>
      <c r="H2358" t="s">
        <v>47</v>
      </c>
      <c r="I2358" t="s">
        <v>129</v>
      </c>
      <c r="J2358" t="s">
        <v>130</v>
      </c>
      <c r="K2358" t="s">
        <v>131</v>
      </c>
      <c r="L2358" t="s">
        <v>6771</v>
      </c>
      <c r="M2358" t="s">
        <v>6772</v>
      </c>
      <c r="N2358">
        <v>0.23472222200000001</v>
      </c>
      <c r="O2358">
        <v>0</v>
      </c>
      <c r="P2358">
        <v>0</v>
      </c>
      <c r="Q2358">
        <v>131</v>
      </c>
      <c r="R2358">
        <v>6427</v>
      </c>
      <c r="S2358">
        <v>145</v>
      </c>
      <c r="T2358">
        <v>4835</v>
      </c>
      <c r="U2358">
        <v>0</v>
      </c>
      <c r="V2358">
        <v>0</v>
      </c>
      <c r="W2358">
        <v>30.748611</v>
      </c>
      <c r="X2358">
        <v>1508.5597210000001</v>
      </c>
      <c r="Y2358">
        <v>34.034722000000002</v>
      </c>
      <c r="Z2358">
        <v>1134.8819430000001</v>
      </c>
    </row>
    <row r="2359" spans="1:26" x14ac:dyDescent="0.3">
      <c r="A2359">
        <v>2763345</v>
      </c>
      <c r="B2359">
        <v>1</v>
      </c>
      <c r="C2359" t="s">
        <v>76</v>
      </c>
      <c r="D2359" t="s">
        <v>96</v>
      </c>
      <c r="E2359" t="s">
        <v>222</v>
      </c>
      <c r="F2359" t="s">
        <v>6773</v>
      </c>
      <c r="G2359" t="s">
        <v>732</v>
      </c>
      <c r="H2359" t="s">
        <v>47</v>
      </c>
      <c r="I2359" t="s">
        <v>129</v>
      </c>
      <c r="J2359" t="s">
        <v>130</v>
      </c>
      <c r="K2359" t="s">
        <v>131</v>
      </c>
      <c r="L2359" t="s">
        <v>6774</v>
      </c>
      <c r="M2359" t="s">
        <v>6775</v>
      </c>
      <c r="N2359">
        <v>3.9083333329999999</v>
      </c>
      <c r="O2359">
        <v>31</v>
      </c>
      <c r="P2359">
        <v>2366</v>
      </c>
      <c r="Q2359">
        <v>0</v>
      </c>
      <c r="R2359">
        <v>0</v>
      </c>
      <c r="S2359">
        <v>0</v>
      </c>
      <c r="T2359">
        <v>0</v>
      </c>
      <c r="U2359">
        <v>121.158333</v>
      </c>
      <c r="V2359">
        <v>9247.1166659999999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2763375</v>
      </c>
      <c r="B2360">
        <v>1</v>
      </c>
      <c r="C2360" t="s">
        <v>76</v>
      </c>
      <c r="D2360" t="s">
        <v>96</v>
      </c>
      <c r="E2360" t="s">
        <v>153</v>
      </c>
      <c r="F2360" t="s">
        <v>6776</v>
      </c>
      <c r="G2360" t="s">
        <v>249</v>
      </c>
      <c r="H2360" t="s">
        <v>46</v>
      </c>
      <c r="I2360" t="s">
        <v>129</v>
      </c>
      <c r="J2360" t="s">
        <v>130</v>
      </c>
      <c r="K2360" t="s">
        <v>131</v>
      </c>
      <c r="L2360" t="s">
        <v>6777</v>
      </c>
      <c r="M2360" t="s">
        <v>6778</v>
      </c>
      <c r="N2360">
        <v>5.3538888880000002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5.3538889999999997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2763374</v>
      </c>
      <c r="B2361">
        <v>1</v>
      </c>
      <c r="C2361" t="s">
        <v>76</v>
      </c>
      <c r="D2361" t="s">
        <v>86</v>
      </c>
      <c r="E2361" t="s">
        <v>145</v>
      </c>
      <c r="F2361" t="s">
        <v>6779</v>
      </c>
      <c r="G2361" t="s">
        <v>227</v>
      </c>
      <c r="H2361" t="s">
        <v>46</v>
      </c>
      <c r="I2361" t="s">
        <v>129</v>
      </c>
      <c r="J2361" t="s">
        <v>130</v>
      </c>
      <c r="K2361" t="s">
        <v>131</v>
      </c>
      <c r="L2361" t="s">
        <v>6780</v>
      </c>
      <c r="M2361" t="s">
        <v>6781</v>
      </c>
      <c r="N2361">
        <v>2.5</v>
      </c>
      <c r="O2361">
        <v>0</v>
      </c>
      <c r="P2361">
        <v>73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182.5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2763376</v>
      </c>
      <c r="B2362">
        <v>1</v>
      </c>
      <c r="C2362" t="s">
        <v>76</v>
      </c>
      <c r="D2362" t="s">
        <v>95</v>
      </c>
      <c r="E2362" t="s">
        <v>167</v>
      </c>
      <c r="F2362" t="s">
        <v>6782</v>
      </c>
      <c r="G2362" t="s">
        <v>344</v>
      </c>
      <c r="H2362" t="s">
        <v>46</v>
      </c>
      <c r="I2362" t="s">
        <v>129</v>
      </c>
      <c r="J2362" t="s">
        <v>130</v>
      </c>
      <c r="K2362" t="s">
        <v>142</v>
      </c>
      <c r="L2362" t="s">
        <v>6783</v>
      </c>
      <c r="M2362" t="s">
        <v>6784</v>
      </c>
      <c r="N2362">
        <v>2.2005555550000002</v>
      </c>
      <c r="O2362">
        <v>0</v>
      </c>
      <c r="P2362">
        <v>184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404.90222199999999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2763383</v>
      </c>
      <c r="B2363">
        <v>1</v>
      </c>
      <c r="C2363" t="s">
        <v>76</v>
      </c>
      <c r="D2363" t="s">
        <v>92</v>
      </c>
      <c r="E2363" t="s">
        <v>163</v>
      </c>
      <c r="F2363" t="s">
        <v>6785</v>
      </c>
      <c r="G2363" t="s">
        <v>264</v>
      </c>
      <c r="H2363" t="s">
        <v>47</v>
      </c>
      <c r="I2363" t="s">
        <v>129</v>
      </c>
      <c r="J2363" t="s">
        <v>130</v>
      </c>
      <c r="K2363" t="s">
        <v>131</v>
      </c>
      <c r="L2363" t="s">
        <v>6786</v>
      </c>
      <c r="M2363" t="s">
        <v>6787</v>
      </c>
      <c r="N2363">
        <v>2.2627777770000002</v>
      </c>
      <c r="O2363">
        <v>0</v>
      </c>
      <c r="P2363">
        <v>0</v>
      </c>
      <c r="Q2363">
        <v>0</v>
      </c>
      <c r="R2363">
        <v>223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504.59944400000001</v>
      </c>
      <c r="Y2363">
        <v>0</v>
      </c>
      <c r="Z2363">
        <v>0</v>
      </c>
    </row>
    <row r="2364" spans="1:26" x14ac:dyDescent="0.3">
      <c r="A2364">
        <v>2763379</v>
      </c>
      <c r="B2364">
        <v>1</v>
      </c>
      <c r="C2364" t="s">
        <v>76</v>
      </c>
      <c r="D2364" t="s">
        <v>79</v>
      </c>
      <c r="E2364" t="s">
        <v>163</v>
      </c>
      <c r="F2364" t="s">
        <v>6788</v>
      </c>
      <c r="G2364" t="s">
        <v>199</v>
      </c>
      <c r="H2364" t="s">
        <v>47</v>
      </c>
      <c r="I2364" t="s">
        <v>129</v>
      </c>
      <c r="J2364" t="s">
        <v>130</v>
      </c>
      <c r="K2364" t="s">
        <v>131</v>
      </c>
      <c r="L2364" t="s">
        <v>6789</v>
      </c>
      <c r="M2364" t="s">
        <v>6790</v>
      </c>
      <c r="N2364">
        <v>0.85750000000000004</v>
      </c>
      <c r="O2364">
        <v>67</v>
      </c>
      <c r="P2364">
        <v>175</v>
      </c>
      <c r="Q2364">
        <v>0</v>
      </c>
      <c r="R2364">
        <v>0</v>
      </c>
      <c r="S2364">
        <v>0</v>
      </c>
      <c r="T2364">
        <v>0</v>
      </c>
      <c r="U2364">
        <v>57.452500000000001</v>
      </c>
      <c r="V2364">
        <v>150.0625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2763294</v>
      </c>
      <c r="B2365">
        <v>2</v>
      </c>
      <c r="C2365" t="s">
        <v>76</v>
      </c>
      <c r="D2365" t="s">
        <v>97</v>
      </c>
      <c r="E2365" t="s">
        <v>167</v>
      </c>
      <c r="F2365" t="s">
        <v>6791</v>
      </c>
      <c r="G2365" t="s">
        <v>249</v>
      </c>
      <c r="H2365" t="s">
        <v>46</v>
      </c>
      <c r="I2365" t="s">
        <v>129</v>
      </c>
      <c r="J2365" t="s">
        <v>130</v>
      </c>
      <c r="K2365" t="s">
        <v>131</v>
      </c>
      <c r="L2365" t="s">
        <v>6688</v>
      </c>
      <c r="M2365" t="s">
        <v>6792</v>
      </c>
      <c r="N2365">
        <v>0.78055555499999996</v>
      </c>
      <c r="O2365">
        <v>0</v>
      </c>
      <c r="P2365">
        <v>109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85.080555000000004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2763402</v>
      </c>
      <c r="B2366">
        <v>1</v>
      </c>
      <c r="C2366" t="s">
        <v>76</v>
      </c>
      <c r="D2366" t="s">
        <v>100</v>
      </c>
      <c r="E2366" t="s">
        <v>153</v>
      </c>
      <c r="F2366" t="s">
        <v>6793</v>
      </c>
      <c r="G2366" t="s">
        <v>249</v>
      </c>
      <c r="H2366" t="s">
        <v>46</v>
      </c>
      <c r="I2366" t="s">
        <v>129</v>
      </c>
      <c r="J2366" t="s">
        <v>130</v>
      </c>
      <c r="K2366" t="s">
        <v>131</v>
      </c>
      <c r="L2366" t="s">
        <v>6794</v>
      </c>
      <c r="M2366" t="s">
        <v>6795</v>
      </c>
      <c r="N2366">
        <v>6.9516666660000004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6.9516669999999996</v>
      </c>
      <c r="W2366">
        <v>0</v>
      </c>
      <c r="X2366">
        <v>0</v>
      </c>
      <c r="Y2366">
        <v>0</v>
      </c>
      <c r="Z2366">
        <v>0</v>
      </c>
    </row>
    <row r="2367" spans="1:26" x14ac:dyDescent="0.3">
      <c r="A2367">
        <v>2763400</v>
      </c>
      <c r="B2367">
        <v>1</v>
      </c>
      <c r="C2367" t="s">
        <v>77</v>
      </c>
      <c r="D2367" t="s">
        <v>111</v>
      </c>
      <c r="E2367" t="s">
        <v>222</v>
      </c>
      <c r="F2367" t="s">
        <v>3270</v>
      </c>
      <c r="G2367" t="s">
        <v>348</v>
      </c>
      <c r="H2367" t="s">
        <v>47</v>
      </c>
      <c r="I2367" t="s">
        <v>129</v>
      </c>
      <c r="J2367" t="s">
        <v>130</v>
      </c>
      <c r="K2367" t="s">
        <v>142</v>
      </c>
      <c r="L2367" t="s">
        <v>6796</v>
      </c>
      <c r="M2367" t="s">
        <v>6797</v>
      </c>
      <c r="N2367">
        <v>1.386666666</v>
      </c>
      <c r="O2367">
        <v>0</v>
      </c>
      <c r="P2367">
        <v>0</v>
      </c>
      <c r="Q2367">
        <v>3</v>
      </c>
      <c r="R2367">
        <v>733</v>
      </c>
      <c r="S2367">
        <v>25</v>
      </c>
      <c r="T2367">
        <v>3178</v>
      </c>
      <c r="U2367">
        <v>0</v>
      </c>
      <c r="V2367">
        <v>0</v>
      </c>
      <c r="W2367">
        <v>4.16</v>
      </c>
      <c r="X2367">
        <v>1016.426666</v>
      </c>
      <c r="Y2367">
        <v>34.666666999999997</v>
      </c>
      <c r="Z2367">
        <v>4406.8266649999996</v>
      </c>
    </row>
    <row r="2368" spans="1:26" x14ac:dyDescent="0.3">
      <c r="A2368">
        <v>2763387</v>
      </c>
      <c r="B2368">
        <v>1</v>
      </c>
      <c r="C2368" t="s">
        <v>76</v>
      </c>
      <c r="D2368" t="s">
        <v>93</v>
      </c>
      <c r="E2368" t="s">
        <v>222</v>
      </c>
      <c r="F2368" t="s">
        <v>2815</v>
      </c>
      <c r="G2368" t="s">
        <v>344</v>
      </c>
      <c r="H2368" t="s">
        <v>47</v>
      </c>
      <c r="I2368" t="s">
        <v>129</v>
      </c>
      <c r="J2368" t="s">
        <v>130</v>
      </c>
      <c r="K2368" t="s">
        <v>142</v>
      </c>
      <c r="L2368" t="s">
        <v>6798</v>
      </c>
      <c r="M2368" t="s">
        <v>6799</v>
      </c>
      <c r="N2368">
        <v>1.372777777</v>
      </c>
      <c r="O2368">
        <v>0</v>
      </c>
      <c r="P2368">
        <v>238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326.72111100000001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2763389</v>
      </c>
      <c r="B2369">
        <v>1</v>
      </c>
      <c r="C2369" t="s">
        <v>77</v>
      </c>
      <c r="D2369" t="s">
        <v>108</v>
      </c>
      <c r="E2369" t="s">
        <v>163</v>
      </c>
      <c r="F2369" t="s">
        <v>6800</v>
      </c>
      <c r="G2369" t="s">
        <v>199</v>
      </c>
      <c r="H2369" t="s">
        <v>47</v>
      </c>
      <c r="I2369" t="s">
        <v>129</v>
      </c>
      <c r="J2369" t="s">
        <v>130</v>
      </c>
      <c r="K2369" t="s">
        <v>131</v>
      </c>
      <c r="L2369" t="s">
        <v>6801</v>
      </c>
      <c r="M2369" t="s">
        <v>6802</v>
      </c>
      <c r="N2369">
        <v>0.15944444399999999</v>
      </c>
      <c r="O2369">
        <v>4</v>
      </c>
      <c r="P2369">
        <v>4490</v>
      </c>
      <c r="Q2369">
        <v>0</v>
      </c>
      <c r="R2369">
        <v>0</v>
      </c>
      <c r="S2369">
        <v>0</v>
      </c>
      <c r="T2369">
        <v>0</v>
      </c>
      <c r="U2369">
        <v>0.63777799999999996</v>
      </c>
      <c r="V2369">
        <v>715.90555400000005</v>
      </c>
      <c r="W2369">
        <v>0</v>
      </c>
      <c r="X2369">
        <v>0</v>
      </c>
      <c r="Y2369">
        <v>0</v>
      </c>
      <c r="Z2369">
        <v>0</v>
      </c>
    </row>
    <row r="2370" spans="1:26" x14ac:dyDescent="0.3">
      <c r="A2370">
        <v>2763396</v>
      </c>
      <c r="B2370">
        <v>1</v>
      </c>
      <c r="C2370" t="s">
        <v>76</v>
      </c>
      <c r="D2370" t="s">
        <v>84</v>
      </c>
      <c r="E2370" t="s">
        <v>153</v>
      </c>
      <c r="F2370" t="s">
        <v>6803</v>
      </c>
      <c r="G2370" t="s">
        <v>206</v>
      </c>
      <c r="H2370" t="s">
        <v>46</v>
      </c>
      <c r="I2370" t="s">
        <v>129</v>
      </c>
      <c r="J2370" t="s">
        <v>130</v>
      </c>
      <c r="K2370" t="s">
        <v>131</v>
      </c>
      <c r="L2370" t="s">
        <v>6804</v>
      </c>
      <c r="M2370" t="s">
        <v>6805</v>
      </c>
      <c r="N2370">
        <v>6.4308333329999998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6.4308329999999998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2763399</v>
      </c>
      <c r="B2371">
        <v>1</v>
      </c>
      <c r="C2371" t="s">
        <v>76</v>
      </c>
      <c r="D2371" t="s">
        <v>96</v>
      </c>
      <c r="E2371" t="s">
        <v>222</v>
      </c>
      <c r="F2371" t="s">
        <v>6806</v>
      </c>
      <c r="G2371" t="s">
        <v>160</v>
      </c>
      <c r="H2371" t="s">
        <v>47</v>
      </c>
      <c r="I2371" t="s">
        <v>129</v>
      </c>
      <c r="J2371" t="s">
        <v>130</v>
      </c>
      <c r="K2371" t="s">
        <v>131</v>
      </c>
      <c r="L2371" t="s">
        <v>6807</v>
      </c>
      <c r="M2371" t="s">
        <v>6808</v>
      </c>
      <c r="N2371">
        <v>0.52361111100000002</v>
      </c>
      <c r="O2371">
        <v>199</v>
      </c>
      <c r="P2371">
        <v>616</v>
      </c>
      <c r="Q2371">
        <v>0</v>
      </c>
      <c r="R2371">
        <v>0</v>
      </c>
      <c r="S2371">
        <v>0</v>
      </c>
      <c r="T2371">
        <v>0</v>
      </c>
      <c r="U2371">
        <v>104.198611</v>
      </c>
      <c r="V2371">
        <v>322.544444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2763407</v>
      </c>
      <c r="B2372">
        <v>1</v>
      </c>
      <c r="C2372" t="s">
        <v>76</v>
      </c>
      <c r="D2372" t="s">
        <v>102</v>
      </c>
      <c r="E2372" t="s">
        <v>126</v>
      </c>
      <c r="F2372" t="s">
        <v>6809</v>
      </c>
      <c r="G2372" t="s">
        <v>3201</v>
      </c>
      <c r="H2372" t="s">
        <v>46</v>
      </c>
      <c r="I2372" t="s">
        <v>129</v>
      </c>
      <c r="J2372" t="s">
        <v>130</v>
      </c>
      <c r="K2372" t="s">
        <v>131</v>
      </c>
      <c r="L2372" t="s">
        <v>6810</v>
      </c>
      <c r="M2372" t="s">
        <v>6811</v>
      </c>
      <c r="N2372">
        <v>2.5791666659999999</v>
      </c>
      <c r="O2372">
        <v>0</v>
      </c>
      <c r="P2372">
        <v>24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61.9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2763405</v>
      </c>
      <c r="B2373">
        <v>1</v>
      </c>
      <c r="C2373" t="s">
        <v>76</v>
      </c>
      <c r="D2373" t="s">
        <v>103</v>
      </c>
      <c r="E2373" t="s">
        <v>126</v>
      </c>
      <c r="F2373" t="s">
        <v>6812</v>
      </c>
      <c r="G2373" t="s">
        <v>128</v>
      </c>
      <c r="H2373" t="s">
        <v>46</v>
      </c>
      <c r="I2373" t="s">
        <v>129</v>
      </c>
      <c r="J2373" t="s">
        <v>130</v>
      </c>
      <c r="K2373" t="s">
        <v>131</v>
      </c>
      <c r="L2373" t="s">
        <v>6813</v>
      </c>
      <c r="M2373" t="s">
        <v>6814</v>
      </c>
      <c r="N2373">
        <v>1.5241666659999999</v>
      </c>
      <c r="O2373">
        <v>0</v>
      </c>
      <c r="P2373">
        <v>0</v>
      </c>
      <c r="Q2373">
        <v>0</v>
      </c>
      <c r="R2373">
        <v>77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117.360833</v>
      </c>
      <c r="Y2373">
        <v>0</v>
      </c>
      <c r="Z2373">
        <v>0</v>
      </c>
    </row>
    <row r="2374" spans="1:26" x14ac:dyDescent="0.3">
      <c r="A2374">
        <v>2763403</v>
      </c>
      <c r="B2374">
        <v>1</v>
      </c>
      <c r="C2374" t="s">
        <v>76</v>
      </c>
      <c r="D2374" t="s">
        <v>93</v>
      </c>
      <c r="E2374" t="s">
        <v>222</v>
      </c>
      <c r="F2374" t="s">
        <v>5819</v>
      </c>
      <c r="G2374" t="s">
        <v>199</v>
      </c>
      <c r="H2374" t="s">
        <v>47</v>
      </c>
      <c r="I2374" t="s">
        <v>129</v>
      </c>
      <c r="J2374" t="s">
        <v>130</v>
      </c>
      <c r="K2374" t="s">
        <v>131</v>
      </c>
      <c r="L2374" t="s">
        <v>6815</v>
      </c>
      <c r="M2374" t="s">
        <v>6816</v>
      </c>
      <c r="N2374">
        <v>0.68500000000000005</v>
      </c>
      <c r="O2374">
        <v>3</v>
      </c>
      <c r="P2374">
        <v>3934</v>
      </c>
      <c r="Q2374">
        <v>0</v>
      </c>
      <c r="R2374">
        <v>0</v>
      </c>
      <c r="S2374">
        <v>0</v>
      </c>
      <c r="T2374">
        <v>0</v>
      </c>
      <c r="U2374">
        <v>2.0550000000000002</v>
      </c>
      <c r="V2374">
        <v>2694.79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2763417</v>
      </c>
      <c r="B2375">
        <v>1</v>
      </c>
      <c r="C2375" t="s">
        <v>77</v>
      </c>
      <c r="D2375" t="s">
        <v>123</v>
      </c>
      <c r="E2375" t="s">
        <v>167</v>
      </c>
      <c r="F2375" t="s">
        <v>6817</v>
      </c>
      <c r="G2375" t="s">
        <v>160</v>
      </c>
      <c r="H2375" t="s">
        <v>46</v>
      </c>
      <c r="I2375" t="s">
        <v>129</v>
      </c>
      <c r="J2375" t="s">
        <v>130</v>
      </c>
      <c r="K2375" t="s">
        <v>131</v>
      </c>
      <c r="L2375" t="s">
        <v>6818</v>
      </c>
      <c r="M2375" t="s">
        <v>6819</v>
      </c>
      <c r="N2375">
        <v>1.5591666660000001</v>
      </c>
      <c r="O2375">
        <v>0</v>
      </c>
      <c r="P2375">
        <v>56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87.313333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2763425</v>
      </c>
      <c r="B2376">
        <v>1</v>
      </c>
      <c r="C2376" t="s">
        <v>77</v>
      </c>
      <c r="D2376" t="s">
        <v>109</v>
      </c>
      <c r="E2376" t="s">
        <v>153</v>
      </c>
      <c r="F2376" t="s">
        <v>6820</v>
      </c>
      <c r="G2376" t="s">
        <v>249</v>
      </c>
      <c r="H2376" t="s">
        <v>46</v>
      </c>
      <c r="I2376" t="s">
        <v>129</v>
      </c>
      <c r="J2376" t="s">
        <v>130</v>
      </c>
      <c r="K2376" t="s">
        <v>131</v>
      </c>
      <c r="L2376" t="s">
        <v>6821</v>
      </c>
      <c r="M2376" t="s">
        <v>6822</v>
      </c>
      <c r="N2376">
        <v>2.3391666660000001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2.3391670000000002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2763427</v>
      </c>
      <c r="B2377">
        <v>1</v>
      </c>
      <c r="C2377" t="s">
        <v>77</v>
      </c>
      <c r="D2377" t="s">
        <v>109</v>
      </c>
      <c r="E2377" t="s">
        <v>126</v>
      </c>
      <c r="F2377" t="s">
        <v>6823</v>
      </c>
      <c r="G2377" t="s">
        <v>128</v>
      </c>
      <c r="H2377" t="s">
        <v>46</v>
      </c>
      <c r="I2377" t="s">
        <v>129</v>
      </c>
      <c r="J2377" t="s">
        <v>130</v>
      </c>
      <c r="K2377" t="s">
        <v>131</v>
      </c>
      <c r="L2377" t="s">
        <v>6824</v>
      </c>
      <c r="M2377" t="s">
        <v>6825</v>
      </c>
      <c r="N2377">
        <v>2.054444444</v>
      </c>
      <c r="O2377">
        <v>0</v>
      </c>
      <c r="P2377">
        <v>0</v>
      </c>
      <c r="Q2377">
        <v>0</v>
      </c>
      <c r="R2377">
        <v>33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67.796666999999999</v>
      </c>
      <c r="Y2377">
        <v>0</v>
      </c>
      <c r="Z2377">
        <v>0</v>
      </c>
    </row>
    <row r="2378" spans="1:26" x14ac:dyDescent="0.3">
      <c r="A2378">
        <v>2763420</v>
      </c>
      <c r="B2378">
        <v>1</v>
      </c>
      <c r="C2378" t="s">
        <v>76</v>
      </c>
      <c r="D2378" t="s">
        <v>86</v>
      </c>
      <c r="E2378" t="s">
        <v>153</v>
      </c>
      <c r="F2378" t="s">
        <v>6826</v>
      </c>
      <c r="G2378" t="s">
        <v>155</v>
      </c>
      <c r="H2378" t="s">
        <v>46</v>
      </c>
      <c r="I2378" t="s">
        <v>129</v>
      </c>
      <c r="J2378" t="s">
        <v>130</v>
      </c>
      <c r="K2378" t="s">
        <v>131</v>
      </c>
      <c r="L2378" t="s">
        <v>6827</v>
      </c>
      <c r="M2378" t="s">
        <v>6828</v>
      </c>
      <c r="N2378">
        <v>1.1177777769999999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1.1177779999999999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2763430</v>
      </c>
      <c r="B2379">
        <v>1</v>
      </c>
      <c r="C2379" t="s">
        <v>77</v>
      </c>
      <c r="D2379" t="s">
        <v>114</v>
      </c>
      <c r="E2379" t="s">
        <v>163</v>
      </c>
      <c r="F2379" t="s">
        <v>6829</v>
      </c>
      <c r="G2379" t="s">
        <v>264</v>
      </c>
      <c r="H2379" t="s">
        <v>47</v>
      </c>
      <c r="I2379" t="s">
        <v>129</v>
      </c>
      <c r="J2379" t="s">
        <v>130</v>
      </c>
      <c r="K2379" t="s">
        <v>131</v>
      </c>
      <c r="L2379" t="s">
        <v>6830</v>
      </c>
      <c r="M2379" t="s">
        <v>6831</v>
      </c>
      <c r="N2379">
        <v>2.6202777770000001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38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99.570555999999996</v>
      </c>
    </row>
    <row r="2380" spans="1:26" x14ac:dyDescent="0.3">
      <c r="A2380">
        <v>2763416</v>
      </c>
      <c r="B2380">
        <v>1</v>
      </c>
      <c r="C2380" t="s">
        <v>77</v>
      </c>
      <c r="D2380" t="s">
        <v>108</v>
      </c>
      <c r="E2380" t="s">
        <v>163</v>
      </c>
      <c r="F2380" t="s">
        <v>6061</v>
      </c>
      <c r="G2380" t="s">
        <v>199</v>
      </c>
      <c r="H2380" t="s">
        <v>47</v>
      </c>
      <c r="I2380" t="s">
        <v>129</v>
      </c>
      <c r="J2380" t="s">
        <v>130</v>
      </c>
      <c r="K2380" t="s">
        <v>131</v>
      </c>
      <c r="L2380" t="s">
        <v>6832</v>
      </c>
      <c r="M2380" t="s">
        <v>6833</v>
      </c>
      <c r="N2380">
        <v>1.439444444</v>
      </c>
      <c r="O2380">
        <v>4</v>
      </c>
      <c r="P2380">
        <v>4490</v>
      </c>
      <c r="Q2380">
        <v>0</v>
      </c>
      <c r="R2380">
        <v>0</v>
      </c>
      <c r="S2380">
        <v>0</v>
      </c>
      <c r="T2380">
        <v>0</v>
      </c>
      <c r="U2380">
        <v>5.7577780000000001</v>
      </c>
      <c r="V2380">
        <v>6463.1055539999998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2772633</v>
      </c>
      <c r="B2381">
        <v>1</v>
      </c>
      <c r="C2381" t="s">
        <v>76</v>
      </c>
      <c r="D2381" t="s">
        <v>96</v>
      </c>
      <c r="E2381" t="s">
        <v>167</v>
      </c>
      <c r="F2381" t="s">
        <v>6834</v>
      </c>
      <c r="G2381" t="s">
        <v>160</v>
      </c>
      <c r="H2381" t="s">
        <v>46</v>
      </c>
      <c r="I2381" t="s">
        <v>129</v>
      </c>
      <c r="J2381" t="s">
        <v>130</v>
      </c>
      <c r="K2381" t="s">
        <v>131</v>
      </c>
      <c r="L2381" t="s">
        <v>6835</v>
      </c>
      <c r="M2381" t="s">
        <v>6836</v>
      </c>
      <c r="N2381">
        <v>0.156111111</v>
      </c>
      <c r="O2381">
        <v>0</v>
      </c>
      <c r="P2381">
        <v>171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26.695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2763419</v>
      </c>
      <c r="B2382">
        <v>1</v>
      </c>
      <c r="C2382" t="s">
        <v>76</v>
      </c>
      <c r="D2382" t="s">
        <v>81</v>
      </c>
      <c r="E2382" t="s">
        <v>153</v>
      </c>
      <c r="F2382" t="s">
        <v>6837</v>
      </c>
      <c r="G2382" t="s">
        <v>206</v>
      </c>
      <c r="H2382" t="s">
        <v>46</v>
      </c>
      <c r="I2382" t="s">
        <v>129</v>
      </c>
      <c r="J2382" t="s">
        <v>130</v>
      </c>
      <c r="K2382" t="s">
        <v>131</v>
      </c>
      <c r="L2382" t="s">
        <v>6838</v>
      </c>
      <c r="M2382" t="s">
        <v>6839</v>
      </c>
      <c r="N2382">
        <v>5.92</v>
      </c>
      <c r="O2382">
        <v>0</v>
      </c>
      <c r="P2382">
        <v>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5.92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2763426</v>
      </c>
      <c r="B2383">
        <v>1</v>
      </c>
      <c r="C2383" t="s">
        <v>76</v>
      </c>
      <c r="D2383" t="s">
        <v>94</v>
      </c>
      <c r="E2383" t="s">
        <v>153</v>
      </c>
      <c r="F2383" t="s">
        <v>6840</v>
      </c>
      <c r="G2383" t="s">
        <v>249</v>
      </c>
      <c r="H2383" t="s">
        <v>46</v>
      </c>
      <c r="I2383" t="s">
        <v>129</v>
      </c>
      <c r="J2383" t="s">
        <v>130</v>
      </c>
      <c r="K2383" t="s">
        <v>131</v>
      </c>
      <c r="L2383" t="s">
        <v>6841</v>
      </c>
      <c r="M2383" t="s">
        <v>6842</v>
      </c>
      <c r="N2383">
        <v>2.5919444440000001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2.5919439999999998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2763431</v>
      </c>
      <c r="B2384">
        <v>1</v>
      </c>
      <c r="C2384" t="s">
        <v>76</v>
      </c>
      <c r="D2384" t="s">
        <v>94</v>
      </c>
      <c r="E2384" t="s">
        <v>153</v>
      </c>
      <c r="F2384" t="s">
        <v>6843</v>
      </c>
      <c r="G2384" t="s">
        <v>249</v>
      </c>
      <c r="H2384" t="s">
        <v>46</v>
      </c>
      <c r="I2384" t="s">
        <v>129</v>
      </c>
      <c r="J2384" t="s">
        <v>130</v>
      </c>
      <c r="K2384" t="s">
        <v>131</v>
      </c>
      <c r="L2384" t="s">
        <v>6844</v>
      </c>
      <c r="M2384" t="s">
        <v>6845</v>
      </c>
      <c r="N2384">
        <v>3.2383333329999999</v>
      </c>
      <c r="O2384">
        <v>0</v>
      </c>
      <c r="P2384">
        <v>2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6.476667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2763423</v>
      </c>
      <c r="B2385">
        <v>1</v>
      </c>
      <c r="C2385" t="s">
        <v>77</v>
      </c>
      <c r="D2385" t="s">
        <v>122</v>
      </c>
      <c r="E2385" t="s">
        <v>158</v>
      </c>
      <c r="F2385" t="s">
        <v>1633</v>
      </c>
      <c r="G2385" t="s">
        <v>199</v>
      </c>
      <c r="H2385" t="s">
        <v>47</v>
      </c>
      <c r="I2385" t="s">
        <v>129</v>
      </c>
      <c r="J2385" t="s">
        <v>130</v>
      </c>
      <c r="K2385" t="s">
        <v>131</v>
      </c>
      <c r="L2385" t="s">
        <v>6846</v>
      </c>
      <c r="M2385" t="s">
        <v>6847</v>
      </c>
      <c r="N2385">
        <v>0.71666666599999995</v>
      </c>
      <c r="O2385">
        <v>0</v>
      </c>
      <c r="P2385">
        <v>0</v>
      </c>
      <c r="Q2385">
        <v>12</v>
      </c>
      <c r="R2385">
        <v>141</v>
      </c>
      <c r="S2385">
        <v>50</v>
      </c>
      <c r="T2385">
        <v>986</v>
      </c>
      <c r="U2385">
        <v>0</v>
      </c>
      <c r="V2385">
        <v>0</v>
      </c>
      <c r="W2385">
        <v>8.6</v>
      </c>
      <c r="X2385">
        <v>101.05</v>
      </c>
      <c r="Y2385">
        <v>35.833333000000003</v>
      </c>
      <c r="Z2385">
        <v>706.63333299999999</v>
      </c>
    </row>
    <row r="2386" spans="1:26" x14ac:dyDescent="0.3">
      <c r="A2386">
        <v>2763448</v>
      </c>
      <c r="B2386">
        <v>1</v>
      </c>
      <c r="C2386" t="s">
        <v>77</v>
      </c>
      <c r="D2386" t="s">
        <v>123</v>
      </c>
      <c r="E2386" t="s">
        <v>126</v>
      </c>
      <c r="F2386" t="s">
        <v>6848</v>
      </c>
      <c r="G2386" t="s">
        <v>128</v>
      </c>
      <c r="H2386" t="s">
        <v>46</v>
      </c>
      <c r="I2386" t="s">
        <v>129</v>
      </c>
      <c r="J2386" t="s">
        <v>130</v>
      </c>
      <c r="K2386" t="s">
        <v>131</v>
      </c>
      <c r="L2386" t="s">
        <v>6849</v>
      </c>
      <c r="M2386" t="s">
        <v>6850</v>
      </c>
      <c r="N2386">
        <v>2.7761111110000001</v>
      </c>
      <c r="O2386">
        <v>0</v>
      </c>
      <c r="P2386">
        <v>32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88.835555999999997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2763433</v>
      </c>
      <c r="B2387">
        <v>1</v>
      </c>
      <c r="C2387" t="s">
        <v>77</v>
      </c>
      <c r="D2387" t="s">
        <v>109</v>
      </c>
      <c r="E2387" t="s">
        <v>153</v>
      </c>
      <c r="F2387" t="s">
        <v>6851</v>
      </c>
      <c r="G2387" t="s">
        <v>249</v>
      </c>
      <c r="H2387" t="s">
        <v>46</v>
      </c>
      <c r="I2387" t="s">
        <v>129</v>
      </c>
      <c r="J2387" t="s">
        <v>130</v>
      </c>
      <c r="K2387" t="s">
        <v>131</v>
      </c>
      <c r="L2387" t="s">
        <v>6852</v>
      </c>
      <c r="M2387" t="s">
        <v>6853</v>
      </c>
      <c r="N2387">
        <v>1.903333333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1.9033329999999999</v>
      </c>
    </row>
    <row r="2388" spans="1:26" x14ac:dyDescent="0.3">
      <c r="A2388">
        <v>2763436</v>
      </c>
      <c r="B2388">
        <v>1</v>
      </c>
      <c r="C2388" t="s">
        <v>77</v>
      </c>
      <c r="D2388" t="s">
        <v>112</v>
      </c>
      <c r="E2388" t="s">
        <v>158</v>
      </c>
      <c r="F2388" t="s">
        <v>6138</v>
      </c>
      <c r="G2388" t="s">
        <v>199</v>
      </c>
      <c r="H2388" t="s">
        <v>47</v>
      </c>
      <c r="I2388" t="s">
        <v>129</v>
      </c>
      <c r="J2388" t="s">
        <v>130</v>
      </c>
      <c r="K2388" t="s">
        <v>131</v>
      </c>
      <c r="L2388" t="s">
        <v>6854</v>
      </c>
      <c r="M2388" t="s">
        <v>6855</v>
      </c>
      <c r="N2388">
        <v>3.1744444440000001</v>
      </c>
      <c r="O2388">
        <v>0</v>
      </c>
      <c r="P2388">
        <v>0</v>
      </c>
      <c r="Q2388">
        <v>0</v>
      </c>
      <c r="R2388">
        <v>0</v>
      </c>
      <c r="S2388">
        <v>14</v>
      </c>
      <c r="T2388">
        <v>328</v>
      </c>
      <c r="U2388">
        <v>0</v>
      </c>
      <c r="V2388">
        <v>0</v>
      </c>
      <c r="W2388">
        <v>0</v>
      </c>
      <c r="X2388">
        <v>0</v>
      </c>
      <c r="Y2388">
        <v>44.442222000000001</v>
      </c>
      <c r="Z2388">
        <v>1041.217778</v>
      </c>
    </row>
    <row r="2389" spans="1:26" x14ac:dyDescent="0.3">
      <c r="A2389">
        <v>2763438</v>
      </c>
      <c r="B2389">
        <v>1</v>
      </c>
      <c r="C2389" t="s">
        <v>76</v>
      </c>
      <c r="D2389" t="s">
        <v>78</v>
      </c>
      <c r="E2389" t="s">
        <v>153</v>
      </c>
      <c r="F2389" t="s">
        <v>1034</v>
      </c>
      <c r="G2389" t="s">
        <v>155</v>
      </c>
      <c r="H2389" t="s">
        <v>46</v>
      </c>
      <c r="I2389" t="s">
        <v>129</v>
      </c>
      <c r="J2389" t="s">
        <v>130</v>
      </c>
      <c r="K2389" t="s">
        <v>131</v>
      </c>
      <c r="L2389" t="s">
        <v>6856</v>
      </c>
      <c r="M2389" t="s">
        <v>6857</v>
      </c>
      <c r="N2389">
        <v>5.4991666659999998</v>
      </c>
      <c r="O2389">
        <v>0</v>
      </c>
      <c r="P2389">
        <v>19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104.484167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2763440</v>
      </c>
      <c r="B2390">
        <v>1</v>
      </c>
      <c r="C2390" t="s">
        <v>76</v>
      </c>
      <c r="D2390" t="s">
        <v>78</v>
      </c>
      <c r="E2390" t="s">
        <v>153</v>
      </c>
      <c r="F2390" t="s">
        <v>6858</v>
      </c>
      <c r="G2390" t="s">
        <v>206</v>
      </c>
      <c r="H2390" t="s">
        <v>46</v>
      </c>
      <c r="I2390" t="s">
        <v>129</v>
      </c>
      <c r="J2390" t="s">
        <v>130</v>
      </c>
      <c r="K2390" t="s">
        <v>131</v>
      </c>
      <c r="L2390" t="s">
        <v>6859</v>
      </c>
      <c r="M2390" t="s">
        <v>6860</v>
      </c>
      <c r="N2390">
        <v>1.342222222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1.342222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2763447</v>
      </c>
      <c r="B2391">
        <v>1</v>
      </c>
      <c r="C2391" t="s">
        <v>76</v>
      </c>
      <c r="D2391" t="s">
        <v>90</v>
      </c>
      <c r="E2391" t="s">
        <v>126</v>
      </c>
      <c r="F2391" t="s">
        <v>6861</v>
      </c>
      <c r="G2391" t="s">
        <v>371</v>
      </c>
      <c r="H2391" t="s">
        <v>46</v>
      </c>
      <c r="I2391" t="s">
        <v>129</v>
      </c>
      <c r="J2391" t="s">
        <v>130</v>
      </c>
      <c r="K2391" t="s">
        <v>131</v>
      </c>
      <c r="L2391" t="s">
        <v>6862</v>
      </c>
      <c r="M2391" t="s">
        <v>6863</v>
      </c>
      <c r="N2391">
        <v>2.153888888</v>
      </c>
      <c r="O2391">
        <v>0</v>
      </c>
      <c r="P2391">
        <v>208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448.00888900000001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2763446</v>
      </c>
      <c r="B2392">
        <v>1</v>
      </c>
      <c r="C2392" t="s">
        <v>77</v>
      </c>
      <c r="D2392" t="s">
        <v>114</v>
      </c>
      <c r="E2392" t="s">
        <v>158</v>
      </c>
      <c r="F2392" t="s">
        <v>6864</v>
      </c>
      <c r="G2392" t="s">
        <v>199</v>
      </c>
      <c r="H2392" t="s">
        <v>47</v>
      </c>
      <c r="I2392" t="s">
        <v>339</v>
      </c>
      <c r="J2392" t="s">
        <v>130</v>
      </c>
      <c r="K2392" t="s">
        <v>131</v>
      </c>
      <c r="L2392" t="s">
        <v>6865</v>
      </c>
      <c r="M2392" t="s">
        <v>6866</v>
      </c>
      <c r="N2392">
        <v>1.8888888E-2</v>
      </c>
      <c r="O2392">
        <v>23</v>
      </c>
      <c r="P2392">
        <v>7</v>
      </c>
      <c r="Q2392">
        <v>0</v>
      </c>
      <c r="R2392">
        <v>0</v>
      </c>
      <c r="S2392">
        <v>79</v>
      </c>
      <c r="T2392">
        <v>399</v>
      </c>
      <c r="U2392">
        <v>0.434444</v>
      </c>
      <c r="V2392">
        <v>0.13222200000000001</v>
      </c>
      <c r="W2392">
        <v>0</v>
      </c>
      <c r="X2392">
        <v>0</v>
      </c>
      <c r="Y2392">
        <v>1.4922219999999999</v>
      </c>
      <c r="Z2392">
        <v>7.5366660000000003</v>
      </c>
    </row>
    <row r="2393" spans="1:26" x14ac:dyDescent="0.3">
      <c r="A2393">
        <v>2763746</v>
      </c>
      <c r="B2393">
        <v>1</v>
      </c>
      <c r="C2393" t="s">
        <v>76</v>
      </c>
      <c r="D2393" t="s">
        <v>81</v>
      </c>
      <c r="E2393" t="s">
        <v>145</v>
      </c>
      <c r="F2393" t="s">
        <v>6867</v>
      </c>
      <c r="G2393" t="s">
        <v>150</v>
      </c>
      <c r="H2393" t="s">
        <v>46</v>
      </c>
      <c r="I2393" t="s">
        <v>129</v>
      </c>
      <c r="J2393" t="s">
        <v>130</v>
      </c>
      <c r="K2393" t="s">
        <v>131</v>
      </c>
      <c r="L2393" t="s">
        <v>6868</v>
      </c>
      <c r="M2393" t="s">
        <v>6869</v>
      </c>
      <c r="N2393">
        <v>5.6894444440000003</v>
      </c>
      <c r="O2393">
        <v>0</v>
      </c>
      <c r="P2393">
        <v>66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375.503333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2763449</v>
      </c>
      <c r="B2394">
        <v>1</v>
      </c>
      <c r="C2394" t="s">
        <v>77</v>
      </c>
      <c r="D2394" t="s">
        <v>109</v>
      </c>
      <c r="E2394" t="s">
        <v>158</v>
      </c>
      <c r="F2394" t="s">
        <v>6870</v>
      </c>
      <c r="G2394" t="s">
        <v>199</v>
      </c>
      <c r="H2394" t="s">
        <v>47</v>
      </c>
      <c r="I2394" t="s">
        <v>129</v>
      </c>
      <c r="J2394" t="s">
        <v>130</v>
      </c>
      <c r="K2394" t="s">
        <v>131</v>
      </c>
      <c r="L2394" t="s">
        <v>6871</v>
      </c>
      <c r="M2394" t="s">
        <v>6872</v>
      </c>
      <c r="N2394">
        <v>0.61944444399999998</v>
      </c>
      <c r="O2394">
        <v>12</v>
      </c>
      <c r="P2394">
        <v>1116</v>
      </c>
      <c r="Q2394">
        <v>0</v>
      </c>
      <c r="R2394">
        <v>0</v>
      </c>
      <c r="S2394">
        <v>0</v>
      </c>
      <c r="T2394">
        <v>0</v>
      </c>
      <c r="U2394">
        <v>7.4333330000000002</v>
      </c>
      <c r="V2394">
        <v>691.3</v>
      </c>
      <c r="W2394">
        <v>0</v>
      </c>
      <c r="X2394">
        <v>0</v>
      </c>
      <c r="Y2394">
        <v>0</v>
      </c>
      <c r="Z2394">
        <v>0</v>
      </c>
    </row>
    <row r="2395" spans="1:26" x14ac:dyDescent="0.3">
      <c r="A2395">
        <v>2763453</v>
      </c>
      <c r="B2395">
        <v>1</v>
      </c>
      <c r="C2395" t="s">
        <v>76</v>
      </c>
      <c r="D2395" t="s">
        <v>91</v>
      </c>
      <c r="E2395" t="s">
        <v>158</v>
      </c>
      <c r="F2395" t="s">
        <v>6873</v>
      </c>
      <c r="G2395" t="s">
        <v>348</v>
      </c>
      <c r="H2395" t="s">
        <v>47</v>
      </c>
      <c r="I2395" t="s">
        <v>129</v>
      </c>
      <c r="J2395" t="s">
        <v>130</v>
      </c>
      <c r="K2395" t="s">
        <v>142</v>
      </c>
      <c r="L2395" t="s">
        <v>6874</v>
      </c>
      <c r="M2395" t="s">
        <v>6875</v>
      </c>
      <c r="N2395">
        <v>1.1216666660000001</v>
      </c>
      <c r="O2395">
        <v>22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24.676666999999998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2763454</v>
      </c>
      <c r="B2396">
        <v>1</v>
      </c>
      <c r="C2396" t="s">
        <v>76</v>
      </c>
      <c r="D2396" t="s">
        <v>97</v>
      </c>
      <c r="E2396" t="s">
        <v>153</v>
      </c>
      <c r="F2396" t="s">
        <v>6876</v>
      </c>
      <c r="G2396" t="s">
        <v>155</v>
      </c>
      <c r="H2396" t="s">
        <v>46</v>
      </c>
      <c r="I2396" t="s">
        <v>129</v>
      </c>
      <c r="J2396" t="s">
        <v>130</v>
      </c>
      <c r="K2396" t="s">
        <v>131</v>
      </c>
      <c r="L2396" t="s">
        <v>6877</v>
      </c>
      <c r="M2396" t="s">
        <v>6878</v>
      </c>
      <c r="N2396">
        <v>2.008611111</v>
      </c>
      <c r="O2396">
        <v>0</v>
      </c>
      <c r="P2396">
        <v>4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8.0344440000000006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2763463</v>
      </c>
      <c r="B2397">
        <v>1</v>
      </c>
      <c r="C2397" t="s">
        <v>76</v>
      </c>
      <c r="D2397" t="s">
        <v>86</v>
      </c>
      <c r="E2397" t="s">
        <v>153</v>
      </c>
      <c r="F2397" t="s">
        <v>6879</v>
      </c>
      <c r="G2397" t="s">
        <v>249</v>
      </c>
      <c r="H2397" t="s">
        <v>46</v>
      </c>
      <c r="I2397" t="s">
        <v>129</v>
      </c>
      <c r="J2397" t="s">
        <v>130</v>
      </c>
      <c r="K2397" t="s">
        <v>131</v>
      </c>
      <c r="L2397" t="s">
        <v>6880</v>
      </c>
      <c r="M2397" t="s">
        <v>6881</v>
      </c>
      <c r="N2397">
        <v>2.5269444440000002</v>
      </c>
      <c r="O2397">
        <v>0</v>
      </c>
      <c r="P2397">
        <v>10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25.269444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2763458</v>
      </c>
      <c r="B2398">
        <v>1</v>
      </c>
      <c r="C2398" t="s">
        <v>76</v>
      </c>
      <c r="D2398" t="s">
        <v>90</v>
      </c>
      <c r="E2398" t="s">
        <v>126</v>
      </c>
      <c r="F2398" t="s">
        <v>6882</v>
      </c>
      <c r="G2398" t="s">
        <v>128</v>
      </c>
      <c r="H2398" t="s">
        <v>46</v>
      </c>
      <c r="I2398" t="s">
        <v>129</v>
      </c>
      <c r="J2398" t="s">
        <v>130</v>
      </c>
      <c r="K2398" t="s">
        <v>131</v>
      </c>
      <c r="L2398" t="s">
        <v>6883</v>
      </c>
      <c r="M2398" t="s">
        <v>6884</v>
      </c>
      <c r="N2398">
        <v>1.8886111109999999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41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77.433055999999993</v>
      </c>
    </row>
    <row r="2399" spans="1:26" x14ac:dyDescent="0.3">
      <c r="A2399">
        <v>2763465</v>
      </c>
      <c r="B2399">
        <v>1</v>
      </c>
      <c r="C2399" t="s">
        <v>77</v>
      </c>
      <c r="D2399" t="s">
        <v>119</v>
      </c>
      <c r="E2399" t="s">
        <v>222</v>
      </c>
      <c r="F2399" t="s">
        <v>2150</v>
      </c>
      <c r="G2399" t="s">
        <v>348</v>
      </c>
      <c r="H2399" t="s">
        <v>47</v>
      </c>
      <c r="I2399" t="s">
        <v>129</v>
      </c>
      <c r="J2399" t="s">
        <v>130</v>
      </c>
      <c r="K2399" t="s">
        <v>142</v>
      </c>
      <c r="L2399" t="s">
        <v>6885</v>
      </c>
      <c r="M2399" t="s">
        <v>6886</v>
      </c>
      <c r="N2399">
        <v>1.841111111</v>
      </c>
      <c r="O2399">
        <v>456</v>
      </c>
      <c r="P2399">
        <v>998</v>
      </c>
      <c r="Q2399">
        <v>0</v>
      </c>
      <c r="R2399">
        <v>0</v>
      </c>
      <c r="S2399">
        <v>0</v>
      </c>
      <c r="T2399">
        <v>0</v>
      </c>
      <c r="U2399">
        <v>839.54666699999996</v>
      </c>
      <c r="V2399">
        <v>1837.428889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2763464</v>
      </c>
      <c r="B2400">
        <v>1</v>
      </c>
      <c r="C2400" t="s">
        <v>76</v>
      </c>
      <c r="D2400" t="s">
        <v>78</v>
      </c>
      <c r="E2400" t="s">
        <v>153</v>
      </c>
      <c r="F2400" t="s">
        <v>6887</v>
      </c>
      <c r="G2400" t="s">
        <v>206</v>
      </c>
      <c r="H2400" t="s">
        <v>46</v>
      </c>
      <c r="I2400" t="s">
        <v>129</v>
      </c>
      <c r="J2400" t="s">
        <v>130</v>
      </c>
      <c r="K2400" t="s">
        <v>131</v>
      </c>
      <c r="L2400" t="s">
        <v>6888</v>
      </c>
      <c r="M2400" t="s">
        <v>6889</v>
      </c>
      <c r="N2400">
        <v>3.1802777770000001</v>
      </c>
      <c r="O2400">
        <v>0</v>
      </c>
      <c r="P2400">
        <v>1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3.1802779999999999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2763468</v>
      </c>
      <c r="B2401">
        <v>1</v>
      </c>
      <c r="C2401" t="s">
        <v>76</v>
      </c>
      <c r="D2401" t="s">
        <v>104</v>
      </c>
      <c r="E2401" t="s">
        <v>126</v>
      </c>
      <c r="F2401" t="s">
        <v>6890</v>
      </c>
      <c r="G2401" t="s">
        <v>128</v>
      </c>
      <c r="H2401" t="s">
        <v>46</v>
      </c>
      <c r="I2401" t="s">
        <v>129</v>
      </c>
      <c r="J2401" t="s">
        <v>130</v>
      </c>
      <c r="K2401" t="s">
        <v>131</v>
      </c>
      <c r="L2401" t="s">
        <v>6891</v>
      </c>
      <c r="M2401" t="s">
        <v>6892</v>
      </c>
      <c r="N2401">
        <v>2.355555555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10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23.555555999999999</v>
      </c>
    </row>
    <row r="2402" spans="1:26" x14ac:dyDescent="0.3">
      <c r="A2402">
        <v>2763467</v>
      </c>
      <c r="B2402">
        <v>1</v>
      </c>
      <c r="C2402" t="s">
        <v>76</v>
      </c>
      <c r="D2402" t="s">
        <v>99</v>
      </c>
      <c r="E2402" t="s">
        <v>158</v>
      </c>
      <c r="F2402" t="s">
        <v>6893</v>
      </c>
      <c r="G2402" t="s">
        <v>728</v>
      </c>
      <c r="H2402" t="s">
        <v>47</v>
      </c>
      <c r="I2402" t="s">
        <v>129</v>
      </c>
      <c r="J2402" t="s">
        <v>130</v>
      </c>
      <c r="K2402" t="s">
        <v>131</v>
      </c>
      <c r="L2402" t="s">
        <v>6894</v>
      </c>
      <c r="M2402" t="s">
        <v>6895</v>
      </c>
      <c r="N2402">
        <v>0.20888888799999999</v>
      </c>
      <c r="O2402">
        <v>131</v>
      </c>
      <c r="P2402">
        <v>3847</v>
      </c>
      <c r="Q2402">
        <v>0</v>
      </c>
      <c r="R2402">
        <v>0</v>
      </c>
      <c r="S2402">
        <v>0</v>
      </c>
      <c r="T2402">
        <v>0</v>
      </c>
      <c r="U2402">
        <v>27.364443999999999</v>
      </c>
      <c r="V2402">
        <v>803.595552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2763473</v>
      </c>
      <c r="B2403">
        <v>1</v>
      </c>
      <c r="C2403" t="s">
        <v>76</v>
      </c>
      <c r="D2403" t="s">
        <v>86</v>
      </c>
      <c r="E2403" t="s">
        <v>153</v>
      </c>
      <c r="F2403" t="s">
        <v>2955</v>
      </c>
      <c r="G2403" t="s">
        <v>155</v>
      </c>
      <c r="H2403" t="s">
        <v>46</v>
      </c>
      <c r="I2403" t="s">
        <v>129</v>
      </c>
      <c r="J2403" t="s">
        <v>130</v>
      </c>
      <c r="K2403" t="s">
        <v>131</v>
      </c>
      <c r="L2403" t="s">
        <v>6896</v>
      </c>
      <c r="M2403" t="s">
        <v>6897</v>
      </c>
      <c r="N2403">
        <v>7.9469444439999997</v>
      </c>
      <c r="O2403">
        <v>0</v>
      </c>
      <c r="P2403">
        <v>27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214.5675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2763474</v>
      </c>
      <c r="B2404">
        <v>1</v>
      </c>
      <c r="C2404" t="s">
        <v>77</v>
      </c>
      <c r="D2404" t="s">
        <v>113</v>
      </c>
      <c r="E2404" t="s">
        <v>126</v>
      </c>
      <c r="F2404" t="s">
        <v>6898</v>
      </c>
      <c r="G2404" t="s">
        <v>128</v>
      </c>
      <c r="H2404" t="s">
        <v>46</v>
      </c>
      <c r="I2404" t="s">
        <v>129</v>
      </c>
      <c r="J2404" t="s">
        <v>130</v>
      </c>
      <c r="K2404" t="s">
        <v>131</v>
      </c>
      <c r="L2404" t="s">
        <v>6899</v>
      </c>
      <c r="M2404" t="s">
        <v>6900</v>
      </c>
      <c r="N2404">
        <v>1.9866666660000001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5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9.9333329999999993</v>
      </c>
    </row>
    <row r="2405" spans="1:26" x14ac:dyDescent="0.3">
      <c r="A2405">
        <v>2763481</v>
      </c>
      <c r="B2405">
        <v>1</v>
      </c>
      <c r="C2405" t="s">
        <v>76</v>
      </c>
      <c r="D2405" t="s">
        <v>79</v>
      </c>
      <c r="E2405" t="s">
        <v>153</v>
      </c>
      <c r="F2405" t="s">
        <v>6901</v>
      </c>
      <c r="G2405" t="s">
        <v>249</v>
      </c>
      <c r="H2405" t="s">
        <v>46</v>
      </c>
      <c r="I2405" t="s">
        <v>129</v>
      </c>
      <c r="J2405" t="s">
        <v>130</v>
      </c>
      <c r="K2405" t="s">
        <v>131</v>
      </c>
      <c r="L2405" t="s">
        <v>6902</v>
      </c>
      <c r="M2405" t="s">
        <v>6903</v>
      </c>
      <c r="N2405">
        <v>3.4880555549999999</v>
      </c>
      <c r="O2405">
        <v>0</v>
      </c>
      <c r="P2405">
        <v>1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3.4880559999999998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2763482</v>
      </c>
      <c r="B2406">
        <v>1</v>
      </c>
      <c r="C2406" t="s">
        <v>76</v>
      </c>
      <c r="D2406" t="s">
        <v>80</v>
      </c>
      <c r="E2406" t="s">
        <v>126</v>
      </c>
      <c r="F2406" t="s">
        <v>6356</v>
      </c>
      <c r="G2406" t="s">
        <v>150</v>
      </c>
      <c r="H2406" t="s">
        <v>46</v>
      </c>
      <c r="I2406" t="s">
        <v>129</v>
      </c>
      <c r="J2406" t="s">
        <v>130</v>
      </c>
      <c r="K2406" t="s">
        <v>131</v>
      </c>
      <c r="L2406" t="s">
        <v>6904</v>
      </c>
      <c r="M2406" t="s">
        <v>6905</v>
      </c>
      <c r="N2406">
        <v>2.750555555</v>
      </c>
      <c r="O2406">
        <v>0</v>
      </c>
      <c r="P2406">
        <v>190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522.60555499999998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2763486</v>
      </c>
      <c r="B2407">
        <v>1</v>
      </c>
      <c r="C2407" t="s">
        <v>76</v>
      </c>
      <c r="D2407" t="s">
        <v>101</v>
      </c>
      <c r="E2407" t="s">
        <v>153</v>
      </c>
      <c r="F2407" t="s">
        <v>6906</v>
      </c>
      <c r="G2407" t="s">
        <v>578</v>
      </c>
      <c r="H2407" t="s">
        <v>46</v>
      </c>
      <c r="I2407" t="s">
        <v>129</v>
      </c>
      <c r="J2407" t="s">
        <v>15</v>
      </c>
      <c r="K2407" t="s">
        <v>131</v>
      </c>
      <c r="L2407" t="s">
        <v>6907</v>
      </c>
      <c r="M2407" t="s">
        <v>6908</v>
      </c>
      <c r="N2407">
        <v>4.7758333329999996</v>
      </c>
      <c r="O2407">
        <v>0</v>
      </c>
      <c r="P2407">
        <v>2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9.5516670000000001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2763485</v>
      </c>
      <c r="B2408">
        <v>1</v>
      </c>
      <c r="C2408" t="s">
        <v>77</v>
      </c>
      <c r="D2408" t="s">
        <v>123</v>
      </c>
      <c r="E2408" t="s">
        <v>167</v>
      </c>
      <c r="F2408" t="s">
        <v>6909</v>
      </c>
      <c r="G2408" t="s">
        <v>348</v>
      </c>
      <c r="H2408" t="s">
        <v>46</v>
      </c>
      <c r="I2408" t="s">
        <v>129</v>
      </c>
      <c r="J2408" t="s">
        <v>130</v>
      </c>
      <c r="K2408" t="s">
        <v>142</v>
      </c>
      <c r="L2408" t="s">
        <v>6910</v>
      </c>
      <c r="M2408" t="s">
        <v>6911</v>
      </c>
      <c r="N2408">
        <v>2.571666666</v>
      </c>
      <c r="O2408">
        <v>0</v>
      </c>
      <c r="P2408">
        <v>503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1293.548333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2763541</v>
      </c>
      <c r="B2409">
        <v>1</v>
      </c>
      <c r="C2409" t="s">
        <v>76</v>
      </c>
      <c r="D2409" t="s">
        <v>99</v>
      </c>
      <c r="E2409" t="s">
        <v>222</v>
      </c>
      <c r="F2409" t="s">
        <v>6912</v>
      </c>
      <c r="G2409" t="s">
        <v>348</v>
      </c>
      <c r="H2409" t="s">
        <v>47</v>
      </c>
      <c r="I2409" t="s">
        <v>129</v>
      </c>
      <c r="J2409" t="s">
        <v>130</v>
      </c>
      <c r="K2409" t="s">
        <v>142</v>
      </c>
      <c r="L2409" t="s">
        <v>6913</v>
      </c>
      <c r="M2409" t="s">
        <v>6914</v>
      </c>
      <c r="N2409">
        <v>4.7263888879999998</v>
      </c>
      <c r="O2409">
        <v>22</v>
      </c>
      <c r="P2409">
        <v>785</v>
      </c>
      <c r="Q2409">
        <v>0</v>
      </c>
      <c r="R2409">
        <v>0</v>
      </c>
      <c r="S2409">
        <v>0</v>
      </c>
      <c r="T2409">
        <v>0</v>
      </c>
      <c r="U2409">
        <v>103.98055600000001</v>
      </c>
      <c r="V2409">
        <v>3710.2152769999998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2763489</v>
      </c>
      <c r="B2410">
        <v>1</v>
      </c>
      <c r="C2410" t="s">
        <v>76</v>
      </c>
      <c r="D2410" t="s">
        <v>107</v>
      </c>
      <c r="E2410" t="s">
        <v>153</v>
      </c>
      <c r="F2410" t="s">
        <v>3143</v>
      </c>
      <c r="G2410" t="s">
        <v>155</v>
      </c>
      <c r="H2410" t="s">
        <v>46</v>
      </c>
      <c r="I2410" t="s">
        <v>129</v>
      </c>
      <c r="J2410" t="s">
        <v>130</v>
      </c>
      <c r="K2410" t="s">
        <v>131</v>
      </c>
      <c r="L2410" t="s">
        <v>6915</v>
      </c>
      <c r="M2410" t="s">
        <v>6916</v>
      </c>
      <c r="N2410">
        <v>2.3202777769999998</v>
      </c>
      <c r="O2410">
        <v>0</v>
      </c>
      <c r="P2410">
        <v>8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18.562221999999998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2763495</v>
      </c>
      <c r="B2411">
        <v>1</v>
      </c>
      <c r="C2411" t="s">
        <v>76</v>
      </c>
      <c r="D2411" t="s">
        <v>93</v>
      </c>
      <c r="E2411" t="s">
        <v>153</v>
      </c>
      <c r="F2411" t="s">
        <v>6917</v>
      </c>
      <c r="G2411" t="s">
        <v>155</v>
      </c>
      <c r="H2411" t="s">
        <v>46</v>
      </c>
      <c r="I2411" t="s">
        <v>129</v>
      </c>
      <c r="J2411" t="s">
        <v>130</v>
      </c>
      <c r="K2411" t="s">
        <v>131</v>
      </c>
      <c r="L2411" t="s">
        <v>6918</v>
      </c>
      <c r="M2411" t="s">
        <v>6919</v>
      </c>
      <c r="N2411">
        <v>0.85916666600000002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0.85916700000000001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2763490</v>
      </c>
      <c r="B2412">
        <v>1</v>
      </c>
      <c r="C2412" t="s">
        <v>77</v>
      </c>
      <c r="D2412" t="s">
        <v>113</v>
      </c>
      <c r="E2412" t="s">
        <v>222</v>
      </c>
      <c r="F2412" t="s">
        <v>6920</v>
      </c>
      <c r="G2412" t="s">
        <v>199</v>
      </c>
      <c r="H2412" t="s">
        <v>47</v>
      </c>
      <c r="I2412" t="s">
        <v>129</v>
      </c>
      <c r="J2412" t="s">
        <v>130</v>
      </c>
      <c r="K2412" t="s">
        <v>131</v>
      </c>
      <c r="L2412" t="s">
        <v>6921</v>
      </c>
      <c r="M2412" t="s">
        <v>6922</v>
      </c>
      <c r="N2412">
        <v>0.203055555</v>
      </c>
      <c r="O2412">
        <v>0</v>
      </c>
      <c r="P2412">
        <v>12</v>
      </c>
      <c r="Q2412">
        <v>5</v>
      </c>
      <c r="R2412">
        <v>231</v>
      </c>
      <c r="S2412">
        <v>23</v>
      </c>
      <c r="T2412">
        <v>431</v>
      </c>
      <c r="U2412">
        <v>0</v>
      </c>
      <c r="V2412">
        <v>2.4366669999999999</v>
      </c>
      <c r="W2412">
        <v>1.0152779999999999</v>
      </c>
      <c r="X2412">
        <v>46.905833000000001</v>
      </c>
      <c r="Y2412">
        <v>4.6702779999999997</v>
      </c>
      <c r="Z2412">
        <v>87.516943999999995</v>
      </c>
    </row>
    <row r="2413" spans="1:26" x14ac:dyDescent="0.3">
      <c r="A2413">
        <v>2763383</v>
      </c>
      <c r="B2413">
        <v>2</v>
      </c>
      <c r="C2413" t="s">
        <v>76</v>
      </c>
      <c r="D2413" t="s">
        <v>92</v>
      </c>
      <c r="E2413" t="s">
        <v>158</v>
      </c>
      <c r="F2413" t="s">
        <v>6923</v>
      </c>
      <c r="G2413" t="s">
        <v>264</v>
      </c>
      <c r="H2413" t="s">
        <v>47</v>
      </c>
      <c r="I2413" t="s">
        <v>129</v>
      </c>
      <c r="J2413" t="s">
        <v>130</v>
      </c>
      <c r="K2413" t="s">
        <v>131</v>
      </c>
      <c r="L2413" t="s">
        <v>6787</v>
      </c>
      <c r="M2413" t="s">
        <v>6924</v>
      </c>
      <c r="N2413">
        <v>1.613611111</v>
      </c>
      <c r="O2413">
        <v>0</v>
      </c>
      <c r="P2413">
        <v>0</v>
      </c>
      <c r="Q2413">
        <v>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1.6136109999999999</v>
      </c>
      <c r="X2413">
        <v>0</v>
      </c>
      <c r="Y2413">
        <v>0</v>
      </c>
      <c r="Z2413">
        <v>0</v>
      </c>
    </row>
    <row r="2414" spans="1:26" x14ac:dyDescent="0.3">
      <c r="A2414">
        <v>2763499</v>
      </c>
      <c r="B2414">
        <v>1</v>
      </c>
      <c r="C2414" t="s">
        <v>77</v>
      </c>
      <c r="D2414" t="s">
        <v>114</v>
      </c>
      <c r="E2414" t="s">
        <v>163</v>
      </c>
      <c r="F2414" t="s">
        <v>6925</v>
      </c>
      <c r="G2414" t="s">
        <v>264</v>
      </c>
      <c r="H2414" t="s">
        <v>47</v>
      </c>
      <c r="I2414" t="s">
        <v>129</v>
      </c>
      <c r="J2414" t="s">
        <v>130</v>
      </c>
      <c r="K2414" t="s">
        <v>131</v>
      </c>
      <c r="L2414" t="s">
        <v>6926</v>
      </c>
      <c r="M2414" t="s">
        <v>6927</v>
      </c>
      <c r="N2414">
        <v>5.2344444440000002</v>
      </c>
      <c r="O2414">
        <v>0</v>
      </c>
      <c r="P2414">
        <v>0</v>
      </c>
      <c r="Q2414">
        <v>0</v>
      </c>
      <c r="R2414">
        <v>0</v>
      </c>
      <c r="S2414">
        <v>11</v>
      </c>
      <c r="T2414">
        <v>470</v>
      </c>
      <c r="U2414">
        <v>0</v>
      </c>
      <c r="V2414">
        <v>0</v>
      </c>
      <c r="W2414">
        <v>0</v>
      </c>
      <c r="X2414">
        <v>0</v>
      </c>
      <c r="Y2414">
        <v>57.578888999999997</v>
      </c>
      <c r="Z2414">
        <v>2460.188889</v>
      </c>
    </row>
    <row r="2415" spans="1:26" x14ac:dyDescent="0.3">
      <c r="A2415">
        <v>2763500</v>
      </c>
      <c r="B2415">
        <v>1</v>
      </c>
      <c r="C2415" t="s">
        <v>76</v>
      </c>
      <c r="D2415" t="s">
        <v>90</v>
      </c>
      <c r="E2415" t="s">
        <v>163</v>
      </c>
      <c r="F2415" t="s">
        <v>6928</v>
      </c>
      <c r="G2415" t="s">
        <v>923</v>
      </c>
      <c r="H2415" t="s">
        <v>47</v>
      </c>
      <c r="I2415" t="s">
        <v>129</v>
      </c>
      <c r="J2415" t="s">
        <v>130</v>
      </c>
      <c r="K2415" t="s">
        <v>131</v>
      </c>
      <c r="L2415" t="s">
        <v>6929</v>
      </c>
      <c r="M2415" t="s">
        <v>6930</v>
      </c>
      <c r="N2415">
        <v>2.7183333329999999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13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35.338332999999999</v>
      </c>
    </row>
    <row r="2416" spans="1:26" x14ac:dyDescent="0.3">
      <c r="A2416">
        <v>2763493</v>
      </c>
      <c r="B2416">
        <v>1</v>
      </c>
      <c r="C2416" t="s">
        <v>77</v>
      </c>
      <c r="D2416" t="s">
        <v>114</v>
      </c>
      <c r="E2416" t="s">
        <v>145</v>
      </c>
      <c r="F2416" t="s">
        <v>6931</v>
      </c>
      <c r="G2416" t="s">
        <v>578</v>
      </c>
      <c r="H2416" t="s">
        <v>46</v>
      </c>
      <c r="I2416" t="s">
        <v>129</v>
      </c>
      <c r="J2416" t="s">
        <v>15</v>
      </c>
      <c r="K2416" t="s">
        <v>131</v>
      </c>
      <c r="L2416" t="s">
        <v>6932</v>
      </c>
      <c r="M2416" t="s">
        <v>6933</v>
      </c>
      <c r="N2416">
        <v>0.893055555</v>
      </c>
      <c r="O2416">
        <v>0</v>
      </c>
      <c r="P2416">
        <v>58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51.797221999999998</v>
      </c>
      <c r="W2416">
        <v>0</v>
      </c>
      <c r="X2416">
        <v>0</v>
      </c>
      <c r="Y2416">
        <v>0</v>
      </c>
      <c r="Z2416">
        <v>0</v>
      </c>
    </row>
    <row r="2417" spans="1:26" x14ac:dyDescent="0.3">
      <c r="A2417">
        <v>2763494</v>
      </c>
      <c r="B2417">
        <v>1</v>
      </c>
      <c r="C2417" t="s">
        <v>76</v>
      </c>
      <c r="D2417" t="s">
        <v>96</v>
      </c>
      <c r="E2417" t="s">
        <v>126</v>
      </c>
      <c r="F2417" t="s">
        <v>6934</v>
      </c>
      <c r="G2417" t="s">
        <v>578</v>
      </c>
      <c r="H2417" t="s">
        <v>46</v>
      </c>
      <c r="I2417" t="s">
        <v>129</v>
      </c>
      <c r="J2417" t="s">
        <v>15</v>
      </c>
      <c r="K2417" t="s">
        <v>131</v>
      </c>
      <c r="L2417" t="s">
        <v>6935</v>
      </c>
      <c r="M2417" t="s">
        <v>6936</v>
      </c>
      <c r="N2417">
        <v>1.8174999999999999</v>
      </c>
      <c r="O2417">
        <v>0</v>
      </c>
      <c r="P2417">
        <v>22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39.984999999999999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2763496</v>
      </c>
      <c r="B2418">
        <v>1</v>
      </c>
      <c r="C2418" t="s">
        <v>77</v>
      </c>
      <c r="D2418" t="s">
        <v>109</v>
      </c>
      <c r="E2418" t="s">
        <v>163</v>
      </c>
      <c r="F2418" t="s">
        <v>6937</v>
      </c>
      <c r="G2418" t="s">
        <v>199</v>
      </c>
      <c r="H2418" t="s">
        <v>47</v>
      </c>
      <c r="I2418" t="s">
        <v>129</v>
      </c>
      <c r="J2418" t="s">
        <v>130</v>
      </c>
      <c r="K2418" t="s">
        <v>131</v>
      </c>
      <c r="L2418" t="s">
        <v>6938</v>
      </c>
      <c r="M2418" t="s">
        <v>6939</v>
      </c>
      <c r="N2418">
        <v>5.9722221999999998E-2</v>
      </c>
      <c r="O2418">
        <v>0</v>
      </c>
      <c r="P2418">
        <v>0</v>
      </c>
      <c r="Q2418">
        <v>0</v>
      </c>
      <c r="R2418">
        <v>133</v>
      </c>
      <c r="S2418">
        <v>0</v>
      </c>
      <c r="T2418">
        <v>76</v>
      </c>
      <c r="U2418">
        <v>0</v>
      </c>
      <c r="V2418">
        <v>0</v>
      </c>
      <c r="W2418">
        <v>0</v>
      </c>
      <c r="X2418">
        <v>7.9430560000000003</v>
      </c>
      <c r="Y2418">
        <v>0</v>
      </c>
      <c r="Z2418">
        <v>4.5388890000000002</v>
      </c>
    </row>
    <row r="2419" spans="1:26" x14ac:dyDescent="0.3">
      <c r="A2419">
        <v>2763503</v>
      </c>
      <c r="B2419">
        <v>1</v>
      </c>
      <c r="C2419" t="s">
        <v>76</v>
      </c>
      <c r="D2419" t="s">
        <v>96</v>
      </c>
      <c r="E2419" t="s">
        <v>158</v>
      </c>
      <c r="F2419" t="s">
        <v>6940</v>
      </c>
      <c r="G2419" t="s">
        <v>199</v>
      </c>
      <c r="H2419" t="s">
        <v>47</v>
      </c>
      <c r="I2419" t="s">
        <v>129</v>
      </c>
      <c r="J2419" t="s">
        <v>130</v>
      </c>
      <c r="K2419" t="s">
        <v>131</v>
      </c>
      <c r="L2419" t="s">
        <v>6941</v>
      </c>
      <c r="M2419" t="s">
        <v>6942</v>
      </c>
      <c r="N2419">
        <v>0.15833333299999999</v>
      </c>
      <c r="O2419">
        <v>15</v>
      </c>
      <c r="P2419">
        <v>449</v>
      </c>
      <c r="Q2419">
        <v>0</v>
      </c>
      <c r="R2419">
        <v>0</v>
      </c>
      <c r="S2419">
        <v>0</v>
      </c>
      <c r="T2419">
        <v>0</v>
      </c>
      <c r="U2419">
        <v>2.375</v>
      </c>
      <c r="V2419">
        <v>71.091667000000001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2763506</v>
      </c>
      <c r="B2420">
        <v>1</v>
      </c>
      <c r="C2420" t="s">
        <v>77</v>
      </c>
      <c r="D2420" t="s">
        <v>117</v>
      </c>
      <c r="E2420" t="s">
        <v>158</v>
      </c>
      <c r="F2420" t="s">
        <v>5803</v>
      </c>
      <c r="G2420" t="s">
        <v>199</v>
      </c>
      <c r="H2420" t="s">
        <v>47</v>
      </c>
      <c r="I2420" t="s">
        <v>129</v>
      </c>
      <c r="J2420" t="s">
        <v>130</v>
      </c>
      <c r="K2420" t="s">
        <v>131</v>
      </c>
      <c r="L2420" t="s">
        <v>6943</v>
      </c>
      <c r="M2420" t="s">
        <v>6944</v>
      </c>
      <c r="N2420">
        <v>0.42083333299999998</v>
      </c>
      <c r="O2420">
        <v>0</v>
      </c>
      <c r="P2420">
        <v>0</v>
      </c>
      <c r="Q2420">
        <v>1</v>
      </c>
      <c r="R2420">
        <v>82</v>
      </c>
      <c r="S2420">
        <v>9</v>
      </c>
      <c r="T2420">
        <v>280</v>
      </c>
      <c r="U2420">
        <v>0</v>
      </c>
      <c r="V2420">
        <v>0</v>
      </c>
      <c r="W2420">
        <v>0.42083300000000001</v>
      </c>
      <c r="X2420">
        <v>34.508333</v>
      </c>
      <c r="Y2420">
        <v>3.7875000000000001</v>
      </c>
      <c r="Z2420">
        <v>117.833333</v>
      </c>
    </row>
    <row r="2421" spans="1:26" x14ac:dyDescent="0.3">
      <c r="A2421">
        <v>2763520</v>
      </c>
      <c r="B2421">
        <v>1</v>
      </c>
      <c r="C2421" t="s">
        <v>77</v>
      </c>
      <c r="D2421" t="s">
        <v>109</v>
      </c>
      <c r="E2421" t="s">
        <v>222</v>
      </c>
      <c r="F2421" t="s">
        <v>4545</v>
      </c>
      <c r="G2421" t="s">
        <v>199</v>
      </c>
      <c r="H2421" t="s">
        <v>47</v>
      </c>
      <c r="I2421" t="s">
        <v>129</v>
      </c>
      <c r="J2421" t="s">
        <v>130</v>
      </c>
      <c r="K2421" t="s">
        <v>131</v>
      </c>
      <c r="L2421" t="s">
        <v>6945</v>
      </c>
      <c r="M2421" t="s">
        <v>6946</v>
      </c>
      <c r="N2421">
        <v>0.93527777700000003</v>
      </c>
      <c r="O2421">
        <v>59</v>
      </c>
      <c r="P2421">
        <v>953</v>
      </c>
      <c r="Q2421">
        <v>0</v>
      </c>
      <c r="R2421">
        <v>0</v>
      </c>
      <c r="S2421">
        <v>3</v>
      </c>
      <c r="T2421">
        <v>59</v>
      </c>
      <c r="U2421">
        <v>55.181389000000003</v>
      </c>
      <c r="V2421">
        <v>891.31972099999996</v>
      </c>
      <c r="W2421">
        <v>0</v>
      </c>
      <c r="X2421">
        <v>0</v>
      </c>
      <c r="Y2421">
        <v>2.8058329999999998</v>
      </c>
      <c r="Z2421">
        <v>55.181389000000003</v>
      </c>
    </row>
    <row r="2422" spans="1:26" x14ac:dyDescent="0.3">
      <c r="A2422">
        <v>2763523</v>
      </c>
      <c r="B2422">
        <v>1</v>
      </c>
      <c r="C2422" t="s">
        <v>77</v>
      </c>
      <c r="D2422" t="s">
        <v>109</v>
      </c>
      <c r="E2422" t="s">
        <v>163</v>
      </c>
      <c r="F2422" t="s">
        <v>6947</v>
      </c>
      <c r="G2422" t="s">
        <v>199</v>
      </c>
      <c r="H2422" t="s">
        <v>47</v>
      </c>
      <c r="I2422" t="s">
        <v>129</v>
      </c>
      <c r="J2422" t="s">
        <v>130</v>
      </c>
      <c r="K2422" t="s">
        <v>131</v>
      </c>
      <c r="L2422" t="s">
        <v>6945</v>
      </c>
      <c r="M2422" t="s">
        <v>6948</v>
      </c>
      <c r="N2422">
        <v>2.0649999999999999</v>
      </c>
      <c r="O2422">
        <v>7</v>
      </c>
      <c r="P2422">
        <v>509</v>
      </c>
      <c r="Q2422">
        <v>0</v>
      </c>
      <c r="R2422">
        <v>0</v>
      </c>
      <c r="S2422">
        <v>0</v>
      </c>
      <c r="T2422">
        <v>0</v>
      </c>
      <c r="U2422">
        <v>14.455</v>
      </c>
      <c r="V2422">
        <v>1051.085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2763516</v>
      </c>
      <c r="B2423">
        <v>1</v>
      </c>
      <c r="C2423" t="s">
        <v>76</v>
      </c>
      <c r="D2423" t="s">
        <v>78</v>
      </c>
      <c r="E2423" t="s">
        <v>153</v>
      </c>
      <c r="F2423" t="s">
        <v>6949</v>
      </c>
      <c r="G2423" t="s">
        <v>206</v>
      </c>
      <c r="H2423" t="s">
        <v>46</v>
      </c>
      <c r="I2423" t="s">
        <v>129</v>
      </c>
      <c r="J2423" t="s">
        <v>130</v>
      </c>
      <c r="K2423" t="s">
        <v>131</v>
      </c>
      <c r="L2423" t="s">
        <v>6950</v>
      </c>
      <c r="M2423" t="s">
        <v>6951</v>
      </c>
      <c r="N2423">
        <v>1.6391666659999999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1.639167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2763358</v>
      </c>
      <c r="B2424">
        <v>2</v>
      </c>
      <c r="C2424" t="s">
        <v>76</v>
      </c>
      <c r="D2424" t="s">
        <v>92</v>
      </c>
      <c r="E2424" t="s">
        <v>163</v>
      </c>
      <c r="F2424" t="s">
        <v>6729</v>
      </c>
      <c r="G2424" t="s">
        <v>264</v>
      </c>
      <c r="H2424" t="s">
        <v>47</v>
      </c>
      <c r="I2424" t="s">
        <v>129</v>
      </c>
      <c r="J2424" t="s">
        <v>130</v>
      </c>
      <c r="K2424" t="s">
        <v>131</v>
      </c>
      <c r="L2424" t="s">
        <v>6763</v>
      </c>
      <c r="M2424" t="s">
        <v>6952</v>
      </c>
      <c r="N2424">
        <v>0.48722222199999998</v>
      </c>
      <c r="O2424">
        <v>0</v>
      </c>
      <c r="P2424">
        <v>0</v>
      </c>
      <c r="Q2424">
        <v>4</v>
      </c>
      <c r="R2424">
        <v>2245</v>
      </c>
      <c r="S2424">
        <v>0</v>
      </c>
      <c r="T2424">
        <v>0</v>
      </c>
      <c r="U2424">
        <v>0</v>
      </c>
      <c r="V2424">
        <v>0</v>
      </c>
      <c r="W2424">
        <v>1.9488890000000001</v>
      </c>
      <c r="X2424">
        <v>1093.8138879999999</v>
      </c>
      <c r="Y2424">
        <v>0</v>
      </c>
      <c r="Z2424">
        <v>0</v>
      </c>
    </row>
    <row r="2425" spans="1:26" x14ac:dyDescent="0.3">
      <c r="A2425">
        <v>2763527</v>
      </c>
      <c r="B2425">
        <v>1</v>
      </c>
      <c r="C2425" t="s">
        <v>77</v>
      </c>
      <c r="D2425" t="s">
        <v>111</v>
      </c>
      <c r="E2425" t="s">
        <v>163</v>
      </c>
      <c r="F2425" t="s">
        <v>6953</v>
      </c>
      <c r="G2425" t="s">
        <v>264</v>
      </c>
      <c r="H2425" t="s">
        <v>47</v>
      </c>
      <c r="I2425" t="s">
        <v>129</v>
      </c>
      <c r="J2425" t="s">
        <v>130</v>
      </c>
      <c r="K2425" t="s">
        <v>131</v>
      </c>
      <c r="L2425" t="s">
        <v>6954</v>
      </c>
      <c r="M2425" t="s">
        <v>6955</v>
      </c>
      <c r="N2425">
        <v>2.8933333330000002</v>
      </c>
      <c r="O2425">
        <v>0</v>
      </c>
      <c r="P2425">
        <v>0</v>
      </c>
      <c r="Q2425">
        <v>4</v>
      </c>
      <c r="R2425">
        <v>324</v>
      </c>
      <c r="S2425">
        <v>0</v>
      </c>
      <c r="T2425">
        <v>3</v>
      </c>
      <c r="U2425">
        <v>0</v>
      </c>
      <c r="V2425">
        <v>0</v>
      </c>
      <c r="W2425">
        <v>11.573333</v>
      </c>
      <c r="X2425">
        <v>937.44</v>
      </c>
      <c r="Y2425">
        <v>0</v>
      </c>
      <c r="Z2425">
        <v>8.68</v>
      </c>
    </row>
    <row r="2426" spans="1:26" x14ac:dyDescent="0.3">
      <c r="A2426">
        <v>2763526</v>
      </c>
      <c r="B2426">
        <v>1</v>
      </c>
      <c r="C2426" t="s">
        <v>77</v>
      </c>
      <c r="D2426" t="s">
        <v>109</v>
      </c>
      <c r="E2426" t="s">
        <v>163</v>
      </c>
      <c r="F2426" t="s">
        <v>6956</v>
      </c>
      <c r="G2426" t="s">
        <v>264</v>
      </c>
      <c r="H2426" t="s">
        <v>47</v>
      </c>
      <c r="I2426" t="s">
        <v>129</v>
      </c>
      <c r="J2426" t="s">
        <v>130</v>
      </c>
      <c r="K2426" t="s">
        <v>131</v>
      </c>
      <c r="L2426" t="s">
        <v>6957</v>
      </c>
      <c r="M2426" t="s">
        <v>6958</v>
      </c>
      <c r="N2426">
        <v>3.056944444</v>
      </c>
      <c r="O2426">
        <v>6</v>
      </c>
      <c r="P2426">
        <v>254</v>
      </c>
      <c r="Q2426">
        <v>0</v>
      </c>
      <c r="R2426">
        <v>0</v>
      </c>
      <c r="S2426">
        <v>0</v>
      </c>
      <c r="T2426">
        <v>0</v>
      </c>
      <c r="U2426">
        <v>18.341667000000001</v>
      </c>
      <c r="V2426">
        <v>776.46388899999999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2763532</v>
      </c>
      <c r="B2427">
        <v>1</v>
      </c>
      <c r="C2427" t="s">
        <v>76</v>
      </c>
      <c r="D2427" t="s">
        <v>88</v>
      </c>
      <c r="E2427" t="s">
        <v>126</v>
      </c>
      <c r="F2427" t="s">
        <v>6959</v>
      </c>
      <c r="G2427" t="s">
        <v>128</v>
      </c>
      <c r="H2427" t="s">
        <v>46</v>
      </c>
      <c r="I2427" t="s">
        <v>129</v>
      </c>
      <c r="J2427" t="s">
        <v>130</v>
      </c>
      <c r="K2427" t="s">
        <v>131</v>
      </c>
      <c r="L2427" t="s">
        <v>6960</v>
      </c>
      <c r="M2427" t="s">
        <v>6961</v>
      </c>
      <c r="N2427">
        <v>1.1975</v>
      </c>
      <c r="O2427">
        <v>0</v>
      </c>
      <c r="P2427">
        <v>22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26.344999999999999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2763540</v>
      </c>
      <c r="B2428">
        <v>1</v>
      </c>
      <c r="C2428" t="s">
        <v>76</v>
      </c>
      <c r="D2428" t="s">
        <v>101</v>
      </c>
      <c r="E2428" t="s">
        <v>153</v>
      </c>
      <c r="F2428" t="s">
        <v>6962</v>
      </c>
      <c r="G2428" t="s">
        <v>155</v>
      </c>
      <c r="H2428" t="s">
        <v>46</v>
      </c>
      <c r="I2428" t="s">
        <v>129</v>
      </c>
      <c r="J2428" t="s">
        <v>130</v>
      </c>
      <c r="K2428" t="s">
        <v>131</v>
      </c>
      <c r="L2428" t="s">
        <v>6963</v>
      </c>
      <c r="M2428" t="s">
        <v>6964</v>
      </c>
      <c r="N2428">
        <v>7.8133333330000001</v>
      </c>
      <c r="O2428">
        <v>0</v>
      </c>
      <c r="P2428">
        <v>3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23.44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2763539</v>
      </c>
      <c r="B2429">
        <v>1</v>
      </c>
      <c r="C2429" t="s">
        <v>76</v>
      </c>
      <c r="D2429" t="s">
        <v>78</v>
      </c>
      <c r="E2429" t="s">
        <v>126</v>
      </c>
      <c r="F2429" t="s">
        <v>6965</v>
      </c>
      <c r="G2429" t="s">
        <v>371</v>
      </c>
      <c r="H2429" t="s">
        <v>46</v>
      </c>
      <c r="I2429" t="s">
        <v>129</v>
      </c>
      <c r="J2429" t="s">
        <v>130</v>
      </c>
      <c r="K2429" t="s">
        <v>131</v>
      </c>
      <c r="L2429" t="s">
        <v>6966</v>
      </c>
      <c r="M2429" t="s">
        <v>6967</v>
      </c>
      <c r="N2429">
        <v>3.5008333330000001</v>
      </c>
      <c r="O2429">
        <v>0</v>
      </c>
      <c r="P2429">
        <v>48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168.04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2763537</v>
      </c>
      <c r="B2430">
        <v>1</v>
      </c>
      <c r="C2430" t="s">
        <v>77</v>
      </c>
      <c r="D2430" t="s">
        <v>111</v>
      </c>
      <c r="E2430" t="s">
        <v>222</v>
      </c>
      <c r="F2430" t="s">
        <v>6968</v>
      </c>
      <c r="G2430" t="s">
        <v>344</v>
      </c>
      <c r="H2430" t="s">
        <v>47</v>
      </c>
      <c r="I2430" t="s">
        <v>129</v>
      </c>
      <c r="J2430" t="s">
        <v>130</v>
      </c>
      <c r="K2430" t="s">
        <v>142</v>
      </c>
      <c r="L2430" t="s">
        <v>6969</v>
      </c>
      <c r="M2430" t="s">
        <v>6970</v>
      </c>
      <c r="N2430">
        <v>1.119722222</v>
      </c>
      <c r="O2430">
        <v>0</v>
      </c>
      <c r="P2430">
        <v>0</v>
      </c>
      <c r="Q2430">
        <v>8</v>
      </c>
      <c r="R2430">
        <v>351</v>
      </c>
      <c r="S2430">
        <v>16</v>
      </c>
      <c r="T2430">
        <v>625</v>
      </c>
      <c r="U2430">
        <v>0</v>
      </c>
      <c r="V2430">
        <v>0</v>
      </c>
      <c r="W2430">
        <v>8.9577779999999994</v>
      </c>
      <c r="X2430">
        <v>393.02249999999998</v>
      </c>
      <c r="Y2430">
        <v>17.915555999999999</v>
      </c>
      <c r="Z2430">
        <v>699.82638899999995</v>
      </c>
    </row>
    <row r="2431" spans="1:26" x14ac:dyDescent="0.3">
      <c r="A2431">
        <v>2763547</v>
      </c>
      <c r="B2431">
        <v>1</v>
      </c>
      <c r="C2431" t="s">
        <v>76</v>
      </c>
      <c r="D2431" t="s">
        <v>100</v>
      </c>
      <c r="E2431" t="s">
        <v>126</v>
      </c>
      <c r="F2431" t="s">
        <v>6971</v>
      </c>
      <c r="G2431" t="s">
        <v>128</v>
      </c>
      <c r="H2431" t="s">
        <v>46</v>
      </c>
      <c r="I2431" t="s">
        <v>129</v>
      </c>
      <c r="J2431" t="s">
        <v>130</v>
      </c>
      <c r="K2431" t="s">
        <v>131</v>
      </c>
      <c r="L2431" t="s">
        <v>6972</v>
      </c>
      <c r="M2431" t="s">
        <v>6973</v>
      </c>
      <c r="N2431">
        <v>2.7630555550000002</v>
      </c>
      <c r="O2431">
        <v>0</v>
      </c>
      <c r="P2431">
        <v>12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33.156666999999999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2763543</v>
      </c>
      <c r="B2432">
        <v>1</v>
      </c>
      <c r="C2432" t="s">
        <v>76</v>
      </c>
      <c r="D2432" t="s">
        <v>101</v>
      </c>
      <c r="E2432" t="s">
        <v>163</v>
      </c>
      <c r="F2432" t="s">
        <v>6974</v>
      </c>
      <c r="G2432" t="s">
        <v>160</v>
      </c>
      <c r="H2432" t="s">
        <v>47</v>
      </c>
      <c r="I2432" t="s">
        <v>129</v>
      </c>
      <c r="J2432" t="s">
        <v>130</v>
      </c>
      <c r="K2432" t="s">
        <v>131</v>
      </c>
      <c r="L2432" t="s">
        <v>6975</v>
      </c>
      <c r="M2432" t="s">
        <v>6976</v>
      </c>
      <c r="N2432">
        <v>0.19861111100000001</v>
      </c>
      <c r="O2432">
        <v>0</v>
      </c>
      <c r="P2432">
        <v>62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12.313889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2763553</v>
      </c>
      <c r="B2433">
        <v>1</v>
      </c>
      <c r="C2433" t="s">
        <v>76</v>
      </c>
      <c r="D2433" t="s">
        <v>100</v>
      </c>
      <c r="E2433" t="s">
        <v>153</v>
      </c>
      <c r="F2433" t="s">
        <v>6977</v>
      </c>
      <c r="G2433" t="s">
        <v>155</v>
      </c>
      <c r="H2433" t="s">
        <v>46</v>
      </c>
      <c r="I2433" t="s">
        <v>129</v>
      </c>
      <c r="J2433" t="s">
        <v>130</v>
      </c>
      <c r="K2433" t="s">
        <v>131</v>
      </c>
      <c r="L2433" t="s">
        <v>6978</v>
      </c>
      <c r="M2433" t="s">
        <v>6979</v>
      </c>
      <c r="N2433">
        <v>3.2344444440000002</v>
      </c>
      <c r="O2433">
        <v>0</v>
      </c>
      <c r="P2433">
        <v>10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32.344444000000003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2763546</v>
      </c>
      <c r="B2434">
        <v>1</v>
      </c>
      <c r="C2434" t="s">
        <v>76</v>
      </c>
      <c r="D2434" t="s">
        <v>91</v>
      </c>
      <c r="E2434" t="s">
        <v>153</v>
      </c>
      <c r="F2434" t="s">
        <v>6980</v>
      </c>
      <c r="G2434" t="s">
        <v>155</v>
      </c>
      <c r="H2434" t="s">
        <v>46</v>
      </c>
      <c r="I2434" t="s">
        <v>129</v>
      </c>
      <c r="J2434" t="s">
        <v>130</v>
      </c>
      <c r="K2434" t="s">
        <v>131</v>
      </c>
      <c r="L2434" t="s">
        <v>6981</v>
      </c>
      <c r="M2434" t="s">
        <v>6982</v>
      </c>
      <c r="N2434">
        <v>4.7050000000000001</v>
      </c>
      <c r="O2434">
        <v>0</v>
      </c>
      <c r="P2434">
        <v>3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14.115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2763554</v>
      </c>
      <c r="B2435">
        <v>1</v>
      </c>
      <c r="C2435" t="s">
        <v>76</v>
      </c>
      <c r="D2435" t="s">
        <v>106</v>
      </c>
      <c r="E2435" t="s">
        <v>163</v>
      </c>
      <c r="F2435" t="s">
        <v>6983</v>
      </c>
      <c r="G2435" t="s">
        <v>348</v>
      </c>
      <c r="H2435" t="s">
        <v>47</v>
      </c>
      <c r="I2435" t="s">
        <v>129</v>
      </c>
      <c r="J2435" t="s">
        <v>130</v>
      </c>
      <c r="K2435" t="s">
        <v>142</v>
      </c>
      <c r="L2435" t="s">
        <v>6984</v>
      </c>
      <c r="M2435" t="s">
        <v>6985</v>
      </c>
      <c r="N2435">
        <v>1.4455555550000001</v>
      </c>
      <c r="O2435">
        <v>0</v>
      </c>
      <c r="P2435">
        <v>1060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1532.288888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2763557</v>
      </c>
      <c r="B2436">
        <v>1</v>
      </c>
      <c r="C2436" t="s">
        <v>77</v>
      </c>
      <c r="D2436" t="s">
        <v>114</v>
      </c>
      <c r="E2436" t="s">
        <v>153</v>
      </c>
      <c r="F2436" t="s">
        <v>6986</v>
      </c>
      <c r="G2436" t="s">
        <v>249</v>
      </c>
      <c r="H2436" t="s">
        <v>46</v>
      </c>
      <c r="I2436" t="s">
        <v>129</v>
      </c>
      <c r="J2436" t="s">
        <v>130</v>
      </c>
      <c r="K2436" t="s">
        <v>131</v>
      </c>
      <c r="L2436" t="s">
        <v>6987</v>
      </c>
      <c r="M2436" t="s">
        <v>6988</v>
      </c>
      <c r="N2436">
        <v>1.8777777769999999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1.8777779999999999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2763552</v>
      </c>
      <c r="B2437">
        <v>1</v>
      </c>
      <c r="C2437" t="s">
        <v>76</v>
      </c>
      <c r="D2437" t="s">
        <v>91</v>
      </c>
      <c r="E2437" t="s">
        <v>167</v>
      </c>
      <c r="F2437" t="s">
        <v>5332</v>
      </c>
      <c r="G2437" t="s">
        <v>195</v>
      </c>
      <c r="H2437" t="s">
        <v>46</v>
      </c>
      <c r="I2437" t="s">
        <v>129</v>
      </c>
      <c r="J2437" t="s">
        <v>130</v>
      </c>
      <c r="K2437" t="s">
        <v>131</v>
      </c>
      <c r="L2437" t="s">
        <v>6989</v>
      </c>
      <c r="M2437" t="s">
        <v>6990</v>
      </c>
      <c r="N2437">
        <v>1.588055555</v>
      </c>
      <c r="O2437">
        <v>0</v>
      </c>
      <c r="P2437">
        <v>131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208.03527800000001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2763551</v>
      </c>
      <c r="B2438">
        <v>1</v>
      </c>
      <c r="C2438" t="s">
        <v>77</v>
      </c>
      <c r="D2438" t="s">
        <v>112</v>
      </c>
      <c r="E2438" t="s">
        <v>158</v>
      </c>
      <c r="F2438" t="s">
        <v>6991</v>
      </c>
      <c r="G2438" t="s">
        <v>199</v>
      </c>
      <c r="H2438" t="s">
        <v>47</v>
      </c>
      <c r="I2438" t="s">
        <v>339</v>
      </c>
      <c r="J2438" t="s">
        <v>130</v>
      </c>
      <c r="K2438" t="s">
        <v>131</v>
      </c>
      <c r="L2438" t="s">
        <v>6992</v>
      </c>
      <c r="M2438" t="s">
        <v>6993</v>
      </c>
      <c r="N2438">
        <v>5.5555550000000002E-3</v>
      </c>
      <c r="O2438">
        <v>0</v>
      </c>
      <c r="P2438">
        <v>0</v>
      </c>
      <c r="Q2438">
        <v>163</v>
      </c>
      <c r="R2438">
        <v>2886</v>
      </c>
      <c r="S2438">
        <v>2</v>
      </c>
      <c r="T2438">
        <v>861</v>
      </c>
      <c r="U2438">
        <v>0</v>
      </c>
      <c r="V2438">
        <v>0</v>
      </c>
      <c r="W2438">
        <v>0.905555</v>
      </c>
      <c r="X2438">
        <v>16.033332000000001</v>
      </c>
      <c r="Y2438">
        <v>1.1110999999999999E-2</v>
      </c>
      <c r="Z2438">
        <v>4.7833329999999998</v>
      </c>
    </row>
    <row r="2439" spans="1:26" x14ac:dyDescent="0.3">
      <c r="A2439">
        <v>2763567</v>
      </c>
      <c r="B2439">
        <v>1</v>
      </c>
      <c r="C2439" t="s">
        <v>77</v>
      </c>
      <c r="D2439" t="s">
        <v>108</v>
      </c>
      <c r="E2439" t="s">
        <v>167</v>
      </c>
      <c r="F2439" t="s">
        <v>6994</v>
      </c>
      <c r="G2439" t="s">
        <v>195</v>
      </c>
      <c r="H2439" t="s">
        <v>46</v>
      </c>
      <c r="I2439" t="s">
        <v>129</v>
      </c>
      <c r="J2439" t="s">
        <v>130</v>
      </c>
      <c r="K2439" t="s">
        <v>131</v>
      </c>
      <c r="L2439" t="s">
        <v>6992</v>
      </c>
      <c r="M2439" t="s">
        <v>6995</v>
      </c>
      <c r="N2439">
        <v>0.55972222199999999</v>
      </c>
      <c r="O2439">
        <v>0</v>
      </c>
      <c r="P2439">
        <v>27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15.112500000000001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2763570</v>
      </c>
      <c r="B2440">
        <v>1</v>
      </c>
      <c r="C2440" t="s">
        <v>77</v>
      </c>
      <c r="D2440" t="s">
        <v>108</v>
      </c>
      <c r="E2440" t="s">
        <v>158</v>
      </c>
      <c r="F2440" t="s">
        <v>803</v>
      </c>
      <c r="G2440" t="s">
        <v>199</v>
      </c>
      <c r="H2440" t="s">
        <v>47</v>
      </c>
      <c r="I2440" t="s">
        <v>129</v>
      </c>
      <c r="J2440" t="s">
        <v>130</v>
      </c>
      <c r="K2440" t="s">
        <v>131</v>
      </c>
      <c r="L2440" t="s">
        <v>6992</v>
      </c>
      <c r="M2440" t="s">
        <v>6996</v>
      </c>
      <c r="N2440">
        <v>0.762222222</v>
      </c>
      <c r="O2440">
        <v>71</v>
      </c>
      <c r="P2440">
        <v>0</v>
      </c>
      <c r="Q2440">
        <v>79</v>
      </c>
      <c r="R2440">
        <v>112</v>
      </c>
      <c r="S2440">
        <v>55</v>
      </c>
      <c r="T2440">
        <v>0</v>
      </c>
      <c r="U2440">
        <v>54.117778000000001</v>
      </c>
      <c r="V2440">
        <v>0</v>
      </c>
      <c r="W2440">
        <v>60.215555999999999</v>
      </c>
      <c r="X2440">
        <v>85.368888999999996</v>
      </c>
      <c r="Y2440">
        <v>41.922221999999998</v>
      </c>
      <c r="Z2440">
        <v>0</v>
      </c>
    </row>
    <row r="2441" spans="1:26" x14ac:dyDescent="0.3">
      <c r="A2441">
        <v>2763568</v>
      </c>
      <c r="B2441">
        <v>1</v>
      </c>
      <c r="C2441" t="s">
        <v>76</v>
      </c>
      <c r="D2441" t="s">
        <v>86</v>
      </c>
      <c r="E2441" t="s">
        <v>145</v>
      </c>
      <c r="F2441" t="s">
        <v>6779</v>
      </c>
      <c r="G2441" t="s">
        <v>135</v>
      </c>
      <c r="H2441" t="s">
        <v>46</v>
      </c>
      <c r="I2441" t="s">
        <v>129</v>
      </c>
      <c r="J2441" t="s">
        <v>130</v>
      </c>
      <c r="K2441" t="s">
        <v>131</v>
      </c>
      <c r="L2441" t="s">
        <v>6997</v>
      </c>
      <c r="M2441" t="s">
        <v>6998</v>
      </c>
      <c r="N2441">
        <v>4.8858333329999999</v>
      </c>
      <c r="O2441">
        <v>0</v>
      </c>
      <c r="P2441">
        <v>73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356.66583300000002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2763563</v>
      </c>
      <c r="B2442">
        <v>1</v>
      </c>
      <c r="C2442" t="s">
        <v>76</v>
      </c>
      <c r="D2442" t="s">
        <v>96</v>
      </c>
      <c r="E2442" t="s">
        <v>153</v>
      </c>
      <c r="F2442" t="s">
        <v>6999</v>
      </c>
      <c r="G2442" t="s">
        <v>155</v>
      </c>
      <c r="H2442" t="s">
        <v>46</v>
      </c>
      <c r="I2442" t="s">
        <v>129</v>
      </c>
      <c r="J2442" t="s">
        <v>130</v>
      </c>
      <c r="K2442" t="s">
        <v>131</v>
      </c>
      <c r="L2442" t="s">
        <v>7000</v>
      </c>
      <c r="M2442" t="s">
        <v>7001</v>
      </c>
      <c r="N2442">
        <v>5.2097222219999999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5.2097220000000002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2763448</v>
      </c>
      <c r="B2443">
        <v>2</v>
      </c>
      <c r="C2443" t="s">
        <v>77</v>
      </c>
      <c r="D2443" t="s">
        <v>123</v>
      </c>
      <c r="E2443" t="s">
        <v>167</v>
      </c>
      <c r="F2443" t="s">
        <v>6489</v>
      </c>
      <c r="G2443" t="s">
        <v>128</v>
      </c>
      <c r="H2443" t="s">
        <v>46</v>
      </c>
      <c r="I2443" t="s">
        <v>129</v>
      </c>
      <c r="J2443" t="s">
        <v>130</v>
      </c>
      <c r="K2443" t="s">
        <v>131</v>
      </c>
      <c r="L2443" t="s">
        <v>6850</v>
      </c>
      <c r="M2443" t="s">
        <v>7002</v>
      </c>
      <c r="N2443">
        <v>7.6111110999999995E-2</v>
      </c>
      <c r="O2443">
        <v>0</v>
      </c>
      <c r="P2443">
        <v>175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13.319444000000001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2763565</v>
      </c>
      <c r="B2444">
        <v>1</v>
      </c>
      <c r="C2444" t="s">
        <v>76</v>
      </c>
      <c r="D2444" t="s">
        <v>96</v>
      </c>
      <c r="E2444" t="s">
        <v>158</v>
      </c>
      <c r="F2444" t="s">
        <v>7003</v>
      </c>
      <c r="G2444" t="s">
        <v>199</v>
      </c>
      <c r="H2444" t="s">
        <v>47</v>
      </c>
      <c r="I2444" t="s">
        <v>129</v>
      </c>
      <c r="J2444" t="s">
        <v>130</v>
      </c>
      <c r="K2444" t="s">
        <v>131</v>
      </c>
      <c r="L2444" t="s">
        <v>7004</v>
      </c>
      <c r="M2444" t="s">
        <v>7005</v>
      </c>
      <c r="N2444">
        <v>1.8872222219999999</v>
      </c>
      <c r="O2444">
        <v>15</v>
      </c>
      <c r="P2444">
        <v>449</v>
      </c>
      <c r="Q2444">
        <v>0</v>
      </c>
      <c r="R2444">
        <v>0</v>
      </c>
      <c r="S2444">
        <v>0</v>
      </c>
      <c r="T2444">
        <v>0</v>
      </c>
      <c r="U2444">
        <v>28.308333000000001</v>
      </c>
      <c r="V2444">
        <v>847.36277800000005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2763582</v>
      </c>
      <c r="B2445">
        <v>1</v>
      </c>
      <c r="C2445" t="s">
        <v>77</v>
      </c>
      <c r="D2445" t="s">
        <v>124</v>
      </c>
      <c r="E2445" t="s">
        <v>153</v>
      </c>
      <c r="F2445" t="s">
        <v>7006</v>
      </c>
      <c r="G2445" t="s">
        <v>155</v>
      </c>
      <c r="H2445" t="s">
        <v>46</v>
      </c>
      <c r="I2445" t="s">
        <v>129</v>
      </c>
      <c r="J2445" t="s">
        <v>130</v>
      </c>
      <c r="K2445" t="s">
        <v>131</v>
      </c>
      <c r="L2445" t="s">
        <v>7007</v>
      </c>
      <c r="M2445" t="s">
        <v>7008</v>
      </c>
      <c r="N2445">
        <v>3.2188888879999999</v>
      </c>
      <c r="O2445">
        <v>0</v>
      </c>
      <c r="P2445">
        <v>7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22.532222000000001</v>
      </c>
      <c r="W2445">
        <v>0</v>
      </c>
      <c r="X2445">
        <v>0</v>
      </c>
      <c r="Y2445">
        <v>0</v>
      </c>
      <c r="Z2445">
        <v>0</v>
      </c>
    </row>
    <row r="2446" spans="1:26" x14ac:dyDescent="0.3">
      <c r="A2446">
        <v>2763592</v>
      </c>
      <c r="B2446">
        <v>1</v>
      </c>
      <c r="C2446" t="s">
        <v>77</v>
      </c>
      <c r="D2446" t="s">
        <v>114</v>
      </c>
      <c r="E2446" t="s">
        <v>126</v>
      </c>
      <c r="F2446" t="s">
        <v>7009</v>
      </c>
      <c r="G2446" t="s">
        <v>128</v>
      </c>
      <c r="H2446" t="s">
        <v>46</v>
      </c>
      <c r="I2446" t="s">
        <v>129</v>
      </c>
      <c r="J2446" t="s">
        <v>130</v>
      </c>
      <c r="K2446" t="s">
        <v>131</v>
      </c>
      <c r="L2446" t="s">
        <v>7010</v>
      </c>
      <c r="M2446" t="s">
        <v>7011</v>
      </c>
      <c r="N2446">
        <v>1.9213888880000001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17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32.663611000000003</v>
      </c>
    </row>
    <row r="2447" spans="1:26" x14ac:dyDescent="0.3">
      <c r="A2447">
        <v>2763566</v>
      </c>
      <c r="B2447">
        <v>1</v>
      </c>
      <c r="C2447" t="s">
        <v>76</v>
      </c>
      <c r="D2447" t="s">
        <v>79</v>
      </c>
      <c r="E2447" t="s">
        <v>145</v>
      </c>
      <c r="F2447" t="s">
        <v>7012</v>
      </c>
      <c r="G2447" t="s">
        <v>371</v>
      </c>
      <c r="H2447" t="s">
        <v>46</v>
      </c>
      <c r="I2447" t="s">
        <v>129</v>
      </c>
      <c r="J2447" t="s">
        <v>130</v>
      </c>
      <c r="K2447" t="s">
        <v>131</v>
      </c>
      <c r="L2447" t="s">
        <v>7013</v>
      </c>
      <c r="M2447" t="s">
        <v>7014</v>
      </c>
      <c r="N2447">
        <v>0.98388888799999996</v>
      </c>
      <c r="O2447">
        <v>0</v>
      </c>
      <c r="P2447">
        <v>6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5.9033329999999999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2763572</v>
      </c>
      <c r="B2448">
        <v>1</v>
      </c>
      <c r="C2448" t="s">
        <v>76</v>
      </c>
      <c r="D2448" t="s">
        <v>103</v>
      </c>
      <c r="E2448" t="s">
        <v>126</v>
      </c>
      <c r="F2448" t="s">
        <v>1881</v>
      </c>
      <c r="G2448" t="s">
        <v>128</v>
      </c>
      <c r="H2448" t="s">
        <v>46</v>
      </c>
      <c r="I2448" t="s">
        <v>129</v>
      </c>
      <c r="J2448" t="s">
        <v>130</v>
      </c>
      <c r="K2448" t="s">
        <v>131</v>
      </c>
      <c r="L2448" t="s">
        <v>7015</v>
      </c>
      <c r="M2448" t="s">
        <v>7016</v>
      </c>
      <c r="N2448">
        <v>1.8474999999999999</v>
      </c>
      <c r="O2448">
        <v>0</v>
      </c>
      <c r="P2448">
        <v>0</v>
      </c>
      <c r="Q2448">
        <v>0</v>
      </c>
      <c r="R2448">
        <v>29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53.577500000000001</v>
      </c>
      <c r="Y2448">
        <v>0</v>
      </c>
      <c r="Z2448">
        <v>0</v>
      </c>
    </row>
    <row r="2449" spans="1:26" x14ac:dyDescent="0.3">
      <c r="A2449">
        <v>2763573</v>
      </c>
      <c r="B2449">
        <v>1</v>
      </c>
      <c r="C2449" t="s">
        <v>76</v>
      </c>
      <c r="D2449" t="s">
        <v>96</v>
      </c>
      <c r="E2449" t="s">
        <v>153</v>
      </c>
      <c r="F2449" t="s">
        <v>7017</v>
      </c>
      <c r="G2449" t="s">
        <v>249</v>
      </c>
      <c r="H2449" t="s">
        <v>46</v>
      </c>
      <c r="I2449" t="s">
        <v>129</v>
      </c>
      <c r="J2449" t="s">
        <v>130</v>
      </c>
      <c r="K2449" t="s">
        <v>131</v>
      </c>
      <c r="L2449" t="s">
        <v>7018</v>
      </c>
      <c r="M2449" t="s">
        <v>7019</v>
      </c>
      <c r="N2449">
        <v>3.247222222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3.2472219999999998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2763591</v>
      </c>
      <c r="B2450">
        <v>1</v>
      </c>
      <c r="C2450" t="s">
        <v>76</v>
      </c>
      <c r="D2450" t="s">
        <v>82</v>
      </c>
      <c r="E2450" t="s">
        <v>153</v>
      </c>
      <c r="F2450" t="s">
        <v>7020</v>
      </c>
      <c r="G2450" t="s">
        <v>206</v>
      </c>
      <c r="H2450" t="s">
        <v>46</v>
      </c>
      <c r="I2450" t="s">
        <v>129</v>
      </c>
      <c r="J2450" t="s">
        <v>130</v>
      </c>
      <c r="K2450" t="s">
        <v>131</v>
      </c>
      <c r="L2450" t="s">
        <v>7021</v>
      </c>
      <c r="M2450" t="s">
        <v>7022</v>
      </c>
      <c r="N2450">
        <v>1.8061111110000001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1.806111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2763585</v>
      </c>
      <c r="B2451">
        <v>1</v>
      </c>
      <c r="C2451" t="s">
        <v>76</v>
      </c>
      <c r="D2451" t="s">
        <v>79</v>
      </c>
      <c r="E2451" t="s">
        <v>153</v>
      </c>
      <c r="F2451" t="s">
        <v>7023</v>
      </c>
      <c r="G2451" t="s">
        <v>206</v>
      </c>
      <c r="H2451" t="s">
        <v>46</v>
      </c>
      <c r="I2451" t="s">
        <v>129</v>
      </c>
      <c r="J2451" t="s">
        <v>130</v>
      </c>
      <c r="K2451" t="s">
        <v>131</v>
      </c>
      <c r="L2451" t="s">
        <v>7024</v>
      </c>
      <c r="M2451" t="s">
        <v>7025</v>
      </c>
      <c r="N2451">
        <v>1.2241666659999999</v>
      </c>
      <c r="O2451">
        <v>0</v>
      </c>
      <c r="P2451">
        <v>13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15.914167000000001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2763584</v>
      </c>
      <c r="B2452">
        <v>1</v>
      </c>
      <c r="C2452" t="s">
        <v>77</v>
      </c>
      <c r="D2452" t="s">
        <v>119</v>
      </c>
      <c r="E2452" t="s">
        <v>153</v>
      </c>
      <c r="F2452" t="s">
        <v>7026</v>
      </c>
      <c r="G2452" t="s">
        <v>155</v>
      </c>
      <c r="H2452" t="s">
        <v>46</v>
      </c>
      <c r="I2452" t="s">
        <v>129</v>
      </c>
      <c r="J2452" t="s">
        <v>130</v>
      </c>
      <c r="K2452" t="s">
        <v>131</v>
      </c>
      <c r="L2452" t="s">
        <v>7027</v>
      </c>
      <c r="M2452" t="s">
        <v>7028</v>
      </c>
      <c r="N2452">
        <v>5.346666666</v>
      </c>
      <c r="O2452">
        <v>0</v>
      </c>
      <c r="P2452">
        <v>3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16.04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2763580</v>
      </c>
      <c r="B2453">
        <v>1</v>
      </c>
      <c r="C2453" t="s">
        <v>77</v>
      </c>
      <c r="D2453" t="s">
        <v>114</v>
      </c>
      <c r="E2453" t="s">
        <v>158</v>
      </c>
      <c r="F2453" t="s">
        <v>2817</v>
      </c>
      <c r="G2453" t="s">
        <v>199</v>
      </c>
      <c r="H2453" t="s">
        <v>47</v>
      </c>
      <c r="I2453" t="s">
        <v>339</v>
      </c>
      <c r="J2453" t="s">
        <v>130</v>
      </c>
      <c r="K2453" t="s">
        <v>131</v>
      </c>
      <c r="L2453" t="s">
        <v>7029</v>
      </c>
      <c r="M2453" t="s">
        <v>7030</v>
      </c>
      <c r="N2453">
        <v>2.6111110999999999E-2</v>
      </c>
      <c r="O2453">
        <v>0</v>
      </c>
      <c r="P2453">
        <v>0</v>
      </c>
      <c r="Q2453">
        <v>3</v>
      </c>
      <c r="R2453">
        <v>0</v>
      </c>
      <c r="S2453">
        <v>63</v>
      </c>
      <c r="T2453">
        <v>503</v>
      </c>
      <c r="U2453">
        <v>0</v>
      </c>
      <c r="V2453">
        <v>0</v>
      </c>
      <c r="W2453">
        <v>7.8333E-2</v>
      </c>
      <c r="X2453">
        <v>0</v>
      </c>
      <c r="Y2453">
        <v>1.645</v>
      </c>
      <c r="Z2453">
        <v>13.133889</v>
      </c>
    </row>
    <row r="2454" spans="1:26" x14ac:dyDescent="0.3">
      <c r="A2454">
        <v>2763589</v>
      </c>
      <c r="B2454">
        <v>1</v>
      </c>
      <c r="C2454" t="s">
        <v>76</v>
      </c>
      <c r="D2454" t="s">
        <v>100</v>
      </c>
      <c r="E2454" t="s">
        <v>153</v>
      </c>
      <c r="F2454" t="s">
        <v>7031</v>
      </c>
      <c r="G2454" t="s">
        <v>249</v>
      </c>
      <c r="H2454" t="s">
        <v>46</v>
      </c>
      <c r="I2454" t="s">
        <v>129</v>
      </c>
      <c r="J2454" t="s">
        <v>130</v>
      </c>
      <c r="K2454" t="s">
        <v>131</v>
      </c>
      <c r="L2454" t="s">
        <v>7032</v>
      </c>
      <c r="M2454" t="s">
        <v>7033</v>
      </c>
      <c r="N2454">
        <v>5.8558333329999996</v>
      </c>
      <c r="O2454">
        <v>0</v>
      </c>
      <c r="P2454">
        <v>2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11.711667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2763593</v>
      </c>
      <c r="B2455">
        <v>1</v>
      </c>
      <c r="C2455" t="s">
        <v>76</v>
      </c>
      <c r="D2455" t="s">
        <v>78</v>
      </c>
      <c r="E2455" t="s">
        <v>153</v>
      </c>
      <c r="F2455" t="s">
        <v>7034</v>
      </c>
      <c r="G2455" t="s">
        <v>206</v>
      </c>
      <c r="H2455" t="s">
        <v>46</v>
      </c>
      <c r="I2455" t="s">
        <v>129</v>
      </c>
      <c r="J2455" t="s">
        <v>130</v>
      </c>
      <c r="K2455" t="s">
        <v>131</v>
      </c>
      <c r="L2455" t="s">
        <v>7035</v>
      </c>
      <c r="M2455" t="s">
        <v>7036</v>
      </c>
      <c r="N2455">
        <v>1.231666666</v>
      </c>
      <c r="O2455">
        <v>0</v>
      </c>
      <c r="P2455">
        <v>27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33.255000000000003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2763604</v>
      </c>
      <c r="B2456">
        <v>1</v>
      </c>
      <c r="C2456" t="s">
        <v>76</v>
      </c>
      <c r="D2456" t="s">
        <v>106</v>
      </c>
      <c r="E2456" t="s">
        <v>153</v>
      </c>
      <c r="F2456" t="s">
        <v>7037</v>
      </c>
      <c r="G2456" t="s">
        <v>249</v>
      </c>
      <c r="H2456" t="s">
        <v>46</v>
      </c>
      <c r="I2456" t="s">
        <v>129</v>
      </c>
      <c r="J2456" t="s">
        <v>130</v>
      </c>
      <c r="K2456" t="s">
        <v>131</v>
      </c>
      <c r="L2456" t="s">
        <v>7038</v>
      </c>
      <c r="M2456" t="s">
        <v>7039</v>
      </c>
      <c r="N2456">
        <v>1.7411111109999999</v>
      </c>
      <c r="O2456">
        <v>0</v>
      </c>
      <c r="P2456">
        <v>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1.7411110000000001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2763602</v>
      </c>
      <c r="B2457">
        <v>1</v>
      </c>
      <c r="C2457" t="s">
        <v>76</v>
      </c>
      <c r="D2457" t="s">
        <v>100</v>
      </c>
      <c r="E2457" t="s">
        <v>153</v>
      </c>
      <c r="F2457" t="s">
        <v>7040</v>
      </c>
      <c r="G2457" t="s">
        <v>249</v>
      </c>
      <c r="H2457" t="s">
        <v>46</v>
      </c>
      <c r="I2457" t="s">
        <v>129</v>
      </c>
      <c r="J2457" t="s">
        <v>130</v>
      </c>
      <c r="K2457" t="s">
        <v>131</v>
      </c>
      <c r="L2457" t="s">
        <v>7041</v>
      </c>
      <c r="M2457" t="s">
        <v>7042</v>
      </c>
      <c r="N2457">
        <v>4.4961111110000003</v>
      </c>
      <c r="O2457">
        <v>0</v>
      </c>
      <c r="P2457">
        <v>1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4.496111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2763606</v>
      </c>
      <c r="B2458">
        <v>1</v>
      </c>
      <c r="C2458" t="s">
        <v>76</v>
      </c>
      <c r="D2458" t="s">
        <v>89</v>
      </c>
      <c r="E2458" t="s">
        <v>126</v>
      </c>
      <c r="F2458" t="s">
        <v>7043</v>
      </c>
      <c r="G2458" t="s">
        <v>128</v>
      </c>
      <c r="H2458" t="s">
        <v>46</v>
      </c>
      <c r="I2458" t="s">
        <v>129</v>
      </c>
      <c r="J2458" t="s">
        <v>130</v>
      </c>
      <c r="K2458" t="s">
        <v>131</v>
      </c>
      <c r="L2458" t="s">
        <v>7044</v>
      </c>
      <c r="M2458" t="s">
        <v>7045</v>
      </c>
      <c r="N2458">
        <v>2.341388888</v>
      </c>
      <c r="O2458">
        <v>0</v>
      </c>
      <c r="P2458">
        <v>0</v>
      </c>
      <c r="Q2458">
        <v>0</v>
      </c>
      <c r="R2458">
        <v>2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4.6827779999999999</v>
      </c>
      <c r="Y2458">
        <v>0</v>
      </c>
      <c r="Z2458">
        <v>0</v>
      </c>
    </row>
    <row r="2459" spans="1:26" x14ac:dyDescent="0.3">
      <c r="A2459">
        <v>2763607</v>
      </c>
      <c r="B2459">
        <v>1</v>
      </c>
      <c r="C2459" t="s">
        <v>76</v>
      </c>
      <c r="D2459" t="s">
        <v>101</v>
      </c>
      <c r="E2459" t="s">
        <v>153</v>
      </c>
      <c r="F2459" t="s">
        <v>7046</v>
      </c>
      <c r="G2459" t="s">
        <v>249</v>
      </c>
      <c r="H2459" t="s">
        <v>46</v>
      </c>
      <c r="I2459" t="s">
        <v>129</v>
      </c>
      <c r="J2459" t="s">
        <v>130</v>
      </c>
      <c r="K2459" t="s">
        <v>131</v>
      </c>
      <c r="L2459" t="s">
        <v>7047</v>
      </c>
      <c r="M2459" t="s">
        <v>7048</v>
      </c>
      <c r="N2459">
        <v>3.190555555</v>
      </c>
      <c r="O2459">
        <v>0</v>
      </c>
      <c r="P2459">
        <v>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3.1905559999999999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2763615</v>
      </c>
      <c r="B2460">
        <v>1</v>
      </c>
      <c r="C2460" t="s">
        <v>76</v>
      </c>
      <c r="D2460" t="s">
        <v>80</v>
      </c>
      <c r="E2460" t="s">
        <v>153</v>
      </c>
      <c r="F2460" t="s">
        <v>7049</v>
      </c>
      <c r="G2460" t="s">
        <v>249</v>
      </c>
      <c r="H2460" t="s">
        <v>46</v>
      </c>
      <c r="I2460" t="s">
        <v>129</v>
      </c>
      <c r="J2460" t="s">
        <v>130</v>
      </c>
      <c r="K2460" t="s">
        <v>131</v>
      </c>
      <c r="L2460" t="s">
        <v>7050</v>
      </c>
      <c r="M2460" t="s">
        <v>7051</v>
      </c>
      <c r="N2460">
        <v>3.4502777770000002</v>
      </c>
      <c r="O2460">
        <v>0</v>
      </c>
      <c r="P2460">
        <v>1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3.450278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2763611</v>
      </c>
      <c r="B2461">
        <v>1</v>
      </c>
      <c r="C2461" t="s">
        <v>76</v>
      </c>
      <c r="D2461" t="s">
        <v>101</v>
      </c>
      <c r="E2461" t="s">
        <v>126</v>
      </c>
      <c r="F2461" t="s">
        <v>7052</v>
      </c>
      <c r="G2461" t="s">
        <v>128</v>
      </c>
      <c r="H2461" t="s">
        <v>46</v>
      </c>
      <c r="I2461" t="s">
        <v>129</v>
      </c>
      <c r="J2461" t="s">
        <v>130</v>
      </c>
      <c r="K2461" t="s">
        <v>131</v>
      </c>
      <c r="L2461" t="s">
        <v>7053</v>
      </c>
      <c r="M2461" t="s">
        <v>7054</v>
      </c>
      <c r="N2461">
        <v>1.9883333329999999</v>
      </c>
      <c r="O2461">
        <v>0</v>
      </c>
      <c r="P2461">
        <v>140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278.36666700000001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2763616</v>
      </c>
      <c r="B2462">
        <v>1</v>
      </c>
      <c r="C2462" t="s">
        <v>76</v>
      </c>
      <c r="D2462" t="s">
        <v>94</v>
      </c>
      <c r="E2462" t="s">
        <v>153</v>
      </c>
      <c r="F2462" t="s">
        <v>6843</v>
      </c>
      <c r="G2462" t="s">
        <v>249</v>
      </c>
      <c r="H2462" t="s">
        <v>46</v>
      </c>
      <c r="I2462" t="s">
        <v>129</v>
      </c>
      <c r="J2462" t="s">
        <v>130</v>
      </c>
      <c r="K2462" t="s">
        <v>131</v>
      </c>
      <c r="L2462" t="s">
        <v>7055</v>
      </c>
      <c r="M2462" t="s">
        <v>7056</v>
      </c>
      <c r="N2462">
        <v>2.7030555550000002</v>
      </c>
      <c r="O2462">
        <v>0</v>
      </c>
      <c r="P2462">
        <v>2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5.4061110000000001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2763619</v>
      </c>
      <c r="B2463">
        <v>1</v>
      </c>
      <c r="C2463" t="s">
        <v>76</v>
      </c>
      <c r="D2463" t="s">
        <v>92</v>
      </c>
      <c r="E2463" t="s">
        <v>153</v>
      </c>
      <c r="F2463" t="s">
        <v>7057</v>
      </c>
      <c r="G2463" t="s">
        <v>249</v>
      </c>
      <c r="H2463" t="s">
        <v>46</v>
      </c>
      <c r="I2463" t="s">
        <v>129</v>
      </c>
      <c r="J2463" t="s">
        <v>130</v>
      </c>
      <c r="K2463" t="s">
        <v>131</v>
      </c>
      <c r="L2463" t="s">
        <v>7058</v>
      </c>
      <c r="M2463" t="s">
        <v>7059</v>
      </c>
      <c r="N2463">
        <v>1.578333333</v>
      </c>
      <c r="O2463">
        <v>0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1.578333</v>
      </c>
      <c r="Y2463">
        <v>0</v>
      </c>
      <c r="Z2463">
        <v>0</v>
      </c>
    </row>
    <row r="2464" spans="1:26" x14ac:dyDescent="0.3">
      <c r="A2464">
        <v>2763621</v>
      </c>
      <c r="B2464">
        <v>1</v>
      </c>
      <c r="C2464" t="s">
        <v>76</v>
      </c>
      <c r="D2464" t="s">
        <v>90</v>
      </c>
      <c r="E2464" t="s">
        <v>153</v>
      </c>
      <c r="F2464" t="s">
        <v>6386</v>
      </c>
      <c r="G2464" t="s">
        <v>155</v>
      </c>
      <c r="H2464" t="s">
        <v>46</v>
      </c>
      <c r="I2464" t="s">
        <v>129</v>
      </c>
      <c r="J2464" t="s">
        <v>130</v>
      </c>
      <c r="K2464" t="s">
        <v>131</v>
      </c>
      <c r="L2464" t="s">
        <v>7060</v>
      </c>
      <c r="M2464" t="s">
        <v>7061</v>
      </c>
      <c r="N2464">
        <v>7.4291666660000004</v>
      </c>
      <c r="O2464">
        <v>0</v>
      </c>
      <c r="P2464">
        <v>9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66.862499999999997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2763624</v>
      </c>
      <c r="B2465">
        <v>1</v>
      </c>
      <c r="C2465" t="s">
        <v>76</v>
      </c>
      <c r="D2465" t="s">
        <v>104</v>
      </c>
      <c r="E2465" t="s">
        <v>153</v>
      </c>
      <c r="F2465" t="s">
        <v>7062</v>
      </c>
      <c r="G2465" t="s">
        <v>249</v>
      </c>
      <c r="H2465" t="s">
        <v>46</v>
      </c>
      <c r="I2465" t="s">
        <v>129</v>
      </c>
      <c r="J2465" t="s">
        <v>130</v>
      </c>
      <c r="K2465" t="s">
        <v>131</v>
      </c>
      <c r="L2465" t="s">
        <v>7063</v>
      </c>
      <c r="M2465" t="s">
        <v>7064</v>
      </c>
      <c r="N2465">
        <v>1.521666666</v>
      </c>
      <c r="O2465">
        <v>0</v>
      </c>
      <c r="P2465">
        <v>0</v>
      </c>
      <c r="Q2465">
        <v>0</v>
      </c>
      <c r="R2465">
        <v>2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3.0433330000000001</v>
      </c>
      <c r="Y2465">
        <v>0</v>
      </c>
      <c r="Z2465">
        <v>0</v>
      </c>
    </row>
    <row r="2466" spans="1:26" x14ac:dyDescent="0.3">
      <c r="A2466">
        <v>2763622</v>
      </c>
      <c r="B2466">
        <v>1</v>
      </c>
      <c r="C2466" t="s">
        <v>76</v>
      </c>
      <c r="D2466" t="s">
        <v>101</v>
      </c>
      <c r="E2466" t="s">
        <v>222</v>
      </c>
      <c r="F2466" t="s">
        <v>7065</v>
      </c>
      <c r="G2466" t="s">
        <v>199</v>
      </c>
      <c r="H2466" t="s">
        <v>47</v>
      </c>
      <c r="I2466" t="s">
        <v>129</v>
      </c>
      <c r="J2466" t="s">
        <v>130</v>
      </c>
      <c r="K2466" t="s">
        <v>131</v>
      </c>
      <c r="L2466" t="s">
        <v>7066</v>
      </c>
      <c r="M2466" t="s">
        <v>7067</v>
      </c>
      <c r="N2466">
        <v>0.13166666599999999</v>
      </c>
      <c r="O2466">
        <v>7</v>
      </c>
      <c r="P2466">
        <v>6999</v>
      </c>
      <c r="Q2466">
        <v>0</v>
      </c>
      <c r="R2466">
        <v>0</v>
      </c>
      <c r="S2466">
        <v>0</v>
      </c>
      <c r="T2466">
        <v>0</v>
      </c>
      <c r="U2466">
        <v>0.92166700000000001</v>
      </c>
      <c r="V2466">
        <v>921.53499499999998</v>
      </c>
      <c r="W2466">
        <v>0</v>
      </c>
      <c r="X2466">
        <v>0</v>
      </c>
      <c r="Y2466">
        <v>0</v>
      </c>
      <c r="Z2466">
        <v>0</v>
      </c>
    </row>
    <row r="2467" spans="1:26" x14ac:dyDescent="0.3">
      <c r="A2467">
        <v>2763630</v>
      </c>
      <c r="B2467">
        <v>1</v>
      </c>
      <c r="C2467" t="s">
        <v>77</v>
      </c>
      <c r="D2467" t="s">
        <v>124</v>
      </c>
      <c r="E2467" t="s">
        <v>153</v>
      </c>
      <c r="F2467" t="s">
        <v>3703</v>
      </c>
      <c r="G2467" t="s">
        <v>578</v>
      </c>
      <c r="H2467" t="s">
        <v>46</v>
      </c>
      <c r="I2467" t="s">
        <v>129</v>
      </c>
      <c r="J2467" t="s">
        <v>15</v>
      </c>
      <c r="K2467" t="s">
        <v>131</v>
      </c>
      <c r="L2467" t="s">
        <v>7068</v>
      </c>
      <c r="M2467" t="s">
        <v>7069</v>
      </c>
      <c r="N2467">
        <v>1.786944444</v>
      </c>
      <c r="O2467">
        <v>0</v>
      </c>
      <c r="P2467">
        <v>11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19.656389000000001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2763635</v>
      </c>
      <c r="B2468">
        <v>1</v>
      </c>
      <c r="C2468" t="s">
        <v>76</v>
      </c>
      <c r="D2468" t="s">
        <v>78</v>
      </c>
      <c r="E2468" t="s">
        <v>153</v>
      </c>
      <c r="F2468" t="s">
        <v>7070</v>
      </c>
      <c r="G2468" t="s">
        <v>249</v>
      </c>
      <c r="H2468" t="s">
        <v>46</v>
      </c>
      <c r="I2468" t="s">
        <v>129</v>
      </c>
      <c r="J2468" t="s">
        <v>130</v>
      </c>
      <c r="K2468" t="s">
        <v>131</v>
      </c>
      <c r="L2468" t="s">
        <v>7071</v>
      </c>
      <c r="M2468" t="s">
        <v>7072</v>
      </c>
      <c r="N2468">
        <v>1.181944444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1.1819440000000001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2763637</v>
      </c>
      <c r="B2469">
        <v>1</v>
      </c>
      <c r="C2469" t="s">
        <v>77</v>
      </c>
      <c r="D2469" t="s">
        <v>111</v>
      </c>
      <c r="E2469" t="s">
        <v>163</v>
      </c>
      <c r="F2469" t="s">
        <v>7073</v>
      </c>
      <c r="G2469" t="s">
        <v>264</v>
      </c>
      <c r="H2469" t="s">
        <v>47</v>
      </c>
      <c r="I2469" t="s">
        <v>129</v>
      </c>
      <c r="J2469" t="s">
        <v>130</v>
      </c>
      <c r="K2469" t="s">
        <v>131</v>
      </c>
      <c r="L2469" t="s">
        <v>7074</v>
      </c>
      <c r="M2469" t="s">
        <v>7075</v>
      </c>
      <c r="N2469">
        <v>3.0322222220000001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59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178.90111099999999</v>
      </c>
    </row>
    <row r="2470" spans="1:26" x14ac:dyDescent="0.3">
      <c r="A2470">
        <v>2763654</v>
      </c>
      <c r="B2470">
        <v>1</v>
      </c>
      <c r="C2470" t="s">
        <v>76</v>
      </c>
      <c r="D2470" t="s">
        <v>92</v>
      </c>
      <c r="E2470" t="s">
        <v>126</v>
      </c>
      <c r="F2470" t="s">
        <v>900</v>
      </c>
      <c r="G2470" t="s">
        <v>371</v>
      </c>
      <c r="H2470" t="s">
        <v>46</v>
      </c>
      <c r="I2470" t="s">
        <v>129</v>
      </c>
      <c r="J2470" t="s">
        <v>130</v>
      </c>
      <c r="K2470" t="s">
        <v>131</v>
      </c>
      <c r="L2470" t="s">
        <v>7076</v>
      </c>
      <c r="M2470" t="s">
        <v>7077</v>
      </c>
      <c r="N2470">
        <v>6.0922222220000002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51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310.70333299999999</v>
      </c>
    </row>
    <row r="2471" spans="1:26" x14ac:dyDescent="0.3">
      <c r="A2471">
        <v>2763657</v>
      </c>
      <c r="B2471">
        <v>1</v>
      </c>
      <c r="C2471" t="s">
        <v>77</v>
      </c>
      <c r="D2471" t="s">
        <v>123</v>
      </c>
      <c r="E2471" t="s">
        <v>126</v>
      </c>
      <c r="F2471" t="s">
        <v>7078</v>
      </c>
      <c r="G2471" t="s">
        <v>128</v>
      </c>
      <c r="H2471" t="s">
        <v>46</v>
      </c>
      <c r="I2471" t="s">
        <v>129</v>
      </c>
      <c r="J2471" t="s">
        <v>130</v>
      </c>
      <c r="K2471" t="s">
        <v>131</v>
      </c>
      <c r="L2471" t="s">
        <v>7079</v>
      </c>
      <c r="M2471" t="s">
        <v>7080</v>
      </c>
      <c r="N2471">
        <v>5.0472222220000003</v>
      </c>
      <c r="O2471">
        <v>0</v>
      </c>
      <c r="P2471">
        <v>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25.236111000000001</v>
      </c>
      <c r="W2471">
        <v>0</v>
      </c>
      <c r="X2471">
        <v>0</v>
      </c>
      <c r="Y2471">
        <v>0</v>
      </c>
      <c r="Z2471">
        <v>0</v>
      </c>
    </row>
    <row r="2472" spans="1:26" x14ac:dyDescent="0.3">
      <c r="A2472">
        <v>2763500</v>
      </c>
      <c r="B2472">
        <v>2</v>
      </c>
      <c r="C2472" t="s">
        <v>76</v>
      </c>
      <c r="D2472" t="s">
        <v>90</v>
      </c>
      <c r="E2472" t="s">
        <v>222</v>
      </c>
      <c r="F2472" t="s">
        <v>7081</v>
      </c>
      <c r="G2472" t="s">
        <v>923</v>
      </c>
      <c r="H2472" t="s">
        <v>47</v>
      </c>
      <c r="I2472" t="s">
        <v>129</v>
      </c>
      <c r="J2472" t="s">
        <v>130</v>
      </c>
      <c r="K2472" t="s">
        <v>131</v>
      </c>
      <c r="L2472" t="s">
        <v>6930</v>
      </c>
      <c r="M2472" t="s">
        <v>7082</v>
      </c>
      <c r="N2472">
        <v>1.265833333</v>
      </c>
      <c r="O2472">
        <v>0</v>
      </c>
      <c r="P2472">
        <v>0</v>
      </c>
      <c r="Q2472">
        <v>0</v>
      </c>
      <c r="R2472">
        <v>36</v>
      </c>
      <c r="S2472">
        <v>1</v>
      </c>
      <c r="T2472">
        <v>108</v>
      </c>
      <c r="U2472">
        <v>0</v>
      </c>
      <c r="V2472">
        <v>0</v>
      </c>
      <c r="W2472">
        <v>0</v>
      </c>
      <c r="X2472">
        <v>45.57</v>
      </c>
      <c r="Y2472">
        <v>1.265833</v>
      </c>
      <c r="Z2472">
        <v>136.71</v>
      </c>
    </row>
    <row r="2473" spans="1:26" x14ac:dyDescent="0.3">
      <c r="A2473">
        <v>2763660</v>
      </c>
      <c r="B2473">
        <v>1</v>
      </c>
      <c r="C2473" t="s">
        <v>76</v>
      </c>
      <c r="D2473" t="s">
        <v>89</v>
      </c>
      <c r="E2473" t="s">
        <v>153</v>
      </c>
      <c r="F2473" t="s">
        <v>7083</v>
      </c>
      <c r="G2473" t="s">
        <v>249</v>
      </c>
      <c r="H2473" t="s">
        <v>46</v>
      </c>
      <c r="I2473" t="s">
        <v>129</v>
      </c>
      <c r="J2473" t="s">
        <v>130</v>
      </c>
      <c r="K2473" t="s">
        <v>131</v>
      </c>
      <c r="L2473" t="s">
        <v>7084</v>
      </c>
      <c r="M2473" t="s">
        <v>7085</v>
      </c>
      <c r="N2473">
        <v>1.2747222220000001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1.2747219999999999</v>
      </c>
      <c r="W2473">
        <v>0</v>
      </c>
      <c r="X2473">
        <v>0</v>
      </c>
      <c r="Y2473">
        <v>0</v>
      </c>
      <c r="Z2473">
        <v>0</v>
      </c>
    </row>
    <row r="2474" spans="1:26" x14ac:dyDescent="0.3">
      <c r="A2474">
        <v>2763672</v>
      </c>
      <c r="B2474">
        <v>1</v>
      </c>
      <c r="C2474" t="s">
        <v>76</v>
      </c>
      <c r="D2474" t="s">
        <v>106</v>
      </c>
      <c r="E2474" t="s">
        <v>126</v>
      </c>
      <c r="F2474" t="s">
        <v>7086</v>
      </c>
      <c r="G2474" t="s">
        <v>371</v>
      </c>
      <c r="H2474" t="s">
        <v>46</v>
      </c>
      <c r="I2474" t="s">
        <v>129</v>
      </c>
      <c r="J2474" t="s">
        <v>130</v>
      </c>
      <c r="K2474" t="s">
        <v>131</v>
      </c>
      <c r="L2474" t="s">
        <v>7087</v>
      </c>
      <c r="M2474" t="s">
        <v>7088</v>
      </c>
      <c r="N2474">
        <v>1.5538888879999999</v>
      </c>
      <c r="O2474">
        <v>0</v>
      </c>
      <c r="P2474">
        <v>35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54.386111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2763669</v>
      </c>
      <c r="B2475">
        <v>1</v>
      </c>
      <c r="C2475" t="s">
        <v>76</v>
      </c>
      <c r="D2475" t="s">
        <v>99</v>
      </c>
      <c r="E2475" t="s">
        <v>167</v>
      </c>
      <c r="F2475" t="s">
        <v>7089</v>
      </c>
      <c r="G2475" t="s">
        <v>160</v>
      </c>
      <c r="H2475" t="s">
        <v>46</v>
      </c>
      <c r="I2475" t="s">
        <v>129</v>
      </c>
      <c r="J2475" t="s">
        <v>130</v>
      </c>
      <c r="K2475" t="s">
        <v>131</v>
      </c>
      <c r="L2475" t="s">
        <v>7090</v>
      </c>
      <c r="M2475" t="s">
        <v>7091</v>
      </c>
      <c r="N2475">
        <v>0.20361111100000001</v>
      </c>
      <c r="O2475">
        <v>0</v>
      </c>
      <c r="P2475">
        <v>4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0.81444399999999995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2763673</v>
      </c>
      <c r="B2476">
        <v>1</v>
      </c>
      <c r="C2476" t="s">
        <v>76</v>
      </c>
      <c r="D2476" t="s">
        <v>99</v>
      </c>
      <c r="E2476" t="s">
        <v>153</v>
      </c>
      <c r="F2476" t="s">
        <v>7092</v>
      </c>
      <c r="G2476" t="s">
        <v>206</v>
      </c>
      <c r="H2476" t="s">
        <v>46</v>
      </c>
      <c r="I2476" t="s">
        <v>129</v>
      </c>
      <c r="J2476" t="s">
        <v>130</v>
      </c>
      <c r="K2476" t="s">
        <v>131</v>
      </c>
      <c r="L2476" t="s">
        <v>7093</v>
      </c>
      <c r="M2476" t="s">
        <v>7094</v>
      </c>
      <c r="N2476">
        <v>2.5786111109999998</v>
      </c>
      <c r="O2476">
        <v>0</v>
      </c>
      <c r="P2476">
        <v>5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12.893056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2763678</v>
      </c>
      <c r="B2477">
        <v>1</v>
      </c>
      <c r="C2477" t="s">
        <v>76</v>
      </c>
      <c r="D2477" t="s">
        <v>99</v>
      </c>
      <c r="E2477" t="s">
        <v>126</v>
      </c>
      <c r="F2477" t="s">
        <v>7095</v>
      </c>
      <c r="G2477" t="s">
        <v>578</v>
      </c>
      <c r="H2477" t="s">
        <v>46</v>
      </c>
      <c r="I2477" t="s">
        <v>129</v>
      </c>
      <c r="J2477" t="s">
        <v>130</v>
      </c>
      <c r="K2477" t="s">
        <v>131</v>
      </c>
      <c r="L2477" t="s">
        <v>7096</v>
      </c>
      <c r="M2477" t="s">
        <v>7097</v>
      </c>
      <c r="N2477">
        <v>3.0672222219999998</v>
      </c>
      <c r="O2477">
        <v>0</v>
      </c>
      <c r="P2477">
        <v>51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156.42833300000001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2763676</v>
      </c>
      <c r="B2478">
        <v>1</v>
      </c>
      <c r="C2478" t="s">
        <v>76</v>
      </c>
      <c r="D2478" t="s">
        <v>98</v>
      </c>
      <c r="E2478" t="s">
        <v>126</v>
      </c>
      <c r="F2478" t="s">
        <v>7098</v>
      </c>
      <c r="G2478" t="s">
        <v>128</v>
      </c>
      <c r="H2478" t="s">
        <v>46</v>
      </c>
      <c r="I2478" t="s">
        <v>129</v>
      </c>
      <c r="J2478" t="s">
        <v>130</v>
      </c>
      <c r="K2478" t="s">
        <v>131</v>
      </c>
      <c r="L2478" t="s">
        <v>7099</v>
      </c>
      <c r="M2478" t="s">
        <v>7100</v>
      </c>
      <c r="N2478">
        <v>0.67638888799999997</v>
      </c>
      <c r="O2478">
        <v>0</v>
      </c>
      <c r="P2478">
        <v>0</v>
      </c>
      <c r="Q2478">
        <v>0</v>
      </c>
      <c r="R2478">
        <v>21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14.204167</v>
      </c>
      <c r="Y2478">
        <v>0</v>
      </c>
      <c r="Z2478">
        <v>0</v>
      </c>
    </row>
    <row r="2479" spans="1:26" x14ac:dyDescent="0.3">
      <c r="A2479">
        <v>2763677</v>
      </c>
      <c r="B2479">
        <v>1</v>
      </c>
      <c r="C2479" t="s">
        <v>76</v>
      </c>
      <c r="D2479" t="s">
        <v>97</v>
      </c>
      <c r="E2479" t="s">
        <v>126</v>
      </c>
      <c r="F2479" t="s">
        <v>4143</v>
      </c>
      <c r="G2479" t="s">
        <v>160</v>
      </c>
      <c r="H2479" t="s">
        <v>46</v>
      </c>
      <c r="I2479" t="s">
        <v>129</v>
      </c>
      <c r="J2479" t="s">
        <v>130</v>
      </c>
      <c r="K2479" t="s">
        <v>131</v>
      </c>
      <c r="L2479" t="s">
        <v>7101</v>
      </c>
      <c r="M2479" t="s">
        <v>7102</v>
      </c>
      <c r="N2479">
        <v>1.3988888880000001</v>
      </c>
      <c r="O2479">
        <v>0</v>
      </c>
      <c r="P2479">
        <v>117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163.66999999999999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2763681</v>
      </c>
      <c r="B2480">
        <v>1</v>
      </c>
      <c r="C2480" t="s">
        <v>76</v>
      </c>
      <c r="D2480" t="s">
        <v>92</v>
      </c>
      <c r="E2480" t="s">
        <v>153</v>
      </c>
      <c r="F2480" t="s">
        <v>7103</v>
      </c>
      <c r="G2480" t="s">
        <v>155</v>
      </c>
      <c r="H2480" t="s">
        <v>46</v>
      </c>
      <c r="I2480" t="s">
        <v>129</v>
      </c>
      <c r="J2480" t="s">
        <v>130</v>
      </c>
      <c r="K2480" t="s">
        <v>131</v>
      </c>
      <c r="L2480" t="s">
        <v>7104</v>
      </c>
      <c r="M2480" t="s">
        <v>7105</v>
      </c>
      <c r="N2480">
        <v>0.74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2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1.48</v>
      </c>
    </row>
    <row r="2481" spans="1:26" x14ac:dyDescent="0.3">
      <c r="A2481">
        <v>2763744</v>
      </c>
      <c r="B2481">
        <v>1</v>
      </c>
      <c r="C2481" t="s">
        <v>76</v>
      </c>
      <c r="D2481" t="s">
        <v>88</v>
      </c>
      <c r="E2481" t="s">
        <v>126</v>
      </c>
      <c r="F2481" t="s">
        <v>7106</v>
      </c>
      <c r="G2481" t="s">
        <v>128</v>
      </c>
      <c r="H2481" t="s">
        <v>46</v>
      </c>
      <c r="I2481" t="s">
        <v>129</v>
      </c>
      <c r="J2481" t="s">
        <v>130</v>
      </c>
      <c r="K2481" t="s">
        <v>131</v>
      </c>
      <c r="L2481" t="s">
        <v>7107</v>
      </c>
      <c r="M2481" t="s">
        <v>7108</v>
      </c>
      <c r="N2481">
        <v>1.312777777</v>
      </c>
      <c r="O2481">
        <v>0</v>
      </c>
      <c r="P2481">
        <v>8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10.502222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2763692</v>
      </c>
      <c r="B2482">
        <v>1</v>
      </c>
      <c r="C2482" t="s">
        <v>77</v>
      </c>
      <c r="D2482" t="s">
        <v>108</v>
      </c>
      <c r="E2482" t="s">
        <v>153</v>
      </c>
      <c r="F2482" t="s">
        <v>7109</v>
      </c>
      <c r="G2482" t="s">
        <v>206</v>
      </c>
      <c r="H2482" t="s">
        <v>46</v>
      </c>
      <c r="I2482" t="s">
        <v>129</v>
      </c>
      <c r="J2482" t="s">
        <v>130</v>
      </c>
      <c r="K2482" t="s">
        <v>131</v>
      </c>
      <c r="L2482" t="s">
        <v>7110</v>
      </c>
      <c r="M2482" t="s">
        <v>7111</v>
      </c>
      <c r="N2482">
        <v>0.66638888799999996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0.66638900000000001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2763688</v>
      </c>
      <c r="B2483">
        <v>1</v>
      </c>
      <c r="C2483" t="s">
        <v>76</v>
      </c>
      <c r="D2483" t="s">
        <v>88</v>
      </c>
      <c r="E2483" t="s">
        <v>167</v>
      </c>
      <c r="F2483" t="s">
        <v>7112</v>
      </c>
      <c r="G2483" t="s">
        <v>135</v>
      </c>
      <c r="H2483" t="s">
        <v>46</v>
      </c>
      <c r="I2483" t="s">
        <v>129</v>
      </c>
      <c r="J2483" t="s">
        <v>130</v>
      </c>
      <c r="K2483" t="s">
        <v>131</v>
      </c>
      <c r="L2483" t="s">
        <v>7113</v>
      </c>
      <c r="M2483" t="s">
        <v>7114</v>
      </c>
      <c r="N2483">
        <v>2.3858333329999999</v>
      </c>
      <c r="O2483">
        <v>0</v>
      </c>
      <c r="P2483">
        <v>48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114.52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2763694</v>
      </c>
      <c r="B2484">
        <v>1</v>
      </c>
      <c r="C2484" t="s">
        <v>76</v>
      </c>
      <c r="D2484" t="s">
        <v>78</v>
      </c>
      <c r="E2484" t="s">
        <v>145</v>
      </c>
      <c r="F2484" t="s">
        <v>7115</v>
      </c>
      <c r="G2484" t="s">
        <v>150</v>
      </c>
      <c r="H2484" t="s">
        <v>46</v>
      </c>
      <c r="I2484" t="s">
        <v>129</v>
      </c>
      <c r="J2484" t="s">
        <v>130</v>
      </c>
      <c r="K2484" t="s">
        <v>131</v>
      </c>
      <c r="L2484" t="s">
        <v>7116</v>
      </c>
      <c r="M2484" t="s">
        <v>7117</v>
      </c>
      <c r="N2484">
        <v>2.3802777769999999</v>
      </c>
      <c r="O2484">
        <v>0</v>
      </c>
      <c r="P2484">
        <v>17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40.464722000000002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2763711</v>
      </c>
      <c r="B2485">
        <v>1</v>
      </c>
      <c r="C2485" t="s">
        <v>76</v>
      </c>
      <c r="D2485" t="s">
        <v>78</v>
      </c>
      <c r="E2485" t="s">
        <v>145</v>
      </c>
      <c r="F2485" t="s">
        <v>7118</v>
      </c>
      <c r="G2485" t="s">
        <v>150</v>
      </c>
      <c r="H2485" t="s">
        <v>46</v>
      </c>
      <c r="I2485" t="s">
        <v>129</v>
      </c>
      <c r="J2485" t="s">
        <v>130</v>
      </c>
      <c r="K2485" t="s">
        <v>131</v>
      </c>
      <c r="L2485" t="s">
        <v>7119</v>
      </c>
      <c r="M2485" t="s">
        <v>7120</v>
      </c>
      <c r="N2485">
        <v>1.9913888879999999</v>
      </c>
      <c r="O2485">
        <v>0</v>
      </c>
      <c r="P2485">
        <v>17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33.853611000000001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2763696</v>
      </c>
      <c r="B2486">
        <v>1</v>
      </c>
      <c r="C2486" t="s">
        <v>76</v>
      </c>
      <c r="D2486" t="s">
        <v>81</v>
      </c>
      <c r="E2486" t="s">
        <v>153</v>
      </c>
      <c r="F2486" t="s">
        <v>6654</v>
      </c>
      <c r="G2486" t="s">
        <v>155</v>
      </c>
      <c r="H2486" t="s">
        <v>46</v>
      </c>
      <c r="I2486" t="s">
        <v>129</v>
      </c>
      <c r="J2486" t="s">
        <v>130</v>
      </c>
      <c r="K2486" t="s">
        <v>131</v>
      </c>
      <c r="L2486" t="s">
        <v>7121</v>
      </c>
      <c r="M2486" t="s">
        <v>7122</v>
      </c>
      <c r="N2486">
        <v>2.9588888880000002</v>
      </c>
      <c r="O2486">
        <v>0</v>
      </c>
      <c r="P2486">
        <v>16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47.342222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2763705</v>
      </c>
      <c r="B2487">
        <v>1</v>
      </c>
      <c r="C2487" t="s">
        <v>77</v>
      </c>
      <c r="D2487" t="s">
        <v>112</v>
      </c>
      <c r="E2487" t="s">
        <v>158</v>
      </c>
      <c r="F2487" t="s">
        <v>6138</v>
      </c>
      <c r="G2487" t="s">
        <v>199</v>
      </c>
      <c r="H2487" t="s">
        <v>47</v>
      </c>
      <c r="I2487" t="s">
        <v>129</v>
      </c>
      <c r="J2487" t="s">
        <v>130</v>
      </c>
      <c r="K2487" t="s">
        <v>131</v>
      </c>
      <c r="L2487" t="s">
        <v>7123</v>
      </c>
      <c r="M2487" t="s">
        <v>7124</v>
      </c>
      <c r="N2487">
        <v>0.108333333</v>
      </c>
      <c r="O2487">
        <v>0</v>
      </c>
      <c r="P2487">
        <v>0</v>
      </c>
      <c r="Q2487">
        <v>0</v>
      </c>
      <c r="R2487">
        <v>0</v>
      </c>
      <c r="S2487">
        <v>14</v>
      </c>
      <c r="T2487">
        <v>328</v>
      </c>
      <c r="U2487">
        <v>0</v>
      </c>
      <c r="V2487">
        <v>0</v>
      </c>
      <c r="W2487">
        <v>0</v>
      </c>
      <c r="X2487">
        <v>0</v>
      </c>
      <c r="Y2487">
        <v>1.516667</v>
      </c>
      <c r="Z2487">
        <v>35.533332999999999</v>
      </c>
    </row>
    <row r="2488" spans="1:26" x14ac:dyDescent="0.3">
      <c r="A2488">
        <v>2763702</v>
      </c>
      <c r="B2488">
        <v>1</v>
      </c>
      <c r="C2488" t="s">
        <v>76</v>
      </c>
      <c r="D2488" t="s">
        <v>98</v>
      </c>
      <c r="E2488" t="s">
        <v>126</v>
      </c>
      <c r="F2488" t="s">
        <v>7125</v>
      </c>
      <c r="G2488" t="s">
        <v>128</v>
      </c>
      <c r="H2488" t="s">
        <v>46</v>
      </c>
      <c r="I2488" t="s">
        <v>129</v>
      </c>
      <c r="J2488" t="s">
        <v>130</v>
      </c>
      <c r="K2488" t="s">
        <v>131</v>
      </c>
      <c r="L2488" t="s">
        <v>7126</v>
      </c>
      <c r="M2488" t="s">
        <v>7127</v>
      </c>
      <c r="N2488">
        <v>1.054166666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44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46.383333</v>
      </c>
    </row>
    <row r="2489" spans="1:26" x14ac:dyDescent="0.3">
      <c r="A2489">
        <v>2763716</v>
      </c>
      <c r="B2489">
        <v>1</v>
      </c>
      <c r="C2489" t="s">
        <v>76</v>
      </c>
      <c r="D2489" t="s">
        <v>79</v>
      </c>
      <c r="E2489" t="s">
        <v>126</v>
      </c>
      <c r="F2489" t="s">
        <v>7128</v>
      </c>
      <c r="G2489" t="s">
        <v>135</v>
      </c>
      <c r="H2489" t="s">
        <v>46</v>
      </c>
      <c r="I2489" t="s">
        <v>129</v>
      </c>
      <c r="J2489" t="s">
        <v>130</v>
      </c>
      <c r="K2489" t="s">
        <v>131</v>
      </c>
      <c r="L2489" t="s">
        <v>7129</v>
      </c>
      <c r="M2489" t="s">
        <v>7130</v>
      </c>
      <c r="N2489">
        <v>5.1261111110000002</v>
      </c>
      <c r="O2489">
        <v>0</v>
      </c>
      <c r="P2489">
        <v>14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71.765556000000004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2763722</v>
      </c>
      <c r="B2490">
        <v>1</v>
      </c>
      <c r="C2490" t="s">
        <v>77</v>
      </c>
      <c r="D2490" t="s">
        <v>124</v>
      </c>
      <c r="E2490" t="s">
        <v>153</v>
      </c>
      <c r="F2490" t="s">
        <v>3514</v>
      </c>
      <c r="G2490" t="s">
        <v>155</v>
      </c>
      <c r="H2490" t="s">
        <v>46</v>
      </c>
      <c r="I2490" t="s">
        <v>129</v>
      </c>
      <c r="J2490" t="s">
        <v>130</v>
      </c>
      <c r="K2490" t="s">
        <v>131</v>
      </c>
      <c r="L2490" t="s">
        <v>7131</v>
      </c>
      <c r="M2490" t="s">
        <v>7132</v>
      </c>
      <c r="N2490">
        <v>3.394722222</v>
      </c>
      <c r="O2490">
        <v>0</v>
      </c>
      <c r="P2490">
        <v>11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37.341943999999998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2763710</v>
      </c>
      <c r="B2491">
        <v>1</v>
      </c>
      <c r="C2491" t="s">
        <v>76</v>
      </c>
      <c r="D2491" t="s">
        <v>96</v>
      </c>
      <c r="E2491" t="s">
        <v>222</v>
      </c>
      <c r="F2491" t="s">
        <v>6764</v>
      </c>
      <c r="G2491" t="s">
        <v>199</v>
      </c>
      <c r="H2491" t="s">
        <v>47</v>
      </c>
      <c r="I2491" t="s">
        <v>129</v>
      </c>
      <c r="J2491" t="s">
        <v>130</v>
      </c>
      <c r="K2491" t="s">
        <v>131</v>
      </c>
      <c r="L2491" t="s">
        <v>7133</v>
      </c>
      <c r="M2491" t="s">
        <v>7134</v>
      </c>
      <c r="N2491">
        <v>0.73777777700000002</v>
      </c>
      <c r="O2491">
        <v>12</v>
      </c>
      <c r="P2491">
        <v>523</v>
      </c>
      <c r="Q2491">
        <v>0</v>
      </c>
      <c r="R2491">
        <v>0</v>
      </c>
      <c r="S2491">
        <v>0</v>
      </c>
      <c r="T2491">
        <v>0</v>
      </c>
      <c r="U2491">
        <v>8.8533329999999992</v>
      </c>
      <c r="V2491">
        <v>385.857777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2763715</v>
      </c>
      <c r="B2492">
        <v>1</v>
      </c>
      <c r="C2492" t="s">
        <v>76</v>
      </c>
      <c r="D2492" t="s">
        <v>96</v>
      </c>
      <c r="E2492" t="s">
        <v>138</v>
      </c>
      <c r="F2492" t="s">
        <v>7135</v>
      </c>
      <c r="G2492" t="s">
        <v>199</v>
      </c>
      <c r="H2492" t="s">
        <v>47</v>
      </c>
      <c r="I2492" t="s">
        <v>129</v>
      </c>
      <c r="J2492" t="s">
        <v>130</v>
      </c>
      <c r="K2492" t="s">
        <v>131</v>
      </c>
      <c r="L2492" t="s">
        <v>7136</v>
      </c>
      <c r="M2492" t="s">
        <v>7137</v>
      </c>
      <c r="N2492">
        <v>0.20499999999999999</v>
      </c>
      <c r="O2492">
        <v>218</v>
      </c>
      <c r="P2492">
        <v>1906</v>
      </c>
      <c r="Q2492">
        <v>0</v>
      </c>
      <c r="R2492">
        <v>0</v>
      </c>
      <c r="S2492">
        <v>0</v>
      </c>
      <c r="T2492">
        <v>0</v>
      </c>
      <c r="U2492">
        <v>44.69</v>
      </c>
      <c r="V2492">
        <v>390.73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2763714</v>
      </c>
      <c r="B2493">
        <v>1</v>
      </c>
      <c r="C2493" t="s">
        <v>76</v>
      </c>
      <c r="D2493" t="s">
        <v>101</v>
      </c>
      <c r="E2493" t="s">
        <v>153</v>
      </c>
      <c r="F2493" t="s">
        <v>7138</v>
      </c>
      <c r="G2493" t="s">
        <v>206</v>
      </c>
      <c r="H2493" t="s">
        <v>46</v>
      </c>
      <c r="I2493" t="s">
        <v>129</v>
      </c>
      <c r="J2493" t="s">
        <v>130</v>
      </c>
      <c r="K2493" t="s">
        <v>131</v>
      </c>
      <c r="L2493" t="s">
        <v>7139</v>
      </c>
      <c r="M2493" t="s">
        <v>7140</v>
      </c>
      <c r="N2493">
        <v>5.0844444439999998</v>
      </c>
      <c r="O2493">
        <v>0</v>
      </c>
      <c r="P2493">
        <v>10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50.844444000000003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2763726</v>
      </c>
      <c r="B2494">
        <v>1</v>
      </c>
      <c r="C2494" t="s">
        <v>76</v>
      </c>
      <c r="D2494" t="s">
        <v>92</v>
      </c>
      <c r="E2494" t="s">
        <v>153</v>
      </c>
      <c r="F2494" t="s">
        <v>7141</v>
      </c>
      <c r="G2494" t="s">
        <v>249</v>
      </c>
      <c r="H2494" t="s">
        <v>46</v>
      </c>
      <c r="I2494" t="s">
        <v>129</v>
      </c>
      <c r="J2494" t="s">
        <v>130</v>
      </c>
      <c r="K2494" t="s">
        <v>131</v>
      </c>
      <c r="L2494" t="s">
        <v>7142</v>
      </c>
      <c r="M2494" t="s">
        <v>7143</v>
      </c>
      <c r="N2494">
        <v>1.798333333</v>
      </c>
      <c r="O2494">
        <v>0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1.798333</v>
      </c>
      <c r="Y2494">
        <v>0</v>
      </c>
      <c r="Z2494">
        <v>0</v>
      </c>
    </row>
    <row r="2495" spans="1:26" x14ac:dyDescent="0.3">
      <c r="A2495">
        <v>2763734</v>
      </c>
      <c r="B2495">
        <v>1</v>
      </c>
      <c r="C2495" t="s">
        <v>77</v>
      </c>
      <c r="D2495" t="s">
        <v>112</v>
      </c>
      <c r="E2495" t="s">
        <v>158</v>
      </c>
      <c r="F2495" t="s">
        <v>3450</v>
      </c>
      <c r="G2495" t="s">
        <v>199</v>
      </c>
      <c r="H2495" t="s">
        <v>47</v>
      </c>
      <c r="I2495" t="s">
        <v>129</v>
      </c>
      <c r="J2495" t="s">
        <v>130</v>
      </c>
      <c r="K2495" t="s">
        <v>131</v>
      </c>
      <c r="L2495" t="s">
        <v>7144</v>
      </c>
      <c r="M2495" t="s">
        <v>7145</v>
      </c>
      <c r="N2495">
        <v>0.123055555</v>
      </c>
      <c r="O2495">
        <v>0</v>
      </c>
      <c r="P2495">
        <v>0</v>
      </c>
      <c r="Q2495">
        <v>0</v>
      </c>
      <c r="R2495">
        <v>0</v>
      </c>
      <c r="S2495">
        <v>14</v>
      </c>
      <c r="T2495">
        <v>328</v>
      </c>
      <c r="U2495">
        <v>0</v>
      </c>
      <c r="V2495">
        <v>0</v>
      </c>
      <c r="W2495">
        <v>0</v>
      </c>
      <c r="X2495">
        <v>0</v>
      </c>
      <c r="Y2495">
        <v>1.7227779999999999</v>
      </c>
      <c r="Z2495">
        <v>40.362222000000003</v>
      </c>
    </row>
    <row r="2496" spans="1:26" x14ac:dyDescent="0.3">
      <c r="A2496">
        <v>2763735</v>
      </c>
      <c r="B2496">
        <v>1</v>
      </c>
      <c r="C2496" t="s">
        <v>76</v>
      </c>
      <c r="D2496" t="s">
        <v>96</v>
      </c>
      <c r="E2496" t="s">
        <v>158</v>
      </c>
      <c r="F2496" t="s">
        <v>6940</v>
      </c>
      <c r="G2496" t="s">
        <v>199</v>
      </c>
      <c r="H2496" t="s">
        <v>47</v>
      </c>
      <c r="I2496" t="s">
        <v>129</v>
      </c>
      <c r="J2496" t="s">
        <v>130</v>
      </c>
      <c r="K2496" t="s">
        <v>131</v>
      </c>
      <c r="L2496" t="s">
        <v>7146</v>
      </c>
      <c r="M2496" t="s">
        <v>7147</v>
      </c>
      <c r="N2496">
        <v>1.143333333</v>
      </c>
      <c r="O2496">
        <v>15</v>
      </c>
      <c r="P2496">
        <v>449</v>
      </c>
      <c r="Q2496">
        <v>0</v>
      </c>
      <c r="R2496">
        <v>0</v>
      </c>
      <c r="S2496">
        <v>0</v>
      </c>
      <c r="T2496">
        <v>0</v>
      </c>
      <c r="U2496">
        <v>17.149999999999999</v>
      </c>
      <c r="V2496">
        <v>513.35666700000002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2763743</v>
      </c>
      <c r="B2497">
        <v>1</v>
      </c>
      <c r="C2497" t="s">
        <v>76</v>
      </c>
      <c r="D2497" t="s">
        <v>80</v>
      </c>
      <c r="E2497" t="s">
        <v>153</v>
      </c>
      <c r="F2497" t="s">
        <v>7148</v>
      </c>
      <c r="G2497" t="s">
        <v>155</v>
      </c>
      <c r="H2497" t="s">
        <v>46</v>
      </c>
      <c r="I2497" t="s">
        <v>129</v>
      </c>
      <c r="J2497" t="s">
        <v>130</v>
      </c>
      <c r="K2497" t="s">
        <v>131</v>
      </c>
      <c r="L2497" t="s">
        <v>7149</v>
      </c>
      <c r="M2497" t="s">
        <v>7150</v>
      </c>
      <c r="N2497">
        <v>3.0388888879999998</v>
      </c>
      <c r="O2497">
        <v>0</v>
      </c>
      <c r="P2497">
        <v>4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12.155556000000001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2763745</v>
      </c>
      <c r="B2498">
        <v>1</v>
      </c>
      <c r="C2498" t="s">
        <v>77</v>
      </c>
      <c r="D2498" t="s">
        <v>114</v>
      </c>
      <c r="E2498" t="s">
        <v>126</v>
      </c>
      <c r="F2498" t="s">
        <v>7151</v>
      </c>
      <c r="G2498" t="s">
        <v>128</v>
      </c>
      <c r="H2498" t="s">
        <v>46</v>
      </c>
      <c r="I2498" t="s">
        <v>129</v>
      </c>
      <c r="J2498" t="s">
        <v>130</v>
      </c>
      <c r="K2498" t="s">
        <v>131</v>
      </c>
      <c r="L2498" t="s">
        <v>7152</v>
      </c>
      <c r="M2498" t="s">
        <v>7153</v>
      </c>
      <c r="N2498">
        <v>3.130833333</v>
      </c>
      <c r="O2498">
        <v>0</v>
      </c>
      <c r="P2498">
        <v>46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144.01833300000001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2763749</v>
      </c>
      <c r="B2499">
        <v>1</v>
      </c>
      <c r="C2499" t="s">
        <v>76</v>
      </c>
      <c r="D2499" t="s">
        <v>94</v>
      </c>
      <c r="E2499" t="s">
        <v>126</v>
      </c>
      <c r="F2499" t="s">
        <v>2023</v>
      </c>
      <c r="G2499" t="s">
        <v>128</v>
      </c>
      <c r="H2499" t="s">
        <v>46</v>
      </c>
      <c r="I2499" t="s">
        <v>129</v>
      </c>
      <c r="J2499" t="s">
        <v>130</v>
      </c>
      <c r="K2499" t="s">
        <v>131</v>
      </c>
      <c r="L2499" t="s">
        <v>7154</v>
      </c>
      <c r="M2499" t="s">
        <v>7155</v>
      </c>
      <c r="N2499">
        <v>1.2138888880000001</v>
      </c>
      <c r="O2499">
        <v>0</v>
      </c>
      <c r="P2499">
        <v>25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30.347221999999999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2763759</v>
      </c>
      <c r="B2500">
        <v>1</v>
      </c>
      <c r="C2500" t="s">
        <v>76</v>
      </c>
      <c r="D2500" t="s">
        <v>78</v>
      </c>
      <c r="E2500" t="s">
        <v>153</v>
      </c>
      <c r="F2500" t="s">
        <v>7156</v>
      </c>
      <c r="G2500" t="s">
        <v>249</v>
      </c>
      <c r="H2500" t="s">
        <v>46</v>
      </c>
      <c r="I2500" t="s">
        <v>129</v>
      </c>
      <c r="J2500" t="s">
        <v>130</v>
      </c>
      <c r="K2500" t="s">
        <v>131</v>
      </c>
      <c r="L2500" t="s">
        <v>7157</v>
      </c>
      <c r="M2500" t="s">
        <v>7158</v>
      </c>
      <c r="N2500">
        <v>2.4424999999999999</v>
      </c>
      <c r="O2500">
        <v>0</v>
      </c>
      <c r="P2500">
        <v>2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4.8849999999999998</v>
      </c>
      <c r="W2500">
        <v>0</v>
      </c>
      <c r="X2500">
        <v>0</v>
      </c>
      <c r="Y2500">
        <v>0</v>
      </c>
      <c r="Z2500">
        <v>0</v>
      </c>
    </row>
    <row r="2501" spans="1:26" x14ac:dyDescent="0.3">
      <c r="A2501">
        <v>2763756</v>
      </c>
      <c r="B2501">
        <v>1</v>
      </c>
      <c r="C2501" t="s">
        <v>76</v>
      </c>
      <c r="D2501" t="s">
        <v>100</v>
      </c>
      <c r="E2501" t="s">
        <v>153</v>
      </c>
      <c r="F2501" t="s">
        <v>7159</v>
      </c>
      <c r="G2501" t="s">
        <v>155</v>
      </c>
      <c r="H2501" t="s">
        <v>46</v>
      </c>
      <c r="I2501" t="s">
        <v>129</v>
      </c>
      <c r="J2501" t="s">
        <v>130</v>
      </c>
      <c r="K2501" t="s">
        <v>131</v>
      </c>
      <c r="L2501" t="s">
        <v>7160</v>
      </c>
      <c r="M2501" t="s">
        <v>7161</v>
      </c>
      <c r="N2501">
        <v>1.678055555</v>
      </c>
      <c r="O2501">
        <v>0</v>
      </c>
      <c r="P2501">
        <v>5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8.3902780000000003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2763757</v>
      </c>
      <c r="B2502">
        <v>1</v>
      </c>
      <c r="C2502" t="s">
        <v>76</v>
      </c>
      <c r="D2502" t="s">
        <v>99</v>
      </c>
      <c r="E2502" t="s">
        <v>126</v>
      </c>
      <c r="F2502" t="s">
        <v>7162</v>
      </c>
      <c r="G2502" t="s">
        <v>1679</v>
      </c>
      <c r="H2502" t="s">
        <v>46</v>
      </c>
      <c r="I2502" t="s">
        <v>129</v>
      </c>
      <c r="J2502" t="s">
        <v>130</v>
      </c>
      <c r="K2502" t="s">
        <v>131</v>
      </c>
      <c r="L2502" t="s">
        <v>7163</v>
      </c>
      <c r="M2502" t="s">
        <v>7164</v>
      </c>
      <c r="N2502">
        <v>2.5233333330000001</v>
      </c>
      <c r="O2502">
        <v>0</v>
      </c>
      <c r="P2502">
        <v>65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164.01666700000001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2763762</v>
      </c>
      <c r="B2503">
        <v>1</v>
      </c>
      <c r="C2503" t="s">
        <v>76</v>
      </c>
      <c r="D2503" t="s">
        <v>88</v>
      </c>
      <c r="E2503" t="s">
        <v>126</v>
      </c>
      <c r="F2503" t="s">
        <v>6959</v>
      </c>
      <c r="G2503" t="s">
        <v>128</v>
      </c>
      <c r="H2503" t="s">
        <v>46</v>
      </c>
      <c r="I2503" t="s">
        <v>129</v>
      </c>
      <c r="J2503" t="s">
        <v>130</v>
      </c>
      <c r="K2503" t="s">
        <v>131</v>
      </c>
      <c r="L2503" t="s">
        <v>7165</v>
      </c>
      <c r="M2503" t="s">
        <v>7166</v>
      </c>
      <c r="N2503">
        <v>1.2719444440000001</v>
      </c>
      <c r="O2503">
        <v>0</v>
      </c>
      <c r="P2503">
        <v>22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27.982778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2763763</v>
      </c>
      <c r="B2504">
        <v>1</v>
      </c>
      <c r="C2504" t="s">
        <v>76</v>
      </c>
      <c r="D2504" t="s">
        <v>84</v>
      </c>
      <c r="E2504" t="s">
        <v>153</v>
      </c>
      <c r="F2504" t="s">
        <v>7167</v>
      </c>
      <c r="G2504" t="s">
        <v>155</v>
      </c>
      <c r="H2504" t="s">
        <v>46</v>
      </c>
      <c r="I2504" t="s">
        <v>129</v>
      </c>
      <c r="J2504" t="s">
        <v>130</v>
      </c>
      <c r="K2504" t="s">
        <v>131</v>
      </c>
      <c r="L2504" t="s">
        <v>7168</v>
      </c>
      <c r="M2504" t="s">
        <v>7169</v>
      </c>
      <c r="N2504">
        <v>0.45166666599999999</v>
      </c>
      <c r="O2504">
        <v>0</v>
      </c>
      <c r="P2504">
        <v>10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4.516667</v>
      </c>
      <c r="W2504">
        <v>0</v>
      </c>
      <c r="X2504">
        <v>0</v>
      </c>
      <c r="Y2504">
        <v>0</v>
      </c>
      <c r="Z2504">
        <v>0</v>
      </c>
    </row>
    <row r="2505" spans="1:26" x14ac:dyDescent="0.3">
      <c r="A2505">
        <v>2763764</v>
      </c>
      <c r="B2505">
        <v>1</v>
      </c>
      <c r="C2505" t="s">
        <v>76</v>
      </c>
      <c r="D2505" t="s">
        <v>90</v>
      </c>
      <c r="E2505" t="s">
        <v>167</v>
      </c>
      <c r="F2505" t="s">
        <v>7170</v>
      </c>
      <c r="G2505" t="s">
        <v>277</v>
      </c>
      <c r="H2505" t="s">
        <v>46</v>
      </c>
      <c r="I2505" t="s">
        <v>129</v>
      </c>
      <c r="J2505" t="s">
        <v>130</v>
      </c>
      <c r="K2505" t="s">
        <v>131</v>
      </c>
      <c r="L2505" t="s">
        <v>7171</v>
      </c>
      <c r="M2505" t="s">
        <v>7172</v>
      </c>
      <c r="N2505">
        <v>1.1936111110000001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152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181.428889</v>
      </c>
    </row>
    <row r="2506" spans="1:26" x14ac:dyDescent="0.3">
      <c r="A2506">
        <v>2763772</v>
      </c>
      <c r="B2506">
        <v>1</v>
      </c>
      <c r="C2506" t="s">
        <v>77</v>
      </c>
      <c r="D2506" t="s">
        <v>118</v>
      </c>
      <c r="E2506" t="s">
        <v>145</v>
      </c>
      <c r="F2506" t="s">
        <v>7173</v>
      </c>
      <c r="G2506" t="s">
        <v>150</v>
      </c>
      <c r="H2506" t="s">
        <v>46</v>
      </c>
      <c r="I2506" t="s">
        <v>129</v>
      </c>
      <c r="J2506" t="s">
        <v>130</v>
      </c>
      <c r="K2506" t="s">
        <v>131</v>
      </c>
      <c r="L2506" t="s">
        <v>7174</v>
      </c>
      <c r="M2506" t="s">
        <v>7175</v>
      </c>
      <c r="N2506">
        <v>1.606666666</v>
      </c>
      <c r="O2506">
        <v>0</v>
      </c>
      <c r="P2506">
        <v>46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73.906666999999999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2763776</v>
      </c>
      <c r="B2507">
        <v>1</v>
      </c>
      <c r="C2507" t="s">
        <v>76</v>
      </c>
      <c r="D2507" t="s">
        <v>78</v>
      </c>
      <c r="E2507" t="s">
        <v>126</v>
      </c>
      <c r="F2507" t="s">
        <v>7176</v>
      </c>
      <c r="G2507" t="s">
        <v>1679</v>
      </c>
      <c r="H2507" t="s">
        <v>46</v>
      </c>
      <c r="I2507" t="s">
        <v>129</v>
      </c>
      <c r="J2507" t="s">
        <v>130</v>
      </c>
      <c r="K2507" t="s">
        <v>131</v>
      </c>
      <c r="L2507" t="s">
        <v>7177</v>
      </c>
      <c r="M2507" t="s">
        <v>7178</v>
      </c>
      <c r="N2507">
        <v>2.0188888880000002</v>
      </c>
      <c r="O2507">
        <v>0</v>
      </c>
      <c r="P2507">
        <v>103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207.94555500000001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2763775</v>
      </c>
      <c r="B2508">
        <v>1</v>
      </c>
      <c r="C2508" t="s">
        <v>76</v>
      </c>
      <c r="D2508" t="s">
        <v>78</v>
      </c>
      <c r="E2508" t="s">
        <v>153</v>
      </c>
      <c r="F2508" t="s">
        <v>7179</v>
      </c>
      <c r="G2508" t="s">
        <v>249</v>
      </c>
      <c r="H2508" t="s">
        <v>46</v>
      </c>
      <c r="I2508" t="s">
        <v>129</v>
      </c>
      <c r="J2508" t="s">
        <v>130</v>
      </c>
      <c r="K2508" t="s">
        <v>131</v>
      </c>
      <c r="L2508" t="s">
        <v>7180</v>
      </c>
      <c r="M2508" t="s">
        <v>7181</v>
      </c>
      <c r="N2508">
        <v>6.6302777769999999</v>
      </c>
      <c r="O2508">
        <v>0</v>
      </c>
      <c r="P2508">
        <v>12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79.563333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2763778</v>
      </c>
      <c r="B2509">
        <v>1</v>
      </c>
      <c r="C2509" t="s">
        <v>76</v>
      </c>
      <c r="D2509" t="s">
        <v>92</v>
      </c>
      <c r="E2509" t="s">
        <v>222</v>
      </c>
      <c r="F2509" t="s">
        <v>7182</v>
      </c>
      <c r="G2509" t="s">
        <v>199</v>
      </c>
      <c r="H2509" t="s">
        <v>47</v>
      </c>
      <c r="I2509" t="s">
        <v>129</v>
      </c>
      <c r="J2509" t="s">
        <v>130</v>
      </c>
      <c r="K2509" t="s">
        <v>131</v>
      </c>
      <c r="L2509" t="s">
        <v>7183</v>
      </c>
      <c r="M2509" t="s">
        <v>7184</v>
      </c>
      <c r="N2509">
        <v>0.211666666</v>
      </c>
      <c r="O2509">
        <v>0</v>
      </c>
      <c r="P2509">
        <v>0</v>
      </c>
      <c r="Q2509">
        <v>4</v>
      </c>
      <c r="R2509">
        <v>928</v>
      </c>
      <c r="S2509">
        <v>0</v>
      </c>
      <c r="T2509">
        <v>0</v>
      </c>
      <c r="U2509">
        <v>0</v>
      </c>
      <c r="V2509">
        <v>0</v>
      </c>
      <c r="W2509">
        <v>0.84666699999999995</v>
      </c>
      <c r="X2509">
        <v>196.42666600000001</v>
      </c>
      <c r="Y2509">
        <v>0</v>
      </c>
      <c r="Z2509">
        <v>0</v>
      </c>
    </row>
    <row r="2510" spans="1:26" x14ac:dyDescent="0.3">
      <c r="A2510">
        <v>2763780</v>
      </c>
      <c r="B2510">
        <v>1</v>
      </c>
      <c r="C2510" t="s">
        <v>76</v>
      </c>
      <c r="D2510" t="s">
        <v>92</v>
      </c>
      <c r="E2510" t="s">
        <v>163</v>
      </c>
      <c r="F2510" t="s">
        <v>7185</v>
      </c>
      <c r="G2510" t="s">
        <v>732</v>
      </c>
      <c r="H2510" t="s">
        <v>47</v>
      </c>
      <c r="I2510" t="s">
        <v>129</v>
      </c>
      <c r="J2510" t="s">
        <v>130</v>
      </c>
      <c r="K2510" t="s">
        <v>131</v>
      </c>
      <c r="L2510" t="s">
        <v>7186</v>
      </c>
      <c r="M2510" t="s">
        <v>7187</v>
      </c>
      <c r="N2510">
        <v>4.557222222</v>
      </c>
      <c r="O2510">
        <v>0</v>
      </c>
      <c r="P2510">
        <v>0</v>
      </c>
      <c r="Q2510">
        <v>3</v>
      </c>
      <c r="R2510">
        <v>90</v>
      </c>
      <c r="S2510">
        <v>0</v>
      </c>
      <c r="T2510">
        <v>0</v>
      </c>
      <c r="U2510">
        <v>0</v>
      </c>
      <c r="V2510">
        <v>0</v>
      </c>
      <c r="W2510">
        <v>13.671666999999999</v>
      </c>
      <c r="X2510">
        <v>410.15</v>
      </c>
      <c r="Y2510">
        <v>0</v>
      </c>
      <c r="Z2510">
        <v>0</v>
      </c>
    </row>
    <row r="2511" spans="1:26" x14ac:dyDescent="0.3">
      <c r="A2511">
        <v>2763783</v>
      </c>
      <c r="B2511">
        <v>1</v>
      </c>
      <c r="C2511" t="s">
        <v>76</v>
      </c>
      <c r="D2511" t="s">
        <v>81</v>
      </c>
      <c r="E2511" t="s">
        <v>153</v>
      </c>
      <c r="F2511" t="s">
        <v>7188</v>
      </c>
      <c r="G2511" t="s">
        <v>206</v>
      </c>
      <c r="H2511" t="s">
        <v>46</v>
      </c>
      <c r="I2511" t="s">
        <v>129</v>
      </c>
      <c r="J2511" t="s">
        <v>130</v>
      </c>
      <c r="K2511" t="s">
        <v>131</v>
      </c>
      <c r="L2511" t="s">
        <v>7189</v>
      </c>
      <c r="M2511" t="s">
        <v>7190</v>
      </c>
      <c r="N2511">
        <v>1.5233333330000001</v>
      </c>
      <c r="O2511">
        <v>0</v>
      </c>
      <c r="P2511">
        <v>8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12.186667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2763785</v>
      </c>
      <c r="B2512">
        <v>1</v>
      </c>
      <c r="C2512" t="s">
        <v>76</v>
      </c>
      <c r="D2512" t="s">
        <v>93</v>
      </c>
      <c r="E2512" t="s">
        <v>126</v>
      </c>
      <c r="F2512" t="s">
        <v>7191</v>
      </c>
      <c r="G2512" t="s">
        <v>128</v>
      </c>
      <c r="H2512" t="s">
        <v>46</v>
      </c>
      <c r="I2512" t="s">
        <v>129</v>
      </c>
      <c r="J2512" t="s">
        <v>130</v>
      </c>
      <c r="K2512" t="s">
        <v>131</v>
      </c>
      <c r="L2512" t="s">
        <v>7192</v>
      </c>
      <c r="M2512" t="s">
        <v>7193</v>
      </c>
      <c r="N2512">
        <v>1.179166666</v>
      </c>
      <c r="O2512">
        <v>0</v>
      </c>
      <c r="P2512">
        <v>57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67.212500000000006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2763546</v>
      </c>
      <c r="B2513">
        <v>2</v>
      </c>
      <c r="C2513" t="s">
        <v>76</v>
      </c>
      <c r="D2513" t="s">
        <v>91</v>
      </c>
      <c r="E2513" t="s">
        <v>126</v>
      </c>
      <c r="F2513" t="s">
        <v>7194</v>
      </c>
      <c r="G2513" t="s">
        <v>155</v>
      </c>
      <c r="H2513" t="s">
        <v>46</v>
      </c>
      <c r="I2513" t="s">
        <v>129</v>
      </c>
      <c r="J2513" t="s">
        <v>130</v>
      </c>
      <c r="K2513" t="s">
        <v>131</v>
      </c>
      <c r="L2513" t="s">
        <v>6982</v>
      </c>
      <c r="M2513" t="s">
        <v>7195</v>
      </c>
      <c r="N2513">
        <v>0.72611111100000003</v>
      </c>
      <c r="O2513">
        <v>0</v>
      </c>
      <c r="P2513">
        <v>80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58.088889000000002</v>
      </c>
      <c r="W2513">
        <v>0</v>
      </c>
      <c r="X2513">
        <v>0</v>
      </c>
      <c r="Y2513">
        <v>0</v>
      </c>
      <c r="Z2513">
        <v>0</v>
      </c>
    </row>
    <row r="2514" spans="1:26" x14ac:dyDescent="0.3">
      <c r="A2514">
        <v>2763793</v>
      </c>
      <c r="B2514">
        <v>1</v>
      </c>
      <c r="C2514" t="s">
        <v>76</v>
      </c>
      <c r="D2514" t="s">
        <v>86</v>
      </c>
      <c r="E2514" t="s">
        <v>126</v>
      </c>
      <c r="F2514" t="s">
        <v>6314</v>
      </c>
      <c r="G2514" t="s">
        <v>128</v>
      </c>
      <c r="H2514" t="s">
        <v>46</v>
      </c>
      <c r="I2514" t="s">
        <v>129</v>
      </c>
      <c r="J2514" t="s">
        <v>130</v>
      </c>
      <c r="K2514" t="s">
        <v>131</v>
      </c>
      <c r="L2514" t="s">
        <v>7196</v>
      </c>
      <c r="M2514" t="s">
        <v>7197</v>
      </c>
      <c r="N2514">
        <v>1.341111111</v>
      </c>
      <c r="O2514">
        <v>0</v>
      </c>
      <c r="P2514">
        <v>148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198.484444</v>
      </c>
      <c r="W2514">
        <v>0</v>
      </c>
      <c r="X2514">
        <v>0</v>
      </c>
      <c r="Y2514">
        <v>0</v>
      </c>
      <c r="Z2514">
        <v>0</v>
      </c>
    </row>
    <row r="2515" spans="1:26" x14ac:dyDescent="0.3">
      <c r="A2515">
        <v>2763792</v>
      </c>
      <c r="B2515">
        <v>1</v>
      </c>
      <c r="C2515" t="s">
        <v>76</v>
      </c>
      <c r="D2515" t="s">
        <v>81</v>
      </c>
      <c r="E2515" t="s">
        <v>153</v>
      </c>
      <c r="F2515" t="s">
        <v>7198</v>
      </c>
      <c r="G2515" t="s">
        <v>206</v>
      </c>
      <c r="H2515" t="s">
        <v>46</v>
      </c>
      <c r="I2515" t="s">
        <v>129</v>
      </c>
      <c r="J2515" t="s">
        <v>130</v>
      </c>
      <c r="K2515" t="s">
        <v>131</v>
      </c>
      <c r="L2515" t="s">
        <v>7199</v>
      </c>
      <c r="M2515" t="s">
        <v>7200</v>
      </c>
      <c r="N2515">
        <v>2.8111111110000002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2.8111109999999999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2763801</v>
      </c>
      <c r="B2516">
        <v>1</v>
      </c>
      <c r="C2516" t="s">
        <v>76</v>
      </c>
      <c r="D2516" t="s">
        <v>99</v>
      </c>
      <c r="E2516" t="s">
        <v>167</v>
      </c>
      <c r="F2516" t="s">
        <v>7201</v>
      </c>
      <c r="G2516" t="s">
        <v>195</v>
      </c>
      <c r="H2516" t="s">
        <v>46</v>
      </c>
      <c r="I2516" t="s">
        <v>129</v>
      </c>
      <c r="J2516" t="s">
        <v>130</v>
      </c>
      <c r="K2516" t="s">
        <v>131</v>
      </c>
      <c r="L2516" t="s">
        <v>7202</v>
      </c>
      <c r="M2516" t="s">
        <v>7203</v>
      </c>
      <c r="N2516">
        <v>0.44194444399999999</v>
      </c>
      <c r="O2516">
        <v>0</v>
      </c>
      <c r="P2516">
        <v>273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120.65083300000001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2763808</v>
      </c>
      <c r="B2517">
        <v>1</v>
      </c>
      <c r="C2517" t="s">
        <v>76</v>
      </c>
      <c r="D2517" t="s">
        <v>93</v>
      </c>
      <c r="E2517" t="s">
        <v>126</v>
      </c>
      <c r="F2517" t="s">
        <v>7204</v>
      </c>
      <c r="G2517" t="s">
        <v>128</v>
      </c>
      <c r="H2517" t="s">
        <v>46</v>
      </c>
      <c r="I2517" t="s">
        <v>129</v>
      </c>
      <c r="J2517" t="s">
        <v>130</v>
      </c>
      <c r="K2517" t="s">
        <v>131</v>
      </c>
      <c r="L2517" t="s">
        <v>7205</v>
      </c>
      <c r="M2517" t="s">
        <v>7206</v>
      </c>
      <c r="N2517">
        <v>0.73861111099999999</v>
      </c>
      <c r="O2517">
        <v>0</v>
      </c>
      <c r="P2517">
        <v>291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214.935833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2763809</v>
      </c>
      <c r="B2518">
        <v>1</v>
      </c>
      <c r="C2518" t="s">
        <v>76</v>
      </c>
      <c r="D2518" t="s">
        <v>81</v>
      </c>
      <c r="E2518" t="s">
        <v>145</v>
      </c>
      <c r="F2518" t="s">
        <v>7207</v>
      </c>
      <c r="G2518" t="s">
        <v>150</v>
      </c>
      <c r="H2518" t="s">
        <v>46</v>
      </c>
      <c r="I2518" t="s">
        <v>129</v>
      </c>
      <c r="J2518" t="s">
        <v>130</v>
      </c>
      <c r="K2518" t="s">
        <v>131</v>
      </c>
      <c r="L2518" t="s">
        <v>7208</v>
      </c>
      <c r="M2518" t="s">
        <v>7209</v>
      </c>
      <c r="N2518">
        <v>1.416388888</v>
      </c>
      <c r="O2518">
        <v>0</v>
      </c>
      <c r="P2518">
        <v>140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198.294444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2763815</v>
      </c>
      <c r="B2519">
        <v>1</v>
      </c>
      <c r="C2519" t="s">
        <v>76</v>
      </c>
      <c r="D2519" t="s">
        <v>79</v>
      </c>
      <c r="E2519" t="s">
        <v>126</v>
      </c>
      <c r="F2519" t="s">
        <v>7210</v>
      </c>
      <c r="G2519" t="s">
        <v>371</v>
      </c>
      <c r="H2519" t="s">
        <v>46</v>
      </c>
      <c r="I2519" t="s">
        <v>129</v>
      </c>
      <c r="J2519" t="s">
        <v>130</v>
      </c>
      <c r="K2519" t="s">
        <v>131</v>
      </c>
      <c r="L2519" t="s">
        <v>7211</v>
      </c>
      <c r="M2519" t="s">
        <v>7212</v>
      </c>
      <c r="N2519">
        <v>1.788888888</v>
      </c>
      <c r="O2519">
        <v>0</v>
      </c>
      <c r="P2519">
        <v>183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327.36666700000001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2763820</v>
      </c>
      <c r="B2520">
        <v>1</v>
      </c>
      <c r="C2520" t="s">
        <v>76</v>
      </c>
      <c r="D2520" t="s">
        <v>85</v>
      </c>
      <c r="E2520" t="s">
        <v>167</v>
      </c>
      <c r="F2520" t="s">
        <v>7213</v>
      </c>
      <c r="G2520" t="s">
        <v>2281</v>
      </c>
      <c r="H2520" t="s">
        <v>46</v>
      </c>
      <c r="I2520" t="s">
        <v>129</v>
      </c>
      <c r="J2520" t="s">
        <v>130</v>
      </c>
      <c r="K2520" t="s">
        <v>131</v>
      </c>
      <c r="L2520" t="s">
        <v>7214</v>
      </c>
      <c r="M2520" t="s">
        <v>7215</v>
      </c>
      <c r="N2520">
        <v>0.576944444</v>
      </c>
      <c r="O2520">
        <v>0</v>
      </c>
      <c r="P2520">
        <v>146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84.233889000000005</v>
      </c>
      <c r="W2520">
        <v>0</v>
      </c>
      <c r="X2520">
        <v>0</v>
      </c>
      <c r="Y2520">
        <v>0</v>
      </c>
      <c r="Z2520">
        <v>0</v>
      </c>
    </row>
    <row r="2521" spans="1:26" x14ac:dyDescent="0.3">
      <c r="A2521">
        <v>2763776</v>
      </c>
      <c r="B2521">
        <v>2</v>
      </c>
      <c r="C2521" t="s">
        <v>76</v>
      </c>
      <c r="D2521" t="s">
        <v>78</v>
      </c>
      <c r="E2521" t="s">
        <v>167</v>
      </c>
      <c r="F2521" t="s">
        <v>7216</v>
      </c>
      <c r="G2521" t="s">
        <v>1679</v>
      </c>
      <c r="H2521" t="s">
        <v>46</v>
      </c>
      <c r="I2521" t="s">
        <v>129</v>
      </c>
      <c r="J2521" t="s">
        <v>130</v>
      </c>
      <c r="K2521" t="s">
        <v>131</v>
      </c>
      <c r="L2521" t="s">
        <v>7178</v>
      </c>
      <c r="M2521" t="s">
        <v>7217</v>
      </c>
      <c r="N2521">
        <v>1.3094444439999999</v>
      </c>
      <c r="O2521">
        <v>0</v>
      </c>
      <c r="P2521">
        <v>858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1123.5033330000001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2763839</v>
      </c>
      <c r="B2522">
        <v>1</v>
      </c>
      <c r="C2522" t="s">
        <v>77</v>
      </c>
      <c r="D2522" t="s">
        <v>114</v>
      </c>
      <c r="E2522" t="s">
        <v>222</v>
      </c>
      <c r="F2522" t="s">
        <v>7218</v>
      </c>
      <c r="G2522" t="s">
        <v>199</v>
      </c>
      <c r="H2522" t="s">
        <v>47</v>
      </c>
      <c r="I2522" t="s">
        <v>129</v>
      </c>
      <c r="J2522" t="s">
        <v>130</v>
      </c>
      <c r="K2522" t="s">
        <v>131</v>
      </c>
      <c r="L2522" t="s">
        <v>7219</v>
      </c>
      <c r="M2522" t="s">
        <v>7220</v>
      </c>
      <c r="N2522">
        <v>0.72305555499999996</v>
      </c>
      <c r="O2522">
        <v>1</v>
      </c>
      <c r="P2522">
        <v>426</v>
      </c>
      <c r="Q2522">
        <v>0</v>
      </c>
      <c r="R2522">
        <v>0</v>
      </c>
      <c r="S2522">
        <v>0</v>
      </c>
      <c r="T2522">
        <v>0</v>
      </c>
      <c r="U2522">
        <v>0.72305600000000003</v>
      </c>
      <c r="V2522">
        <v>308.02166599999998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2763834</v>
      </c>
      <c r="B2523">
        <v>1</v>
      </c>
      <c r="C2523" t="s">
        <v>76</v>
      </c>
      <c r="D2523" t="s">
        <v>96</v>
      </c>
      <c r="E2523" t="s">
        <v>126</v>
      </c>
      <c r="F2523" t="s">
        <v>7221</v>
      </c>
      <c r="G2523" t="s">
        <v>128</v>
      </c>
      <c r="H2523" t="s">
        <v>46</v>
      </c>
      <c r="I2523" t="s">
        <v>129</v>
      </c>
      <c r="J2523" t="s">
        <v>130</v>
      </c>
      <c r="K2523" t="s">
        <v>131</v>
      </c>
      <c r="L2523" t="s">
        <v>7222</v>
      </c>
      <c r="M2523" t="s">
        <v>7223</v>
      </c>
      <c r="N2523">
        <v>0.83333333300000001</v>
      </c>
      <c r="O2523">
        <v>0</v>
      </c>
      <c r="P2523">
        <v>76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63.333333000000003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2763836</v>
      </c>
      <c r="B2524">
        <v>1</v>
      </c>
      <c r="C2524" t="s">
        <v>76</v>
      </c>
      <c r="D2524" t="s">
        <v>79</v>
      </c>
      <c r="E2524" t="s">
        <v>126</v>
      </c>
      <c r="F2524" t="s">
        <v>6747</v>
      </c>
      <c r="G2524" t="s">
        <v>371</v>
      </c>
      <c r="H2524" t="s">
        <v>46</v>
      </c>
      <c r="I2524" t="s">
        <v>129</v>
      </c>
      <c r="J2524" t="s">
        <v>130</v>
      </c>
      <c r="K2524" t="s">
        <v>131</v>
      </c>
      <c r="L2524" t="s">
        <v>7224</v>
      </c>
      <c r="M2524" t="s">
        <v>7225</v>
      </c>
      <c r="N2524">
        <v>0.88555555500000005</v>
      </c>
      <c r="O2524">
        <v>0</v>
      </c>
      <c r="P2524">
        <v>6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5.3133330000000001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2763837</v>
      </c>
      <c r="B2525">
        <v>1</v>
      </c>
      <c r="C2525" t="s">
        <v>76</v>
      </c>
      <c r="D2525" t="s">
        <v>78</v>
      </c>
      <c r="E2525" t="s">
        <v>126</v>
      </c>
      <c r="F2525" t="s">
        <v>7226</v>
      </c>
      <c r="G2525" t="s">
        <v>128</v>
      </c>
      <c r="H2525" t="s">
        <v>46</v>
      </c>
      <c r="I2525" t="s">
        <v>129</v>
      </c>
      <c r="J2525" t="s">
        <v>130</v>
      </c>
      <c r="K2525" t="s">
        <v>131</v>
      </c>
      <c r="L2525" t="s">
        <v>7227</v>
      </c>
      <c r="M2525" t="s">
        <v>7228</v>
      </c>
      <c r="N2525">
        <v>1.121388888</v>
      </c>
      <c r="O2525">
        <v>0</v>
      </c>
      <c r="P2525">
        <v>189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211.9425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2763842</v>
      </c>
      <c r="B2526">
        <v>1</v>
      </c>
      <c r="C2526" t="s">
        <v>76</v>
      </c>
      <c r="D2526" t="s">
        <v>89</v>
      </c>
      <c r="E2526" t="s">
        <v>126</v>
      </c>
      <c r="F2526" t="s">
        <v>7229</v>
      </c>
      <c r="G2526" t="s">
        <v>128</v>
      </c>
      <c r="H2526" t="s">
        <v>46</v>
      </c>
      <c r="I2526" t="s">
        <v>129</v>
      </c>
      <c r="J2526" t="s">
        <v>130</v>
      </c>
      <c r="K2526" t="s">
        <v>131</v>
      </c>
      <c r="L2526" t="s">
        <v>7230</v>
      </c>
      <c r="M2526" t="s">
        <v>7231</v>
      </c>
      <c r="N2526">
        <v>1.89</v>
      </c>
      <c r="O2526">
        <v>0</v>
      </c>
      <c r="P2526">
        <v>127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240.03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2763847</v>
      </c>
      <c r="B2527">
        <v>1</v>
      </c>
      <c r="C2527" t="s">
        <v>76</v>
      </c>
      <c r="D2527" t="s">
        <v>81</v>
      </c>
      <c r="E2527" t="s">
        <v>153</v>
      </c>
      <c r="F2527" t="s">
        <v>7232</v>
      </c>
      <c r="G2527" t="s">
        <v>155</v>
      </c>
      <c r="H2527" t="s">
        <v>46</v>
      </c>
      <c r="I2527" t="s">
        <v>129</v>
      </c>
      <c r="J2527" t="s">
        <v>130</v>
      </c>
      <c r="K2527" t="s">
        <v>131</v>
      </c>
      <c r="L2527" t="s">
        <v>7233</v>
      </c>
      <c r="M2527" t="s">
        <v>7234</v>
      </c>
      <c r="N2527">
        <v>2.3925000000000001</v>
      </c>
      <c r="O2527">
        <v>0</v>
      </c>
      <c r="P2527">
        <v>14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33.494999999999997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2763851</v>
      </c>
      <c r="B2528">
        <v>1</v>
      </c>
      <c r="C2528" t="s">
        <v>77</v>
      </c>
      <c r="D2528" t="s">
        <v>117</v>
      </c>
      <c r="E2528" t="s">
        <v>126</v>
      </c>
      <c r="F2528" t="s">
        <v>6222</v>
      </c>
      <c r="G2528" t="s">
        <v>128</v>
      </c>
      <c r="H2528" t="s">
        <v>46</v>
      </c>
      <c r="I2528" t="s">
        <v>129</v>
      </c>
      <c r="J2528" t="s">
        <v>130</v>
      </c>
      <c r="K2528" t="s">
        <v>131</v>
      </c>
      <c r="L2528" t="s">
        <v>7235</v>
      </c>
      <c r="M2528" t="s">
        <v>7236</v>
      </c>
      <c r="N2528">
        <v>0.689722222</v>
      </c>
      <c r="O2528">
        <v>0</v>
      </c>
      <c r="P2528">
        <v>0</v>
      </c>
      <c r="Q2528">
        <v>0</v>
      </c>
      <c r="R2528">
        <v>1</v>
      </c>
      <c r="S2528">
        <v>0</v>
      </c>
      <c r="T2528">
        <v>5</v>
      </c>
      <c r="U2528">
        <v>0</v>
      </c>
      <c r="V2528">
        <v>0</v>
      </c>
      <c r="W2528">
        <v>0</v>
      </c>
      <c r="X2528">
        <v>0.68972199999999995</v>
      </c>
      <c r="Y2528">
        <v>0</v>
      </c>
      <c r="Z2528">
        <v>3.4486110000000001</v>
      </c>
    </row>
    <row r="2529" spans="1:26" x14ac:dyDescent="0.3">
      <c r="A2529">
        <v>2763855</v>
      </c>
      <c r="B2529">
        <v>1</v>
      </c>
      <c r="C2529" t="s">
        <v>76</v>
      </c>
      <c r="D2529" t="s">
        <v>84</v>
      </c>
      <c r="E2529" t="s">
        <v>153</v>
      </c>
      <c r="F2529" t="s">
        <v>7167</v>
      </c>
      <c r="G2529" t="s">
        <v>155</v>
      </c>
      <c r="H2529" t="s">
        <v>46</v>
      </c>
      <c r="I2529" t="s">
        <v>129</v>
      </c>
      <c r="J2529" t="s">
        <v>130</v>
      </c>
      <c r="K2529" t="s">
        <v>131</v>
      </c>
      <c r="L2529" t="s">
        <v>7237</v>
      </c>
      <c r="M2529" t="s">
        <v>7238</v>
      </c>
      <c r="N2529">
        <v>1.111388888</v>
      </c>
      <c r="O2529">
        <v>0</v>
      </c>
      <c r="P2529">
        <v>10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11.113889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2763856</v>
      </c>
      <c r="B2530">
        <v>1</v>
      </c>
      <c r="C2530" t="s">
        <v>76</v>
      </c>
      <c r="D2530" t="s">
        <v>107</v>
      </c>
      <c r="E2530" t="s">
        <v>153</v>
      </c>
      <c r="F2530" t="s">
        <v>7239</v>
      </c>
      <c r="G2530" t="s">
        <v>155</v>
      </c>
      <c r="H2530" t="s">
        <v>46</v>
      </c>
      <c r="I2530" t="s">
        <v>129</v>
      </c>
      <c r="J2530" t="s">
        <v>130</v>
      </c>
      <c r="K2530" t="s">
        <v>131</v>
      </c>
      <c r="L2530" t="s">
        <v>7240</v>
      </c>
      <c r="M2530" t="s">
        <v>7241</v>
      </c>
      <c r="N2530">
        <v>7.591388888</v>
      </c>
      <c r="O2530">
        <v>0</v>
      </c>
      <c r="P2530">
        <v>4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30.365556000000002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2763859</v>
      </c>
      <c r="B2531">
        <v>1</v>
      </c>
      <c r="C2531" t="s">
        <v>76</v>
      </c>
      <c r="D2531" t="s">
        <v>82</v>
      </c>
      <c r="E2531" t="s">
        <v>153</v>
      </c>
      <c r="F2531" t="s">
        <v>5678</v>
      </c>
      <c r="G2531" t="s">
        <v>155</v>
      </c>
      <c r="H2531" t="s">
        <v>46</v>
      </c>
      <c r="I2531" t="s">
        <v>129</v>
      </c>
      <c r="J2531" t="s">
        <v>130</v>
      </c>
      <c r="K2531" t="s">
        <v>131</v>
      </c>
      <c r="L2531" t="s">
        <v>7242</v>
      </c>
      <c r="M2531" t="s">
        <v>7243</v>
      </c>
      <c r="N2531">
        <v>2.7266666659999999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2.726667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2805947</v>
      </c>
      <c r="B2532">
        <v>1</v>
      </c>
      <c r="C2532" t="s">
        <v>76</v>
      </c>
      <c r="D2532" t="s">
        <v>86</v>
      </c>
      <c r="E2532" t="s">
        <v>167</v>
      </c>
      <c r="F2532" t="s">
        <v>7244</v>
      </c>
      <c r="G2532" t="s">
        <v>160</v>
      </c>
      <c r="H2532" t="s">
        <v>46</v>
      </c>
      <c r="I2532" t="s">
        <v>129</v>
      </c>
      <c r="J2532" t="s">
        <v>130</v>
      </c>
      <c r="K2532" t="s">
        <v>131</v>
      </c>
      <c r="L2532" t="s">
        <v>7245</v>
      </c>
      <c r="M2532" t="s">
        <v>7246</v>
      </c>
      <c r="N2532">
        <v>0.83888888800000005</v>
      </c>
      <c r="O2532">
        <v>0</v>
      </c>
      <c r="P2532">
        <v>837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702.14999899999998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2763866</v>
      </c>
      <c r="B2533">
        <v>1</v>
      </c>
      <c r="C2533" t="s">
        <v>76</v>
      </c>
      <c r="D2533" t="s">
        <v>78</v>
      </c>
      <c r="E2533" t="s">
        <v>145</v>
      </c>
      <c r="F2533" t="s">
        <v>7247</v>
      </c>
      <c r="G2533" t="s">
        <v>344</v>
      </c>
      <c r="H2533" t="s">
        <v>46</v>
      </c>
      <c r="I2533" t="s">
        <v>129</v>
      </c>
      <c r="J2533" t="s">
        <v>130</v>
      </c>
      <c r="K2533" t="s">
        <v>142</v>
      </c>
      <c r="L2533" t="s">
        <v>7248</v>
      </c>
      <c r="M2533" t="s">
        <v>7249</v>
      </c>
      <c r="N2533">
        <v>6.8213888880000004</v>
      </c>
      <c r="O2533">
        <v>0</v>
      </c>
      <c r="P2533">
        <v>7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47.749721999999998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2763867</v>
      </c>
      <c r="B2534">
        <v>1</v>
      </c>
      <c r="C2534" t="s">
        <v>76</v>
      </c>
      <c r="D2534" t="s">
        <v>78</v>
      </c>
      <c r="E2534" t="s">
        <v>145</v>
      </c>
      <c r="F2534" t="s">
        <v>7250</v>
      </c>
      <c r="G2534" t="s">
        <v>344</v>
      </c>
      <c r="H2534" t="s">
        <v>46</v>
      </c>
      <c r="I2534" t="s">
        <v>129</v>
      </c>
      <c r="J2534" t="s">
        <v>130</v>
      </c>
      <c r="K2534" t="s">
        <v>142</v>
      </c>
      <c r="L2534" t="s">
        <v>7251</v>
      </c>
      <c r="M2534" t="s">
        <v>7252</v>
      </c>
      <c r="N2534">
        <v>6.738888888</v>
      </c>
      <c r="O2534">
        <v>0</v>
      </c>
      <c r="P2534">
        <v>14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94.344443999999996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2763868</v>
      </c>
      <c r="B2535">
        <v>1</v>
      </c>
      <c r="C2535" t="s">
        <v>77</v>
      </c>
      <c r="D2535" t="s">
        <v>112</v>
      </c>
      <c r="E2535" t="s">
        <v>167</v>
      </c>
      <c r="F2535" t="s">
        <v>7253</v>
      </c>
      <c r="G2535" t="s">
        <v>160</v>
      </c>
      <c r="H2535" t="s">
        <v>46</v>
      </c>
      <c r="I2535" t="s">
        <v>129</v>
      </c>
      <c r="J2535" t="s">
        <v>130</v>
      </c>
      <c r="K2535" t="s">
        <v>131</v>
      </c>
      <c r="L2535" t="s">
        <v>7254</v>
      </c>
      <c r="M2535" t="s">
        <v>7255</v>
      </c>
      <c r="N2535">
        <v>1.8325</v>
      </c>
      <c r="O2535">
        <v>0</v>
      </c>
      <c r="P2535">
        <v>0</v>
      </c>
      <c r="Q2535">
        <v>0</v>
      </c>
      <c r="R2535">
        <v>380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696.35</v>
      </c>
      <c r="Y2535">
        <v>0</v>
      </c>
      <c r="Z2535">
        <v>0</v>
      </c>
    </row>
    <row r="2536" spans="1:26" x14ac:dyDescent="0.3">
      <c r="A2536">
        <v>2763855</v>
      </c>
      <c r="B2536">
        <v>2</v>
      </c>
      <c r="C2536" t="s">
        <v>76</v>
      </c>
      <c r="D2536" t="s">
        <v>84</v>
      </c>
      <c r="E2536" t="s">
        <v>145</v>
      </c>
      <c r="F2536" t="s">
        <v>7256</v>
      </c>
      <c r="G2536" t="s">
        <v>155</v>
      </c>
      <c r="H2536" t="s">
        <v>46</v>
      </c>
      <c r="I2536" t="s">
        <v>129</v>
      </c>
      <c r="J2536" t="s">
        <v>130</v>
      </c>
      <c r="K2536" t="s">
        <v>131</v>
      </c>
      <c r="L2536" t="s">
        <v>7238</v>
      </c>
      <c r="M2536" t="s">
        <v>7257</v>
      </c>
      <c r="N2536">
        <v>0.27944444400000001</v>
      </c>
      <c r="O2536">
        <v>0</v>
      </c>
      <c r="P2536">
        <v>63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17.605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2763871</v>
      </c>
      <c r="B2537">
        <v>1</v>
      </c>
      <c r="C2537" t="s">
        <v>77</v>
      </c>
      <c r="D2537" t="s">
        <v>123</v>
      </c>
      <c r="E2537" t="s">
        <v>126</v>
      </c>
      <c r="F2537" t="s">
        <v>6848</v>
      </c>
      <c r="G2537" t="s">
        <v>128</v>
      </c>
      <c r="H2537" t="s">
        <v>46</v>
      </c>
      <c r="I2537" t="s">
        <v>129</v>
      </c>
      <c r="J2537" t="s">
        <v>130</v>
      </c>
      <c r="K2537" t="s">
        <v>131</v>
      </c>
      <c r="L2537" t="s">
        <v>7258</v>
      </c>
      <c r="M2537" t="s">
        <v>7259</v>
      </c>
      <c r="N2537">
        <v>0.79500000000000004</v>
      </c>
      <c r="O2537">
        <v>0</v>
      </c>
      <c r="P2537">
        <v>32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25.44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2763847</v>
      </c>
      <c r="B2538">
        <v>2</v>
      </c>
      <c r="C2538" t="s">
        <v>76</v>
      </c>
      <c r="D2538" t="s">
        <v>81</v>
      </c>
      <c r="E2538" t="s">
        <v>145</v>
      </c>
      <c r="F2538" t="s">
        <v>7260</v>
      </c>
      <c r="G2538" t="s">
        <v>155</v>
      </c>
      <c r="H2538" t="s">
        <v>46</v>
      </c>
      <c r="I2538" t="s">
        <v>129</v>
      </c>
      <c r="J2538" t="s">
        <v>130</v>
      </c>
      <c r="K2538" t="s">
        <v>131</v>
      </c>
      <c r="L2538" t="s">
        <v>7234</v>
      </c>
      <c r="M2538" t="s">
        <v>7261</v>
      </c>
      <c r="N2538">
        <v>1.4869444439999999</v>
      </c>
      <c r="O2538">
        <v>0</v>
      </c>
      <c r="P2538">
        <v>207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307.79750000000001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2763876</v>
      </c>
      <c r="B2539">
        <v>1</v>
      </c>
      <c r="C2539" t="s">
        <v>77</v>
      </c>
      <c r="D2539" t="s">
        <v>123</v>
      </c>
      <c r="E2539" t="s">
        <v>167</v>
      </c>
      <c r="F2539" t="s">
        <v>6489</v>
      </c>
      <c r="G2539" t="s">
        <v>160</v>
      </c>
      <c r="H2539" t="s">
        <v>46</v>
      </c>
      <c r="I2539" t="s">
        <v>129</v>
      </c>
      <c r="J2539" t="s">
        <v>130</v>
      </c>
      <c r="K2539" t="s">
        <v>131</v>
      </c>
      <c r="L2539" t="s">
        <v>7262</v>
      </c>
      <c r="M2539" t="s">
        <v>7263</v>
      </c>
      <c r="N2539">
        <v>1.6411111110000001</v>
      </c>
      <c r="O2539">
        <v>0</v>
      </c>
      <c r="P2539">
        <v>175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287.19444399999998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2763877</v>
      </c>
      <c r="B2540">
        <v>1</v>
      </c>
      <c r="C2540" t="s">
        <v>76</v>
      </c>
      <c r="D2540" t="s">
        <v>92</v>
      </c>
      <c r="E2540" t="s">
        <v>126</v>
      </c>
      <c r="F2540" t="s">
        <v>900</v>
      </c>
      <c r="G2540" t="s">
        <v>371</v>
      </c>
      <c r="H2540" t="s">
        <v>46</v>
      </c>
      <c r="I2540" t="s">
        <v>129</v>
      </c>
      <c r="J2540" t="s">
        <v>130</v>
      </c>
      <c r="K2540" t="s">
        <v>131</v>
      </c>
      <c r="L2540" t="s">
        <v>7264</v>
      </c>
      <c r="M2540" t="s">
        <v>7265</v>
      </c>
      <c r="N2540">
        <v>2.326944444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51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118.674167</v>
      </c>
    </row>
    <row r="2541" spans="1:26" x14ac:dyDescent="0.3">
      <c r="A2541">
        <v>2763878</v>
      </c>
      <c r="B2541">
        <v>1</v>
      </c>
      <c r="C2541" t="s">
        <v>76</v>
      </c>
      <c r="D2541" t="s">
        <v>78</v>
      </c>
      <c r="E2541" t="s">
        <v>145</v>
      </c>
      <c r="F2541" t="s">
        <v>5682</v>
      </c>
      <c r="G2541" t="s">
        <v>160</v>
      </c>
      <c r="H2541" t="s">
        <v>46</v>
      </c>
      <c r="I2541" t="s">
        <v>129</v>
      </c>
      <c r="J2541" t="s">
        <v>130</v>
      </c>
      <c r="K2541" t="s">
        <v>131</v>
      </c>
      <c r="L2541" t="s">
        <v>7266</v>
      </c>
      <c r="M2541" t="s">
        <v>7267</v>
      </c>
      <c r="N2541">
        <v>0.65277777699999995</v>
      </c>
      <c r="O2541">
        <v>0</v>
      </c>
      <c r="P2541">
        <v>72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47</v>
      </c>
      <c r="W2541">
        <v>0</v>
      </c>
      <c r="X2541">
        <v>0</v>
      </c>
      <c r="Y2541">
        <v>0</v>
      </c>
      <c r="Z2541">
        <v>0</v>
      </c>
    </row>
    <row r="2542" spans="1:26" x14ac:dyDescent="0.3">
      <c r="A2542">
        <v>2763880</v>
      </c>
      <c r="B2542">
        <v>1</v>
      </c>
      <c r="C2542" t="s">
        <v>76</v>
      </c>
      <c r="D2542" t="s">
        <v>78</v>
      </c>
      <c r="E2542" t="s">
        <v>153</v>
      </c>
      <c r="F2542" t="s">
        <v>7268</v>
      </c>
      <c r="G2542" t="s">
        <v>206</v>
      </c>
      <c r="H2542" t="s">
        <v>46</v>
      </c>
      <c r="I2542" t="s">
        <v>129</v>
      </c>
      <c r="J2542" t="s">
        <v>130</v>
      </c>
      <c r="K2542" t="s">
        <v>131</v>
      </c>
      <c r="L2542" t="s">
        <v>7269</v>
      </c>
      <c r="M2542" t="s">
        <v>7270</v>
      </c>
      <c r="N2542">
        <v>0.64749999999999996</v>
      </c>
      <c r="O2542">
        <v>0</v>
      </c>
      <c r="P2542">
        <v>16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10.36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2763885</v>
      </c>
      <c r="B2543">
        <v>1</v>
      </c>
      <c r="C2543" t="s">
        <v>76</v>
      </c>
      <c r="D2543" t="s">
        <v>79</v>
      </c>
      <c r="E2543" t="s">
        <v>138</v>
      </c>
      <c r="F2543" t="s">
        <v>2712</v>
      </c>
      <c r="G2543" t="s">
        <v>728</v>
      </c>
      <c r="H2543" t="s">
        <v>141</v>
      </c>
      <c r="I2543" t="s">
        <v>129</v>
      </c>
      <c r="J2543" t="s">
        <v>130</v>
      </c>
      <c r="K2543" t="s">
        <v>142</v>
      </c>
      <c r="L2543" t="s">
        <v>7271</v>
      </c>
      <c r="M2543" t="s">
        <v>7272</v>
      </c>
      <c r="N2543">
        <v>0.1</v>
      </c>
      <c r="O2543">
        <v>33</v>
      </c>
      <c r="P2543">
        <v>2451</v>
      </c>
      <c r="Q2543">
        <v>0</v>
      </c>
      <c r="R2543">
        <v>0</v>
      </c>
      <c r="S2543">
        <v>0</v>
      </c>
      <c r="T2543">
        <v>0</v>
      </c>
      <c r="U2543">
        <v>3.3</v>
      </c>
      <c r="V2543">
        <v>245.1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2763887</v>
      </c>
      <c r="B2544">
        <v>1</v>
      </c>
      <c r="C2544" t="s">
        <v>76</v>
      </c>
      <c r="D2544" t="s">
        <v>79</v>
      </c>
      <c r="E2544" t="s">
        <v>138</v>
      </c>
      <c r="F2544" t="s">
        <v>7273</v>
      </c>
      <c r="G2544" t="s">
        <v>728</v>
      </c>
      <c r="H2544" t="s">
        <v>141</v>
      </c>
      <c r="I2544" t="s">
        <v>339</v>
      </c>
      <c r="J2544" t="s">
        <v>130</v>
      </c>
      <c r="K2544" t="s">
        <v>142</v>
      </c>
      <c r="L2544" t="s">
        <v>7274</v>
      </c>
      <c r="M2544" t="s">
        <v>7275</v>
      </c>
      <c r="N2544">
        <v>2.4722221999999999E-2</v>
      </c>
      <c r="O2544">
        <v>24</v>
      </c>
      <c r="P2544">
        <v>17534</v>
      </c>
      <c r="Q2544">
        <v>0</v>
      </c>
      <c r="R2544">
        <v>0</v>
      </c>
      <c r="S2544">
        <v>0</v>
      </c>
      <c r="T2544">
        <v>0</v>
      </c>
      <c r="U2544">
        <v>0.593333</v>
      </c>
      <c r="V2544">
        <v>433.47944100000001</v>
      </c>
      <c r="W2544">
        <v>0</v>
      </c>
      <c r="X2544">
        <v>0</v>
      </c>
      <c r="Y2544">
        <v>0</v>
      </c>
      <c r="Z2544">
        <v>0</v>
      </c>
    </row>
    <row r="2545" spans="1:26" x14ac:dyDescent="0.3">
      <c r="A2545">
        <v>2763890</v>
      </c>
      <c r="B2545">
        <v>1</v>
      </c>
      <c r="C2545" t="s">
        <v>76</v>
      </c>
      <c r="D2545" t="s">
        <v>86</v>
      </c>
      <c r="E2545" t="s">
        <v>126</v>
      </c>
      <c r="F2545" t="s">
        <v>6314</v>
      </c>
      <c r="G2545" t="s">
        <v>135</v>
      </c>
      <c r="H2545" t="s">
        <v>46</v>
      </c>
      <c r="I2545" t="s">
        <v>129</v>
      </c>
      <c r="J2545" t="s">
        <v>130</v>
      </c>
      <c r="K2545" t="s">
        <v>131</v>
      </c>
      <c r="L2545" t="s">
        <v>7276</v>
      </c>
      <c r="M2545" t="s">
        <v>7277</v>
      </c>
      <c r="N2545">
        <v>1.821388888</v>
      </c>
      <c r="O2545">
        <v>0</v>
      </c>
      <c r="P2545">
        <v>148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269.56555500000002</v>
      </c>
      <c r="W2545">
        <v>0</v>
      </c>
      <c r="X2545">
        <v>0</v>
      </c>
      <c r="Y2545">
        <v>0</v>
      </c>
      <c r="Z2545">
        <v>0</v>
      </c>
    </row>
    <row r="2546" spans="1:26" x14ac:dyDescent="0.3">
      <c r="A2546">
        <v>2763892</v>
      </c>
      <c r="B2546">
        <v>1</v>
      </c>
      <c r="C2546" t="s">
        <v>77</v>
      </c>
      <c r="D2546" t="s">
        <v>123</v>
      </c>
      <c r="E2546" t="s">
        <v>167</v>
      </c>
      <c r="F2546" t="s">
        <v>6489</v>
      </c>
      <c r="G2546" t="s">
        <v>128</v>
      </c>
      <c r="H2546" t="s">
        <v>46</v>
      </c>
      <c r="I2546" t="s">
        <v>129</v>
      </c>
      <c r="J2546" t="s">
        <v>130</v>
      </c>
      <c r="K2546" t="s">
        <v>131</v>
      </c>
      <c r="L2546" t="s">
        <v>7278</v>
      </c>
      <c r="M2546" t="s">
        <v>7279</v>
      </c>
      <c r="N2546">
        <v>2.0122222220000001</v>
      </c>
      <c r="O2546">
        <v>0</v>
      </c>
      <c r="P2546">
        <v>175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352.13888900000001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2763894</v>
      </c>
      <c r="B2547">
        <v>1</v>
      </c>
      <c r="C2547" t="s">
        <v>76</v>
      </c>
      <c r="D2547" t="s">
        <v>90</v>
      </c>
      <c r="E2547" t="s">
        <v>138</v>
      </c>
      <c r="F2547" t="s">
        <v>7280</v>
      </c>
      <c r="G2547" t="s">
        <v>199</v>
      </c>
      <c r="H2547" t="s">
        <v>47</v>
      </c>
      <c r="I2547" t="s">
        <v>129</v>
      </c>
      <c r="J2547" t="s">
        <v>130</v>
      </c>
      <c r="K2547" t="s">
        <v>131</v>
      </c>
      <c r="L2547" t="s">
        <v>7281</v>
      </c>
      <c r="M2547" t="s">
        <v>7282</v>
      </c>
      <c r="N2547">
        <v>0.75333333300000005</v>
      </c>
      <c r="O2547">
        <v>34</v>
      </c>
      <c r="P2547">
        <v>152</v>
      </c>
      <c r="Q2547">
        <v>8</v>
      </c>
      <c r="R2547">
        <v>7</v>
      </c>
      <c r="S2547">
        <v>107</v>
      </c>
      <c r="T2547">
        <v>1470</v>
      </c>
      <c r="U2547">
        <v>25.613333000000001</v>
      </c>
      <c r="V2547">
        <v>114.50666699999999</v>
      </c>
      <c r="W2547">
        <v>6.0266669999999998</v>
      </c>
      <c r="X2547">
        <v>5.273333</v>
      </c>
      <c r="Y2547">
        <v>80.606667000000002</v>
      </c>
      <c r="Z2547">
        <v>1107.4000000000001</v>
      </c>
    </row>
    <row r="2548" spans="1:26" x14ac:dyDescent="0.3">
      <c r="A2548">
        <v>2763897</v>
      </c>
      <c r="B2548">
        <v>1</v>
      </c>
      <c r="C2548" t="s">
        <v>76</v>
      </c>
      <c r="D2548" t="s">
        <v>102</v>
      </c>
      <c r="E2548" t="s">
        <v>163</v>
      </c>
      <c r="F2548" t="s">
        <v>7283</v>
      </c>
      <c r="G2548" t="s">
        <v>1072</v>
      </c>
      <c r="H2548" t="s">
        <v>47</v>
      </c>
      <c r="I2548" t="s">
        <v>129</v>
      </c>
      <c r="J2548" t="s">
        <v>130</v>
      </c>
      <c r="K2548" t="s">
        <v>131</v>
      </c>
      <c r="L2548" t="s">
        <v>7284</v>
      </c>
      <c r="M2548" t="s">
        <v>7285</v>
      </c>
      <c r="N2548">
        <v>6.2283333330000001</v>
      </c>
      <c r="O2548">
        <v>11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68.511667000000003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2763898</v>
      </c>
      <c r="B2549">
        <v>1</v>
      </c>
      <c r="C2549" t="s">
        <v>76</v>
      </c>
      <c r="D2549" t="s">
        <v>102</v>
      </c>
      <c r="E2549" t="s">
        <v>222</v>
      </c>
      <c r="F2549" t="s">
        <v>7286</v>
      </c>
      <c r="G2549" t="s">
        <v>199</v>
      </c>
      <c r="H2549" t="s">
        <v>47</v>
      </c>
      <c r="I2549" t="s">
        <v>129</v>
      </c>
      <c r="J2549" t="s">
        <v>130</v>
      </c>
      <c r="K2549" t="s">
        <v>131</v>
      </c>
      <c r="L2549" t="s">
        <v>7287</v>
      </c>
      <c r="M2549" t="s">
        <v>7288</v>
      </c>
      <c r="N2549">
        <v>0.73722222199999998</v>
      </c>
      <c r="O2549">
        <v>50</v>
      </c>
      <c r="P2549">
        <v>270</v>
      </c>
      <c r="Q2549">
        <v>0</v>
      </c>
      <c r="R2549">
        <v>0</v>
      </c>
      <c r="S2549">
        <v>0</v>
      </c>
      <c r="T2549">
        <v>0</v>
      </c>
      <c r="U2549">
        <v>36.861111000000001</v>
      </c>
      <c r="V2549">
        <v>199.05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2763900</v>
      </c>
      <c r="B2550">
        <v>1</v>
      </c>
      <c r="C2550" t="s">
        <v>76</v>
      </c>
      <c r="D2550" t="s">
        <v>90</v>
      </c>
      <c r="E2550" t="s">
        <v>222</v>
      </c>
      <c r="F2550" t="s">
        <v>7289</v>
      </c>
      <c r="G2550" t="s">
        <v>2917</v>
      </c>
      <c r="H2550" t="s">
        <v>47</v>
      </c>
      <c r="I2550" t="s">
        <v>129</v>
      </c>
      <c r="J2550" t="s">
        <v>130</v>
      </c>
      <c r="K2550" t="s">
        <v>131</v>
      </c>
      <c r="L2550" t="s">
        <v>7290</v>
      </c>
      <c r="M2550" t="s">
        <v>7291</v>
      </c>
      <c r="N2550">
        <v>4.6780555550000003</v>
      </c>
      <c r="O2550">
        <v>0</v>
      </c>
      <c r="P2550">
        <v>0</v>
      </c>
      <c r="Q2550">
        <v>0</v>
      </c>
      <c r="R2550">
        <v>0</v>
      </c>
      <c r="S2550">
        <v>48</v>
      </c>
      <c r="T2550">
        <v>3533</v>
      </c>
      <c r="U2550">
        <v>0</v>
      </c>
      <c r="V2550">
        <v>0</v>
      </c>
      <c r="W2550">
        <v>0</v>
      </c>
      <c r="X2550">
        <v>0</v>
      </c>
      <c r="Y2550">
        <v>224.54666700000001</v>
      </c>
      <c r="Z2550">
        <v>16527.570275999999</v>
      </c>
    </row>
    <row r="2551" spans="1:26" x14ac:dyDescent="0.3">
      <c r="A2551">
        <v>2763902</v>
      </c>
      <c r="B2551">
        <v>1</v>
      </c>
      <c r="C2551" t="s">
        <v>76</v>
      </c>
      <c r="D2551" t="s">
        <v>90</v>
      </c>
      <c r="E2551" t="s">
        <v>222</v>
      </c>
      <c r="F2551" t="s">
        <v>7292</v>
      </c>
      <c r="G2551" t="s">
        <v>199</v>
      </c>
      <c r="H2551" t="s">
        <v>47</v>
      </c>
      <c r="I2551" t="s">
        <v>339</v>
      </c>
      <c r="J2551" t="s">
        <v>130</v>
      </c>
      <c r="K2551" t="s">
        <v>131</v>
      </c>
      <c r="L2551" t="s">
        <v>7293</v>
      </c>
      <c r="M2551" t="s">
        <v>7294</v>
      </c>
      <c r="N2551">
        <v>4.1388887999999999E-2</v>
      </c>
      <c r="O2551">
        <v>8</v>
      </c>
      <c r="P2551">
        <v>31</v>
      </c>
      <c r="Q2551">
        <v>8</v>
      </c>
      <c r="R2551">
        <v>7</v>
      </c>
      <c r="S2551">
        <v>92</v>
      </c>
      <c r="T2551">
        <v>1470</v>
      </c>
      <c r="U2551">
        <v>0.33111099999999999</v>
      </c>
      <c r="V2551">
        <v>1.283056</v>
      </c>
      <c r="W2551">
        <v>0.33111099999999999</v>
      </c>
      <c r="X2551">
        <v>0.28972199999999998</v>
      </c>
      <c r="Y2551">
        <v>3.8077779999999999</v>
      </c>
      <c r="Z2551">
        <v>60.841664999999999</v>
      </c>
    </row>
    <row r="2552" spans="1:26" x14ac:dyDescent="0.3">
      <c r="A2552">
        <v>2763905</v>
      </c>
      <c r="B2552">
        <v>1</v>
      </c>
      <c r="C2552" t="s">
        <v>76</v>
      </c>
      <c r="D2552" t="s">
        <v>93</v>
      </c>
      <c r="E2552" t="s">
        <v>145</v>
      </c>
      <c r="F2552" t="s">
        <v>7295</v>
      </c>
      <c r="G2552" t="s">
        <v>135</v>
      </c>
      <c r="H2552" t="s">
        <v>46</v>
      </c>
      <c r="I2552" t="s">
        <v>129</v>
      </c>
      <c r="J2552" t="s">
        <v>130</v>
      </c>
      <c r="K2552" t="s">
        <v>131</v>
      </c>
      <c r="L2552" t="s">
        <v>7296</v>
      </c>
      <c r="M2552" t="s">
        <v>7297</v>
      </c>
      <c r="N2552">
        <v>3.2733333330000001</v>
      </c>
      <c r="O2552">
        <v>0</v>
      </c>
      <c r="P2552">
        <v>21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68.739999999999995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2763907</v>
      </c>
      <c r="B2553">
        <v>1</v>
      </c>
      <c r="C2553" t="s">
        <v>76</v>
      </c>
      <c r="D2553" t="s">
        <v>81</v>
      </c>
      <c r="E2553" t="s">
        <v>145</v>
      </c>
      <c r="F2553" t="s">
        <v>4729</v>
      </c>
      <c r="G2553" t="s">
        <v>1488</v>
      </c>
      <c r="H2553" t="s">
        <v>46</v>
      </c>
      <c r="I2553" t="s">
        <v>129</v>
      </c>
      <c r="J2553" t="s">
        <v>15</v>
      </c>
      <c r="K2553" t="s">
        <v>131</v>
      </c>
      <c r="L2553" t="s">
        <v>7298</v>
      </c>
      <c r="M2553" t="s">
        <v>7299</v>
      </c>
      <c r="N2553">
        <v>6.4269444440000001</v>
      </c>
      <c r="O2553">
        <v>0</v>
      </c>
      <c r="P2553">
        <v>25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160.67361099999999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2763906</v>
      </c>
      <c r="B2554">
        <v>1</v>
      </c>
      <c r="C2554" t="s">
        <v>76</v>
      </c>
      <c r="D2554" t="s">
        <v>79</v>
      </c>
      <c r="E2554" t="s">
        <v>153</v>
      </c>
      <c r="F2554" t="s">
        <v>7300</v>
      </c>
      <c r="G2554" t="s">
        <v>155</v>
      </c>
      <c r="H2554" t="s">
        <v>46</v>
      </c>
      <c r="I2554" t="s">
        <v>129</v>
      </c>
      <c r="J2554" t="s">
        <v>130</v>
      </c>
      <c r="K2554" t="s">
        <v>131</v>
      </c>
      <c r="L2554" t="s">
        <v>7301</v>
      </c>
      <c r="M2554" t="s">
        <v>7302</v>
      </c>
      <c r="N2554">
        <v>5.1050000000000004</v>
      </c>
      <c r="O2554">
        <v>0</v>
      </c>
      <c r="P2554">
        <v>15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76.575000000000003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2763909</v>
      </c>
      <c r="B2555">
        <v>1</v>
      </c>
      <c r="C2555" t="s">
        <v>76</v>
      </c>
      <c r="D2555" t="s">
        <v>100</v>
      </c>
      <c r="E2555" t="s">
        <v>163</v>
      </c>
      <c r="F2555" t="s">
        <v>7303</v>
      </c>
      <c r="G2555" t="s">
        <v>264</v>
      </c>
      <c r="H2555" t="s">
        <v>47</v>
      </c>
      <c r="I2555" t="s">
        <v>129</v>
      </c>
      <c r="J2555" t="s">
        <v>130</v>
      </c>
      <c r="K2555" t="s">
        <v>131</v>
      </c>
      <c r="L2555" t="s">
        <v>7304</v>
      </c>
      <c r="M2555" t="s">
        <v>7305</v>
      </c>
      <c r="N2555">
        <v>1.385555555</v>
      </c>
      <c r="O2555">
        <v>0</v>
      </c>
      <c r="P2555">
        <v>28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38.795555999999998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2763914</v>
      </c>
      <c r="B2556">
        <v>1</v>
      </c>
      <c r="C2556" t="s">
        <v>77</v>
      </c>
      <c r="D2556" t="s">
        <v>124</v>
      </c>
      <c r="E2556" t="s">
        <v>158</v>
      </c>
      <c r="F2556" t="s">
        <v>7306</v>
      </c>
      <c r="G2556" t="s">
        <v>199</v>
      </c>
      <c r="H2556" t="s">
        <v>47</v>
      </c>
      <c r="I2556" t="s">
        <v>129</v>
      </c>
      <c r="J2556" t="s">
        <v>130</v>
      </c>
      <c r="K2556" t="s">
        <v>131</v>
      </c>
      <c r="L2556" t="s">
        <v>7307</v>
      </c>
      <c r="M2556" t="s">
        <v>7308</v>
      </c>
      <c r="N2556">
        <v>0.97111111100000003</v>
      </c>
      <c r="O2556">
        <v>40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38.844444000000003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2763930</v>
      </c>
      <c r="B2557">
        <v>1</v>
      </c>
      <c r="C2557" t="s">
        <v>77</v>
      </c>
      <c r="D2557" t="s">
        <v>123</v>
      </c>
      <c r="E2557" t="s">
        <v>222</v>
      </c>
      <c r="F2557" t="s">
        <v>7309</v>
      </c>
      <c r="G2557" t="s">
        <v>348</v>
      </c>
      <c r="H2557" t="s">
        <v>47</v>
      </c>
      <c r="I2557" t="s">
        <v>129</v>
      </c>
      <c r="J2557" t="s">
        <v>130</v>
      </c>
      <c r="K2557" t="s">
        <v>142</v>
      </c>
      <c r="L2557" t="s">
        <v>7310</v>
      </c>
      <c r="M2557" t="s">
        <v>7311</v>
      </c>
      <c r="N2557">
        <v>3.0561111109999999</v>
      </c>
      <c r="O2557">
        <v>10</v>
      </c>
      <c r="P2557">
        <v>287</v>
      </c>
      <c r="Q2557">
        <v>0</v>
      </c>
      <c r="R2557">
        <v>0</v>
      </c>
      <c r="S2557">
        <v>0</v>
      </c>
      <c r="T2557">
        <v>0</v>
      </c>
      <c r="U2557">
        <v>30.561111</v>
      </c>
      <c r="V2557">
        <v>877.10388899999998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2763919</v>
      </c>
      <c r="B2558">
        <v>1</v>
      </c>
      <c r="C2558" t="s">
        <v>76</v>
      </c>
      <c r="D2558" t="s">
        <v>81</v>
      </c>
      <c r="E2558" t="s">
        <v>153</v>
      </c>
      <c r="F2558" t="s">
        <v>5579</v>
      </c>
      <c r="G2558" t="s">
        <v>155</v>
      </c>
      <c r="H2558" t="s">
        <v>46</v>
      </c>
      <c r="I2558" t="s">
        <v>129</v>
      </c>
      <c r="J2558" t="s">
        <v>130</v>
      </c>
      <c r="K2558" t="s">
        <v>131</v>
      </c>
      <c r="L2558" t="s">
        <v>7312</v>
      </c>
      <c r="M2558" t="s">
        <v>7313</v>
      </c>
      <c r="N2558">
        <v>1.689444444</v>
      </c>
      <c r="O2558">
        <v>0</v>
      </c>
      <c r="P2558">
        <v>11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18.583888999999999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2763920</v>
      </c>
      <c r="B2559">
        <v>1</v>
      </c>
      <c r="C2559" t="s">
        <v>77</v>
      </c>
      <c r="D2559" t="s">
        <v>119</v>
      </c>
      <c r="E2559" t="s">
        <v>163</v>
      </c>
      <c r="F2559" t="s">
        <v>7314</v>
      </c>
      <c r="G2559" t="s">
        <v>199</v>
      </c>
      <c r="H2559" t="s">
        <v>47</v>
      </c>
      <c r="I2559" t="s">
        <v>129</v>
      </c>
      <c r="J2559" t="s">
        <v>130</v>
      </c>
      <c r="K2559" t="s">
        <v>131</v>
      </c>
      <c r="L2559" t="s">
        <v>7315</v>
      </c>
      <c r="M2559" t="s">
        <v>7316</v>
      </c>
      <c r="N2559">
        <v>2.236388888</v>
      </c>
      <c r="O2559">
        <v>0</v>
      </c>
      <c r="P2559">
        <v>387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865.48249999999996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2763921</v>
      </c>
      <c r="B2560">
        <v>1</v>
      </c>
      <c r="C2560" t="s">
        <v>77</v>
      </c>
      <c r="D2560" t="s">
        <v>124</v>
      </c>
      <c r="E2560" t="s">
        <v>158</v>
      </c>
      <c r="F2560" t="s">
        <v>7317</v>
      </c>
      <c r="G2560" t="s">
        <v>344</v>
      </c>
      <c r="H2560" t="s">
        <v>47</v>
      </c>
      <c r="I2560" t="s">
        <v>129</v>
      </c>
      <c r="J2560" t="s">
        <v>130</v>
      </c>
      <c r="K2560" t="s">
        <v>142</v>
      </c>
      <c r="L2560" t="s">
        <v>7318</v>
      </c>
      <c r="M2560" t="s">
        <v>7319</v>
      </c>
      <c r="N2560">
        <v>6.2324999999999999</v>
      </c>
      <c r="O2560">
        <v>20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124.65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3">
      <c r="A2561">
        <v>2763923</v>
      </c>
      <c r="B2561">
        <v>1</v>
      </c>
      <c r="C2561" t="s">
        <v>76</v>
      </c>
      <c r="D2561" t="s">
        <v>79</v>
      </c>
      <c r="E2561" t="s">
        <v>163</v>
      </c>
      <c r="F2561" t="s">
        <v>7320</v>
      </c>
      <c r="G2561" t="s">
        <v>348</v>
      </c>
      <c r="H2561" t="s">
        <v>47</v>
      </c>
      <c r="I2561" t="s">
        <v>129</v>
      </c>
      <c r="J2561" t="s">
        <v>130</v>
      </c>
      <c r="K2561" t="s">
        <v>142</v>
      </c>
      <c r="L2561" t="s">
        <v>7321</v>
      </c>
      <c r="M2561" t="s">
        <v>7322</v>
      </c>
      <c r="N2561">
        <v>1.859444444</v>
      </c>
      <c r="O2561">
        <v>20</v>
      </c>
      <c r="P2561">
        <v>1604</v>
      </c>
      <c r="Q2561">
        <v>0</v>
      </c>
      <c r="R2561">
        <v>0</v>
      </c>
      <c r="S2561">
        <v>0</v>
      </c>
      <c r="T2561">
        <v>0</v>
      </c>
      <c r="U2561">
        <v>37.188889000000003</v>
      </c>
      <c r="V2561">
        <v>2982.5488879999998</v>
      </c>
      <c r="W2561">
        <v>0</v>
      </c>
      <c r="X2561">
        <v>0</v>
      </c>
      <c r="Y2561">
        <v>0</v>
      </c>
      <c r="Z2561">
        <v>0</v>
      </c>
    </row>
    <row r="2562" spans="1:26" x14ac:dyDescent="0.3">
      <c r="A2562">
        <v>2763992</v>
      </c>
      <c r="B2562">
        <v>1</v>
      </c>
      <c r="C2562" t="s">
        <v>76</v>
      </c>
      <c r="D2562" t="s">
        <v>79</v>
      </c>
      <c r="E2562" t="s">
        <v>158</v>
      </c>
      <c r="F2562" t="s">
        <v>7323</v>
      </c>
      <c r="G2562" t="s">
        <v>348</v>
      </c>
      <c r="H2562" t="s">
        <v>47</v>
      </c>
      <c r="I2562" t="s">
        <v>129</v>
      </c>
      <c r="J2562" t="s">
        <v>130</v>
      </c>
      <c r="K2562" t="s">
        <v>142</v>
      </c>
      <c r="L2562" t="s">
        <v>7324</v>
      </c>
      <c r="M2562" t="s">
        <v>7325</v>
      </c>
      <c r="N2562">
        <v>3.0788888879999998</v>
      </c>
      <c r="O2562">
        <v>1</v>
      </c>
      <c r="P2562">
        <v>1599</v>
      </c>
      <c r="Q2562">
        <v>0</v>
      </c>
      <c r="R2562">
        <v>0</v>
      </c>
      <c r="S2562">
        <v>0</v>
      </c>
      <c r="T2562">
        <v>0</v>
      </c>
      <c r="U2562">
        <v>3.0788890000000002</v>
      </c>
      <c r="V2562">
        <v>4923.1433319999996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2763926</v>
      </c>
      <c r="B2563">
        <v>1</v>
      </c>
      <c r="C2563" t="s">
        <v>77</v>
      </c>
      <c r="D2563" t="s">
        <v>119</v>
      </c>
      <c r="E2563" t="s">
        <v>158</v>
      </c>
      <c r="F2563" t="s">
        <v>7326</v>
      </c>
      <c r="G2563" t="s">
        <v>199</v>
      </c>
      <c r="H2563" t="s">
        <v>47</v>
      </c>
      <c r="I2563" t="s">
        <v>129</v>
      </c>
      <c r="J2563" t="s">
        <v>130</v>
      </c>
      <c r="K2563" t="s">
        <v>131</v>
      </c>
      <c r="L2563" t="s">
        <v>7327</v>
      </c>
      <c r="M2563" t="s">
        <v>7328</v>
      </c>
      <c r="N2563">
        <v>1.356944444</v>
      </c>
      <c r="O2563">
        <v>0</v>
      </c>
      <c r="P2563">
        <v>136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184.544444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2763925</v>
      </c>
      <c r="B2564">
        <v>1</v>
      </c>
      <c r="C2564" t="s">
        <v>77</v>
      </c>
      <c r="D2564" t="s">
        <v>116</v>
      </c>
      <c r="E2564" t="s">
        <v>222</v>
      </c>
      <c r="F2564" t="s">
        <v>7329</v>
      </c>
      <c r="G2564" t="s">
        <v>348</v>
      </c>
      <c r="H2564" t="s">
        <v>47</v>
      </c>
      <c r="I2564" t="s">
        <v>129</v>
      </c>
      <c r="J2564" t="s">
        <v>130</v>
      </c>
      <c r="K2564" t="s">
        <v>142</v>
      </c>
      <c r="L2564" t="s">
        <v>7330</v>
      </c>
      <c r="M2564" t="s">
        <v>7331</v>
      </c>
      <c r="N2564">
        <v>7.4883333329999999</v>
      </c>
      <c r="O2564">
        <v>35</v>
      </c>
      <c r="P2564">
        <v>1320</v>
      </c>
      <c r="Q2564">
        <v>0</v>
      </c>
      <c r="R2564">
        <v>0</v>
      </c>
      <c r="S2564">
        <v>23</v>
      </c>
      <c r="T2564">
        <v>244</v>
      </c>
      <c r="U2564">
        <v>262.09166699999997</v>
      </c>
      <c r="V2564">
        <v>9884.6</v>
      </c>
      <c r="W2564">
        <v>0</v>
      </c>
      <c r="X2564">
        <v>0</v>
      </c>
      <c r="Y2564">
        <v>172.23166699999999</v>
      </c>
      <c r="Z2564">
        <v>1827.153333</v>
      </c>
    </row>
    <row r="2565" spans="1:26" x14ac:dyDescent="0.3">
      <c r="A2565">
        <v>2763927</v>
      </c>
      <c r="B2565">
        <v>1</v>
      </c>
      <c r="C2565" t="s">
        <v>77</v>
      </c>
      <c r="D2565" t="s">
        <v>109</v>
      </c>
      <c r="E2565" t="s">
        <v>167</v>
      </c>
      <c r="F2565" t="s">
        <v>7332</v>
      </c>
      <c r="G2565" t="s">
        <v>344</v>
      </c>
      <c r="H2565" t="s">
        <v>46</v>
      </c>
      <c r="I2565" t="s">
        <v>129</v>
      </c>
      <c r="J2565" t="s">
        <v>130</v>
      </c>
      <c r="K2565" t="s">
        <v>142</v>
      </c>
      <c r="L2565" t="s">
        <v>7333</v>
      </c>
      <c r="M2565" t="s">
        <v>7334</v>
      </c>
      <c r="N2565">
        <v>0.80222222200000004</v>
      </c>
      <c r="O2565">
        <v>0</v>
      </c>
      <c r="P2565">
        <v>68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54.551110999999999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2763928</v>
      </c>
      <c r="B2566">
        <v>1</v>
      </c>
      <c r="C2566" t="s">
        <v>77</v>
      </c>
      <c r="D2566" t="s">
        <v>116</v>
      </c>
      <c r="E2566" t="s">
        <v>222</v>
      </c>
      <c r="F2566" t="s">
        <v>7335</v>
      </c>
      <c r="G2566" t="s">
        <v>199</v>
      </c>
      <c r="H2566" t="s">
        <v>47</v>
      </c>
      <c r="I2566" t="s">
        <v>129</v>
      </c>
      <c r="J2566" t="s">
        <v>130</v>
      </c>
      <c r="K2566" t="s">
        <v>131</v>
      </c>
      <c r="L2566" t="s">
        <v>7336</v>
      </c>
      <c r="M2566" t="s">
        <v>7337</v>
      </c>
      <c r="N2566">
        <v>0.45027777699999999</v>
      </c>
      <c r="O2566">
        <v>150</v>
      </c>
      <c r="P2566">
        <v>1385</v>
      </c>
      <c r="Q2566">
        <v>0</v>
      </c>
      <c r="R2566">
        <v>0</v>
      </c>
      <c r="S2566">
        <v>0</v>
      </c>
      <c r="T2566">
        <v>0</v>
      </c>
      <c r="U2566">
        <v>67.541667000000004</v>
      </c>
      <c r="V2566">
        <v>623.63472100000001</v>
      </c>
      <c r="W2566">
        <v>0</v>
      </c>
      <c r="X2566">
        <v>0</v>
      </c>
      <c r="Y2566">
        <v>0</v>
      </c>
      <c r="Z2566">
        <v>0</v>
      </c>
    </row>
    <row r="2567" spans="1:26" x14ac:dyDescent="0.3">
      <c r="A2567">
        <v>2763972</v>
      </c>
      <c r="B2567">
        <v>1</v>
      </c>
      <c r="C2567" t="s">
        <v>77</v>
      </c>
      <c r="D2567" t="s">
        <v>108</v>
      </c>
      <c r="E2567" t="s">
        <v>163</v>
      </c>
      <c r="F2567" t="s">
        <v>7338</v>
      </c>
      <c r="G2567" t="s">
        <v>344</v>
      </c>
      <c r="H2567" t="s">
        <v>47</v>
      </c>
      <c r="I2567" t="s">
        <v>129</v>
      </c>
      <c r="J2567" t="s">
        <v>130</v>
      </c>
      <c r="K2567" t="s">
        <v>142</v>
      </c>
      <c r="L2567" t="s">
        <v>7339</v>
      </c>
      <c r="M2567" t="s">
        <v>7340</v>
      </c>
      <c r="N2567">
        <v>5.3986111110000001</v>
      </c>
      <c r="O2567">
        <v>84</v>
      </c>
      <c r="P2567">
        <v>1538</v>
      </c>
      <c r="Q2567">
        <v>0</v>
      </c>
      <c r="R2567">
        <v>0</v>
      </c>
      <c r="S2567">
        <v>0</v>
      </c>
      <c r="T2567">
        <v>0</v>
      </c>
      <c r="U2567">
        <v>453.48333300000002</v>
      </c>
      <c r="V2567">
        <v>8303.0638889999991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2763929</v>
      </c>
      <c r="B2568">
        <v>1</v>
      </c>
      <c r="C2568" t="s">
        <v>77</v>
      </c>
      <c r="D2568" t="s">
        <v>110</v>
      </c>
      <c r="E2568" t="s">
        <v>163</v>
      </c>
      <c r="F2568" t="s">
        <v>7341</v>
      </c>
      <c r="G2568" t="s">
        <v>348</v>
      </c>
      <c r="H2568" t="s">
        <v>47</v>
      </c>
      <c r="I2568" t="s">
        <v>129</v>
      </c>
      <c r="J2568" t="s">
        <v>130</v>
      </c>
      <c r="K2568" t="s">
        <v>142</v>
      </c>
      <c r="L2568" t="s">
        <v>7342</v>
      </c>
      <c r="M2568" t="s">
        <v>7343</v>
      </c>
      <c r="N2568">
        <v>4.6494444440000002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106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492.84111100000001</v>
      </c>
    </row>
    <row r="2569" spans="1:26" x14ac:dyDescent="0.3">
      <c r="A2569">
        <v>2763931</v>
      </c>
      <c r="B2569">
        <v>1</v>
      </c>
      <c r="C2569" t="s">
        <v>77</v>
      </c>
      <c r="D2569" t="s">
        <v>124</v>
      </c>
      <c r="E2569" t="s">
        <v>158</v>
      </c>
      <c r="F2569" t="s">
        <v>7344</v>
      </c>
      <c r="G2569" t="s">
        <v>417</v>
      </c>
      <c r="H2569" t="s">
        <v>47</v>
      </c>
      <c r="I2569" t="s">
        <v>129</v>
      </c>
      <c r="J2569" t="s">
        <v>130</v>
      </c>
      <c r="K2569" t="s">
        <v>142</v>
      </c>
      <c r="L2569" t="s">
        <v>7345</v>
      </c>
      <c r="M2569" t="s">
        <v>7346</v>
      </c>
      <c r="N2569">
        <v>7.7094444439999998</v>
      </c>
      <c r="O2569">
        <v>4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30.837778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2763932</v>
      </c>
      <c r="B2570">
        <v>1</v>
      </c>
      <c r="C2570" t="s">
        <v>76</v>
      </c>
      <c r="D2570" t="s">
        <v>91</v>
      </c>
      <c r="E2570" t="s">
        <v>222</v>
      </c>
      <c r="F2570" t="s">
        <v>7347</v>
      </c>
      <c r="G2570" t="s">
        <v>344</v>
      </c>
      <c r="H2570" t="s">
        <v>47</v>
      </c>
      <c r="I2570" t="s">
        <v>129</v>
      </c>
      <c r="J2570" t="s">
        <v>130</v>
      </c>
      <c r="K2570" t="s">
        <v>142</v>
      </c>
      <c r="L2570" t="s">
        <v>7348</v>
      </c>
      <c r="M2570" t="s">
        <v>7349</v>
      </c>
      <c r="N2570">
        <v>2.2450000000000001</v>
      </c>
      <c r="O2570">
        <v>1</v>
      </c>
      <c r="P2570">
        <v>2321</v>
      </c>
      <c r="Q2570">
        <v>0</v>
      </c>
      <c r="R2570">
        <v>0</v>
      </c>
      <c r="S2570">
        <v>0</v>
      </c>
      <c r="T2570">
        <v>0</v>
      </c>
      <c r="U2570">
        <v>2.2450000000000001</v>
      </c>
      <c r="V2570">
        <v>5210.6450000000004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2763933</v>
      </c>
      <c r="B2571">
        <v>1</v>
      </c>
      <c r="C2571" t="s">
        <v>77</v>
      </c>
      <c r="D2571" t="s">
        <v>123</v>
      </c>
      <c r="E2571" t="s">
        <v>158</v>
      </c>
      <c r="F2571" t="s">
        <v>4117</v>
      </c>
      <c r="G2571" t="s">
        <v>199</v>
      </c>
      <c r="H2571" t="s">
        <v>47</v>
      </c>
      <c r="I2571" t="s">
        <v>129</v>
      </c>
      <c r="J2571" t="s">
        <v>130</v>
      </c>
      <c r="K2571" t="s">
        <v>131</v>
      </c>
      <c r="L2571" t="s">
        <v>7350</v>
      </c>
      <c r="M2571" t="s">
        <v>7351</v>
      </c>
      <c r="N2571">
        <v>0.58583333299999996</v>
      </c>
      <c r="O2571">
        <v>317</v>
      </c>
      <c r="P2571">
        <v>51</v>
      </c>
      <c r="Q2571">
        <v>0</v>
      </c>
      <c r="R2571">
        <v>0</v>
      </c>
      <c r="S2571">
        <v>0</v>
      </c>
      <c r="T2571">
        <v>0</v>
      </c>
      <c r="U2571">
        <v>185.70916700000001</v>
      </c>
      <c r="V2571">
        <v>29.877500000000001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2763936</v>
      </c>
      <c r="B2572">
        <v>1</v>
      </c>
      <c r="C2572" t="s">
        <v>77</v>
      </c>
      <c r="D2572" t="s">
        <v>114</v>
      </c>
      <c r="E2572" t="s">
        <v>126</v>
      </c>
      <c r="F2572" t="s">
        <v>7352</v>
      </c>
      <c r="G2572" t="s">
        <v>371</v>
      </c>
      <c r="H2572" t="s">
        <v>46</v>
      </c>
      <c r="I2572" t="s">
        <v>129</v>
      </c>
      <c r="J2572" t="s">
        <v>130</v>
      </c>
      <c r="K2572" t="s">
        <v>131</v>
      </c>
      <c r="L2572" t="s">
        <v>7353</v>
      </c>
      <c r="M2572" t="s">
        <v>7354</v>
      </c>
      <c r="N2572">
        <v>1.9402777769999999</v>
      </c>
      <c r="O2572">
        <v>0</v>
      </c>
      <c r="P2572">
        <v>21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40.745832999999998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2763937</v>
      </c>
      <c r="B2573">
        <v>1</v>
      </c>
      <c r="C2573" t="s">
        <v>77</v>
      </c>
      <c r="D2573" t="s">
        <v>108</v>
      </c>
      <c r="E2573" t="s">
        <v>163</v>
      </c>
      <c r="F2573" t="s">
        <v>7355</v>
      </c>
      <c r="G2573" t="s">
        <v>344</v>
      </c>
      <c r="H2573" t="s">
        <v>47</v>
      </c>
      <c r="I2573" t="s">
        <v>129</v>
      </c>
      <c r="J2573" t="s">
        <v>130</v>
      </c>
      <c r="K2573" t="s">
        <v>142</v>
      </c>
      <c r="L2573" t="s">
        <v>7356</v>
      </c>
      <c r="M2573" t="s">
        <v>7357</v>
      </c>
      <c r="N2573">
        <v>5.4508333330000003</v>
      </c>
      <c r="O2573">
        <v>0</v>
      </c>
      <c r="P2573">
        <v>222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1210.085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2763945</v>
      </c>
      <c r="B2574">
        <v>1</v>
      </c>
      <c r="C2574" t="s">
        <v>76</v>
      </c>
      <c r="D2574" t="s">
        <v>81</v>
      </c>
      <c r="E2574" t="s">
        <v>153</v>
      </c>
      <c r="F2574" t="s">
        <v>6654</v>
      </c>
      <c r="G2574" t="s">
        <v>155</v>
      </c>
      <c r="H2574" t="s">
        <v>46</v>
      </c>
      <c r="I2574" t="s">
        <v>129</v>
      </c>
      <c r="J2574" t="s">
        <v>130</v>
      </c>
      <c r="K2574" t="s">
        <v>131</v>
      </c>
      <c r="L2574" t="s">
        <v>7358</v>
      </c>
      <c r="M2574" t="s">
        <v>7359</v>
      </c>
      <c r="N2574">
        <v>2.0016666660000002</v>
      </c>
      <c r="O2574">
        <v>0</v>
      </c>
      <c r="P2574">
        <v>16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32.026667000000003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2763942</v>
      </c>
      <c r="B2575">
        <v>1</v>
      </c>
      <c r="C2575" t="s">
        <v>76</v>
      </c>
      <c r="D2575" t="s">
        <v>79</v>
      </c>
      <c r="E2575" t="s">
        <v>163</v>
      </c>
      <c r="F2575" t="s">
        <v>7360</v>
      </c>
      <c r="G2575" t="s">
        <v>344</v>
      </c>
      <c r="H2575" t="s">
        <v>47</v>
      </c>
      <c r="I2575" t="s">
        <v>129</v>
      </c>
      <c r="J2575" t="s">
        <v>130</v>
      </c>
      <c r="K2575" t="s">
        <v>142</v>
      </c>
      <c r="L2575" t="s">
        <v>7361</v>
      </c>
      <c r="M2575" t="s">
        <v>7362</v>
      </c>
      <c r="N2575">
        <v>2.628333333</v>
      </c>
      <c r="O2575">
        <v>14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36.796666999999999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3">
      <c r="A2576">
        <v>2763947</v>
      </c>
      <c r="B2576">
        <v>1</v>
      </c>
      <c r="C2576" t="s">
        <v>76</v>
      </c>
      <c r="D2576" t="s">
        <v>101</v>
      </c>
      <c r="E2576" t="s">
        <v>145</v>
      </c>
      <c r="F2576" t="s">
        <v>7363</v>
      </c>
      <c r="G2576" t="s">
        <v>160</v>
      </c>
      <c r="H2576" t="s">
        <v>46</v>
      </c>
      <c r="I2576" t="s">
        <v>129</v>
      </c>
      <c r="J2576" t="s">
        <v>130</v>
      </c>
      <c r="K2576" t="s">
        <v>131</v>
      </c>
      <c r="L2576" t="s">
        <v>7364</v>
      </c>
      <c r="M2576" t="s">
        <v>7365</v>
      </c>
      <c r="N2576">
        <v>0.97972222200000003</v>
      </c>
      <c r="O2576">
        <v>0</v>
      </c>
      <c r="P2576">
        <v>3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2.9391669999999999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2763946</v>
      </c>
      <c r="B2577">
        <v>1</v>
      </c>
      <c r="C2577" t="s">
        <v>76</v>
      </c>
      <c r="D2577" t="s">
        <v>93</v>
      </c>
      <c r="E2577" t="s">
        <v>163</v>
      </c>
      <c r="F2577" t="s">
        <v>7366</v>
      </c>
      <c r="G2577" t="s">
        <v>264</v>
      </c>
      <c r="H2577" t="s">
        <v>47</v>
      </c>
      <c r="I2577" t="s">
        <v>129</v>
      </c>
      <c r="J2577" t="s">
        <v>130</v>
      </c>
      <c r="K2577" t="s">
        <v>131</v>
      </c>
      <c r="L2577" t="s">
        <v>7367</v>
      </c>
      <c r="M2577" t="s">
        <v>7368</v>
      </c>
      <c r="N2577">
        <v>1.593611111</v>
      </c>
      <c r="O2577">
        <v>0</v>
      </c>
      <c r="P2577">
        <v>200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318.72222199999999</v>
      </c>
      <c r="W2577">
        <v>0</v>
      </c>
      <c r="X2577">
        <v>0</v>
      </c>
      <c r="Y2577">
        <v>0</v>
      </c>
      <c r="Z2577">
        <v>0</v>
      </c>
    </row>
    <row r="2578" spans="1:26" x14ac:dyDescent="0.3">
      <c r="A2578">
        <v>2763949</v>
      </c>
      <c r="B2578">
        <v>1</v>
      </c>
      <c r="C2578" t="s">
        <v>76</v>
      </c>
      <c r="D2578" t="s">
        <v>79</v>
      </c>
      <c r="E2578" t="s">
        <v>145</v>
      </c>
      <c r="F2578" t="s">
        <v>7369</v>
      </c>
      <c r="G2578" t="s">
        <v>348</v>
      </c>
      <c r="H2578" t="s">
        <v>46</v>
      </c>
      <c r="I2578" t="s">
        <v>129</v>
      </c>
      <c r="J2578" t="s">
        <v>130</v>
      </c>
      <c r="K2578" t="s">
        <v>142</v>
      </c>
      <c r="L2578" t="s">
        <v>7370</v>
      </c>
      <c r="M2578" t="s">
        <v>7371</v>
      </c>
      <c r="N2578">
        <v>2.1150000000000002</v>
      </c>
      <c r="O2578">
        <v>0</v>
      </c>
      <c r="P2578">
        <v>8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16.920000000000002</v>
      </c>
      <c r="W2578">
        <v>0</v>
      </c>
      <c r="X2578">
        <v>0</v>
      </c>
      <c r="Y2578">
        <v>0</v>
      </c>
      <c r="Z2578">
        <v>0</v>
      </c>
    </row>
    <row r="2579" spans="1:26" x14ac:dyDescent="0.3">
      <c r="A2579">
        <v>2763950</v>
      </c>
      <c r="B2579">
        <v>1</v>
      </c>
      <c r="C2579" t="s">
        <v>76</v>
      </c>
      <c r="D2579" t="s">
        <v>79</v>
      </c>
      <c r="E2579" t="s">
        <v>145</v>
      </c>
      <c r="F2579" t="s">
        <v>7372</v>
      </c>
      <c r="G2579" t="s">
        <v>348</v>
      </c>
      <c r="H2579" t="s">
        <v>46</v>
      </c>
      <c r="I2579" t="s">
        <v>129</v>
      </c>
      <c r="J2579" t="s">
        <v>130</v>
      </c>
      <c r="K2579" t="s">
        <v>142</v>
      </c>
      <c r="L2579" t="s">
        <v>7373</v>
      </c>
      <c r="M2579" t="s">
        <v>7374</v>
      </c>
      <c r="N2579">
        <v>2.1230555550000001</v>
      </c>
      <c r="O2579">
        <v>0</v>
      </c>
      <c r="P2579">
        <v>22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46.707222000000002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2763955</v>
      </c>
      <c r="B2580">
        <v>1</v>
      </c>
      <c r="C2580" t="s">
        <v>77</v>
      </c>
      <c r="D2580" t="s">
        <v>123</v>
      </c>
      <c r="E2580" t="s">
        <v>158</v>
      </c>
      <c r="F2580" t="s">
        <v>7375</v>
      </c>
      <c r="G2580" t="s">
        <v>199</v>
      </c>
      <c r="H2580" t="s">
        <v>47</v>
      </c>
      <c r="I2580" t="s">
        <v>129</v>
      </c>
      <c r="J2580" t="s">
        <v>130</v>
      </c>
      <c r="K2580" t="s">
        <v>131</v>
      </c>
      <c r="L2580" t="s">
        <v>7376</v>
      </c>
      <c r="M2580" t="s">
        <v>7377</v>
      </c>
      <c r="N2580">
        <v>1.403611111</v>
      </c>
      <c r="O2580">
        <v>17</v>
      </c>
      <c r="P2580">
        <v>150</v>
      </c>
      <c r="Q2580">
        <v>0</v>
      </c>
      <c r="R2580">
        <v>0</v>
      </c>
      <c r="S2580">
        <v>0</v>
      </c>
      <c r="T2580">
        <v>0</v>
      </c>
      <c r="U2580">
        <v>23.861388999999999</v>
      </c>
      <c r="V2580">
        <v>210.54166699999999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2763953</v>
      </c>
      <c r="B2581">
        <v>1</v>
      </c>
      <c r="C2581" t="s">
        <v>77</v>
      </c>
      <c r="D2581" t="s">
        <v>119</v>
      </c>
      <c r="E2581" t="s">
        <v>222</v>
      </c>
      <c r="F2581" t="s">
        <v>7378</v>
      </c>
      <c r="G2581" t="s">
        <v>348</v>
      </c>
      <c r="H2581" t="s">
        <v>47</v>
      </c>
      <c r="I2581" t="s">
        <v>129</v>
      </c>
      <c r="J2581" t="s">
        <v>130</v>
      </c>
      <c r="K2581" t="s">
        <v>142</v>
      </c>
      <c r="L2581" t="s">
        <v>7379</v>
      </c>
      <c r="M2581" t="s">
        <v>7380</v>
      </c>
      <c r="N2581">
        <v>2.8991666660000002</v>
      </c>
      <c r="O2581">
        <v>97</v>
      </c>
      <c r="P2581">
        <v>114</v>
      </c>
      <c r="Q2581">
        <v>0</v>
      </c>
      <c r="R2581">
        <v>0</v>
      </c>
      <c r="S2581">
        <v>1</v>
      </c>
      <c r="T2581">
        <v>0</v>
      </c>
      <c r="U2581">
        <v>281.21916700000003</v>
      </c>
      <c r="V2581">
        <v>330.505</v>
      </c>
      <c r="W2581">
        <v>0</v>
      </c>
      <c r="X2581">
        <v>0</v>
      </c>
      <c r="Y2581">
        <v>2.8991669999999998</v>
      </c>
      <c r="Z2581">
        <v>0</v>
      </c>
    </row>
    <row r="2582" spans="1:26" x14ac:dyDescent="0.3">
      <c r="A2582">
        <v>2763954</v>
      </c>
      <c r="B2582">
        <v>1</v>
      </c>
      <c r="C2582" t="s">
        <v>77</v>
      </c>
      <c r="D2582" t="s">
        <v>114</v>
      </c>
      <c r="E2582" t="s">
        <v>138</v>
      </c>
      <c r="F2582" t="s">
        <v>7381</v>
      </c>
      <c r="G2582" t="s">
        <v>199</v>
      </c>
      <c r="H2582" t="s">
        <v>47</v>
      </c>
      <c r="I2582" t="s">
        <v>129</v>
      </c>
      <c r="J2582" t="s">
        <v>130</v>
      </c>
      <c r="K2582" t="s">
        <v>131</v>
      </c>
      <c r="L2582" t="s">
        <v>7382</v>
      </c>
      <c r="M2582" t="s">
        <v>7383</v>
      </c>
      <c r="N2582">
        <v>0.19277777700000001</v>
      </c>
      <c r="O2582">
        <v>101</v>
      </c>
      <c r="P2582">
        <v>5067</v>
      </c>
      <c r="Q2582">
        <v>0</v>
      </c>
      <c r="R2582">
        <v>0</v>
      </c>
      <c r="S2582">
        <v>0</v>
      </c>
      <c r="T2582">
        <v>0</v>
      </c>
      <c r="U2582">
        <v>19.470555000000001</v>
      </c>
      <c r="V2582">
        <v>976.80499599999996</v>
      </c>
      <c r="W2582">
        <v>0</v>
      </c>
      <c r="X2582">
        <v>0</v>
      </c>
      <c r="Y2582">
        <v>0</v>
      </c>
      <c r="Z2582">
        <v>0</v>
      </c>
    </row>
    <row r="2583" spans="1:26" x14ac:dyDescent="0.3">
      <c r="A2583">
        <v>2763956</v>
      </c>
      <c r="B2583">
        <v>1</v>
      </c>
      <c r="C2583" t="s">
        <v>77</v>
      </c>
      <c r="D2583" t="s">
        <v>124</v>
      </c>
      <c r="E2583" t="s">
        <v>222</v>
      </c>
      <c r="F2583" t="s">
        <v>7384</v>
      </c>
      <c r="G2583" t="s">
        <v>417</v>
      </c>
      <c r="H2583" t="s">
        <v>47</v>
      </c>
      <c r="I2583" t="s">
        <v>129</v>
      </c>
      <c r="J2583" t="s">
        <v>130</v>
      </c>
      <c r="K2583" t="s">
        <v>142</v>
      </c>
      <c r="L2583" t="s">
        <v>7385</v>
      </c>
      <c r="M2583" t="s">
        <v>7386</v>
      </c>
      <c r="N2583">
        <v>7.454722222</v>
      </c>
      <c r="O2583">
        <v>8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59.637777999999997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3">
      <c r="A2584">
        <v>2763957</v>
      </c>
      <c r="B2584">
        <v>1</v>
      </c>
      <c r="C2584" t="s">
        <v>76</v>
      </c>
      <c r="D2584" t="s">
        <v>95</v>
      </c>
      <c r="E2584" t="s">
        <v>167</v>
      </c>
      <c r="F2584" t="s">
        <v>1348</v>
      </c>
      <c r="G2584" t="s">
        <v>348</v>
      </c>
      <c r="H2584" t="s">
        <v>46</v>
      </c>
      <c r="I2584" t="s">
        <v>129</v>
      </c>
      <c r="J2584" t="s">
        <v>130</v>
      </c>
      <c r="K2584" t="s">
        <v>142</v>
      </c>
      <c r="L2584" t="s">
        <v>7387</v>
      </c>
      <c r="M2584" t="s">
        <v>7388</v>
      </c>
      <c r="N2584">
        <v>7.6319444440000002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145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1106.631944</v>
      </c>
    </row>
    <row r="2585" spans="1:26" x14ac:dyDescent="0.3">
      <c r="A2585">
        <v>2763958</v>
      </c>
      <c r="B2585">
        <v>1</v>
      </c>
      <c r="C2585" t="s">
        <v>76</v>
      </c>
      <c r="D2585" t="s">
        <v>96</v>
      </c>
      <c r="E2585" t="s">
        <v>167</v>
      </c>
      <c r="F2585" t="s">
        <v>1408</v>
      </c>
      <c r="G2585" t="s">
        <v>348</v>
      </c>
      <c r="H2585" t="s">
        <v>46</v>
      </c>
      <c r="I2585" t="s">
        <v>129</v>
      </c>
      <c r="J2585" t="s">
        <v>130</v>
      </c>
      <c r="K2585" t="s">
        <v>142</v>
      </c>
      <c r="L2585" t="s">
        <v>7389</v>
      </c>
      <c r="M2585" t="s">
        <v>7390</v>
      </c>
      <c r="N2585">
        <v>1.176111111</v>
      </c>
      <c r="O2585">
        <v>0</v>
      </c>
      <c r="P2585">
        <v>80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94.088888999999995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2763959</v>
      </c>
      <c r="B2586">
        <v>1</v>
      </c>
      <c r="C2586" t="s">
        <v>76</v>
      </c>
      <c r="D2586" t="s">
        <v>91</v>
      </c>
      <c r="E2586" t="s">
        <v>138</v>
      </c>
      <c r="F2586" t="s">
        <v>5267</v>
      </c>
      <c r="G2586" t="s">
        <v>199</v>
      </c>
      <c r="H2586" t="s">
        <v>47</v>
      </c>
      <c r="I2586" t="s">
        <v>129</v>
      </c>
      <c r="J2586" t="s">
        <v>130</v>
      </c>
      <c r="K2586" t="s">
        <v>131</v>
      </c>
      <c r="L2586" t="s">
        <v>7391</v>
      </c>
      <c r="M2586" t="s">
        <v>7392</v>
      </c>
      <c r="N2586">
        <v>1.253333333</v>
      </c>
      <c r="O2586">
        <v>224</v>
      </c>
      <c r="P2586">
        <v>6735</v>
      </c>
      <c r="Q2586">
        <v>0</v>
      </c>
      <c r="R2586">
        <v>0</v>
      </c>
      <c r="S2586">
        <v>0</v>
      </c>
      <c r="T2586">
        <v>0</v>
      </c>
      <c r="U2586">
        <v>280.746667</v>
      </c>
      <c r="V2586">
        <v>8441.1999980000001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2763961</v>
      </c>
      <c r="B2587">
        <v>1</v>
      </c>
      <c r="C2587" t="s">
        <v>76</v>
      </c>
      <c r="D2587" t="s">
        <v>79</v>
      </c>
      <c r="E2587" t="s">
        <v>138</v>
      </c>
      <c r="F2587" t="s">
        <v>2712</v>
      </c>
      <c r="G2587" t="s">
        <v>318</v>
      </c>
      <c r="H2587" t="s">
        <v>141</v>
      </c>
      <c r="I2587" t="s">
        <v>129</v>
      </c>
      <c r="J2587" t="s">
        <v>130</v>
      </c>
      <c r="K2587" t="s">
        <v>142</v>
      </c>
      <c r="L2587" t="s">
        <v>7393</v>
      </c>
      <c r="M2587" t="s">
        <v>7394</v>
      </c>
      <c r="N2587">
        <v>3.136111111</v>
      </c>
      <c r="O2587">
        <v>33</v>
      </c>
      <c r="P2587">
        <v>2451</v>
      </c>
      <c r="Q2587">
        <v>0</v>
      </c>
      <c r="R2587">
        <v>0</v>
      </c>
      <c r="S2587">
        <v>0</v>
      </c>
      <c r="T2587">
        <v>0</v>
      </c>
      <c r="U2587">
        <v>103.49166700000001</v>
      </c>
      <c r="V2587">
        <v>7686.6083330000001</v>
      </c>
      <c r="W2587">
        <v>0</v>
      </c>
      <c r="X2587">
        <v>0</v>
      </c>
      <c r="Y2587">
        <v>0</v>
      </c>
      <c r="Z2587">
        <v>0</v>
      </c>
    </row>
    <row r="2588" spans="1:26" x14ac:dyDescent="0.3">
      <c r="A2588">
        <v>2763963</v>
      </c>
      <c r="B2588">
        <v>1</v>
      </c>
      <c r="C2588" t="s">
        <v>76</v>
      </c>
      <c r="D2588" t="s">
        <v>96</v>
      </c>
      <c r="E2588" t="s">
        <v>158</v>
      </c>
      <c r="F2588" t="s">
        <v>3816</v>
      </c>
      <c r="G2588" t="s">
        <v>199</v>
      </c>
      <c r="H2588" t="s">
        <v>47</v>
      </c>
      <c r="I2588" t="s">
        <v>129</v>
      </c>
      <c r="J2588" t="s">
        <v>130</v>
      </c>
      <c r="K2588" t="s">
        <v>131</v>
      </c>
      <c r="L2588" t="s">
        <v>7395</v>
      </c>
      <c r="M2588" t="s">
        <v>7396</v>
      </c>
      <c r="N2588">
        <v>0.93722222200000005</v>
      </c>
      <c r="O2588">
        <v>61</v>
      </c>
      <c r="P2588">
        <v>41</v>
      </c>
      <c r="Q2588">
        <v>0</v>
      </c>
      <c r="R2588">
        <v>0</v>
      </c>
      <c r="S2588">
        <v>0</v>
      </c>
      <c r="T2588">
        <v>0</v>
      </c>
      <c r="U2588">
        <v>57.170555999999998</v>
      </c>
      <c r="V2588">
        <v>38.426110999999999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2763967</v>
      </c>
      <c r="B2589">
        <v>1</v>
      </c>
      <c r="C2589" t="s">
        <v>76</v>
      </c>
      <c r="D2589" t="s">
        <v>95</v>
      </c>
      <c r="E2589" t="s">
        <v>153</v>
      </c>
      <c r="F2589" t="s">
        <v>7397</v>
      </c>
      <c r="G2589" t="s">
        <v>155</v>
      </c>
      <c r="H2589" t="s">
        <v>46</v>
      </c>
      <c r="I2589" t="s">
        <v>129</v>
      </c>
      <c r="J2589" t="s">
        <v>130</v>
      </c>
      <c r="K2589" t="s">
        <v>131</v>
      </c>
      <c r="L2589" t="s">
        <v>7398</v>
      </c>
      <c r="M2589" t="s">
        <v>7399</v>
      </c>
      <c r="N2589">
        <v>2.8644444440000001</v>
      </c>
      <c r="O2589">
        <v>0</v>
      </c>
      <c r="P2589">
        <v>0</v>
      </c>
      <c r="Q2589">
        <v>0</v>
      </c>
      <c r="R2589">
        <v>2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5.7288889999999997</v>
      </c>
      <c r="Y2589">
        <v>0</v>
      </c>
      <c r="Z2589">
        <v>0</v>
      </c>
    </row>
    <row r="2590" spans="1:26" x14ac:dyDescent="0.3">
      <c r="A2590">
        <v>2763964</v>
      </c>
      <c r="B2590">
        <v>1</v>
      </c>
      <c r="C2590" t="s">
        <v>76</v>
      </c>
      <c r="D2590" t="s">
        <v>101</v>
      </c>
      <c r="E2590" t="s">
        <v>222</v>
      </c>
      <c r="F2590" t="s">
        <v>7400</v>
      </c>
      <c r="G2590" t="s">
        <v>199</v>
      </c>
      <c r="H2590" t="s">
        <v>47</v>
      </c>
      <c r="I2590" t="s">
        <v>129</v>
      </c>
      <c r="J2590" t="s">
        <v>130</v>
      </c>
      <c r="K2590" t="s">
        <v>131</v>
      </c>
      <c r="L2590" t="s">
        <v>7401</v>
      </c>
      <c r="M2590" t="s">
        <v>7402</v>
      </c>
      <c r="N2590">
        <v>1.104166666</v>
      </c>
      <c r="O2590">
        <v>9</v>
      </c>
      <c r="P2590">
        <v>7068</v>
      </c>
      <c r="Q2590">
        <v>0</v>
      </c>
      <c r="R2590">
        <v>0</v>
      </c>
      <c r="S2590">
        <v>0</v>
      </c>
      <c r="T2590">
        <v>0</v>
      </c>
      <c r="U2590">
        <v>9.9375</v>
      </c>
      <c r="V2590">
        <v>7804.2499950000001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2763969</v>
      </c>
      <c r="B2591">
        <v>1</v>
      </c>
      <c r="C2591" t="s">
        <v>76</v>
      </c>
      <c r="D2591" t="s">
        <v>99</v>
      </c>
      <c r="E2591" t="s">
        <v>158</v>
      </c>
      <c r="F2591" t="s">
        <v>7403</v>
      </c>
      <c r="G2591" t="s">
        <v>199</v>
      </c>
      <c r="H2591" t="s">
        <v>47</v>
      </c>
      <c r="I2591" t="s">
        <v>129</v>
      </c>
      <c r="J2591" t="s">
        <v>130</v>
      </c>
      <c r="K2591" t="s">
        <v>131</v>
      </c>
      <c r="L2591" t="s">
        <v>7404</v>
      </c>
      <c r="M2591" t="s">
        <v>7405</v>
      </c>
      <c r="N2591">
        <v>0.74083333299999998</v>
      </c>
      <c r="O2591">
        <v>8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5.9266670000000001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2763968</v>
      </c>
      <c r="B2592">
        <v>1</v>
      </c>
      <c r="C2592" t="s">
        <v>77</v>
      </c>
      <c r="D2592" t="s">
        <v>124</v>
      </c>
      <c r="E2592" t="s">
        <v>126</v>
      </c>
      <c r="F2592" t="s">
        <v>7406</v>
      </c>
      <c r="G2592" t="s">
        <v>195</v>
      </c>
      <c r="H2592" t="s">
        <v>46</v>
      </c>
      <c r="I2592" t="s">
        <v>129</v>
      </c>
      <c r="J2592" t="s">
        <v>130</v>
      </c>
      <c r="K2592" t="s">
        <v>131</v>
      </c>
      <c r="L2592" t="s">
        <v>7407</v>
      </c>
      <c r="M2592" t="s">
        <v>7408</v>
      </c>
      <c r="N2592">
        <v>6.6619444440000004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81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539.61749999999995</v>
      </c>
    </row>
    <row r="2593" spans="1:26" x14ac:dyDescent="0.3">
      <c r="A2593">
        <v>2763971</v>
      </c>
      <c r="B2593">
        <v>1</v>
      </c>
      <c r="C2593" t="s">
        <v>76</v>
      </c>
      <c r="D2593" t="s">
        <v>83</v>
      </c>
      <c r="E2593" t="s">
        <v>167</v>
      </c>
      <c r="F2593" t="s">
        <v>7409</v>
      </c>
      <c r="G2593" t="s">
        <v>160</v>
      </c>
      <c r="H2593" t="s">
        <v>46</v>
      </c>
      <c r="I2593" t="s">
        <v>129</v>
      </c>
      <c r="J2593" t="s">
        <v>130</v>
      </c>
      <c r="K2593" t="s">
        <v>131</v>
      </c>
      <c r="L2593" t="s">
        <v>7410</v>
      </c>
      <c r="M2593" t="s">
        <v>7411</v>
      </c>
      <c r="N2593">
        <v>0.20861111099999999</v>
      </c>
      <c r="O2593">
        <v>0</v>
      </c>
      <c r="P2593">
        <v>316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65.921110999999996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2763977</v>
      </c>
      <c r="B2594">
        <v>1</v>
      </c>
      <c r="C2594" t="s">
        <v>76</v>
      </c>
      <c r="D2594" t="s">
        <v>78</v>
      </c>
      <c r="E2594" t="s">
        <v>153</v>
      </c>
      <c r="F2594" t="s">
        <v>7412</v>
      </c>
      <c r="G2594" t="s">
        <v>206</v>
      </c>
      <c r="H2594" t="s">
        <v>46</v>
      </c>
      <c r="I2594" t="s">
        <v>129</v>
      </c>
      <c r="J2594" t="s">
        <v>130</v>
      </c>
      <c r="K2594" t="s">
        <v>131</v>
      </c>
      <c r="L2594" t="s">
        <v>7413</v>
      </c>
      <c r="M2594" t="s">
        <v>7414</v>
      </c>
      <c r="N2594">
        <v>1.6391666659999999</v>
      </c>
      <c r="O2594">
        <v>0</v>
      </c>
      <c r="P2594">
        <v>40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65.566666999999995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2763978</v>
      </c>
      <c r="B2595">
        <v>1</v>
      </c>
      <c r="C2595" t="s">
        <v>77</v>
      </c>
      <c r="D2595" t="s">
        <v>123</v>
      </c>
      <c r="E2595" t="s">
        <v>158</v>
      </c>
      <c r="F2595" t="s">
        <v>1246</v>
      </c>
      <c r="G2595" t="s">
        <v>199</v>
      </c>
      <c r="H2595" t="s">
        <v>47</v>
      </c>
      <c r="I2595" t="s">
        <v>129</v>
      </c>
      <c r="J2595" t="s">
        <v>130</v>
      </c>
      <c r="K2595" t="s">
        <v>131</v>
      </c>
      <c r="L2595" t="s">
        <v>7415</v>
      </c>
      <c r="M2595" t="s">
        <v>7416</v>
      </c>
      <c r="N2595">
        <v>1.260277777</v>
      </c>
      <c r="O2595">
        <v>118</v>
      </c>
      <c r="P2595">
        <v>678</v>
      </c>
      <c r="Q2595">
        <v>0</v>
      </c>
      <c r="R2595">
        <v>0</v>
      </c>
      <c r="S2595">
        <v>0</v>
      </c>
      <c r="T2595">
        <v>0</v>
      </c>
      <c r="U2595">
        <v>148.71277799999999</v>
      </c>
      <c r="V2595">
        <v>854.46833300000003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2763984</v>
      </c>
      <c r="B2596">
        <v>1</v>
      </c>
      <c r="C2596" t="s">
        <v>76</v>
      </c>
      <c r="D2596" t="s">
        <v>92</v>
      </c>
      <c r="E2596" t="s">
        <v>167</v>
      </c>
      <c r="F2596" t="s">
        <v>7417</v>
      </c>
      <c r="G2596" t="s">
        <v>1924</v>
      </c>
      <c r="H2596" t="s">
        <v>46</v>
      </c>
      <c r="I2596" t="s">
        <v>129</v>
      </c>
      <c r="J2596" t="s">
        <v>130</v>
      </c>
      <c r="K2596" t="s">
        <v>131</v>
      </c>
      <c r="L2596" t="s">
        <v>7418</v>
      </c>
      <c r="M2596" t="s">
        <v>7419</v>
      </c>
      <c r="N2596">
        <v>3.188055555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95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302.86527799999999</v>
      </c>
    </row>
    <row r="2597" spans="1:26" x14ac:dyDescent="0.3">
      <c r="A2597">
        <v>2763981</v>
      </c>
      <c r="B2597">
        <v>1</v>
      </c>
      <c r="C2597" t="s">
        <v>76</v>
      </c>
      <c r="D2597" t="s">
        <v>93</v>
      </c>
      <c r="E2597" t="s">
        <v>145</v>
      </c>
      <c r="F2597" t="s">
        <v>7420</v>
      </c>
      <c r="G2597" t="s">
        <v>150</v>
      </c>
      <c r="H2597" t="s">
        <v>46</v>
      </c>
      <c r="I2597" t="s">
        <v>129</v>
      </c>
      <c r="J2597" t="s">
        <v>130</v>
      </c>
      <c r="K2597" t="s">
        <v>131</v>
      </c>
      <c r="L2597" t="s">
        <v>7421</v>
      </c>
      <c r="M2597" t="s">
        <v>7422</v>
      </c>
      <c r="N2597">
        <v>0.61250000000000004</v>
      </c>
      <c r="O2597">
        <v>0</v>
      </c>
      <c r="P2597">
        <v>8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4.9000000000000004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2764010</v>
      </c>
      <c r="B2598">
        <v>1</v>
      </c>
      <c r="C2598" t="s">
        <v>77</v>
      </c>
      <c r="D2598" t="s">
        <v>124</v>
      </c>
      <c r="E2598" t="s">
        <v>153</v>
      </c>
      <c r="F2598" t="s">
        <v>6565</v>
      </c>
      <c r="G2598" t="s">
        <v>206</v>
      </c>
      <c r="H2598" t="s">
        <v>46</v>
      </c>
      <c r="I2598" t="s">
        <v>129</v>
      </c>
      <c r="J2598" t="s">
        <v>130</v>
      </c>
      <c r="K2598" t="s">
        <v>131</v>
      </c>
      <c r="L2598" t="s">
        <v>7423</v>
      </c>
      <c r="M2598" t="s">
        <v>7424</v>
      </c>
      <c r="N2598">
        <v>2.79</v>
      </c>
      <c r="O2598">
        <v>0</v>
      </c>
      <c r="P2598">
        <v>11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30.69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2763985</v>
      </c>
      <c r="B2599">
        <v>1</v>
      </c>
      <c r="C2599" t="s">
        <v>76</v>
      </c>
      <c r="D2599" t="s">
        <v>80</v>
      </c>
      <c r="E2599" t="s">
        <v>145</v>
      </c>
      <c r="F2599" t="s">
        <v>7425</v>
      </c>
      <c r="G2599" t="s">
        <v>128</v>
      </c>
      <c r="H2599" t="s">
        <v>46</v>
      </c>
      <c r="I2599" t="s">
        <v>129</v>
      </c>
      <c r="J2599" t="s">
        <v>130</v>
      </c>
      <c r="K2599" t="s">
        <v>131</v>
      </c>
      <c r="L2599" t="s">
        <v>7426</v>
      </c>
      <c r="M2599" t="s">
        <v>7427</v>
      </c>
      <c r="N2599">
        <v>3.045555555</v>
      </c>
      <c r="O2599">
        <v>0</v>
      </c>
      <c r="P2599">
        <v>74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225.37111100000001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2763987</v>
      </c>
      <c r="B2600">
        <v>1</v>
      </c>
      <c r="C2600" t="s">
        <v>76</v>
      </c>
      <c r="D2600" t="s">
        <v>79</v>
      </c>
      <c r="E2600" t="s">
        <v>167</v>
      </c>
      <c r="F2600" t="s">
        <v>7428</v>
      </c>
      <c r="G2600" t="s">
        <v>348</v>
      </c>
      <c r="H2600" t="s">
        <v>46</v>
      </c>
      <c r="I2600" t="s">
        <v>129</v>
      </c>
      <c r="J2600" t="s">
        <v>130</v>
      </c>
      <c r="K2600" t="s">
        <v>142</v>
      </c>
      <c r="L2600" t="s">
        <v>7429</v>
      </c>
      <c r="M2600" t="s">
        <v>7430</v>
      </c>
      <c r="N2600">
        <v>14.156666666</v>
      </c>
      <c r="O2600">
        <v>0</v>
      </c>
      <c r="P2600">
        <v>119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1684.643333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2763919</v>
      </c>
      <c r="B2601">
        <v>2</v>
      </c>
      <c r="C2601" t="s">
        <v>76</v>
      </c>
      <c r="D2601" t="s">
        <v>81</v>
      </c>
      <c r="E2601" t="s">
        <v>167</v>
      </c>
      <c r="F2601" t="s">
        <v>7431</v>
      </c>
      <c r="G2601" t="s">
        <v>155</v>
      </c>
      <c r="H2601" t="s">
        <v>46</v>
      </c>
      <c r="I2601" t="s">
        <v>129</v>
      </c>
      <c r="J2601" t="s">
        <v>130</v>
      </c>
      <c r="K2601" t="s">
        <v>131</v>
      </c>
      <c r="L2601" t="s">
        <v>7313</v>
      </c>
      <c r="M2601" t="s">
        <v>7432</v>
      </c>
      <c r="N2601">
        <v>0.41305555500000002</v>
      </c>
      <c r="O2601">
        <v>0</v>
      </c>
      <c r="P2601">
        <v>616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254.44222199999999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2763986</v>
      </c>
      <c r="B2602">
        <v>1</v>
      </c>
      <c r="C2602" t="s">
        <v>76</v>
      </c>
      <c r="D2602" t="s">
        <v>92</v>
      </c>
      <c r="E2602" t="s">
        <v>153</v>
      </c>
      <c r="F2602" t="s">
        <v>7433</v>
      </c>
      <c r="G2602" t="s">
        <v>155</v>
      </c>
      <c r="H2602" t="s">
        <v>46</v>
      </c>
      <c r="I2602" t="s">
        <v>129</v>
      </c>
      <c r="J2602" t="s">
        <v>130</v>
      </c>
      <c r="K2602" t="s">
        <v>131</v>
      </c>
      <c r="L2602" t="s">
        <v>7434</v>
      </c>
      <c r="M2602" t="s">
        <v>7435</v>
      </c>
      <c r="N2602">
        <v>5.7547222219999998</v>
      </c>
      <c r="O2602">
        <v>0</v>
      </c>
      <c r="P2602">
        <v>0</v>
      </c>
      <c r="Q2602">
        <v>0</v>
      </c>
      <c r="R2602">
        <v>5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28.773610999999999</v>
      </c>
      <c r="Y2602">
        <v>0</v>
      </c>
      <c r="Z2602">
        <v>0</v>
      </c>
    </row>
    <row r="2603" spans="1:26" x14ac:dyDescent="0.3">
      <c r="A2603">
        <v>2763999</v>
      </c>
      <c r="B2603">
        <v>1</v>
      </c>
      <c r="C2603" t="s">
        <v>76</v>
      </c>
      <c r="D2603" t="s">
        <v>97</v>
      </c>
      <c r="E2603" t="s">
        <v>158</v>
      </c>
      <c r="F2603" t="s">
        <v>7436</v>
      </c>
      <c r="G2603" t="s">
        <v>732</v>
      </c>
      <c r="H2603" t="s">
        <v>47</v>
      </c>
      <c r="I2603" t="s">
        <v>129</v>
      </c>
      <c r="J2603" t="s">
        <v>130</v>
      </c>
      <c r="K2603" t="s">
        <v>131</v>
      </c>
      <c r="L2603" t="s">
        <v>7437</v>
      </c>
      <c r="M2603" t="s">
        <v>7438</v>
      </c>
      <c r="N2603">
        <v>7.2850000000000001</v>
      </c>
      <c r="O2603">
        <v>81</v>
      </c>
      <c r="P2603">
        <v>5721</v>
      </c>
      <c r="Q2603">
        <v>0</v>
      </c>
      <c r="R2603">
        <v>0</v>
      </c>
      <c r="S2603">
        <v>0</v>
      </c>
      <c r="T2603">
        <v>0</v>
      </c>
      <c r="U2603">
        <v>590.08500000000004</v>
      </c>
      <c r="V2603">
        <v>41677.485000000001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2763989</v>
      </c>
      <c r="B2604">
        <v>1</v>
      </c>
      <c r="C2604" t="s">
        <v>76</v>
      </c>
      <c r="D2604" t="s">
        <v>81</v>
      </c>
      <c r="E2604" t="s">
        <v>153</v>
      </c>
      <c r="F2604" t="s">
        <v>7439</v>
      </c>
      <c r="G2604" t="s">
        <v>249</v>
      </c>
      <c r="H2604" t="s">
        <v>46</v>
      </c>
      <c r="I2604" t="s">
        <v>129</v>
      </c>
      <c r="J2604" t="s">
        <v>130</v>
      </c>
      <c r="K2604" t="s">
        <v>131</v>
      </c>
      <c r="L2604" t="s">
        <v>7440</v>
      </c>
      <c r="M2604" t="s">
        <v>7441</v>
      </c>
      <c r="N2604">
        <v>1.804166666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1.8041670000000001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2764142</v>
      </c>
      <c r="B2605">
        <v>1</v>
      </c>
      <c r="C2605" t="s">
        <v>76</v>
      </c>
      <c r="D2605" t="s">
        <v>79</v>
      </c>
      <c r="E2605" t="s">
        <v>126</v>
      </c>
      <c r="F2605" t="s">
        <v>7442</v>
      </c>
      <c r="G2605" t="s">
        <v>348</v>
      </c>
      <c r="H2605" t="s">
        <v>46</v>
      </c>
      <c r="I2605" t="s">
        <v>129</v>
      </c>
      <c r="J2605" t="s">
        <v>130</v>
      </c>
      <c r="K2605" t="s">
        <v>142</v>
      </c>
      <c r="L2605" t="s">
        <v>7297</v>
      </c>
      <c r="M2605" t="s">
        <v>7443</v>
      </c>
      <c r="N2605">
        <v>4.4349999999999996</v>
      </c>
      <c r="O2605">
        <v>0</v>
      </c>
      <c r="P2605">
        <v>148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656.38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2763994</v>
      </c>
      <c r="B2606">
        <v>1</v>
      </c>
      <c r="C2606" t="s">
        <v>76</v>
      </c>
      <c r="D2606" t="s">
        <v>79</v>
      </c>
      <c r="E2606" t="s">
        <v>153</v>
      </c>
      <c r="F2606" t="s">
        <v>7444</v>
      </c>
      <c r="G2606" t="s">
        <v>578</v>
      </c>
      <c r="H2606" t="s">
        <v>46</v>
      </c>
      <c r="I2606" t="s">
        <v>129</v>
      </c>
      <c r="J2606" t="s">
        <v>15</v>
      </c>
      <c r="K2606" t="s">
        <v>131</v>
      </c>
      <c r="L2606" t="s">
        <v>7445</v>
      </c>
      <c r="M2606" t="s">
        <v>7446</v>
      </c>
      <c r="N2606">
        <v>4.3902777769999997</v>
      </c>
      <c r="O2606">
        <v>0</v>
      </c>
      <c r="P2606">
        <v>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4.3902780000000003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2763997</v>
      </c>
      <c r="B2607">
        <v>1</v>
      </c>
      <c r="C2607" t="s">
        <v>76</v>
      </c>
      <c r="D2607" t="s">
        <v>85</v>
      </c>
      <c r="E2607" t="s">
        <v>153</v>
      </c>
      <c r="F2607" t="s">
        <v>7447</v>
      </c>
      <c r="G2607" t="s">
        <v>155</v>
      </c>
      <c r="H2607" t="s">
        <v>46</v>
      </c>
      <c r="I2607" t="s">
        <v>129</v>
      </c>
      <c r="J2607" t="s">
        <v>130</v>
      </c>
      <c r="K2607" t="s">
        <v>131</v>
      </c>
      <c r="L2607" t="s">
        <v>7448</v>
      </c>
      <c r="M2607" t="s">
        <v>7449</v>
      </c>
      <c r="N2607">
        <v>1.6672222219999999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1.667222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2763996</v>
      </c>
      <c r="B2608">
        <v>1</v>
      </c>
      <c r="C2608" t="s">
        <v>76</v>
      </c>
      <c r="D2608" t="s">
        <v>78</v>
      </c>
      <c r="E2608" t="s">
        <v>167</v>
      </c>
      <c r="F2608" t="s">
        <v>7450</v>
      </c>
      <c r="G2608" t="s">
        <v>160</v>
      </c>
      <c r="H2608" t="s">
        <v>46</v>
      </c>
      <c r="I2608" t="s">
        <v>129</v>
      </c>
      <c r="J2608" t="s">
        <v>130</v>
      </c>
      <c r="K2608" t="s">
        <v>131</v>
      </c>
      <c r="L2608" t="s">
        <v>7451</v>
      </c>
      <c r="M2608" t="s">
        <v>7452</v>
      </c>
      <c r="N2608">
        <v>2.068888888</v>
      </c>
      <c r="O2608">
        <v>0</v>
      </c>
      <c r="P2608">
        <v>356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736.52444400000002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2763998</v>
      </c>
      <c r="B2609">
        <v>1</v>
      </c>
      <c r="C2609" t="s">
        <v>76</v>
      </c>
      <c r="D2609" t="s">
        <v>89</v>
      </c>
      <c r="E2609" t="s">
        <v>153</v>
      </c>
      <c r="F2609" t="s">
        <v>7453</v>
      </c>
      <c r="G2609" t="s">
        <v>155</v>
      </c>
      <c r="H2609" t="s">
        <v>46</v>
      </c>
      <c r="I2609" t="s">
        <v>129</v>
      </c>
      <c r="J2609" t="s">
        <v>130</v>
      </c>
      <c r="K2609" t="s">
        <v>131</v>
      </c>
      <c r="L2609" t="s">
        <v>7454</v>
      </c>
      <c r="M2609" t="s">
        <v>7455</v>
      </c>
      <c r="N2609">
        <v>1.8219444440000001</v>
      </c>
      <c r="O2609">
        <v>0</v>
      </c>
      <c r="P2609">
        <v>9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16.397500000000001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2763990</v>
      </c>
      <c r="B2610">
        <v>1</v>
      </c>
      <c r="C2610" t="s">
        <v>76</v>
      </c>
      <c r="D2610" t="s">
        <v>82</v>
      </c>
      <c r="E2610" t="s">
        <v>126</v>
      </c>
      <c r="F2610" t="s">
        <v>6201</v>
      </c>
      <c r="G2610" t="s">
        <v>135</v>
      </c>
      <c r="H2610" t="s">
        <v>46</v>
      </c>
      <c r="I2610" t="s">
        <v>129</v>
      </c>
      <c r="J2610" t="s">
        <v>130</v>
      </c>
      <c r="K2610" t="s">
        <v>131</v>
      </c>
      <c r="L2610" t="s">
        <v>7377</v>
      </c>
      <c r="M2610" t="s">
        <v>7456</v>
      </c>
      <c r="N2610">
        <v>4.2569444440000002</v>
      </c>
      <c r="O2610">
        <v>0</v>
      </c>
      <c r="P2610">
        <v>29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123.45138900000001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2764001</v>
      </c>
      <c r="B2611">
        <v>1</v>
      </c>
      <c r="C2611" t="s">
        <v>77</v>
      </c>
      <c r="D2611" t="s">
        <v>113</v>
      </c>
      <c r="E2611" t="s">
        <v>222</v>
      </c>
      <c r="F2611" t="s">
        <v>7457</v>
      </c>
      <c r="G2611" t="s">
        <v>199</v>
      </c>
      <c r="H2611" t="s">
        <v>47</v>
      </c>
      <c r="I2611" t="s">
        <v>129</v>
      </c>
      <c r="J2611" t="s">
        <v>130</v>
      </c>
      <c r="K2611" t="s">
        <v>131</v>
      </c>
      <c r="L2611" t="s">
        <v>7458</v>
      </c>
      <c r="M2611" t="s">
        <v>7459</v>
      </c>
      <c r="N2611">
        <v>0.1275</v>
      </c>
      <c r="O2611">
        <v>0</v>
      </c>
      <c r="P2611">
        <v>0</v>
      </c>
      <c r="Q2611">
        <v>30</v>
      </c>
      <c r="R2611">
        <v>856</v>
      </c>
      <c r="S2611">
        <v>29</v>
      </c>
      <c r="T2611">
        <v>709</v>
      </c>
      <c r="U2611">
        <v>0</v>
      </c>
      <c r="V2611">
        <v>0</v>
      </c>
      <c r="W2611">
        <v>3.8250000000000002</v>
      </c>
      <c r="X2611">
        <v>109.14</v>
      </c>
      <c r="Y2611">
        <v>3.6974999999999998</v>
      </c>
      <c r="Z2611">
        <v>90.397499999999994</v>
      </c>
    </row>
    <row r="2612" spans="1:26" x14ac:dyDescent="0.3">
      <c r="A2612">
        <v>2764000</v>
      </c>
      <c r="B2612">
        <v>1</v>
      </c>
      <c r="C2612" t="s">
        <v>77</v>
      </c>
      <c r="D2612" t="s">
        <v>117</v>
      </c>
      <c r="E2612" t="s">
        <v>222</v>
      </c>
      <c r="F2612" t="s">
        <v>7460</v>
      </c>
      <c r="G2612" t="s">
        <v>199</v>
      </c>
      <c r="H2612" t="s">
        <v>47</v>
      </c>
      <c r="I2612" t="s">
        <v>129</v>
      </c>
      <c r="J2612" t="s">
        <v>130</v>
      </c>
      <c r="K2612" t="s">
        <v>131</v>
      </c>
      <c r="L2612" t="s">
        <v>7461</v>
      </c>
      <c r="M2612" t="s">
        <v>7462</v>
      </c>
      <c r="N2612">
        <v>0.54138888799999996</v>
      </c>
      <c r="O2612">
        <v>0</v>
      </c>
      <c r="P2612">
        <v>0</v>
      </c>
      <c r="Q2612">
        <v>8</v>
      </c>
      <c r="R2612">
        <v>502</v>
      </c>
      <c r="S2612">
        <v>0</v>
      </c>
      <c r="T2612">
        <v>20</v>
      </c>
      <c r="U2612">
        <v>0</v>
      </c>
      <c r="V2612">
        <v>0</v>
      </c>
      <c r="W2612">
        <v>4.3311109999999999</v>
      </c>
      <c r="X2612">
        <v>271.77722199999999</v>
      </c>
      <c r="Y2612">
        <v>0</v>
      </c>
      <c r="Z2612">
        <v>10.827778</v>
      </c>
    </row>
    <row r="2613" spans="1:26" x14ac:dyDescent="0.3">
      <c r="A2613">
        <v>2764007</v>
      </c>
      <c r="B2613">
        <v>1</v>
      </c>
      <c r="C2613" t="s">
        <v>76</v>
      </c>
      <c r="D2613" t="s">
        <v>84</v>
      </c>
      <c r="E2613" t="s">
        <v>153</v>
      </c>
      <c r="F2613" t="s">
        <v>7463</v>
      </c>
      <c r="G2613" t="s">
        <v>206</v>
      </c>
      <c r="H2613" t="s">
        <v>46</v>
      </c>
      <c r="I2613" t="s">
        <v>129</v>
      </c>
      <c r="J2613" t="s">
        <v>130</v>
      </c>
      <c r="K2613" t="s">
        <v>131</v>
      </c>
      <c r="L2613" t="s">
        <v>7464</v>
      </c>
      <c r="M2613" t="s">
        <v>7465</v>
      </c>
      <c r="N2613">
        <v>1.6702777769999999</v>
      </c>
      <c r="O2613">
        <v>0</v>
      </c>
      <c r="P2613">
        <v>7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11.691943999999999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2764008</v>
      </c>
      <c r="B2614">
        <v>1</v>
      </c>
      <c r="C2614" t="s">
        <v>76</v>
      </c>
      <c r="D2614" t="s">
        <v>99</v>
      </c>
      <c r="E2614" t="s">
        <v>163</v>
      </c>
      <c r="F2614" t="s">
        <v>7466</v>
      </c>
      <c r="G2614" t="s">
        <v>364</v>
      </c>
      <c r="H2614" t="s">
        <v>47</v>
      </c>
      <c r="I2614" t="s">
        <v>129</v>
      </c>
      <c r="J2614" t="s">
        <v>130</v>
      </c>
      <c r="K2614" t="s">
        <v>131</v>
      </c>
      <c r="L2614" t="s">
        <v>7467</v>
      </c>
      <c r="M2614" t="s">
        <v>7468</v>
      </c>
      <c r="N2614">
        <v>1.6333333329999999</v>
      </c>
      <c r="O2614">
        <v>0</v>
      </c>
      <c r="P2614">
        <v>112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182.933333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2764013</v>
      </c>
      <c r="B2615">
        <v>1</v>
      </c>
      <c r="C2615" t="s">
        <v>76</v>
      </c>
      <c r="D2615" t="s">
        <v>102</v>
      </c>
      <c r="E2615" t="s">
        <v>153</v>
      </c>
      <c r="F2615" t="s">
        <v>7469</v>
      </c>
      <c r="G2615" t="s">
        <v>249</v>
      </c>
      <c r="H2615" t="s">
        <v>46</v>
      </c>
      <c r="I2615" t="s">
        <v>129</v>
      </c>
      <c r="J2615" t="s">
        <v>130</v>
      </c>
      <c r="K2615" t="s">
        <v>131</v>
      </c>
      <c r="L2615" t="s">
        <v>7470</v>
      </c>
      <c r="M2615" t="s">
        <v>7471</v>
      </c>
      <c r="N2615">
        <v>2.0447222219999999</v>
      </c>
      <c r="O2615">
        <v>0</v>
      </c>
      <c r="P2615">
        <v>2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4.0894440000000003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2764012</v>
      </c>
      <c r="B2616">
        <v>1</v>
      </c>
      <c r="C2616" t="s">
        <v>77</v>
      </c>
      <c r="D2616" t="s">
        <v>122</v>
      </c>
      <c r="E2616" t="s">
        <v>158</v>
      </c>
      <c r="F2616" t="s">
        <v>1633</v>
      </c>
      <c r="G2616" t="s">
        <v>199</v>
      </c>
      <c r="H2616" t="s">
        <v>47</v>
      </c>
      <c r="I2616" t="s">
        <v>129</v>
      </c>
      <c r="J2616" t="s">
        <v>130</v>
      </c>
      <c r="K2616" t="s">
        <v>131</v>
      </c>
      <c r="L2616" t="s">
        <v>7472</v>
      </c>
      <c r="M2616" t="s">
        <v>7473</v>
      </c>
      <c r="N2616">
        <v>0.762222222</v>
      </c>
      <c r="O2616">
        <v>0</v>
      </c>
      <c r="P2616">
        <v>0</v>
      </c>
      <c r="Q2616">
        <v>12</v>
      </c>
      <c r="R2616">
        <v>141</v>
      </c>
      <c r="S2616">
        <v>50</v>
      </c>
      <c r="T2616">
        <v>986</v>
      </c>
      <c r="U2616">
        <v>0</v>
      </c>
      <c r="V2616">
        <v>0</v>
      </c>
      <c r="W2616">
        <v>9.1466670000000008</v>
      </c>
      <c r="X2616">
        <v>107.473333</v>
      </c>
      <c r="Y2616">
        <v>38.111111000000001</v>
      </c>
      <c r="Z2616">
        <v>751.55111099999999</v>
      </c>
    </row>
    <row r="2617" spans="1:26" x14ac:dyDescent="0.3">
      <c r="A2617">
        <v>2764015</v>
      </c>
      <c r="B2617">
        <v>1</v>
      </c>
      <c r="C2617" t="s">
        <v>77</v>
      </c>
      <c r="D2617" t="s">
        <v>119</v>
      </c>
      <c r="E2617" t="s">
        <v>163</v>
      </c>
      <c r="F2617" t="s">
        <v>2552</v>
      </c>
      <c r="G2617" t="s">
        <v>199</v>
      </c>
      <c r="H2617" t="s">
        <v>47</v>
      </c>
      <c r="I2617" t="s">
        <v>129</v>
      </c>
      <c r="J2617" t="s">
        <v>130</v>
      </c>
      <c r="K2617" t="s">
        <v>131</v>
      </c>
      <c r="L2617" t="s">
        <v>7474</v>
      </c>
      <c r="M2617" t="s">
        <v>7475</v>
      </c>
      <c r="N2617">
        <v>1.3372222220000001</v>
      </c>
      <c r="O2617">
        <v>0</v>
      </c>
      <c r="P2617">
        <v>62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82.907777999999993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2764014</v>
      </c>
      <c r="B2618">
        <v>1</v>
      </c>
      <c r="C2618" t="s">
        <v>76</v>
      </c>
      <c r="D2618" t="s">
        <v>90</v>
      </c>
      <c r="E2618" t="s">
        <v>222</v>
      </c>
      <c r="F2618" t="s">
        <v>7476</v>
      </c>
      <c r="G2618" t="s">
        <v>199</v>
      </c>
      <c r="H2618" t="s">
        <v>47</v>
      </c>
      <c r="I2618" t="s">
        <v>129</v>
      </c>
      <c r="J2618" t="s">
        <v>130</v>
      </c>
      <c r="K2618" t="s">
        <v>131</v>
      </c>
      <c r="L2618" t="s">
        <v>7477</v>
      </c>
      <c r="M2618" t="s">
        <v>7478</v>
      </c>
      <c r="N2618">
        <v>0.35416666600000002</v>
      </c>
      <c r="O2618">
        <v>28</v>
      </c>
      <c r="P2618">
        <v>0</v>
      </c>
      <c r="Q2618">
        <v>0</v>
      </c>
      <c r="R2618">
        <v>0</v>
      </c>
      <c r="S2618">
        <v>23</v>
      </c>
      <c r="T2618">
        <v>970</v>
      </c>
      <c r="U2618">
        <v>9.9166670000000003</v>
      </c>
      <c r="V2618">
        <v>0</v>
      </c>
      <c r="W2618">
        <v>0</v>
      </c>
      <c r="X2618">
        <v>0</v>
      </c>
      <c r="Y2618">
        <v>8.1458329999999997</v>
      </c>
      <c r="Z2618">
        <v>343.54166600000002</v>
      </c>
    </row>
    <row r="2619" spans="1:26" x14ac:dyDescent="0.3">
      <c r="A2619">
        <v>2764016</v>
      </c>
      <c r="B2619">
        <v>1</v>
      </c>
      <c r="C2619" t="s">
        <v>76</v>
      </c>
      <c r="D2619" t="s">
        <v>98</v>
      </c>
      <c r="E2619" t="s">
        <v>138</v>
      </c>
      <c r="F2619" t="s">
        <v>7479</v>
      </c>
      <c r="G2619" t="s">
        <v>199</v>
      </c>
      <c r="H2619" t="s">
        <v>47</v>
      </c>
      <c r="I2619" t="s">
        <v>339</v>
      </c>
      <c r="J2619" t="s">
        <v>130</v>
      </c>
      <c r="K2619" t="s">
        <v>131</v>
      </c>
      <c r="L2619" t="s">
        <v>7480</v>
      </c>
      <c r="M2619" t="s">
        <v>7481</v>
      </c>
      <c r="N2619">
        <v>2.1944444E-2</v>
      </c>
      <c r="O2619">
        <v>2</v>
      </c>
      <c r="P2619">
        <v>146</v>
      </c>
      <c r="Q2619">
        <v>100</v>
      </c>
      <c r="R2619">
        <v>10552</v>
      </c>
      <c r="S2619">
        <v>69</v>
      </c>
      <c r="T2619">
        <v>3814</v>
      </c>
      <c r="U2619">
        <v>4.3888999999999997E-2</v>
      </c>
      <c r="V2619">
        <v>3.2038890000000002</v>
      </c>
      <c r="W2619">
        <v>2.1944439999999998</v>
      </c>
      <c r="X2619">
        <v>231.557773</v>
      </c>
      <c r="Y2619">
        <v>1.514167</v>
      </c>
      <c r="Z2619">
        <v>83.696109000000007</v>
      </c>
    </row>
    <row r="2620" spans="1:26" x14ac:dyDescent="0.3">
      <c r="A2620">
        <v>2764018</v>
      </c>
      <c r="B2620">
        <v>1</v>
      </c>
      <c r="C2620" t="s">
        <v>76</v>
      </c>
      <c r="D2620" t="s">
        <v>99</v>
      </c>
      <c r="E2620" t="s">
        <v>158</v>
      </c>
      <c r="F2620" t="s">
        <v>7482</v>
      </c>
      <c r="G2620" t="s">
        <v>160</v>
      </c>
      <c r="H2620" t="s">
        <v>47</v>
      </c>
      <c r="I2620" t="s">
        <v>129</v>
      </c>
      <c r="J2620" t="s">
        <v>130</v>
      </c>
      <c r="K2620" t="s">
        <v>131</v>
      </c>
      <c r="L2620" t="s">
        <v>7483</v>
      </c>
      <c r="M2620" t="s">
        <v>7484</v>
      </c>
      <c r="N2620">
        <v>1.007777777</v>
      </c>
      <c r="O2620">
        <v>45</v>
      </c>
      <c r="P2620">
        <v>326</v>
      </c>
      <c r="Q2620">
        <v>0</v>
      </c>
      <c r="R2620">
        <v>0</v>
      </c>
      <c r="S2620">
        <v>0</v>
      </c>
      <c r="T2620">
        <v>0</v>
      </c>
      <c r="U2620">
        <v>45.35</v>
      </c>
      <c r="V2620">
        <v>328.53555499999999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2764023</v>
      </c>
      <c r="B2621">
        <v>1</v>
      </c>
      <c r="C2621" t="s">
        <v>76</v>
      </c>
      <c r="D2621" t="s">
        <v>104</v>
      </c>
      <c r="E2621" t="s">
        <v>222</v>
      </c>
      <c r="F2621" t="s">
        <v>7485</v>
      </c>
      <c r="G2621" t="s">
        <v>344</v>
      </c>
      <c r="H2621" t="s">
        <v>47</v>
      </c>
      <c r="I2621" t="s">
        <v>129</v>
      </c>
      <c r="J2621" t="s">
        <v>130</v>
      </c>
      <c r="K2621" t="s">
        <v>142</v>
      </c>
      <c r="L2621" t="s">
        <v>7486</v>
      </c>
      <c r="M2621" t="s">
        <v>7487</v>
      </c>
      <c r="N2621">
        <v>4.9166666660000002</v>
      </c>
      <c r="O2621">
        <v>0</v>
      </c>
      <c r="P2621">
        <v>0</v>
      </c>
      <c r="Q2621">
        <v>13</v>
      </c>
      <c r="R2621">
        <v>2538</v>
      </c>
      <c r="S2621">
        <v>4</v>
      </c>
      <c r="T2621">
        <v>851</v>
      </c>
      <c r="U2621">
        <v>0</v>
      </c>
      <c r="V2621">
        <v>0</v>
      </c>
      <c r="W2621">
        <v>63.916666999999997</v>
      </c>
      <c r="X2621">
        <v>12478.499997999999</v>
      </c>
      <c r="Y2621">
        <v>19.666667</v>
      </c>
      <c r="Z2621">
        <v>4184.0833329999996</v>
      </c>
    </row>
    <row r="2622" spans="1:26" x14ac:dyDescent="0.3">
      <c r="A2622">
        <v>2764025</v>
      </c>
      <c r="B2622">
        <v>1</v>
      </c>
      <c r="C2622" t="s">
        <v>76</v>
      </c>
      <c r="D2622" t="s">
        <v>78</v>
      </c>
      <c r="E2622" t="s">
        <v>153</v>
      </c>
      <c r="F2622" t="s">
        <v>7488</v>
      </c>
      <c r="G2622" t="s">
        <v>249</v>
      </c>
      <c r="H2622" t="s">
        <v>46</v>
      </c>
      <c r="I2622" t="s">
        <v>129</v>
      </c>
      <c r="J2622" t="s">
        <v>130</v>
      </c>
      <c r="K2622" t="s">
        <v>131</v>
      </c>
      <c r="L2622" t="s">
        <v>7489</v>
      </c>
      <c r="M2622" t="s">
        <v>7490</v>
      </c>
      <c r="N2622">
        <v>0.93166666600000003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0.93166700000000002</v>
      </c>
      <c r="W2622">
        <v>0</v>
      </c>
      <c r="X2622">
        <v>0</v>
      </c>
      <c r="Y2622">
        <v>0</v>
      </c>
      <c r="Z2622">
        <v>0</v>
      </c>
    </row>
    <row r="2623" spans="1:26" x14ac:dyDescent="0.3">
      <c r="A2623">
        <v>2764026</v>
      </c>
      <c r="B2623">
        <v>1</v>
      </c>
      <c r="C2623" t="s">
        <v>76</v>
      </c>
      <c r="D2623" t="s">
        <v>96</v>
      </c>
      <c r="E2623" t="s">
        <v>167</v>
      </c>
      <c r="F2623" t="s">
        <v>6645</v>
      </c>
      <c r="G2623" t="s">
        <v>344</v>
      </c>
      <c r="H2623" t="s">
        <v>46</v>
      </c>
      <c r="I2623" t="s">
        <v>129</v>
      </c>
      <c r="J2623" t="s">
        <v>130</v>
      </c>
      <c r="K2623" t="s">
        <v>142</v>
      </c>
      <c r="L2623" t="s">
        <v>7491</v>
      </c>
      <c r="M2623" t="s">
        <v>7492</v>
      </c>
      <c r="N2623">
        <v>4.6875</v>
      </c>
      <c r="O2623">
        <v>0</v>
      </c>
      <c r="P2623">
        <v>42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196.875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2764032</v>
      </c>
      <c r="B2624">
        <v>1</v>
      </c>
      <c r="C2624" t="s">
        <v>76</v>
      </c>
      <c r="D2624" t="s">
        <v>102</v>
      </c>
      <c r="E2624" t="s">
        <v>153</v>
      </c>
      <c r="F2624" t="s">
        <v>7493</v>
      </c>
      <c r="G2624" t="s">
        <v>249</v>
      </c>
      <c r="H2624" t="s">
        <v>46</v>
      </c>
      <c r="I2624" t="s">
        <v>129</v>
      </c>
      <c r="J2624" t="s">
        <v>130</v>
      </c>
      <c r="K2624" t="s">
        <v>131</v>
      </c>
      <c r="L2624" t="s">
        <v>7494</v>
      </c>
      <c r="M2624" t="s">
        <v>7495</v>
      </c>
      <c r="N2624">
        <v>3.8680555550000002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3.8680560000000002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2764029</v>
      </c>
      <c r="B2625">
        <v>1</v>
      </c>
      <c r="C2625" t="s">
        <v>77</v>
      </c>
      <c r="D2625" t="s">
        <v>109</v>
      </c>
      <c r="E2625" t="s">
        <v>167</v>
      </c>
      <c r="F2625" t="s">
        <v>7496</v>
      </c>
      <c r="G2625" t="s">
        <v>344</v>
      </c>
      <c r="H2625" t="s">
        <v>46</v>
      </c>
      <c r="I2625" t="s">
        <v>129</v>
      </c>
      <c r="J2625" t="s">
        <v>130</v>
      </c>
      <c r="K2625" t="s">
        <v>142</v>
      </c>
      <c r="L2625" t="s">
        <v>7497</v>
      </c>
      <c r="M2625" t="s">
        <v>7498</v>
      </c>
      <c r="N2625">
        <v>1.1569444440000001</v>
      </c>
      <c r="O2625">
        <v>0</v>
      </c>
      <c r="P2625">
        <v>346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400.30277799999999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2764037</v>
      </c>
      <c r="B2626">
        <v>1</v>
      </c>
      <c r="C2626" t="s">
        <v>77</v>
      </c>
      <c r="D2626" t="s">
        <v>123</v>
      </c>
      <c r="E2626" t="s">
        <v>167</v>
      </c>
      <c r="F2626" t="s">
        <v>4344</v>
      </c>
      <c r="G2626" t="s">
        <v>160</v>
      </c>
      <c r="H2626" t="s">
        <v>46</v>
      </c>
      <c r="I2626" t="s">
        <v>129</v>
      </c>
      <c r="J2626" t="s">
        <v>130</v>
      </c>
      <c r="K2626" t="s">
        <v>131</v>
      </c>
      <c r="L2626" t="s">
        <v>7499</v>
      </c>
      <c r="M2626" t="s">
        <v>7500</v>
      </c>
      <c r="N2626">
        <v>0.43361111099999999</v>
      </c>
      <c r="O2626">
        <v>0</v>
      </c>
      <c r="P2626">
        <v>41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17.778055999999999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2764043</v>
      </c>
      <c r="B2627">
        <v>1</v>
      </c>
      <c r="C2627" t="s">
        <v>76</v>
      </c>
      <c r="D2627" t="s">
        <v>101</v>
      </c>
      <c r="E2627" t="s">
        <v>145</v>
      </c>
      <c r="F2627" t="s">
        <v>7501</v>
      </c>
      <c r="G2627" t="s">
        <v>160</v>
      </c>
      <c r="H2627" t="s">
        <v>46</v>
      </c>
      <c r="I2627" t="s">
        <v>129</v>
      </c>
      <c r="J2627" t="s">
        <v>130</v>
      </c>
      <c r="K2627" t="s">
        <v>131</v>
      </c>
      <c r="L2627" t="s">
        <v>7502</v>
      </c>
      <c r="M2627" t="s">
        <v>7503</v>
      </c>
      <c r="N2627">
        <v>2.031111111</v>
      </c>
      <c r="O2627">
        <v>0</v>
      </c>
      <c r="P2627">
        <v>66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134.05333300000001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2764044</v>
      </c>
      <c r="B2628">
        <v>1</v>
      </c>
      <c r="C2628" t="s">
        <v>77</v>
      </c>
      <c r="D2628" t="s">
        <v>123</v>
      </c>
      <c r="E2628" t="s">
        <v>167</v>
      </c>
      <c r="F2628" t="s">
        <v>6489</v>
      </c>
      <c r="G2628" t="s">
        <v>128</v>
      </c>
      <c r="H2628" t="s">
        <v>46</v>
      </c>
      <c r="I2628" t="s">
        <v>129</v>
      </c>
      <c r="J2628" t="s">
        <v>130</v>
      </c>
      <c r="K2628" t="s">
        <v>131</v>
      </c>
      <c r="L2628" t="s">
        <v>7504</v>
      </c>
      <c r="M2628" t="s">
        <v>7505</v>
      </c>
      <c r="N2628">
        <v>1.3972222219999999</v>
      </c>
      <c r="O2628">
        <v>0</v>
      </c>
      <c r="P2628">
        <v>175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244.51388900000001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2764042</v>
      </c>
      <c r="B2629">
        <v>1</v>
      </c>
      <c r="C2629" t="s">
        <v>76</v>
      </c>
      <c r="D2629" t="s">
        <v>79</v>
      </c>
      <c r="E2629" t="s">
        <v>163</v>
      </c>
      <c r="F2629" t="s">
        <v>7506</v>
      </c>
      <c r="G2629" t="s">
        <v>344</v>
      </c>
      <c r="H2629" t="s">
        <v>47</v>
      </c>
      <c r="I2629" t="s">
        <v>129</v>
      </c>
      <c r="J2629" t="s">
        <v>130</v>
      </c>
      <c r="K2629" t="s">
        <v>142</v>
      </c>
      <c r="L2629" t="s">
        <v>7507</v>
      </c>
      <c r="M2629" t="s">
        <v>7508</v>
      </c>
      <c r="N2629">
        <v>2.6713888880000001</v>
      </c>
      <c r="O2629">
        <v>13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34.728056000000002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2764045</v>
      </c>
      <c r="B2630">
        <v>1</v>
      </c>
      <c r="C2630" t="s">
        <v>76</v>
      </c>
      <c r="D2630" t="s">
        <v>98</v>
      </c>
      <c r="E2630" t="s">
        <v>163</v>
      </c>
      <c r="F2630" t="s">
        <v>7509</v>
      </c>
      <c r="G2630" t="s">
        <v>264</v>
      </c>
      <c r="H2630" t="s">
        <v>47</v>
      </c>
      <c r="I2630" t="s">
        <v>129</v>
      </c>
      <c r="J2630" t="s">
        <v>130</v>
      </c>
      <c r="K2630" t="s">
        <v>131</v>
      </c>
      <c r="L2630" t="s">
        <v>7510</v>
      </c>
      <c r="M2630" t="s">
        <v>7511</v>
      </c>
      <c r="N2630">
        <v>3.8533333330000001</v>
      </c>
      <c r="O2630">
        <v>0</v>
      </c>
      <c r="P2630">
        <v>8</v>
      </c>
      <c r="Q2630">
        <v>0</v>
      </c>
      <c r="R2630">
        <v>0</v>
      </c>
      <c r="S2630">
        <v>0</v>
      </c>
      <c r="T2630">
        <v>29</v>
      </c>
      <c r="U2630">
        <v>0</v>
      </c>
      <c r="V2630">
        <v>30.826667</v>
      </c>
      <c r="W2630">
        <v>0</v>
      </c>
      <c r="X2630">
        <v>0</v>
      </c>
      <c r="Y2630">
        <v>0</v>
      </c>
      <c r="Z2630">
        <v>111.746667</v>
      </c>
    </row>
    <row r="2631" spans="1:26" x14ac:dyDescent="0.3">
      <c r="A2631">
        <v>2764047</v>
      </c>
      <c r="B2631">
        <v>1</v>
      </c>
      <c r="C2631" t="s">
        <v>76</v>
      </c>
      <c r="D2631" t="s">
        <v>90</v>
      </c>
      <c r="E2631" t="s">
        <v>126</v>
      </c>
      <c r="F2631" t="s">
        <v>7512</v>
      </c>
      <c r="G2631" t="s">
        <v>128</v>
      </c>
      <c r="H2631" t="s">
        <v>46</v>
      </c>
      <c r="I2631" t="s">
        <v>129</v>
      </c>
      <c r="J2631" t="s">
        <v>130</v>
      </c>
      <c r="K2631" t="s">
        <v>131</v>
      </c>
      <c r="L2631" t="s">
        <v>7513</v>
      </c>
      <c r="M2631" t="s">
        <v>7514</v>
      </c>
      <c r="N2631">
        <v>5.5355555550000002</v>
      </c>
      <c r="O2631">
        <v>0</v>
      </c>
      <c r="P2631">
        <v>0</v>
      </c>
      <c r="Q2631">
        <v>0</v>
      </c>
      <c r="R2631">
        <v>11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60.891111000000002</v>
      </c>
      <c r="Y2631">
        <v>0</v>
      </c>
      <c r="Z2631">
        <v>0</v>
      </c>
    </row>
    <row r="2632" spans="1:26" x14ac:dyDescent="0.3">
      <c r="A2632">
        <v>2764053</v>
      </c>
      <c r="B2632">
        <v>1</v>
      </c>
      <c r="C2632" t="s">
        <v>76</v>
      </c>
      <c r="D2632" t="s">
        <v>93</v>
      </c>
      <c r="E2632" t="s">
        <v>153</v>
      </c>
      <c r="F2632" t="s">
        <v>7515</v>
      </c>
      <c r="G2632" t="s">
        <v>249</v>
      </c>
      <c r="H2632" t="s">
        <v>46</v>
      </c>
      <c r="I2632" t="s">
        <v>129</v>
      </c>
      <c r="J2632" t="s">
        <v>130</v>
      </c>
      <c r="K2632" t="s">
        <v>131</v>
      </c>
      <c r="L2632" t="s">
        <v>7516</v>
      </c>
      <c r="M2632" t="s">
        <v>7517</v>
      </c>
      <c r="N2632">
        <v>2.753055555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2.7530559999999999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2764051</v>
      </c>
      <c r="B2633">
        <v>1</v>
      </c>
      <c r="C2633" t="s">
        <v>76</v>
      </c>
      <c r="D2633" t="s">
        <v>79</v>
      </c>
      <c r="E2633" t="s">
        <v>158</v>
      </c>
      <c r="F2633" t="s">
        <v>7518</v>
      </c>
      <c r="G2633" t="s">
        <v>732</v>
      </c>
      <c r="H2633" t="s">
        <v>47</v>
      </c>
      <c r="I2633" t="s">
        <v>129</v>
      </c>
      <c r="J2633" t="s">
        <v>130</v>
      </c>
      <c r="K2633" t="s">
        <v>131</v>
      </c>
      <c r="L2633" t="s">
        <v>7519</v>
      </c>
      <c r="M2633" t="s">
        <v>7520</v>
      </c>
      <c r="N2633">
        <v>0.93500000000000005</v>
      </c>
      <c r="O2633">
        <v>12</v>
      </c>
      <c r="P2633">
        <v>35</v>
      </c>
      <c r="Q2633">
        <v>0</v>
      </c>
      <c r="R2633">
        <v>0</v>
      </c>
      <c r="S2633">
        <v>0</v>
      </c>
      <c r="T2633">
        <v>0</v>
      </c>
      <c r="U2633">
        <v>11.22</v>
      </c>
      <c r="V2633">
        <v>32.725000000000001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2764071</v>
      </c>
      <c r="B2634">
        <v>1</v>
      </c>
      <c r="C2634" t="s">
        <v>77</v>
      </c>
      <c r="D2634" t="s">
        <v>118</v>
      </c>
      <c r="E2634" t="s">
        <v>163</v>
      </c>
      <c r="F2634" t="s">
        <v>7521</v>
      </c>
      <c r="G2634" t="s">
        <v>364</v>
      </c>
      <c r="H2634" t="s">
        <v>47</v>
      </c>
      <c r="I2634" t="s">
        <v>129</v>
      </c>
      <c r="J2634" t="s">
        <v>130</v>
      </c>
      <c r="K2634" t="s">
        <v>131</v>
      </c>
      <c r="L2634" t="s">
        <v>7522</v>
      </c>
      <c r="M2634" t="s">
        <v>7523</v>
      </c>
      <c r="N2634">
        <v>0.67222222200000004</v>
      </c>
      <c r="O2634">
        <v>0</v>
      </c>
      <c r="P2634">
        <v>73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49.072221999999996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2764069</v>
      </c>
      <c r="B2635">
        <v>1</v>
      </c>
      <c r="C2635" t="s">
        <v>76</v>
      </c>
      <c r="D2635" t="s">
        <v>79</v>
      </c>
      <c r="E2635" t="s">
        <v>163</v>
      </c>
      <c r="F2635" t="s">
        <v>7524</v>
      </c>
      <c r="G2635" t="s">
        <v>417</v>
      </c>
      <c r="H2635" t="s">
        <v>47</v>
      </c>
      <c r="I2635" t="s">
        <v>129</v>
      </c>
      <c r="J2635" t="s">
        <v>130</v>
      </c>
      <c r="K2635" t="s">
        <v>142</v>
      </c>
      <c r="L2635" t="s">
        <v>7525</v>
      </c>
      <c r="M2635" t="s">
        <v>7526</v>
      </c>
      <c r="N2635">
        <v>3.9155555550000001</v>
      </c>
      <c r="O2635">
        <v>1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3.915556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2764099</v>
      </c>
      <c r="B2636">
        <v>1</v>
      </c>
      <c r="C2636" t="s">
        <v>76</v>
      </c>
      <c r="D2636" t="s">
        <v>106</v>
      </c>
      <c r="E2636" t="s">
        <v>153</v>
      </c>
      <c r="F2636" t="s">
        <v>7527</v>
      </c>
      <c r="G2636" t="s">
        <v>249</v>
      </c>
      <c r="H2636" t="s">
        <v>46</v>
      </c>
      <c r="I2636" t="s">
        <v>129</v>
      </c>
      <c r="J2636" t="s">
        <v>130</v>
      </c>
      <c r="K2636" t="s">
        <v>131</v>
      </c>
      <c r="L2636" t="s">
        <v>7528</v>
      </c>
      <c r="M2636" t="s">
        <v>7529</v>
      </c>
      <c r="N2636">
        <v>2.0991666659999999</v>
      </c>
      <c r="O2636">
        <v>0</v>
      </c>
      <c r="P2636">
        <v>3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6.2975000000000003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2764085</v>
      </c>
      <c r="B2637">
        <v>1</v>
      </c>
      <c r="C2637" t="s">
        <v>76</v>
      </c>
      <c r="D2637" t="s">
        <v>98</v>
      </c>
      <c r="E2637" t="s">
        <v>222</v>
      </c>
      <c r="F2637" t="s">
        <v>6231</v>
      </c>
      <c r="G2637" t="s">
        <v>199</v>
      </c>
      <c r="H2637" t="s">
        <v>47</v>
      </c>
      <c r="I2637" t="s">
        <v>129</v>
      </c>
      <c r="J2637" t="s">
        <v>130</v>
      </c>
      <c r="K2637" t="s">
        <v>131</v>
      </c>
      <c r="L2637" t="s">
        <v>7530</v>
      </c>
      <c r="M2637" t="s">
        <v>7531</v>
      </c>
      <c r="N2637">
        <v>6.2222222000000001E-2</v>
      </c>
      <c r="O2637">
        <v>2</v>
      </c>
      <c r="P2637">
        <v>122</v>
      </c>
      <c r="Q2637">
        <v>11</v>
      </c>
      <c r="R2637">
        <v>339</v>
      </c>
      <c r="S2637">
        <v>26</v>
      </c>
      <c r="T2637">
        <v>2269</v>
      </c>
      <c r="U2637">
        <v>0.124444</v>
      </c>
      <c r="V2637">
        <v>7.5911109999999997</v>
      </c>
      <c r="W2637">
        <v>0.68444400000000005</v>
      </c>
      <c r="X2637">
        <v>21.093333000000001</v>
      </c>
      <c r="Y2637">
        <v>1.6177779999999999</v>
      </c>
      <c r="Z2637">
        <v>141.182222</v>
      </c>
    </row>
    <row r="2638" spans="1:26" x14ac:dyDescent="0.3">
      <c r="A2638">
        <v>2764086</v>
      </c>
      <c r="B2638">
        <v>1</v>
      </c>
      <c r="C2638" t="s">
        <v>76</v>
      </c>
      <c r="D2638" t="s">
        <v>90</v>
      </c>
      <c r="E2638" t="s">
        <v>222</v>
      </c>
      <c r="F2638" t="s">
        <v>7476</v>
      </c>
      <c r="G2638" t="s">
        <v>199</v>
      </c>
      <c r="H2638" t="s">
        <v>47</v>
      </c>
      <c r="I2638" t="s">
        <v>129</v>
      </c>
      <c r="J2638" t="s">
        <v>130</v>
      </c>
      <c r="K2638" t="s">
        <v>131</v>
      </c>
      <c r="L2638" t="s">
        <v>7530</v>
      </c>
      <c r="M2638" t="s">
        <v>7532</v>
      </c>
      <c r="N2638">
        <v>0.959166666</v>
      </c>
      <c r="O2638">
        <v>28</v>
      </c>
      <c r="P2638">
        <v>0</v>
      </c>
      <c r="Q2638">
        <v>0</v>
      </c>
      <c r="R2638">
        <v>0</v>
      </c>
      <c r="S2638">
        <v>23</v>
      </c>
      <c r="T2638">
        <v>970</v>
      </c>
      <c r="U2638">
        <v>26.856667000000002</v>
      </c>
      <c r="V2638">
        <v>0</v>
      </c>
      <c r="W2638">
        <v>0</v>
      </c>
      <c r="X2638">
        <v>0</v>
      </c>
      <c r="Y2638">
        <v>22.060832999999999</v>
      </c>
      <c r="Z2638">
        <v>930.39166599999999</v>
      </c>
    </row>
    <row r="2639" spans="1:26" x14ac:dyDescent="0.3">
      <c r="A2639">
        <v>2764093</v>
      </c>
      <c r="B2639">
        <v>1</v>
      </c>
      <c r="C2639" t="s">
        <v>77</v>
      </c>
      <c r="D2639" t="s">
        <v>108</v>
      </c>
      <c r="E2639" t="s">
        <v>163</v>
      </c>
      <c r="F2639" t="s">
        <v>6061</v>
      </c>
      <c r="G2639" t="s">
        <v>344</v>
      </c>
      <c r="H2639" t="s">
        <v>47</v>
      </c>
      <c r="I2639" t="s">
        <v>129</v>
      </c>
      <c r="J2639" t="s">
        <v>130</v>
      </c>
      <c r="K2639" t="s">
        <v>142</v>
      </c>
      <c r="L2639" t="s">
        <v>7533</v>
      </c>
      <c r="M2639" t="s">
        <v>7534</v>
      </c>
      <c r="N2639">
        <v>1.800277777</v>
      </c>
      <c r="O2639">
        <v>4</v>
      </c>
      <c r="P2639">
        <v>4490</v>
      </c>
      <c r="Q2639">
        <v>0</v>
      </c>
      <c r="R2639">
        <v>0</v>
      </c>
      <c r="S2639">
        <v>0</v>
      </c>
      <c r="T2639">
        <v>0</v>
      </c>
      <c r="U2639">
        <v>7.201111</v>
      </c>
      <c r="V2639">
        <v>8083.2472189999999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2764128</v>
      </c>
      <c r="B2640">
        <v>1</v>
      </c>
      <c r="C2640" t="s">
        <v>77</v>
      </c>
      <c r="D2640" t="s">
        <v>118</v>
      </c>
      <c r="E2640" t="s">
        <v>163</v>
      </c>
      <c r="F2640" t="s">
        <v>7535</v>
      </c>
      <c r="G2640" t="s">
        <v>264</v>
      </c>
      <c r="H2640" t="s">
        <v>47</v>
      </c>
      <c r="I2640" t="s">
        <v>129</v>
      </c>
      <c r="J2640" t="s">
        <v>130</v>
      </c>
      <c r="K2640" t="s">
        <v>131</v>
      </c>
      <c r="L2640" t="s">
        <v>7536</v>
      </c>
      <c r="M2640" t="s">
        <v>7537</v>
      </c>
      <c r="N2640">
        <v>2.4027777769999998</v>
      </c>
      <c r="O2640">
        <v>0</v>
      </c>
      <c r="P2640">
        <v>0</v>
      </c>
      <c r="Q2640">
        <v>0</v>
      </c>
      <c r="R2640">
        <v>0</v>
      </c>
      <c r="S2640">
        <v>2</v>
      </c>
      <c r="T2640">
        <v>317</v>
      </c>
      <c r="U2640">
        <v>0</v>
      </c>
      <c r="V2640">
        <v>0</v>
      </c>
      <c r="W2640">
        <v>0</v>
      </c>
      <c r="X2640">
        <v>0</v>
      </c>
      <c r="Y2640">
        <v>4.8055560000000002</v>
      </c>
      <c r="Z2640">
        <v>761.68055500000003</v>
      </c>
    </row>
    <row r="2641" spans="1:26" x14ac:dyDescent="0.3">
      <c r="A2641">
        <v>2764120</v>
      </c>
      <c r="B2641">
        <v>1</v>
      </c>
      <c r="C2641" t="s">
        <v>76</v>
      </c>
      <c r="D2641" t="s">
        <v>80</v>
      </c>
      <c r="E2641" t="s">
        <v>126</v>
      </c>
      <c r="F2641" t="s">
        <v>7538</v>
      </c>
      <c r="G2641" t="s">
        <v>128</v>
      </c>
      <c r="H2641" t="s">
        <v>46</v>
      </c>
      <c r="I2641" t="s">
        <v>129</v>
      </c>
      <c r="J2641" t="s">
        <v>130</v>
      </c>
      <c r="K2641" t="s">
        <v>131</v>
      </c>
      <c r="L2641" t="s">
        <v>7539</v>
      </c>
      <c r="M2641" t="s">
        <v>7540</v>
      </c>
      <c r="N2641">
        <v>1.3886111109999999</v>
      </c>
      <c r="O2641">
        <v>0</v>
      </c>
      <c r="P2641">
        <v>225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312.4375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2764121</v>
      </c>
      <c r="B2642">
        <v>1</v>
      </c>
      <c r="C2642" t="s">
        <v>76</v>
      </c>
      <c r="D2642" t="s">
        <v>89</v>
      </c>
      <c r="E2642" t="s">
        <v>153</v>
      </c>
      <c r="F2642" t="s">
        <v>7541</v>
      </c>
      <c r="G2642" t="s">
        <v>206</v>
      </c>
      <c r="H2642" t="s">
        <v>46</v>
      </c>
      <c r="I2642" t="s">
        <v>129</v>
      </c>
      <c r="J2642" t="s">
        <v>130</v>
      </c>
      <c r="K2642" t="s">
        <v>131</v>
      </c>
      <c r="L2642" t="s">
        <v>7542</v>
      </c>
      <c r="M2642" t="s">
        <v>7543</v>
      </c>
      <c r="N2642">
        <v>1.830833333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1.8308329999999999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2764116</v>
      </c>
      <c r="B2643">
        <v>1</v>
      </c>
      <c r="C2643" t="s">
        <v>76</v>
      </c>
      <c r="D2643" t="s">
        <v>97</v>
      </c>
      <c r="E2643" t="s">
        <v>158</v>
      </c>
      <c r="F2643" t="s">
        <v>4355</v>
      </c>
      <c r="G2643" t="s">
        <v>199</v>
      </c>
      <c r="H2643" t="s">
        <v>47</v>
      </c>
      <c r="I2643" t="s">
        <v>129</v>
      </c>
      <c r="J2643" t="s">
        <v>130</v>
      </c>
      <c r="K2643" t="s">
        <v>131</v>
      </c>
      <c r="L2643" t="s">
        <v>7544</v>
      </c>
      <c r="M2643" t="s">
        <v>7545</v>
      </c>
      <c r="N2643">
        <v>5.7738888880000001</v>
      </c>
      <c r="O2643">
        <v>60</v>
      </c>
      <c r="P2643">
        <v>28</v>
      </c>
      <c r="Q2643">
        <v>0</v>
      </c>
      <c r="R2643">
        <v>0</v>
      </c>
      <c r="S2643">
        <v>0</v>
      </c>
      <c r="T2643">
        <v>0</v>
      </c>
      <c r="U2643">
        <v>346.433333</v>
      </c>
      <c r="V2643">
        <v>161.66888900000001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2764071</v>
      </c>
      <c r="B2644">
        <v>2</v>
      </c>
      <c r="C2644" t="s">
        <v>77</v>
      </c>
      <c r="D2644" t="s">
        <v>118</v>
      </c>
      <c r="E2644" t="s">
        <v>158</v>
      </c>
      <c r="F2644" t="s">
        <v>7546</v>
      </c>
      <c r="G2644" t="s">
        <v>364</v>
      </c>
      <c r="H2644" t="s">
        <v>47</v>
      </c>
      <c r="I2644" t="s">
        <v>129</v>
      </c>
      <c r="J2644" t="s">
        <v>130</v>
      </c>
      <c r="K2644" t="s">
        <v>131</v>
      </c>
      <c r="L2644" t="s">
        <v>7523</v>
      </c>
      <c r="M2644" t="s">
        <v>7547</v>
      </c>
      <c r="N2644">
        <v>0.39694444400000001</v>
      </c>
      <c r="O2644">
        <v>23</v>
      </c>
      <c r="P2644">
        <v>1893</v>
      </c>
      <c r="Q2644">
        <v>0</v>
      </c>
      <c r="R2644">
        <v>0</v>
      </c>
      <c r="S2644">
        <v>0</v>
      </c>
      <c r="T2644">
        <v>0</v>
      </c>
      <c r="U2644">
        <v>9.1297219999999992</v>
      </c>
      <c r="V2644">
        <v>751.41583200000002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2764131</v>
      </c>
      <c r="B2645">
        <v>1</v>
      </c>
      <c r="C2645" t="s">
        <v>77</v>
      </c>
      <c r="D2645" t="s">
        <v>108</v>
      </c>
      <c r="E2645" t="s">
        <v>167</v>
      </c>
      <c r="F2645" t="s">
        <v>7548</v>
      </c>
      <c r="G2645" t="s">
        <v>195</v>
      </c>
      <c r="H2645" t="s">
        <v>46</v>
      </c>
      <c r="I2645" t="s">
        <v>129</v>
      </c>
      <c r="J2645" t="s">
        <v>130</v>
      </c>
      <c r="K2645" t="s">
        <v>131</v>
      </c>
      <c r="L2645" t="s">
        <v>7549</v>
      </c>
      <c r="M2645" t="s">
        <v>7550</v>
      </c>
      <c r="N2645">
        <v>1.1325000000000001</v>
      </c>
      <c r="O2645">
        <v>0</v>
      </c>
      <c r="P2645">
        <v>78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88.334999999999994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2764051</v>
      </c>
      <c r="B2646">
        <v>2</v>
      </c>
      <c r="C2646" t="s">
        <v>76</v>
      </c>
      <c r="D2646" t="s">
        <v>79</v>
      </c>
      <c r="E2646" t="s">
        <v>163</v>
      </c>
      <c r="F2646" t="s">
        <v>7551</v>
      </c>
      <c r="G2646" t="s">
        <v>732</v>
      </c>
      <c r="H2646" t="s">
        <v>47</v>
      </c>
      <c r="I2646" t="s">
        <v>129</v>
      </c>
      <c r="J2646" t="s">
        <v>130</v>
      </c>
      <c r="K2646" t="s">
        <v>131</v>
      </c>
      <c r="L2646" t="s">
        <v>7520</v>
      </c>
      <c r="M2646" t="s">
        <v>7552</v>
      </c>
      <c r="N2646">
        <v>1.406111111</v>
      </c>
      <c r="O2646">
        <v>0</v>
      </c>
      <c r="P2646">
        <v>61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85.772778000000002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2764122</v>
      </c>
      <c r="B2647">
        <v>1</v>
      </c>
      <c r="C2647" t="s">
        <v>76</v>
      </c>
      <c r="D2647" t="s">
        <v>79</v>
      </c>
      <c r="E2647" t="s">
        <v>163</v>
      </c>
      <c r="F2647" t="s">
        <v>7553</v>
      </c>
      <c r="G2647" t="s">
        <v>199</v>
      </c>
      <c r="H2647" t="s">
        <v>47</v>
      </c>
      <c r="I2647" t="s">
        <v>339</v>
      </c>
      <c r="J2647" t="s">
        <v>130</v>
      </c>
      <c r="K2647" t="s">
        <v>131</v>
      </c>
      <c r="L2647" t="s">
        <v>7554</v>
      </c>
      <c r="M2647" t="s">
        <v>7555</v>
      </c>
      <c r="N2647">
        <v>3.8333332999999997E-2</v>
      </c>
      <c r="O2647">
        <v>0</v>
      </c>
      <c r="P2647">
        <v>276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10.58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2764126</v>
      </c>
      <c r="B2648">
        <v>1</v>
      </c>
      <c r="C2648" t="s">
        <v>76</v>
      </c>
      <c r="D2648" t="s">
        <v>79</v>
      </c>
      <c r="E2648" t="s">
        <v>138</v>
      </c>
      <c r="F2648" t="s">
        <v>2715</v>
      </c>
      <c r="G2648" t="s">
        <v>318</v>
      </c>
      <c r="H2648" t="s">
        <v>141</v>
      </c>
      <c r="I2648" t="s">
        <v>129</v>
      </c>
      <c r="J2648" t="s">
        <v>130</v>
      </c>
      <c r="K2648" t="s">
        <v>142</v>
      </c>
      <c r="L2648" t="s">
        <v>7556</v>
      </c>
      <c r="M2648" t="s">
        <v>7557</v>
      </c>
      <c r="N2648">
        <v>3.0686111110000001</v>
      </c>
      <c r="O2648">
        <v>2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6.1372220000000004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3">
      <c r="A2649">
        <v>2764132</v>
      </c>
      <c r="B2649">
        <v>1</v>
      </c>
      <c r="C2649" t="s">
        <v>76</v>
      </c>
      <c r="D2649" t="s">
        <v>104</v>
      </c>
      <c r="E2649" t="s">
        <v>158</v>
      </c>
      <c r="F2649" t="s">
        <v>7558</v>
      </c>
      <c r="G2649" t="s">
        <v>199</v>
      </c>
      <c r="H2649" t="s">
        <v>47</v>
      </c>
      <c r="I2649" t="s">
        <v>129</v>
      </c>
      <c r="J2649" t="s">
        <v>130</v>
      </c>
      <c r="K2649" t="s">
        <v>131</v>
      </c>
      <c r="L2649" t="s">
        <v>7559</v>
      </c>
      <c r="M2649" t="s">
        <v>7560</v>
      </c>
      <c r="N2649">
        <v>1.229166666</v>
      </c>
      <c r="O2649">
        <v>0</v>
      </c>
      <c r="P2649">
        <v>0</v>
      </c>
      <c r="Q2649">
        <v>5</v>
      </c>
      <c r="R2649">
        <v>597</v>
      </c>
      <c r="S2649">
        <v>26</v>
      </c>
      <c r="T2649">
        <v>4792</v>
      </c>
      <c r="U2649">
        <v>0</v>
      </c>
      <c r="V2649">
        <v>0</v>
      </c>
      <c r="W2649">
        <v>6.1458329999999997</v>
      </c>
      <c r="X2649">
        <v>733.8125</v>
      </c>
      <c r="Y2649">
        <v>31.958333</v>
      </c>
      <c r="Z2649">
        <v>5890.166663</v>
      </c>
    </row>
    <row r="2650" spans="1:26" x14ac:dyDescent="0.3">
      <c r="A2650">
        <v>2764147</v>
      </c>
      <c r="B2650">
        <v>1</v>
      </c>
      <c r="C2650" t="s">
        <v>77</v>
      </c>
      <c r="D2650" t="s">
        <v>123</v>
      </c>
      <c r="E2650" t="s">
        <v>163</v>
      </c>
      <c r="F2650" t="s">
        <v>3368</v>
      </c>
      <c r="G2650" t="s">
        <v>264</v>
      </c>
      <c r="H2650" t="s">
        <v>47</v>
      </c>
      <c r="I2650" t="s">
        <v>129</v>
      </c>
      <c r="J2650" t="s">
        <v>130</v>
      </c>
      <c r="K2650" t="s">
        <v>131</v>
      </c>
      <c r="L2650" t="s">
        <v>7561</v>
      </c>
      <c r="M2650" t="s">
        <v>7562</v>
      </c>
      <c r="N2650">
        <v>3.3805555549999999</v>
      </c>
      <c r="O2650">
        <v>0</v>
      </c>
      <c r="P2650">
        <v>146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493.56111099999998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2764141</v>
      </c>
      <c r="B2651">
        <v>1</v>
      </c>
      <c r="C2651" t="s">
        <v>76</v>
      </c>
      <c r="D2651" t="s">
        <v>103</v>
      </c>
      <c r="E2651" t="s">
        <v>126</v>
      </c>
      <c r="F2651" t="s">
        <v>7563</v>
      </c>
      <c r="G2651" t="s">
        <v>128</v>
      </c>
      <c r="H2651" t="s">
        <v>46</v>
      </c>
      <c r="I2651" t="s">
        <v>129</v>
      </c>
      <c r="J2651" t="s">
        <v>130</v>
      </c>
      <c r="K2651" t="s">
        <v>131</v>
      </c>
      <c r="L2651" t="s">
        <v>7564</v>
      </c>
      <c r="M2651" t="s">
        <v>7565</v>
      </c>
      <c r="N2651">
        <v>1.6497222220000001</v>
      </c>
      <c r="O2651">
        <v>0</v>
      </c>
      <c r="P2651">
        <v>0</v>
      </c>
      <c r="Q2651">
        <v>0</v>
      </c>
      <c r="R2651">
        <v>143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235.91027800000001</v>
      </c>
      <c r="Y2651">
        <v>0</v>
      </c>
      <c r="Z2651">
        <v>0</v>
      </c>
    </row>
    <row r="2652" spans="1:26" x14ac:dyDescent="0.3">
      <c r="A2652">
        <v>2764148</v>
      </c>
      <c r="B2652">
        <v>1</v>
      </c>
      <c r="C2652" t="s">
        <v>76</v>
      </c>
      <c r="D2652" t="s">
        <v>80</v>
      </c>
      <c r="E2652" t="s">
        <v>126</v>
      </c>
      <c r="F2652" t="s">
        <v>7566</v>
      </c>
      <c r="G2652" t="s">
        <v>1679</v>
      </c>
      <c r="H2652" t="s">
        <v>46</v>
      </c>
      <c r="I2652" t="s">
        <v>129</v>
      </c>
      <c r="J2652" t="s">
        <v>130</v>
      </c>
      <c r="K2652" t="s">
        <v>131</v>
      </c>
      <c r="L2652" t="s">
        <v>7567</v>
      </c>
      <c r="M2652" t="s">
        <v>7568</v>
      </c>
      <c r="N2652">
        <v>2.4655555549999999</v>
      </c>
      <c r="O2652">
        <v>0</v>
      </c>
      <c r="P2652">
        <v>253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623.78555500000004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2764157</v>
      </c>
      <c r="B2653">
        <v>1</v>
      </c>
      <c r="C2653" t="s">
        <v>77</v>
      </c>
      <c r="D2653" t="s">
        <v>119</v>
      </c>
      <c r="E2653" t="s">
        <v>163</v>
      </c>
      <c r="F2653" t="s">
        <v>7569</v>
      </c>
      <c r="G2653" t="s">
        <v>199</v>
      </c>
      <c r="H2653" t="s">
        <v>47</v>
      </c>
      <c r="I2653" t="s">
        <v>129</v>
      </c>
      <c r="J2653" t="s">
        <v>130</v>
      </c>
      <c r="K2653" t="s">
        <v>131</v>
      </c>
      <c r="L2653" t="s">
        <v>7570</v>
      </c>
      <c r="M2653" t="s">
        <v>7571</v>
      </c>
      <c r="N2653">
        <v>3.3633333329999999</v>
      </c>
      <c r="O2653">
        <v>0</v>
      </c>
      <c r="P2653">
        <v>387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1301.6099999999999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2764159</v>
      </c>
      <c r="B2654">
        <v>1</v>
      </c>
      <c r="C2654" t="s">
        <v>77</v>
      </c>
      <c r="D2654" t="s">
        <v>123</v>
      </c>
      <c r="E2654" t="s">
        <v>158</v>
      </c>
      <c r="F2654" t="s">
        <v>750</v>
      </c>
      <c r="G2654" t="s">
        <v>199</v>
      </c>
      <c r="H2654" t="s">
        <v>47</v>
      </c>
      <c r="I2654" t="s">
        <v>129</v>
      </c>
      <c r="J2654" t="s">
        <v>130</v>
      </c>
      <c r="K2654" t="s">
        <v>131</v>
      </c>
      <c r="L2654" t="s">
        <v>7572</v>
      </c>
      <c r="M2654" t="s">
        <v>7573</v>
      </c>
      <c r="N2654">
        <v>7.0272222219999998</v>
      </c>
      <c r="O2654">
        <v>51</v>
      </c>
      <c r="P2654">
        <v>27</v>
      </c>
      <c r="Q2654">
        <v>0</v>
      </c>
      <c r="R2654">
        <v>0</v>
      </c>
      <c r="S2654">
        <v>0</v>
      </c>
      <c r="T2654">
        <v>0</v>
      </c>
      <c r="U2654">
        <v>358.38833299999999</v>
      </c>
      <c r="V2654">
        <v>189.73500000000001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2764186</v>
      </c>
      <c r="B2655">
        <v>1</v>
      </c>
      <c r="C2655" t="s">
        <v>76</v>
      </c>
      <c r="D2655" t="s">
        <v>90</v>
      </c>
      <c r="E2655" t="s">
        <v>153</v>
      </c>
      <c r="F2655" t="s">
        <v>7574</v>
      </c>
      <c r="G2655" t="s">
        <v>155</v>
      </c>
      <c r="H2655" t="s">
        <v>46</v>
      </c>
      <c r="I2655" t="s">
        <v>129</v>
      </c>
      <c r="J2655" t="s">
        <v>130</v>
      </c>
      <c r="K2655" t="s">
        <v>131</v>
      </c>
      <c r="L2655" t="s">
        <v>7575</v>
      </c>
      <c r="M2655" t="s">
        <v>7576</v>
      </c>
      <c r="N2655">
        <v>4.9294444439999996</v>
      </c>
      <c r="O2655">
        <v>0</v>
      </c>
      <c r="P2655">
        <v>13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64.082778000000005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2764202</v>
      </c>
      <c r="B2656">
        <v>1</v>
      </c>
      <c r="C2656" t="s">
        <v>76</v>
      </c>
      <c r="D2656" t="s">
        <v>93</v>
      </c>
      <c r="E2656" t="s">
        <v>153</v>
      </c>
      <c r="F2656" t="s">
        <v>7577</v>
      </c>
      <c r="G2656" t="s">
        <v>249</v>
      </c>
      <c r="H2656" t="s">
        <v>46</v>
      </c>
      <c r="I2656" t="s">
        <v>129</v>
      </c>
      <c r="J2656" t="s">
        <v>130</v>
      </c>
      <c r="K2656" t="s">
        <v>131</v>
      </c>
      <c r="L2656" t="s">
        <v>7578</v>
      </c>
      <c r="M2656" t="s">
        <v>7579</v>
      </c>
      <c r="N2656">
        <v>1.2441666659999999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1.244167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2764225</v>
      </c>
      <c r="B2657">
        <v>1</v>
      </c>
      <c r="C2657" t="s">
        <v>76</v>
      </c>
      <c r="D2657" t="s">
        <v>98</v>
      </c>
      <c r="E2657" t="s">
        <v>222</v>
      </c>
      <c r="F2657" t="s">
        <v>7580</v>
      </c>
      <c r="G2657" t="s">
        <v>199</v>
      </c>
      <c r="H2657" t="s">
        <v>47</v>
      </c>
      <c r="I2657" t="s">
        <v>129</v>
      </c>
      <c r="J2657" t="s">
        <v>130</v>
      </c>
      <c r="K2657" t="s">
        <v>131</v>
      </c>
      <c r="L2657" t="s">
        <v>7581</v>
      </c>
      <c r="M2657" t="s">
        <v>7582</v>
      </c>
      <c r="N2657">
        <v>0.21194444400000001</v>
      </c>
      <c r="O2657">
        <v>0</v>
      </c>
      <c r="P2657">
        <v>0</v>
      </c>
      <c r="Q2657">
        <v>10</v>
      </c>
      <c r="R2657">
        <v>423</v>
      </c>
      <c r="S2657">
        <v>2</v>
      </c>
      <c r="T2657">
        <v>761</v>
      </c>
      <c r="U2657">
        <v>0</v>
      </c>
      <c r="V2657">
        <v>0</v>
      </c>
      <c r="W2657">
        <v>2.1194440000000001</v>
      </c>
      <c r="X2657">
        <v>89.652500000000003</v>
      </c>
      <c r="Y2657">
        <v>0.42388900000000002</v>
      </c>
      <c r="Z2657">
        <v>161.28972200000001</v>
      </c>
    </row>
    <row r="2658" spans="1:26" x14ac:dyDescent="0.3">
      <c r="A2658">
        <v>2764229</v>
      </c>
      <c r="B2658">
        <v>1</v>
      </c>
      <c r="C2658" t="s">
        <v>76</v>
      </c>
      <c r="D2658" t="s">
        <v>102</v>
      </c>
      <c r="E2658" t="s">
        <v>222</v>
      </c>
      <c r="F2658" t="s">
        <v>7583</v>
      </c>
      <c r="G2658" t="s">
        <v>199</v>
      </c>
      <c r="H2658" t="s">
        <v>47</v>
      </c>
      <c r="I2658" t="s">
        <v>129</v>
      </c>
      <c r="J2658" t="s">
        <v>130</v>
      </c>
      <c r="K2658" t="s">
        <v>131</v>
      </c>
      <c r="L2658" t="s">
        <v>7584</v>
      </c>
      <c r="M2658" t="s">
        <v>7585</v>
      </c>
      <c r="N2658">
        <v>9.8333332999999995E-2</v>
      </c>
      <c r="O2658">
        <v>42</v>
      </c>
      <c r="P2658">
        <v>335</v>
      </c>
      <c r="Q2658">
        <v>0</v>
      </c>
      <c r="R2658">
        <v>0</v>
      </c>
      <c r="S2658">
        <v>0</v>
      </c>
      <c r="T2658">
        <v>0</v>
      </c>
      <c r="U2658">
        <v>4.13</v>
      </c>
      <c r="V2658">
        <v>32.941667000000002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2764239</v>
      </c>
      <c r="B2659">
        <v>1</v>
      </c>
      <c r="C2659" t="s">
        <v>77</v>
      </c>
      <c r="D2659" t="s">
        <v>112</v>
      </c>
      <c r="E2659" t="s">
        <v>222</v>
      </c>
      <c r="F2659" t="s">
        <v>6099</v>
      </c>
      <c r="G2659" t="s">
        <v>199</v>
      </c>
      <c r="H2659" t="s">
        <v>47</v>
      </c>
      <c r="I2659" t="s">
        <v>129</v>
      </c>
      <c r="J2659" t="s">
        <v>130</v>
      </c>
      <c r="K2659" t="s">
        <v>131</v>
      </c>
      <c r="L2659" t="s">
        <v>7586</v>
      </c>
      <c r="M2659" t="s">
        <v>7587</v>
      </c>
      <c r="N2659">
        <v>0.108888888</v>
      </c>
      <c r="O2659">
        <v>10</v>
      </c>
      <c r="P2659">
        <v>0</v>
      </c>
      <c r="Q2659">
        <v>429</v>
      </c>
      <c r="R2659">
        <v>111</v>
      </c>
      <c r="S2659">
        <v>197</v>
      </c>
      <c r="T2659">
        <v>5253</v>
      </c>
      <c r="U2659">
        <v>1.088889</v>
      </c>
      <c r="V2659">
        <v>0</v>
      </c>
      <c r="W2659">
        <v>46.713332999999999</v>
      </c>
      <c r="X2659">
        <v>12.086667</v>
      </c>
      <c r="Y2659">
        <v>21.451111000000001</v>
      </c>
      <c r="Z2659">
        <v>571.99332900000002</v>
      </c>
    </row>
    <row r="2660" spans="1:26" x14ac:dyDescent="0.3">
      <c r="A2660">
        <v>2764258</v>
      </c>
      <c r="B2660">
        <v>1</v>
      </c>
      <c r="C2660" t="s">
        <v>77</v>
      </c>
      <c r="D2660" t="s">
        <v>118</v>
      </c>
      <c r="E2660" t="s">
        <v>222</v>
      </c>
      <c r="F2660" t="s">
        <v>7588</v>
      </c>
      <c r="G2660" t="s">
        <v>199</v>
      </c>
      <c r="H2660" t="s">
        <v>47</v>
      </c>
      <c r="I2660" t="s">
        <v>129</v>
      </c>
      <c r="J2660" t="s">
        <v>130</v>
      </c>
      <c r="K2660" t="s">
        <v>131</v>
      </c>
      <c r="L2660" t="s">
        <v>7589</v>
      </c>
      <c r="M2660" t="s">
        <v>7590</v>
      </c>
      <c r="N2660">
        <v>0.28333333300000002</v>
      </c>
      <c r="O2660">
        <v>130</v>
      </c>
      <c r="P2660">
        <v>1249</v>
      </c>
      <c r="Q2660">
        <v>159</v>
      </c>
      <c r="R2660">
        <v>512</v>
      </c>
      <c r="S2660">
        <v>80</v>
      </c>
      <c r="T2660">
        <v>461</v>
      </c>
      <c r="U2660">
        <v>36.833333000000003</v>
      </c>
      <c r="V2660">
        <v>353.88333299999999</v>
      </c>
      <c r="W2660">
        <v>45.05</v>
      </c>
      <c r="X2660">
        <v>145.066666</v>
      </c>
      <c r="Y2660">
        <v>22.666667</v>
      </c>
      <c r="Z2660">
        <v>130.61666700000001</v>
      </c>
    </row>
    <row r="2661" spans="1:26" x14ac:dyDescent="0.3">
      <c r="A2661">
        <v>2764253</v>
      </c>
      <c r="B2661">
        <v>1</v>
      </c>
      <c r="C2661" t="s">
        <v>76</v>
      </c>
      <c r="D2661" t="s">
        <v>90</v>
      </c>
      <c r="E2661" t="s">
        <v>222</v>
      </c>
      <c r="F2661" t="s">
        <v>312</v>
      </c>
      <c r="G2661" t="s">
        <v>199</v>
      </c>
      <c r="H2661" t="s">
        <v>47</v>
      </c>
      <c r="I2661" t="s">
        <v>129</v>
      </c>
      <c r="J2661" t="s">
        <v>130</v>
      </c>
      <c r="K2661" t="s">
        <v>131</v>
      </c>
      <c r="L2661" t="s">
        <v>7591</v>
      </c>
      <c r="M2661" t="s">
        <v>7592</v>
      </c>
      <c r="N2661">
        <v>1.115555555</v>
      </c>
      <c r="O2661">
        <v>0</v>
      </c>
      <c r="P2661">
        <v>0</v>
      </c>
      <c r="Q2661">
        <v>0</v>
      </c>
      <c r="R2661">
        <v>36</v>
      </c>
      <c r="S2661">
        <v>1</v>
      </c>
      <c r="T2661">
        <v>108</v>
      </c>
      <c r="U2661">
        <v>0</v>
      </c>
      <c r="V2661">
        <v>0</v>
      </c>
      <c r="W2661">
        <v>0</v>
      </c>
      <c r="X2661">
        <v>40.159999999999997</v>
      </c>
      <c r="Y2661">
        <v>1.115556</v>
      </c>
      <c r="Z2661">
        <v>120.48</v>
      </c>
    </row>
    <row r="2662" spans="1:26" x14ac:dyDescent="0.3">
      <c r="A2662">
        <v>2764265</v>
      </c>
      <c r="B2662">
        <v>1</v>
      </c>
      <c r="C2662" t="s">
        <v>76</v>
      </c>
      <c r="D2662" t="s">
        <v>101</v>
      </c>
      <c r="E2662" t="s">
        <v>158</v>
      </c>
      <c r="F2662" t="s">
        <v>7593</v>
      </c>
      <c r="G2662" t="s">
        <v>160</v>
      </c>
      <c r="H2662" t="s">
        <v>47</v>
      </c>
      <c r="I2662" t="s">
        <v>129</v>
      </c>
      <c r="J2662" t="s">
        <v>130</v>
      </c>
      <c r="K2662" t="s">
        <v>131</v>
      </c>
      <c r="L2662" t="s">
        <v>7594</v>
      </c>
      <c r="M2662" t="s">
        <v>7595</v>
      </c>
      <c r="N2662">
        <v>2.025833333</v>
      </c>
      <c r="O2662">
        <v>4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8.1033329999999992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2764051</v>
      </c>
      <c r="B2663">
        <v>3</v>
      </c>
      <c r="C2663" t="s">
        <v>76</v>
      </c>
      <c r="D2663" t="s">
        <v>79</v>
      </c>
      <c r="E2663" t="s">
        <v>158</v>
      </c>
      <c r="F2663" t="s">
        <v>7518</v>
      </c>
      <c r="G2663" t="s">
        <v>732</v>
      </c>
      <c r="H2663" t="s">
        <v>47</v>
      </c>
      <c r="I2663" t="s">
        <v>129</v>
      </c>
      <c r="J2663" t="s">
        <v>130</v>
      </c>
      <c r="K2663" t="s">
        <v>131</v>
      </c>
      <c r="L2663" t="s">
        <v>7552</v>
      </c>
      <c r="M2663" t="s">
        <v>7596</v>
      </c>
      <c r="N2663">
        <v>1.83</v>
      </c>
      <c r="O2663">
        <v>12</v>
      </c>
      <c r="P2663">
        <v>35</v>
      </c>
      <c r="Q2663">
        <v>0</v>
      </c>
      <c r="R2663">
        <v>0</v>
      </c>
      <c r="S2663">
        <v>0</v>
      </c>
      <c r="T2663">
        <v>0</v>
      </c>
      <c r="U2663">
        <v>21.96</v>
      </c>
      <c r="V2663">
        <v>64.05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2764292</v>
      </c>
      <c r="B2664">
        <v>1</v>
      </c>
      <c r="C2664" t="s">
        <v>77</v>
      </c>
      <c r="D2664" t="s">
        <v>124</v>
      </c>
      <c r="E2664" t="s">
        <v>158</v>
      </c>
      <c r="F2664" t="s">
        <v>7306</v>
      </c>
      <c r="G2664" t="s">
        <v>199</v>
      </c>
      <c r="H2664" t="s">
        <v>47</v>
      </c>
      <c r="I2664" t="s">
        <v>129</v>
      </c>
      <c r="J2664" t="s">
        <v>130</v>
      </c>
      <c r="K2664" t="s">
        <v>131</v>
      </c>
      <c r="L2664" t="s">
        <v>7597</v>
      </c>
      <c r="M2664" t="s">
        <v>7598</v>
      </c>
      <c r="N2664">
        <v>0.66694444399999997</v>
      </c>
      <c r="O2664">
        <v>40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26.677778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2764290</v>
      </c>
      <c r="B2665">
        <v>1</v>
      </c>
      <c r="C2665" t="s">
        <v>77</v>
      </c>
      <c r="D2665" t="s">
        <v>124</v>
      </c>
      <c r="E2665" t="s">
        <v>158</v>
      </c>
      <c r="F2665" t="s">
        <v>7599</v>
      </c>
      <c r="G2665" t="s">
        <v>199</v>
      </c>
      <c r="H2665" t="s">
        <v>47</v>
      </c>
      <c r="I2665" t="s">
        <v>129</v>
      </c>
      <c r="J2665" t="s">
        <v>130</v>
      </c>
      <c r="K2665" t="s">
        <v>131</v>
      </c>
      <c r="L2665" t="s">
        <v>7600</v>
      </c>
      <c r="M2665" t="s">
        <v>7601</v>
      </c>
      <c r="N2665">
        <v>3.1572222220000001</v>
      </c>
      <c r="O2665">
        <v>3</v>
      </c>
      <c r="P2665">
        <v>401</v>
      </c>
      <c r="Q2665">
        <v>0</v>
      </c>
      <c r="R2665">
        <v>0</v>
      </c>
      <c r="S2665">
        <v>10</v>
      </c>
      <c r="T2665">
        <v>898</v>
      </c>
      <c r="U2665">
        <v>9.4716670000000001</v>
      </c>
      <c r="V2665">
        <v>1266.0461110000001</v>
      </c>
      <c r="W2665">
        <v>0</v>
      </c>
      <c r="X2665">
        <v>0</v>
      </c>
      <c r="Y2665">
        <v>31.572222</v>
      </c>
      <c r="Z2665">
        <v>2835.185555</v>
      </c>
    </row>
    <row r="2666" spans="1:26" x14ac:dyDescent="0.3">
      <c r="A2666">
        <v>2764275</v>
      </c>
      <c r="B2666">
        <v>1</v>
      </c>
      <c r="C2666" t="s">
        <v>76</v>
      </c>
      <c r="D2666" t="s">
        <v>97</v>
      </c>
      <c r="E2666" t="s">
        <v>163</v>
      </c>
      <c r="F2666" t="s">
        <v>7602</v>
      </c>
      <c r="G2666" t="s">
        <v>199</v>
      </c>
      <c r="H2666" t="s">
        <v>47</v>
      </c>
      <c r="I2666" t="s">
        <v>129</v>
      </c>
      <c r="J2666" t="s">
        <v>130</v>
      </c>
      <c r="K2666" t="s">
        <v>131</v>
      </c>
      <c r="L2666" t="s">
        <v>7603</v>
      </c>
      <c r="M2666" t="s">
        <v>7604</v>
      </c>
      <c r="N2666">
        <v>0.61666666599999997</v>
      </c>
      <c r="O2666">
        <v>4</v>
      </c>
      <c r="P2666">
        <v>2427</v>
      </c>
      <c r="Q2666">
        <v>0</v>
      </c>
      <c r="R2666">
        <v>0</v>
      </c>
      <c r="S2666">
        <v>0</v>
      </c>
      <c r="T2666">
        <v>0</v>
      </c>
      <c r="U2666">
        <v>2.4666670000000002</v>
      </c>
      <c r="V2666">
        <v>1496.6499980000001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2764295</v>
      </c>
      <c r="B2667">
        <v>1</v>
      </c>
      <c r="C2667" t="s">
        <v>77</v>
      </c>
      <c r="D2667" t="s">
        <v>123</v>
      </c>
      <c r="E2667" t="s">
        <v>158</v>
      </c>
      <c r="F2667" t="s">
        <v>2379</v>
      </c>
      <c r="G2667" t="s">
        <v>199</v>
      </c>
      <c r="H2667" t="s">
        <v>47</v>
      </c>
      <c r="I2667" t="s">
        <v>129</v>
      </c>
      <c r="J2667" t="s">
        <v>130</v>
      </c>
      <c r="K2667" t="s">
        <v>131</v>
      </c>
      <c r="L2667" t="s">
        <v>7605</v>
      </c>
      <c r="M2667" t="s">
        <v>7606</v>
      </c>
      <c r="N2667">
        <v>0.236944444</v>
      </c>
      <c r="O2667">
        <v>317</v>
      </c>
      <c r="P2667">
        <v>51</v>
      </c>
      <c r="Q2667">
        <v>0</v>
      </c>
      <c r="R2667">
        <v>0</v>
      </c>
      <c r="S2667">
        <v>0</v>
      </c>
      <c r="T2667">
        <v>0</v>
      </c>
      <c r="U2667">
        <v>75.111389000000003</v>
      </c>
      <c r="V2667">
        <v>12.084167000000001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2764278</v>
      </c>
      <c r="B2668">
        <v>1</v>
      </c>
      <c r="C2668" t="s">
        <v>77</v>
      </c>
      <c r="D2668" t="s">
        <v>118</v>
      </c>
      <c r="E2668" t="s">
        <v>222</v>
      </c>
      <c r="F2668" t="s">
        <v>7607</v>
      </c>
      <c r="G2668" t="s">
        <v>199</v>
      </c>
      <c r="H2668" t="s">
        <v>47</v>
      </c>
      <c r="I2668" t="s">
        <v>129</v>
      </c>
      <c r="J2668" t="s">
        <v>130</v>
      </c>
      <c r="K2668" t="s">
        <v>131</v>
      </c>
      <c r="L2668" t="s">
        <v>7608</v>
      </c>
      <c r="M2668" t="s">
        <v>7609</v>
      </c>
      <c r="N2668">
        <v>0.78416666599999996</v>
      </c>
      <c r="O2668">
        <v>181</v>
      </c>
      <c r="P2668">
        <v>3932</v>
      </c>
      <c r="Q2668">
        <v>0</v>
      </c>
      <c r="R2668">
        <v>0</v>
      </c>
      <c r="S2668">
        <v>13</v>
      </c>
      <c r="T2668">
        <v>653</v>
      </c>
      <c r="U2668">
        <v>141.934167</v>
      </c>
      <c r="V2668">
        <v>3083.343331</v>
      </c>
      <c r="W2668">
        <v>0</v>
      </c>
      <c r="X2668">
        <v>0</v>
      </c>
      <c r="Y2668">
        <v>10.194167</v>
      </c>
      <c r="Z2668">
        <v>512.060833</v>
      </c>
    </row>
    <row r="2669" spans="1:26" x14ac:dyDescent="0.3">
      <c r="A2669">
        <v>2764293</v>
      </c>
      <c r="B2669">
        <v>1</v>
      </c>
      <c r="C2669" t="s">
        <v>77</v>
      </c>
      <c r="D2669" t="s">
        <v>124</v>
      </c>
      <c r="E2669" t="s">
        <v>222</v>
      </c>
      <c r="F2669" t="s">
        <v>7610</v>
      </c>
      <c r="G2669" t="s">
        <v>199</v>
      </c>
      <c r="H2669" t="s">
        <v>47</v>
      </c>
      <c r="I2669" t="s">
        <v>129</v>
      </c>
      <c r="J2669" t="s">
        <v>130</v>
      </c>
      <c r="K2669" t="s">
        <v>131</v>
      </c>
      <c r="L2669" t="s">
        <v>7608</v>
      </c>
      <c r="M2669" t="s">
        <v>7611</v>
      </c>
      <c r="N2669">
        <v>6.0277776999999998E-2</v>
      </c>
      <c r="O2669">
        <v>86</v>
      </c>
      <c r="P2669">
        <v>3042</v>
      </c>
      <c r="Q2669">
        <v>0</v>
      </c>
      <c r="R2669">
        <v>0</v>
      </c>
      <c r="S2669">
        <v>10</v>
      </c>
      <c r="T2669">
        <v>898</v>
      </c>
      <c r="U2669">
        <v>5.1838889999999997</v>
      </c>
      <c r="V2669">
        <v>183.36499800000001</v>
      </c>
      <c r="W2669">
        <v>0</v>
      </c>
      <c r="X2669">
        <v>0</v>
      </c>
      <c r="Y2669">
        <v>0.60277800000000004</v>
      </c>
      <c r="Z2669">
        <v>54.129443999999999</v>
      </c>
    </row>
    <row r="2670" spans="1:26" x14ac:dyDescent="0.3">
      <c r="A2670">
        <v>2764284</v>
      </c>
      <c r="B2670">
        <v>1</v>
      </c>
      <c r="C2670" t="s">
        <v>76</v>
      </c>
      <c r="D2670" t="s">
        <v>89</v>
      </c>
      <c r="E2670" t="s">
        <v>163</v>
      </c>
      <c r="F2670" t="s">
        <v>7612</v>
      </c>
      <c r="G2670" t="s">
        <v>2081</v>
      </c>
      <c r="H2670" t="s">
        <v>47</v>
      </c>
      <c r="I2670" t="s">
        <v>129</v>
      </c>
      <c r="J2670" t="s">
        <v>130</v>
      </c>
      <c r="K2670" t="s">
        <v>131</v>
      </c>
      <c r="L2670" t="s">
        <v>7613</v>
      </c>
      <c r="M2670" t="s">
        <v>7614</v>
      </c>
      <c r="N2670">
        <v>0.42361111099999998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31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13.131944000000001</v>
      </c>
    </row>
    <row r="2671" spans="1:26" x14ac:dyDescent="0.3">
      <c r="A2671">
        <v>2764301</v>
      </c>
      <c r="B2671">
        <v>1</v>
      </c>
      <c r="C2671" t="s">
        <v>77</v>
      </c>
      <c r="D2671" t="s">
        <v>108</v>
      </c>
      <c r="E2671" t="s">
        <v>222</v>
      </c>
      <c r="F2671" t="s">
        <v>7615</v>
      </c>
      <c r="G2671" t="s">
        <v>199</v>
      </c>
      <c r="H2671" t="s">
        <v>47</v>
      </c>
      <c r="I2671" t="s">
        <v>129</v>
      </c>
      <c r="J2671" t="s">
        <v>130</v>
      </c>
      <c r="K2671" t="s">
        <v>131</v>
      </c>
      <c r="L2671" t="s">
        <v>7616</v>
      </c>
      <c r="M2671" t="s">
        <v>7617</v>
      </c>
      <c r="N2671">
        <v>7.2222222000000003E-2</v>
      </c>
      <c r="O2671">
        <v>0</v>
      </c>
      <c r="P2671">
        <v>0</v>
      </c>
      <c r="Q2671">
        <v>58</v>
      </c>
      <c r="R2671">
        <v>10684</v>
      </c>
      <c r="S2671">
        <v>74</v>
      </c>
      <c r="T2671">
        <v>9818</v>
      </c>
      <c r="U2671">
        <v>0</v>
      </c>
      <c r="V2671">
        <v>0</v>
      </c>
      <c r="W2671">
        <v>4.1888889999999996</v>
      </c>
      <c r="X2671">
        <v>771.62221999999997</v>
      </c>
      <c r="Y2671">
        <v>5.3444440000000002</v>
      </c>
      <c r="Z2671">
        <v>709.07777599999997</v>
      </c>
    </row>
    <row r="2672" spans="1:26" x14ac:dyDescent="0.3">
      <c r="A2672">
        <v>2764302</v>
      </c>
      <c r="B2672">
        <v>1</v>
      </c>
      <c r="C2672" t="s">
        <v>77</v>
      </c>
      <c r="D2672" t="s">
        <v>119</v>
      </c>
      <c r="E2672" t="s">
        <v>158</v>
      </c>
      <c r="F2672" t="s">
        <v>7618</v>
      </c>
      <c r="G2672" t="s">
        <v>199</v>
      </c>
      <c r="H2672" t="s">
        <v>47</v>
      </c>
      <c r="I2672" t="s">
        <v>129</v>
      </c>
      <c r="J2672" t="s">
        <v>130</v>
      </c>
      <c r="K2672" t="s">
        <v>131</v>
      </c>
      <c r="L2672" t="s">
        <v>7619</v>
      </c>
      <c r="M2672" t="s">
        <v>7620</v>
      </c>
      <c r="N2672">
        <v>0.74166666599999997</v>
      </c>
      <c r="O2672">
        <v>340</v>
      </c>
      <c r="P2672">
        <v>822</v>
      </c>
      <c r="Q2672">
        <v>0</v>
      </c>
      <c r="R2672">
        <v>0</v>
      </c>
      <c r="S2672">
        <v>0</v>
      </c>
      <c r="T2672">
        <v>0</v>
      </c>
      <c r="U2672">
        <v>252.16666599999999</v>
      </c>
      <c r="V2672">
        <v>609.64999899999998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2764310</v>
      </c>
      <c r="B2673">
        <v>1</v>
      </c>
      <c r="C2673" t="s">
        <v>77</v>
      </c>
      <c r="D2673" t="s">
        <v>124</v>
      </c>
      <c r="E2673" t="s">
        <v>158</v>
      </c>
      <c r="F2673" t="s">
        <v>7621</v>
      </c>
      <c r="G2673" t="s">
        <v>199</v>
      </c>
      <c r="H2673" t="s">
        <v>47</v>
      </c>
      <c r="I2673" t="s">
        <v>129</v>
      </c>
      <c r="J2673" t="s">
        <v>130</v>
      </c>
      <c r="K2673" t="s">
        <v>131</v>
      </c>
      <c r="L2673" t="s">
        <v>7622</v>
      </c>
      <c r="M2673" t="s">
        <v>7623</v>
      </c>
      <c r="N2673">
        <v>0.258611111</v>
      </c>
      <c r="O2673">
        <v>22</v>
      </c>
      <c r="P2673">
        <v>430</v>
      </c>
      <c r="Q2673">
        <v>0</v>
      </c>
      <c r="R2673">
        <v>0</v>
      </c>
      <c r="S2673">
        <v>0</v>
      </c>
      <c r="T2673">
        <v>0</v>
      </c>
      <c r="U2673">
        <v>5.6894439999999999</v>
      </c>
      <c r="V2673">
        <v>111.202778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2764329</v>
      </c>
      <c r="B2674">
        <v>1</v>
      </c>
      <c r="C2674" t="s">
        <v>77</v>
      </c>
      <c r="D2674" t="s">
        <v>119</v>
      </c>
      <c r="E2674" t="s">
        <v>222</v>
      </c>
      <c r="F2674" t="s">
        <v>7624</v>
      </c>
      <c r="G2674" t="s">
        <v>199</v>
      </c>
      <c r="H2674" t="s">
        <v>47</v>
      </c>
      <c r="I2674" t="s">
        <v>129</v>
      </c>
      <c r="J2674" t="s">
        <v>130</v>
      </c>
      <c r="K2674" t="s">
        <v>131</v>
      </c>
      <c r="L2674" t="s">
        <v>7625</v>
      </c>
      <c r="M2674" t="s">
        <v>7626</v>
      </c>
      <c r="N2674">
        <v>0.81138888799999997</v>
      </c>
      <c r="O2674">
        <v>138</v>
      </c>
      <c r="P2674">
        <v>6468</v>
      </c>
      <c r="Q2674">
        <v>0</v>
      </c>
      <c r="R2674">
        <v>0</v>
      </c>
      <c r="S2674">
        <v>0</v>
      </c>
      <c r="T2674">
        <v>0</v>
      </c>
      <c r="U2674">
        <v>111.971667</v>
      </c>
      <c r="V2674">
        <v>5248.0633280000002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2764323</v>
      </c>
      <c r="B2675">
        <v>1</v>
      </c>
      <c r="C2675" t="s">
        <v>77</v>
      </c>
      <c r="D2675" t="s">
        <v>113</v>
      </c>
      <c r="E2675" t="s">
        <v>153</v>
      </c>
      <c r="F2675" t="s">
        <v>7627</v>
      </c>
      <c r="G2675" t="s">
        <v>155</v>
      </c>
      <c r="H2675" t="s">
        <v>46</v>
      </c>
      <c r="I2675" t="s">
        <v>129</v>
      </c>
      <c r="J2675" t="s">
        <v>130</v>
      </c>
      <c r="K2675" t="s">
        <v>131</v>
      </c>
      <c r="L2675" t="s">
        <v>7628</v>
      </c>
      <c r="M2675" t="s">
        <v>7629</v>
      </c>
      <c r="N2675">
        <v>2.8325</v>
      </c>
      <c r="O2675">
        <v>0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2.8325</v>
      </c>
      <c r="Y2675">
        <v>0</v>
      </c>
      <c r="Z2675">
        <v>0</v>
      </c>
    </row>
    <row r="2676" spans="1:26" x14ac:dyDescent="0.3">
      <c r="A2676">
        <v>2764321</v>
      </c>
      <c r="B2676">
        <v>1</v>
      </c>
      <c r="C2676" t="s">
        <v>77</v>
      </c>
      <c r="D2676" t="s">
        <v>115</v>
      </c>
      <c r="E2676" t="s">
        <v>145</v>
      </c>
      <c r="F2676" t="s">
        <v>7630</v>
      </c>
      <c r="G2676" t="s">
        <v>160</v>
      </c>
      <c r="H2676" t="s">
        <v>46</v>
      </c>
      <c r="I2676" t="s">
        <v>129</v>
      </c>
      <c r="J2676" t="s">
        <v>130</v>
      </c>
      <c r="K2676" t="s">
        <v>131</v>
      </c>
      <c r="L2676" t="s">
        <v>7631</v>
      </c>
      <c r="M2676" t="s">
        <v>7632</v>
      </c>
      <c r="N2676">
        <v>1.0024999999999999</v>
      </c>
      <c r="O2676">
        <v>0</v>
      </c>
      <c r="P2676">
        <v>0</v>
      </c>
      <c r="Q2676">
        <v>0</v>
      </c>
      <c r="R2676">
        <v>22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22.055</v>
      </c>
      <c r="Y2676">
        <v>0</v>
      </c>
      <c r="Z2676">
        <v>0</v>
      </c>
    </row>
    <row r="2677" spans="1:26" x14ac:dyDescent="0.3">
      <c r="A2677">
        <v>2764331</v>
      </c>
      <c r="B2677">
        <v>1</v>
      </c>
      <c r="C2677" t="s">
        <v>77</v>
      </c>
      <c r="D2677" t="s">
        <v>118</v>
      </c>
      <c r="E2677" t="s">
        <v>222</v>
      </c>
      <c r="F2677" t="s">
        <v>7633</v>
      </c>
      <c r="G2677" t="s">
        <v>199</v>
      </c>
      <c r="H2677" t="s">
        <v>47</v>
      </c>
      <c r="I2677" t="s">
        <v>129</v>
      </c>
      <c r="J2677" t="s">
        <v>130</v>
      </c>
      <c r="K2677" t="s">
        <v>131</v>
      </c>
      <c r="L2677" t="s">
        <v>7634</v>
      </c>
      <c r="M2677" t="s">
        <v>7635</v>
      </c>
      <c r="N2677">
        <v>0.32861111100000001</v>
      </c>
      <c r="O2677">
        <v>130</v>
      </c>
      <c r="P2677">
        <v>1249</v>
      </c>
      <c r="Q2677">
        <v>159</v>
      </c>
      <c r="R2677">
        <v>512</v>
      </c>
      <c r="S2677">
        <v>80</v>
      </c>
      <c r="T2677">
        <v>461</v>
      </c>
      <c r="U2677">
        <v>42.719444000000003</v>
      </c>
      <c r="V2677">
        <v>410.43527799999998</v>
      </c>
      <c r="W2677">
        <v>52.249167</v>
      </c>
      <c r="X2677">
        <v>168.24888899999999</v>
      </c>
      <c r="Y2677">
        <v>26.288889000000001</v>
      </c>
      <c r="Z2677">
        <v>151.489722</v>
      </c>
    </row>
    <row r="2678" spans="1:26" x14ac:dyDescent="0.3">
      <c r="A2678">
        <v>2764330</v>
      </c>
      <c r="B2678">
        <v>1</v>
      </c>
      <c r="C2678" t="s">
        <v>77</v>
      </c>
      <c r="D2678" t="s">
        <v>116</v>
      </c>
      <c r="E2678" t="s">
        <v>222</v>
      </c>
      <c r="F2678" t="s">
        <v>7636</v>
      </c>
      <c r="G2678" t="s">
        <v>199</v>
      </c>
      <c r="H2678" t="s">
        <v>47</v>
      </c>
      <c r="I2678" t="s">
        <v>129</v>
      </c>
      <c r="J2678" t="s">
        <v>130</v>
      </c>
      <c r="K2678" t="s">
        <v>131</v>
      </c>
      <c r="L2678" t="s">
        <v>7637</v>
      </c>
      <c r="M2678" t="s">
        <v>7638</v>
      </c>
      <c r="N2678">
        <v>0.94388888800000004</v>
      </c>
      <c r="O2678">
        <v>316</v>
      </c>
      <c r="P2678">
        <v>1053</v>
      </c>
      <c r="Q2678">
        <v>0</v>
      </c>
      <c r="R2678">
        <v>0</v>
      </c>
      <c r="S2678">
        <v>8</v>
      </c>
      <c r="T2678">
        <v>47</v>
      </c>
      <c r="U2678">
        <v>298.268889</v>
      </c>
      <c r="V2678">
        <v>993.91499899999997</v>
      </c>
      <c r="W2678">
        <v>0</v>
      </c>
      <c r="X2678">
        <v>0</v>
      </c>
      <c r="Y2678">
        <v>7.5511109999999997</v>
      </c>
      <c r="Z2678">
        <v>44.362777999999999</v>
      </c>
    </row>
    <row r="2679" spans="1:26" x14ac:dyDescent="0.3">
      <c r="A2679">
        <v>2764326</v>
      </c>
      <c r="B2679">
        <v>1</v>
      </c>
      <c r="C2679" t="s">
        <v>76</v>
      </c>
      <c r="D2679" t="s">
        <v>79</v>
      </c>
      <c r="E2679" t="s">
        <v>153</v>
      </c>
      <c r="F2679" t="s">
        <v>7639</v>
      </c>
      <c r="G2679" t="s">
        <v>206</v>
      </c>
      <c r="H2679" t="s">
        <v>46</v>
      </c>
      <c r="I2679" t="s">
        <v>129</v>
      </c>
      <c r="J2679" t="s">
        <v>130</v>
      </c>
      <c r="K2679" t="s">
        <v>131</v>
      </c>
      <c r="L2679" t="s">
        <v>7640</v>
      </c>
      <c r="M2679" t="s">
        <v>7641</v>
      </c>
      <c r="N2679">
        <v>1.920555555</v>
      </c>
      <c r="O2679">
        <v>0</v>
      </c>
      <c r="P2679">
        <v>3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5.7616670000000001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2764328</v>
      </c>
      <c r="B2680">
        <v>1</v>
      </c>
      <c r="C2680" t="s">
        <v>77</v>
      </c>
      <c r="D2680" t="s">
        <v>113</v>
      </c>
      <c r="E2680" t="s">
        <v>158</v>
      </c>
      <c r="F2680" t="s">
        <v>7642</v>
      </c>
      <c r="G2680" t="s">
        <v>199</v>
      </c>
      <c r="H2680" t="s">
        <v>47</v>
      </c>
      <c r="I2680" t="s">
        <v>129</v>
      </c>
      <c r="J2680" t="s">
        <v>130</v>
      </c>
      <c r="K2680" t="s">
        <v>131</v>
      </c>
      <c r="L2680" t="s">
        <v>7643</v>
      </c>
      <c r="M2680" t="s">
        <v>7644</v>
      </c>
      <c r="N2680">
        <v>0.88055555500000005</v>
      </c>
      <c r="O2680">
        <v>0</v>
      </c>
      <c r="P2680">
        <v>0</v>
      </c>
      <c r="Q2680">
        <v>1</v>
      </c>
      <c r="R2680">
        <v>0</v>
      </c>
      <c r="S2680">
        <v>26</v>
      </c>
      <c r="T2680">
        <v>401</v>
      </c>
      <c r="U2680">
        <v>0</v>
      </c>
      <c r="V2680">
        <v>0</v>
      </c>
      <c r="W2680">
        <v>0.88055600000000001</v>
      </c>
      <c r="X2680">
        <v>0</v>
      </c>
      <c r="Y2680">
        <v>22.894444</v>
      </c>
      <c r="Z2680">
        <v>353.102778</v>
      </c>
    </row>
    <row r="2681" spans="1:26" x14ac:dyDescent="0.3">
      <c r="A2681">
        <v>2764337</v>
      </c>
      <c r="B2681">
        <v>1</v>
      </c>
      <c r="C2681" t="s">
        <v>76</v>
      </c>
      <c r="D2681" t="s">
        <v>79</v>
      </c>
      <c r="E2681" t="s">
        <v>138</v>
      </c>
      <c r="F2681" t="s">
        <v>1371</v>
      </c>
      <c r="G2681" t="s">
        <v>318</v>
      </c>
      <c r="H2681" t="s">
        <v>141</v>
      </c>
      <c r="I2681" t="s">
        <v>129</v>
      </c>
      <c r="J2681" t="s">
        <v>130</v>
      </c>
      <c r="K2681" t="s">
        <v>142</v>
      </c>
      <c r="L2681" t="s">
        <v>7645</v>
      </c>
      <c r="M2681" t="s">
        <v>7646</v>
      </c>
      <c r="N2681">
        <v>2.2519444439999998</v>
      </c>
      <c r="O2681">
        <v>21</v>
      </c>
      <c r="P2681">
        <v>4212</v>
      </c>
      <c r="Q2681">
        <v>0</v>
      </c>
      <c r="R2681">
        <v>0</v>
      </c>
      <c r="S2681">
        <v>0</v>
      </c>
      <c r="T2681">
        <v>0</v>
      </c>
      <c r="U2681">
        <v>47.290832999999999</v>
      </c>
      <c r="V2681">
        <v>9485.1899979999998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2764334</v>
      </c>
      <c r="B2682">
        <v>1</v>
      </c>
      <c r="C2682" t="s">
        <v>76</v>
      </c>
      <c r="D2682" t="s">
        <v>102</v>
      </c>
      <c r="E2682" t="s">
        <v>222</v>
      </c>
      <c r="F2682" t="s">
        <v>7647</v>
      </c>
      <c r="G2682" t="s">
        <v>199</v>
      </c>
      <c r="H2682" t="s">
        <v>47</v>
      </c>
      <c r="I2682" t="s">
        <v>129</v>
      </c>
      <c r="J2682" t="s">
        <v>130</v>
      </c>
      <c r="K2682" t="s">
        <v>131</v>
      </c>
      <c r="L2682" t="s">
        <v>7648</v>
      </c>
      <c r="M2682" t="s">
        <v>7649</v>
      </c>
      <c r="N2682">
        <v>0.223611111</v>
      </c>
      <c r="O2682">
        <v>97</v>
      </c>
      <c r="P2682">
        <v>410</v>
      </c>
      <c r="Q2682">
        <v>0</v>
      </c>
      <c r="R2682">
        <v>0</v>
      </c>
      <c r="S2682">
        <v>1</v>
      </c>
      <c r="T2682">
        <v>0</v>
      </c>
      <c r="U2682">
        <v>21.690277999999999</v>
      </c>
      <c r="V2682">
        <v>91.680555999999996</v>
      </c>
      <c r="W2682">
        <v>0</v>
      </c>
      <c r="X2682">
        <v>0</v>
      </c>
      <c r="Y2682">
        <v>0.223611</v>
      </c>
      <c r="Z2682">
        <v>0</v>
      </c>
    </row>
    <row r="2683" spans="1:26" x14ac:dyDescent="0.3">
      <c r="A2683">
        <v>2764335</v>
      </c>
      <c r="B2683">
        <v>1</v>
      </c>
      <c r="C2683" t="s">
        <v>77</v>
      </c>
      <c r="D2683" t="s">
        <v>114</v>
      </c>
      <c r="E2683" t="s">
        <v>158</v>
      </c>
      <c r="F2683" t="s">
        <v>7650</v>
      </c>
      <c r="G2683" t="s">
        <v>199</v>
      </c>
      <c r="H2683" t="s">
        <v>47</v>
      </c>
      <c r="I2683" t="s">
        <v>129</v>
      </c>
      <c r="J2683" t="s">
        <v>130</v>
      </c>
      <c r="K2683" t="s">
        <v>131</v>
      </c>
      <c r="L2683" t="s">
        <v>7651</v>
      </c>
      <c r="M2683" t="s">
        <v>7652</v>
      </c>
      <c r="N2683">
        <v>0.42388888800000002</v>
      </c>
      <c r="O2683">
        <v>100</v>
      </c>
      <c r="P2683">
        <v>486</v>
      </c>
      <c r="Q2683">
        <v>0</v>
      </c>
      <c r="R2683">
        <v>0</v>
      </c>
      <c r="S2683">
        <v>37</v>
      </c>
      <c r="T2683">
        <v>555</v>
      </c>
      <c r="U2683">
        <v>42.388888999999999</v>
      </c>
      <c r="V2683">
        <v>206.01</v>
      </c>
      <c r="W2683">
        <v>0</v>
      </c>
      <c r="X2683">
        <v>0</v>
      </c>
      <c r="Y2683">
        <v>15.683889000000001</v>
      </c>
      <c r="Z2683">
        <v>235.25833299999999</v>
      </c>
    </row>
    <row r="2684" spans="1:26" x14ac:dyDescent="0.3">
      <c r="A2684">
        <v>2764339</v>
      </c>
      <c r="B2684">
        <v>1</v>
      </c>
      <c r="C2684" t="s">
        <v>76</v>
      </c>
      <c r="D2684" t="s">
        <v>88</v>
      </c>
      <c r="E2684" t="s">
        <v>153</v>
      </c>
      <c r="F2684" t="s">
        <v>7653</v>
      </c>
      <c r="G2684" t="s">
        <v>155</v>
      </c>
      <c r="H2684" t="s">
        <v>46</v>
      </c>
      <c r="I2684" t="s">
        <v>129</v>
      </c>
      <c r="J2684" t="s">
        <v>130</v>
      </c>
      <c r="K2684" t="s">
        <v>131</v>
      </c>
      <c r="L2684" t="s">
        <v>7654</v>
      </c>
      <c r="M2684" t="s">
        <v>7655</v>
      </c>
      <c r="N2684">
        <v>0.68694444399999999</v>
      </c>
      <c r="O2684">
        <v>0</v>
      </c>
      <c r="P2684">
        <v>2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1.3738889999999999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2764345</v>
      </c>
      <c r="B2685">
        <v>1</v>
      </c>
      <c r="C2685" t="s">
        <v>76</v>
      </c>
      <c r="D2685" t="s">
        <v>104</v>
      </c>
      <c r="E2685" t="s">
        <v>153</v>
      </c>
      <c r="F2685" t="s">
        <v>7656</v>
      </c>
      <c r="G2685" t="s">
        <v>249</v>
      </c>
      <c r="H2685" t="s">
        <v>46</v>
      </c>
      <c r="I2685" t="s">
        <v>129</v>
      </c>
      <c r="J2685" t="s">
        <v>130</v>
      </c>
      <c r="K2685" t="s">
        <v>131</v>
      </c>
      <c r="L2685" t="s">
        <v>7657</v>
      </c>
      <c r="M2685" t="s">
        <v>7658</v>
      </c>
      <c r="N2685">
        <v>2.3275000000000001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1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2.3275000000000001</v>
      </c>
    </row>
    <row r="2686" spans="1:26" x14ac:dyDescent="0.3">
      <c r="A2686">
        <v>2764350</v>
      </c>
      <c r="B2686">
        <v>1</v>
      </c>
      <c r="C2686" t="s">
        <v>76</v>
      </c>
      <c r="D2686" t="s">
        <v>94</v>
      </c>
      <c r="E2686" t="s">
        <v>126</v>
      </c>
      <c r="F2686" t="s">
        <v>7659</v>
      </c>
      <c r="G2686" t="s">
        <v>128</v>
      </c>
      <c r="H2686" t="s">
        <v>46</v>
      </c>
      <c r="I2686" t="s">
        <v>129</v>
      </c>
      <c r="J2686" t="s">
        <v>130</v>
      </c>
      <c r="K2686" t="s">
        <v>131</v>
      </c>
      <c r="L2686" t="s">
        <v>7660</v>
      </c>
      <c r="M2686" t="s">
        <v>7661</v>
      </c>
      <c r="N2686">
        <v>4.0358333330000002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24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96.86</v>
      </c>
    </row>
    <row r="2687" spans="1:26" x14ac:dyDescent="0.3">
      <c r="A2687">
        <v>2764353</v>
      </c>
      <c r="B2687">
        <v>1</v>
      </c>
      <c r="C2687" t="s">
        <v>77</v>
      </c>
      <c r="D2687" t="s">
        <v>124</v>
      </c>
      <c r="E2687" t="s">
        <v>158</v>
      </c>
      <c r="F2687" t="s">
        <v>7306</v>
      </c>
      <c r="G2687" t="s">
        <v>199</v>
      </c>
      <c r="H2687" t="s">
        <v>47</v>
      </c>
      <c r="I2687" t="s">
        <v>129</v>
      </c>
      <c r="J2687" t="s">
        <v>130</v>
      </c>
      <c r="K2687" t="s">
        <v>131</v>
      </c>
      <c r="L2687" t="s">
        <v>7662</v>
      </c>
      <c r="M2687" t="s">
        <v>7663</v>
      </c>
      <c r="N2687">
        <v>3.0705555549999999</v>
      </c>
      <c r="O2687">
        <v>40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122.822222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3">
      <c r="A2688">
        <v>2764338</v>
      </c>
      <c r="B2688">
        <v>1</v>
      </c>
      <c r="C2688" t="s">
        <v>76</v>
      </c>
      <c r="D2688" t="s">
        <v>89</v>
      </c>
      <c r="E2688" t="s">
        <v>163</v>
      </c>
      <c r="F2688" t="s">
        <v>7664</v>
      </c>
      <c r="G2688" t="s">
        <v>160</v>
      </c>
      <c r="H2688" t="s">
        <v>47</v>
      </c>
      <c r="I2688" t="s">
        <v>129</v>
      </c>
      <c r="J2688" t="s">
        <v>130</v>
      </c>
      <c r="K2688" t="s">
        <v>131</v>
      </c>
      <c r="L2688" t="s">
        <v>7665</v>
      </c>
      <c r="M2688" t="s">
        <v>7666</v>
      </c>
      <c r="N2688">
        <v>0.161111111</v>
      </c>
      <c r="O2688">
        <v>0</v>
      </c>
      <c r="P2688">
        <v>378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60.9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2764367</v>
      </c>
      <c r="B2689">
        <v>1</v>
      </c>
      <c r="C2689" t="s">
        <v>76</v>
      </c>
      <c r="D2689" t="s">
        <v>89</v>
      </c>
      <c r="E2689" t="s">
        <v>163</v>
      </c>
      <c r="F2689" t="s">
        <v>7667</v>
      </c>
      <c r="G2689" t="s">
        <v>199</v>
      </c>
      <c r="H2689" t="s">
        <v>47</v>
      </c>
      <c r="I2689" t="s">
        <v>129</v>
      </c>
      <c r="J2689" t="s">
        <v>130</v>
      </c>
      <c r="K2689" t="s">
        <v>131</v>
      </c>
      <c r="L2689" t="s">
        <v>7665</v>
      </c>
      <c r="M2689" t="s">
        <v>7668</v>
      </c>
      <c r="N2689">
        <v>0.39444444400000001</v>
      </c>
      <c r="O2689">
        <v>0</v>
      </c>
      <c r="P2689">
        <v>843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332.51666599999999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2764362</v>
      </c>
      <c r="B2690">
        <v>1</v>
      </c>
      <c r="C2690" t="s">
        <v>76</v>
      </c>
      <c r="D2690" t="s">
        <v>100</v>
      </c>
      <c r="E2690" t="s">
        <v>158</v>
      </c>
      <c r="F2690" t="s">
        <v>7669</v>
      </c>
      <c r="G2690" t="s">
        <v>199</v>
      </c>
      <c r="H2690" t="s">
        <v>47</v>
      </c>
      <c r="I2690" t="s">
        <v>129</v>
      </c>
      <c r="J2690" t="s">
        <v>130</v>
      </c>
      <c r="K2690" t="s">
        <v>131</v>
      </c>
      <c r="L2690" t="s">
        <v>7670</v>
      </c>
      <c r="M2690" t="s">
        <v>7671</v>
      </c>
      <c r="N2690">
        <v>1.055555555</v>
      </c>
      <c r="O2690">
        <v>32</v>
      </c>
      <c r="P2690">
        <v>3</v>
      </c>
      <c r="Q2690">
        <v>0</v>
      </c>
      <c r="R2690">
        <v>0</v>
      </c>
      <c r="S2690">
        <v>0</v>
      </c>
      <c r="T2690">
        <v>0</v>
      </c>
      <c r="U2690">
        <v>33.777777999999998</v>
      </c>
      <c r="V2690">
        <v>3.1666669999999999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2764361</v>
      </c>
      <c r="B2691">
        <v>1</v>
      </c>
      <c r="C2691" t="s">
        <v>76</v>
      </c>
      <c r="D2691" t="s">
        <v>82</v>
      </c>
      <c r="E2691" t="s">
        <v>126</v>
      </c>
      <c r="F2691" t="s">
        <v>6201</v>
      </c>
      <c r="G2691" t="s">
        <v>135</v>
      </c>
      <c r="H2691" t="s">
        <v>46</v>
      </c>
      <c r="I2691" t="s">
        <v>129</v>
      </c>
      <c r="J2691" t="s">
        <v>130</v>
      </c>
      <c r="K2691" t="s">
        <v>131</v>
      </c>
      <c r="L2691" t="s">
        <v>7672</v>
      </c>
      <c r="M2691" t="s">
        <v>7673</v>
      </c>
      <c r="N2691">
        <v>0.87083333299999999</v>
      </c>
      <c r="O2691">
        <v>0</v>
      </c>
      <c r="P2691">
        <v>29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25.254166999999999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2764360</v>
      </c>
      <c r="B2692">
        <v>1</v>
      </c>
      <c r="C2692" t="s">
        <v>76</v>
      </c>
      <c r="D2692" t="s">
        <v>93</v>
      </c>
      <c r="E2692" t="s">
        <v>153</v>
      </c>
      <c r="F2692" t="s">
        <v>7674</v>
      </c>
      <c r="G2692" t="s">
        <v>249</v>
      </c>
      <c r="H2692" t="s">
        <v>46</v>
      </c>
      <c r="I2692" t="s">
        <v>129</v>
      </c>
      <c r="J2692" t="s">
        <v>130</v>
      </c>
      <c r="K2692" t="s">
        <v>131</v>
      </c>
      <c r="L2692" t="s">
        <v>7675</v>
      </c>
      <c r="M2692" t="s">
        <v>7676</v>
      </c>
      <c r="N2692">
        <v>1.5991666659999999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1.599167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2764363</v>
      </c>
      <c r="B2693">
        <v>1</v>
      </c>
      <c r="C2693" t="s">
        <v>77</v>
      </c>
      <c r="D2693" t="s">
        <v>114</v>
      </c>
      <c r="E2693" t="s">
        <v>163</v>
      </c>
      <c r="F2693" t="s">
        <v>7677</v>
      </c>
      <c r="G2693" t="s">
        <v>264</v>
      </c>
      <c r="H2693" t="s">
        <v>47</v>
      </c>
      <c r="I2693" t="s">
        <v>129</v>
      </c>
      <c r="J2693" t="s">
        <v>130</v>
      </c>
      <c r="K2693" t="s">
        <v>131</v>
      </c>
      <c r="L2693" t="s">
        <v>7678</v>
      </c>
      <c r="M2693" t="s">
        <v>7679</v>
      </c>
      <c r="N2693">
        <v>2.3566666660000002</v>
      </c>
      <c r="O2693">
        <v>0</v>
      </c>
      <c r="P2693">
        <v>8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18.853332999999999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2764364</v>
      </c>
      <c r="B2694">
        <v>1</v>
      </c>
      <c r="C2694" t="s">
        <v>76</v>
      </c>
      <c r="D2694" t="s">
        <v>100</v>
      </c>
      <c r="E2694" t="s">
        <v>158</v>
      </c>
      <c r="F2694" t="s">
        <v>7680</v>
      </c>
      <c r="G2694" t="s">
        <v>199</v>
      </c>
      <c r="H2694" t="s">
        <v>47</v>
      </c>
      <c r="I2694" t="s">
        <v>129</v>
      </c>
      <c r="J2694" t="s">
        <v>130</v>
      </c>
      <c r="K2694" t="s">
        <v>131</v>
      </c>
      <c r="L2694" t="s">
        <v>7681</v>
      </c>
      <c r="M2694" t="s">
        <v>7682</v>
      </c>
      <c r="N2694">
        <v>6.6666665999999999E-2</v>
      </c>
      <c r="O2694">
        <v>5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0.33333299999999999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2764148</v>
      </c>
      <c r="B2695">
        <v>2</v>
      </c>
      <c r="C2695" t="s">
        <v>76</v>
      </c>
      <c r="D2695" t="s">
        <v>80</v>
      </c>
      <c r="E2695" t="s">
        <v>167</v>
      </c>
      <c r="F2695" t="s">
        <v>7683</v>
      </c>
      <c r="G2695" t="s">
        <v>1679</v>
      </c>
      <c r="H2695" t="s">
        <v>46</v>
      </c>
      <c r="I2695" t="s">
        <v>129</v>
      </c>
      <c r="J2695" t="s">
        <v>130</v>
      </c>
      <c r="K2695" t="s">
        <v>131</v>
      </c>
      <c r="L2695" t="s">
        <v>7568</v>
      </c>
      <c r="M2695" t="s">
        <v>7684</v>
      </c>
      <c r="N2695">
        <v>0.35277777700000001</v>
      </c>
      <c r="O2695">
        <v>0</v>
      </c>
      <c r="P2695">
        <v>572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201.78888799999999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2764371</v>
      </c>
      <c r="B2696">
        <v>1</v>
      </c>
      <c r="C2696" t="s">
        <v>76</v>
      </c>
      <c r="D2696" t="s">
        <v>78</v>
      </c>
      <c r="E2696" t="s">
        <v>153</v>
      </c>
      <c r="F2696" t="s">
        <v>7685</v>
      </c>
      <c r="G2696" t="s">
        <v>249</v>
      </c>
      <c r="H2696" t="s">
        <v>46</v>
      </c>
      <c r="I2696" t="s">
        <v>129</v>
      </c>
      <c r="J2696" t="s">
        <v>130</v>
      </c>
      <c r="K2696" t="s">
        <v>131</v>
      </c>
      <c r="L2696" t="s">
        <v>7686</v>
      </c>
      <c r="M2696" t="s">
        <v>7687</v>
      </c>
      <c r="N2696">
        <v>1.1644444439999999</v>
      </c>
      <c r="O2696">
        <v>0</v>
      </c>
      <c r="P2696">
        <v>3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3.4933329999999998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2764370</v>
      </c>
      <c r="B2697">
        <v>1</v>
      </c>
      <c r="C2697" t="s">
        <v>77</v>
      </c>
      <c r="D2697" t="s">
        <v>115</v>
      </c>
      <c r="E2697" t="s">
        <v>163</v>
      </c>
      <c r="F2697" t="s">
        <v>7688</v>
      </c>
      <c r="G2697" t="s">
        <v>199</v>
      </c>
      <c r="H2697" t="s">
        <v>47</v>
      </c>
      <c r="I2697" t="s">
        <v>129</v>
      </c>
      <c r="J2697" t="s">
        <v>130</v>
      </c>
      <c r="K2697" t="s">
        <v>131</v>
      </c>
      <c r="L2697" t="s">
        <v>7689</v>
      </c>
      <c r="M2697" t="s">
        <v>7690</v>
      </c>
      <c r="N2697">
        <v>0.73055555500000002</v>
      </c>
      <c r="O2697">
        <v>0</v>
      </c>
      <c r="P2697">
        <v>0</v>
      </c>
      <c r="Q2697">
        <v>0</v>
      </c>
      <c r="R2697">
        <v>768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561.06666600000005</v>
      </c>
      <c r="Y2697">
        <v>0</v>
      </c>
      <c r="Z2697">
        <v>0</v>
      </c>
    </row>
    <row r="2698" spans="1:26" x14ac:dyDescent="0.3">
      <c r="A2698">
        <v>2764373</v>
      </c>
      <c r="B2698">
        <v>1</v>
      </c>
      <c r="C2698" t="s">
        <v>76</v>
      </c>
      <c r="D2698" t="s">
        <v>103</v>
      </c>
      <c r="E2698" t="s">
        <v>163</v>
      </c>
      <c r="F2698" t="s">
        <v>7691</v>
      </c>
      <c r="G2698" t="s">
        <v>199</v>
      </c>
      <c r="H2698" t="s">
        <v>47</v>
      </c>
      <c r="I2698" t="s">
        <v>129</v>
      </c>
      <c r="J2698" t="s">
        <v>130</v>
      </c>
      <c r="K2698" t="s">
        <v>131</v>
      </c>
      <c r="L2698" t="s">
        <v>7692</v>
      </c>
      <c r="M2698" t="s">
        <v>7693</v>
      </c>
      <c r="N2698">
        <v>0.63472222199999995</v>
      </c>
      <c r="O2698">
        <v>0</v>
      </c>
      <c r="P2698">
        <v>0</v>
      </c>
      <c r="Q2698">
        <v>0</v>
      </c>
      <c r="R2698">
        <v>381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241.82916700000001</v>
      </c>
      <c r="Y2698">
        <v>0</v>
      </c>
      <c r="Z2698">
        <v>0</v>
      </c>
    </row>
    <row r="2699" spans="1:26" x14ac:dyDescent="0.3">
      <c r="A2699">
        <v>2764376</v>
      </c>
      <c r="B2699">
        <v>1</v>
      </c>
      <c r="C2699" t="s">
        <v>76</v>
      </c>
      <c r="D2699" t="s">
        <v>91</v>
      </c>
      <c r="E2699" t="s">
        <v>163</v>
      </c>
      <c r="F2699" t="s">
        <v>7694</v>
      </c>
      <c r="G2699" t="s">
        <v>264</v>
      </c>
      <c r="H2699" t="s">
        <v>47</v>
      </c>
      <c r="I2699" t="s">
        <v>129</v>
      </c>
      <c r="J2699" t="s">
        <v>130</v>
      </c>
      <c r="K2699" t="s">
        <v>131</v>
      </c>
      <c r="L2699" t="s">
        <v>7695</v>
      </c>
      <c r="M2699" t="s">
        <v>7696</v>
      </c>
      <c r="N2699">
        <v>1.0816666660000001</v>
      </c>
      <c r="O2699">
        <v>2</v>
      </c>
      <c r="P2699">
        <v>592</v>
      </c>
      <c r="Q2699">
        <v>0</v>
      </c>
      <c r="R2699">
        <v>0</v>
      </c>
      <c r="S2699">
        <v>0</v>
      </c>
      <c r="T2699">
        <v>0</v>
      </c>
      <c r="U2699">
        <v>2.1633330000000002</v>
      </c>
      <c r="V2699">
        <v>640.34666600000003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2764378</v>
      </c>
      <c r="B2700">
        <v>1</v>
      </c>
      <c r="C2700" t="s">
        <v>76</v>
      </c>
      <c r="D2700" t="s">
        <v>100</v>
      </c>
      <c r="E2700" t="s">
        <v>153</v>
      </c>
      <c r="F2700" t="s">
        <v>7697</v>
      </c>
      <c r="G2700" t="s">
        <v>249</v>
      </c>
      <c r="H2700" t="s">
        <v>46</v>
      </c>
      <c r="I2700" t="s">
        <v>129</v>
      </c>
      <c r="J2700" t="s">
        <v>130</v>
      </c>
      <c r="K2700" t="s">
        <v>131</v>
      </c>
      <c r="L2700" t="s">
        <v>7698</v>
      </c>
      <c r="M2700" t="s">
        <v>7699</v>
      </c>
      <c r="N2700">
        <v>3.400833333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3.400833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2764383</v>
      </c>
      <c r="B2701">
        <v>1</v>
      </c>
      <c r="C2701" t="s">
        <v>77</v>
      </c>
      <c r="D2701" t="s">
        <v>116</v>
      </c>
      <c r="E2701" t="s">
        <v>222</v>
      </c>
      <c r="F2701" t="s">
        <v>7700</v>
      </c>
      <c r="G2701" t="s">
        <v>199</v>
      </c>
      <c r="H2701" t="s">
        <v>47</v>
      </c>
      <c r="I2701" t="s">
        <v>129</v>
      </c>
      <c r="J2701" t="s">
        <v>130</v>
      </c>
      <c r="K2701" t="s">
        <v>131</v>
      </c>
      <c r="L2701" t="s">
        <v>7701</v>
      </c>
      <c r="M2701" t="s">
        <v>7702</v>
      </c>
      <c r="N2701">
        <v>0.51749999999999996</v>
      </c>
      <c r="O2701">
        <v>316</v>
      </c>
      <c r="P2701">
        <v>1053</v>
      </c>
      <c r="Q2701">
        <v>0</v>
      </c>
      <c r="R2701">
        <v>0</v>
      </c>
      <c r="S2701">
        <v>8</v>
      </c>
      <c r="T2701">
        <v>47</v>
      </c>
      <c r="U2701">
        <v>163.53</v>
      </c>
      <c r="V2701">
        <v>544.92750000000001</v>
      </c>
      <c r="W2701">
        <v>0</v>
      </c>
      <c r="X2701">
        <v>0</v>
      </c>
      <c r="Y2701">
        <v>4.1399999999999997</v>
      </c>
      <c r="Z2701">
        <v>24.322500000000002</v>
      </c>
    </row>
    <row r="2702" spans="1:26" x14ac:dyDescent="0.3">
      <c r="A2702">
        <v>2764380</v>
      </c>
      <c r="B2702">
        <v>1</v>
      </c>
      <c r="C2702" t="s">
        <v>76</v>
      </c>
      <c r="D2702" t="s">
        <v>79</v>
      </c>
      <c r="E2702" t="s">
        <v>163</v>
      </c>
      <c r="F2702" t="s">
        <v>7703</v>
      </c>
      <c r="G2702" t="s">
        <v>199</v>
      </c>
      <c r="H2702" t="s">
        <v>47</v>
      </c>
      <c r="I2702" t="s">
        <v>129</v>
      </c>
      <c r="J2702" t="s">
        <v>130</v>
      </c>
      <c r="K2702" t="s">
        <v>131</v>
      </c>
      <c r="L2702" t="s">
        <v>7704</v>
      </c>
      <c r="M2702" t="s">
        <v>7705</v>
      </c>
      <c r="N2702">
        <v>0.14249999999999999</v>
      </c>
      <c r="O2702">
        <v>0</v>
      </c>
      <c r="P2702">
        <v>276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39.33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2764386</v>
      </c>
      <c r="B2703">
        <v>1</v>
      </c>
      <c r="C2703" t="s">
        <v>76</v>
      </c>
      <c r="D2703" t="s">
        <v>85</v>
      </c>
      <c r="E2703" t="s">
        <v>153</v>
      </c>
      <c r="F2703" t="s">
        <v>7706</v>
      </c>
      <c r="G2703" t="s">
        <v>249</v>
      </c>
      <c r="H2703" t="s">
        <v>46</v>
      </c>
      <c r="I2703" t="s">
        <v>129</v>
      </c>
      <c r="J2703" t="s">
        <v>130</v>
      </c>
      <c r="K2703" t="s">
        <v>131</v>
      </c>
      <c r="L2703" t="s">
        <v>7707</v>
      </c>
      <c r="M2703" t="s">
        <v>7708</v>
      </c>
      <c r="N2703">
        <v>0.887222222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0.88722199999999996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2764147</v>
      </c>
      <c r="B2704">
        <v>2</v>
      </c>
      <c r="C2704" t="s">
        <v>77</v>
      </c>
      <c r="D2704" t="s">
        <v>123</v>
      </c>
      <c r="E2704" t="s">
        <v>163</v>
      </c>
      <c r="F2704" t="s">
        <v>3649</v>
      </c>
      <c r="G2704" t="s">
        <v>264</v>
      </c>
      <c r="H2704" t="s">
        <v>47</v>
      </c>
      <c r="I2704" t="s">
        <v>129</v>
      </c>
      <c r="J2704" t="s">
        <v>130</v>
      </c>
      <c r="K2704" t="s">
        <v>131</v>
      </c>
      <c r="L2704" t="s">
        <v>7562</v>
      </c>
      <c r="M2704" t="s">
        <v>7709</v>
      </c>
      <c r="N2704">
        <v>1.031111111</v>
      </c>
      <c r="O2704">
        <v>116</v>
      </c>
      <c r="P2704">
        <v>718</v>
      </c>
      <c r="Q2704">
        <v>0</v>
      </c>
      <c r="R2704">
        <v>0</v>
      </c>
      <c r="S2704">
        <v>0</v>
      </c>
      <c r="T2704">
        <v>0</v>
      </c>
      <c r="U2704">
        <v>119.608889</v>
      </c>
      <c r="V2704">
        <v>740.33777799999996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2764394</v>
      </c>
      <c r="B2705">
        <v>1</v>
      </c>
      <c r="C2705" t="s">
        <v>77</v>
      </c>
      <c r="D2705" t="s">
        <v>124</v>
      </c>
      <c r="E2705" t="s">
        <v>126</v>
      </c>
      <c r="F2705" t="s">
        <v>7710</v>
      </c>
      <c r="G2705" t="s">
        <v>128</v>
      </c>
      <c r="H2705" t="s">
        <v>46</v>
      </c>
      <c r="I2705" t="s">
        <v>129</v>
      </c>
      <c r="J2705" t="s">
        <v>130</v>
      </c>
      <c r="K2705" t="s">
        <v>131</v>
      </c>
      <c r="L2705" t="s">
        <v>7711</v>
      </c>
      <c r="M2705" t="s">
        <v>7712</v>
      </c>
      <c r="N2705">
        <v>3.6949999999999998</v>
      </c>
      <c r="O2705">
        <v>0</v>
      </c>
      <c r="P2705">
        <v>47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173.66499999999999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2764395</v>
      </c>
      <c r="B2706">
        <v>1</v>
      </c>
      <c r="C2706" t="s">
        <v>76</v>
      </c>
      <c r="D2706" t="s">
        <v>80</v>
      </c>
      <c r="E2706" t="s">
        <v>126</v>
      </c>
      <c r="F2706" t="s">
        <v>7713</v>
      </c>
      <c r="G2706" t="s">
        <v>128</v>
      </c>
      <c r="H2706" t="s">
        <v>46</v>
      </c>
      <c r="I2706" t="s">
        <v>129</v>
      </c>
      <c r="J2706" t="s">
        <v>130</v>
      </c>
      <c r="K2706" t="s">
        <v>131</v>
      </c>
      <c r="L2706" t="s">
        <v>7714</v>
      </c>
      <c r="M2706" t="s">
        <v>7715</v>
      </c>
      <c r="N2706">
        <v>2.4505555550000002</v>
      </c>
      <c r="O2706">
        <v>0</v>
      </c>
      <c r="P2706">
        <v>233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570.97944399999994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2764398</v>
      </c>
      <c r="B2707">
        <v>1</v>
      </c>
      <c r="C2707" t="s">
        <v>76</v>
      </c>
      <c r="D2707" t="s">
        <v>80</v>
      </c>
      <c r="E2707" t="s">
        <v>167</v>
      </c>
      <c r="F2707" t="s">
        <v>6234</v>
      </c>
      <c r="G2707" t="s">
        <v>195</v>
      </c>
      <c r="H2707" t="s">
        <v>46</v>
      </c>
      <c r="I2707" t="s">
        <v>129</v>
      </c>
      <c r="J2707" t="s">
        <v>130</v>
      </c>
      <c r="K2707" t="s">
        <v>131</v>
      </c>
      <c r="L2707" t="s">
        <v>7716</v>
      </c>
      <c r="M2707" t="s">
        <v>7717</v>
      </c>
      <c r="N2707">
        <v>2.2694444439999999</v>
      </c>
      <c r="O2707">
        <v>0</v>
      </c>
      <c r="P2707">
        <v>32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72.622221999999994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2764400</v>
      </c>
      <c r="B2708">
        <v>1</v>
      </c>
      <c r="C2708" t="s">
        <v>76</v>
      </c>
      <c r="D2708" t="s">
        <v>79</v>
      </c>
      <c r="E2708" t="s">
        <v>126</v>
      </c>
      <c r="F2708" t="s">
        <v>7128</v>
      </c>
      <c r="G2708" t="s">
        <v>135</v>
      </c>
      <c r="H2708" t="s">
        <v>46</v>
      </c>
      <c r="I2708" t="s">
        <v>129</v>
      </c>
      <c r="J2708" t="s">
        <v>130</v>
      </c>
      <c r="K2708" t="s">
        <v>131</v>
      </c>
      <c r="L2708" t="s">
        <v>7718</v>
      </c>
      <c r="M2708" t="s">
        <v>7719</v>
      </c>
      <c r="N2708">
        <v>2.8733333330000002</v>
      </c>
      <c r="O2708">
        <v>0</v>
      </c>
      <c r="P2708">
        <v>14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40.226666999999999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2764407</v>
      </c>
      <c r="B2709">
        <v>1</v>
      </c>
      <c r="C2709" t="s">
        <v>76</v>
      </c>
      <c r="D2709" t="s">
        <v>78</v>
      </c>
      <c r="E2709" t="s">
        <v>153</v>
      </c>
      <c r="F2709" t="s">
        <v>7720</v>
      </c>
      <c r="G2709" t="s">
        <v>249</v>
      </c>
      <c r="H2709" t="s">
        <v>46</v>
      </c>
      <c r="I2709" t="s">
        <v>129</v>
      </c>
      <c r="J2709" t="s">
        <v>130</v>
      </c>
      <c r="K2709" t="s">
        <v>131</v>
      </c>
      <c r="L2709" t="s">
        <v>7721</v>
      </c>
      <c r="M2709" t="s">
        <v>7722</v>
      </c>
      <c r="N2709">
        <v>2.523055555</v>
      </c>
      <c r="O2709">
        <v>0</v>
      </c>
      <c r="P2709">
        <v>1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2.523056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2764403</v>
      </c>
      <c r="B2710">
        <v>1</v>
      </c>
      <c r="C2710" t="s">
        <v>77</v>
      </c>
      <c r="D2710" t="s">
        <v>123</v>
      </c>
      <c r="E2710" t="s">
        <v>158</v>
      </c>
      <c r="F2710" t="s">
        <v>2379</v>
      </c>
      <c r="G2710" t="s">
        <v>199</v>
      </c>
      <c r="H2710" t="s">
        <v>47</v>
      </c>
      <c r="I2710" t="s">
        <v>129</v>
      </c>
      <c r="J2710" t="s">
        <v>130</v>
      </c>
      <c r="K2710" t="s">
        <v>131</v>
      </c>
      <c r="L2710" t="s">
        <v>7723</v>
      </c>
      <c r="M2710" t="s">
        <v>7724</v>
      </c>
      <c r="N2710">
        <v>0.75555555500000005</v>
      </c>
      <c r="O2710">
        <v>317</v>
      </c>
      <c r="P2710">
        <v>51</v>
      </c>
      <c r="Q2710">
        <v>0</v>
      </c>
      <c r="R2710">
        <v>0</v>
      </c>
      <c r="S2710">
        <v>0</v>
      </c>
      <c r="T2710">
        <v>0</v>
      </c>
      <c r="U2710">
        <v>239.511111</v>
      </c>
      <c r="V2710">
        <v>38.533332999999999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2764411</v>
      </c>
      <c r="B2711">
        <v>1</v>
      </c>
      <c r="C2711" t="s">
        <v>77</v>
      </c>
      <c r="D2711" t="s">
        <v>119</v>
      </c>
      <c r="E2711" t="s">
        <v>167</v>
      </c>
      <c r="F2711" t="s">
        <v>7725</v>
      </c>
      <c r="G2711" t="s">
        <v>195</v>
      </c>
      <c r="H2711" t="s">
        <v>46</v>
      </c>
      <c r="I2711" t="s">
        <v>129</v>
      </c>
      <c r="J2711" t="s">
        <v>130</v>
      </c>
      <c r="K2711" t="s">
        <v>131</v>
      </c>
      <c r="L2711" t="s">
        <v>7726</v>
      </c>
      <c r="M2711" t="s">
        <v>7727</v>
      </c>
      <c r="N2711">
        <v>0.71611111100000002</v>
      </c>
      <c r="O2711">
        <v>0</v>
      </c>
      <c r="P2711">
        <v>197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141.07388900000001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2764409</v>
      </c>
      <c r="B2712">
        <v>1</v>
      </c>
      <c r="C2712" t="s">
        <v>77</v>
      </c>
      <c r="D2712" t="s">
        <v>120</v>
      </c>
      <c r="E2712" t="s">
        <v>153</v>
      </c>
      <c r="F2712" t="s">
        <v>7728</v>
      </c>
      <c r="G2712" t="s">
        <v>249</v>
      </c>
      <c r="H2712" t="s">
        <v>46</v>
      </c>
      <c r="I2712" t="s">
        <v>129</v>
      </c>
      <c r="J2712" t="s">
        <v>130</v>
      </c>
      <c r="K2712" t="s">
        <v>131</v>
      </c>
      <c r="L2712" t="s">
        <v>7729</v>
      </c>
      <c r="M2712" t="s">
        <v>7730</v>
      </c>
      <c r="N2712">
        <v>0.18916666600000001</v>
      </c>
      <c r="O2712">
        <v>0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0.189167</v>
      </c>
      <c r="Y2712">
        <v>0</v>
      </c>
      <c r="Z2712">
        <v>0</v>
      </c>
    </row>
    <row r="2713" spans="1:26" x14ac:dyDescent="0.3">
      <c r="A2713">
        <v>2764376</v>
      </c>
      <c r="B2713">
        <v>2</v>
      </c>
      <c r="C2713" t="s">
        <v>76</v>
      </c>
      <c r="D2713" t="s">
        <v>91</v>
      </c>
      <c r="E2713" t="s">
        <v>158</v>
      </c>
      <c r="F2713" t="s">
        <v>7731</v>
      </c>
      <c r="G2713" t="s">
        <v>264</v>
      </c>
      <c r="H2713" t="s">
        <v>47</v>
      </c>
      <c r="I2713" t="s">
        <v>129</v>
      </c>
      <c r="J2713" t="s">
        <v>130</v>
      </c>
      <c r="K2713" t="s">
        <v>131</v>
      </c>
      <c r="L2713" t="s">
        <v>7696</v>
      </c>
      <c r="M2713" t="s">
        <v>7732</v>
      </c>
      <c r="N2713">
        <v>0.90861111100000003</v>
      </c>
      <c r="O2713">
        <v>2</v>
      </c>
      <c r="P2713">
        <v>592</v>
      </c>
      <c r="Q2713">
        <v>0</v>
      </c>
      <c r="R2713">
        <v>0</v>
      </c>
      <c r="S2713">
        <v>0</v>
      </c>
      <c r="T2713">
        <v>0</v>
      </c>
      <c r="U2713">
        <v>1.8172219999999999</v>
      </c>
      <c r="V2713">
        <v>537.89777800000002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2764416</v>
      </c>
      <c r="B2714">
        <v>1</v>
      </c>
      <c r="C2714" t="s">
        <v>76</v>
      </c>
      <c r="D2714" t="s">
        <v>104</v>
      </c>
      <c r="E2714" t="s">
        <v>158</v>
      </c>
      <c r="F2714" t="s">
        <v>7733</v>
      </c>
      <c r="G2714" t="s">
        <v>199</v>
      </c>
      <c r="H2714" t="s">
        <v>47</v>
      </c>
      <c r="I2714" t="s">
        <v>129</v>
      </c>
      <c r="J2714" t="s">
        <v>130</v>
      </c>
      <c r="K2714" t="s">
        <v>131</v>
      </c>
      <c r="L2714" t="s">
        <v>7734</v>
      </c>
      <c r="M2714" t="s">
        <v>7735</v>
      </c>
      <c r="N2714">
        <v>0.699722222</v>
      </c>
      <c r="O2714">
        <v>0</v>
      </c>
      <c r="P2714">
        <v>0</v>
      </c>
      <c r="Q2714">
        <v>1</v>
      </c>
      <c r="R2714">
        <v>208</v>
      </c>
      <c r="S2714">
        <v>3</v>
      </c>
      <c r="T2714">
        <v>393</v>
      </c>
      <c r="U2714">
        <v>0</v>
      </c>
      <c r="V2714">
        <v>0</v>
      </c>
      <c r="W2714">
        <v>0.69972199999999996</v>
      </c>
      <c r="X2714">
        <v>145.54222200000001</v>
      </c>
      <c r="Y2714">
        <v>2.099167</v>
      </c>
      <c r="Z2714">
        <v>274.99083300000001</v>
      </c>
    </row>
    <row r="2715" spans="1:26" x14ac:dyDescent="0.3">
      <c r="A2715">
        <v>2764418</v>
      </c>
      <c r="B2715">
        <v>1</v>
      </c>
      <c r="C2715" t="s">
        <v>77</v>
      </c>
      <c r="D2715" t="s">
        <v>112</v>
      </c>
      <c r="E2715" t="s">
        <v>222</v>
      </c>
      <c r="F2715" t="s">
        <v>6099</v>
      </c>
      <c r="G2715" t="s">
        <v>199</v>
      </c>
      <c r="H2715" t="s">
        <v>47</v>
      </c>
      <c r="I2715" t="s">
        <v>129</v>
      </c>
      <c r="J2715" t="s">
        <v>130</v>
      </c>
      <c r="K2715" t="s">
        <v>131</v>
      </c>
      <c r="L2715" t="s">
        <v>7736</v>
      </c>
      <c r="M2715" t="s">
        <v>7737</v>
      </c>
      <c r="N2715">
        <v>8.3333332999999996E-2</v>
      </c>
      <c r="O2715">
        <v>10</v>
      </c>
      <c r="P2715">
        <v>0</v>
      </c>
      <c r="Q2715">
        <v>429</v>
      </c>
      <c r="R2715">
        <v>111</v>
      </c>
      <c r="S2715">
        <v>197</v>
      </c>
      <c r="T2715">
        <v>5253</v>
      </c>
      <c r="U2715">
        <v>0.83333299999999999</v>
      </c>
      <c r="V2715">
        <v>0</v>
      </c>
      <c r="W2715">
        <v>35.75</v>
      </c>
      <c r="X2715">
        <v>9.25</v>
      </c>
      <c r="Y2715">
        <v>16.416667</v>
      </c>
      <c r="Z2715">
        <v>437.74999800000001</v>
      </c>
    </row>
    <row r="2716" spans="1:26" x14ac:dyDescent="0.3">
      <c r="A2716">
        <v>2764424</v>
      </c>
      <c r="B2716">
        <v>1</v>
      </c>
      <c r="C2716" t="s">
        <v>76</v>
      </c>
      <c r="D2716" t="s">
        <v>101</v>
      </c>
      <c r="E2716" t="s">
        <v>153</v>
      </c>
      <c r="F2716" t="s">
        <v>7738</v>
      </c>
      <c r="G2716" t="s">
        <v>155</v>
      </c>
      <c r="H2716" t="s">
        <v>46</v>
      </c>
      <c r="I2716" t="s">
        <v>129</v>
      </c>
      <c r="J2716" t="s">
        <v>130</v>
      </c>
      <c r="K2716" t="s">
        <v>131</v>
      </c>
      <c r="L2716" t="s">
        <v>7739</v>
      </c>
      <c r="M2716" t="s">
        <v>7740</v>
      </c>
      <c r="N2716">
        <v>4.7019444439999996</v>
      </c>
      <c r="O2716">
        <v>0</v>
      </c>
      <c r="P2716">
        <v>1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4.7019440000000001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2764409</v>
      </c>
      <c r="B2717">
        <v>2</v>
      </c>
      <c r="C2717" t="s">
        <v>77</v>
      </c>
      <c r="D2717" t="s">
        <v>120</v>
      </c>
      <c r="E2717" t="s">
        <v>167</v>
      </c>
      <c r="F2717" t="s">
        <v>7741</v>
      </c>
      <c r="G2717" t="s">
        <v>249</v>
      </c>
      <c r="H2717" t="s">
        <v>46</v>
      </c>
      <c r="I2717" t="s">
        <v>129</v>
      </c>
      <c r="J2717" t="s">
        <v>130</v>
      </c>
      <c r="K2717" t="s">
        <v>131</v>
      </c>
      <c r="L2717" t="s">
        <v>7730</v>
      </c>
      <c r="M2717" t="s">
        <v>7742</v>
      </c>
      <c r="N2717">
        <v>0.41472222199999997</v>
      </c>
      <c r="O2717">
        <v>0</v>
      </c>
      <c r="P2717">
        <v>0</v>
      </c>
      <c r="Q2717">
        <v>0</v>
      </c>
      <c r="R2717">
        <v>171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70.917500000000004</v>
      </c>
      <c r="Y2717">
        <v>0</v>
      </c>
      <c r="Z2717">
        <v>0</v>
      </c>
    </row>
    <row r="2718" spans="1:26" x14ac:dyDescent="0.3">
      <c r="A2718">
        <v>2764428</v>
      </c>
      <c r="B2718">
        <v>1</v>
      </c>
      <c r="C2718" t="s">
        <v>76</v>
      </c>
      <c r="D2718" t="s">
        <v>93</v>
      </c>
      <c r="E2718" t="s">
        <v>153</v>
      </c>
      <c r="F2718" t="s">
        <v>7743</v>
      </c>
      <c r="G2718" t="s">
        <v>249</v>
      </c>
      <c r="H2718" t="s">
        <v>46</v>
      </c>
      <c r="I2718" t="s">
        <v>129</v>
      </c>
      <c r="J2718" t="s">
        <v>130</v>
      </c>
      <c r="K2718" t="s">
        <v>131</v>
      </c>
      <c r="L2718" t="s">
        <v>7744</v>
      </c>
      <c r="M2718" t="s">
        <v>7745</v>
      </c>
      <c r="N2718">
        <v>1.105277777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1.105278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2764429</v>
      </c>
      <c r="B2719">
        <v>1</v>
      </c>
      <c r="C2719" t="s">
        <v>76</v>
      </c>
      <c r="D2719" t="s">
        <v>95</v>
      </c>
      <c r="E2719" t="s">
        <v>126</v>
      </c>
      <c r="F2719" t="s">
        <v>7746</v>
      </c>
      <c r="G2719" t="s">
        <v>128</v>
      </c>
      <c r="H2719" t="s">
        <v>46</v>
      </c>
      <c r="I2719" t="s">
        <v>129</v>
      </c>
      <c r="J2719" t="s">
        <v>130</v>
      </c>
      <c r="K2719" t="s">
        <v>131</v>
      </c>
      <c r="L2719" t="s">
        <v>7747</v>
      </c>
      <c r="M2719" t="s">
        <v>7748</v>
      </c>
      <c r="N2719">
        <v>3.4563888880000002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33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114.060833</v>
      </c>
    </row>
    <row r="2720" spans="1:26" x14ac:dyDescent="0.3">
      <c r="A2720">
        <v>2764430</v>
      </c>
      <c r="B2720">
        <v>1</v>
      </c>
      <c r="C2720" t="s">
        <v>76</v>
      </c>
      <c r="D2720" t="s">
        <v>101</v>
      </c>
      <c r="E2720" t="s">
        <v>145</v>
      </c>
      <c r="F2720" t="s">
        <v>7749</v>
      </c>
      <c r="G2720" t="s">
        <v>128</v>
      </c>
      <c r="H2720" t="s">
        <v>46</v>
      </c>
      <c r="I2720" t="s">
        <v>129</v>
      </c>
      <c r="J2720" t="s">
        <v>130</v>
      </c>
      <c r="K2720" t="s">
        <v>131</v>
      </c>
      <c r="L2720" t="s">
        <v>7750</v>
      </c>
      <c r="M2720" t="s">
        <v>7751</v>
      </c>
      <c r="N2720">
        <v>2.7452777770000001</v>
      </c>
      <c r="O2720">
        <v>0</v>
      </c>
      <c r="P2720">
        <v>13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35.688611000000002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2764439</v>
      </c>
      <c r="B2721">
        <v>1</v>
      </c>
      <c r="C2721" t="s">
        <v>77</v>
      </c>
      <c r="D2721" t="s">
        <v>114</v>
      </c>
      <c r="E2721" t="s">
        <v>126</v>
      </c>
      <c r="F2721" t="s">
        <v>1663</v>
      </c>
      <c r="G2721" t="s">
        <v>128</v>
      </c>
      <c r="H2721" t="s">
        <v>46</v>
      </c>
      <c r="I2721" t="s">
        <v>129</v>
      </c>
      <c r="J2721" t="s">
        <v>130</v>
      </c>
      <c r="K2721" t="s">
        <v>131</v>
      </c>
      <c r="L2721" t="s">
        <v>7752</v>
      </c>
      <c r="M2721" t="s">
        <v>7753</v>
      </c>
      <c r="N2721">
        <v>2.8244444440000001</v>
      </c>
      <c r="O2721">
        <v>0</v>
      </c>
      <c r="P2721">
        <v>156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440.61333300000001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2764441</v>
      </c>
      <c r="B2722">
        <v>1</v>
      </c>
      <c r="C2722" t="s">
        <v>76</v>
      </c>
      <c r="D2722" t="s">
        <v>97</v>
      </c>
      <c r="E2722" t="s">
        <v>126</v>
      </c>
      <c r="F2722" t="s">
        <v>7754</v>
      </c>
      <c r="G2722" t="s">
        <v>1679</v>
      </c>
      <c r="H2722" t="s">
        <v>46</v>
      </c>
      <c r="I2722" t="s">
        <v>129</v>
      </c>
      <c r="J2722" t="s">
        <v>130</v>
      </c>
      <c r="K2722" t="s">
        <v>131</v>
      </c>
      <c r="L2722" t="s">
        <v>7755</v>
      </c>
      <c r="M2722" t="s">
        <v>7756</v>
      </c>
      <c r="N2722">
        <v>3.6797222220000001</v>
      </c>
      <c r="O2722">
        <v>0</v>
      </c>
      <c r="P2722">
        <v>42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154.54833300000001</v>
      </c>
      <c r="W2722">
        <v>0</v>
      </c>
      <c r="X2722">
        <v>0</v>
      </c>
      <c r="Y2722">
        <v>0</v>
      </c>
      <c r="Z2722">
        <v>0</v>
      </c>
    </row>
    <row r="2723" spans="1:26" x14ac:dyDescent="0.3">
      <c r="A2723">
        <v>2764443</v>
      </c>
      <c r="B2723">
        <v>1</v>
      </c>
      <c r="C2723" t="s">
        <v>76</v>
      </c>
      <c r="D2723" t="s">
        <v>90</v>
      </c>
      <c r="E2723" t="s">
        <v>153</v>
      </c>
      <c r="F2723" t="s">
        <v>7757</v>
      </c>
      <c r="G2723" t="s">
        <v>578</v>
      </c>
      <c r="H2723" t="s">
        <v>46</v>
      </c>
      <c r="I2723" t="s">
        <v>129</v>
      </c>
      <c r="J2723" t="s">
        <v>130</v>
      </c>
      <c r="K2723" t="s">
        <v>131</v>
      </c>
      <c r="L2723" t="s">
        <v>7758</v>
      </c>
      <c r="M2723" t="s">
        <v>7759</v>
      </c>
      <c r="N2723">
        <v>2.7075</v>
      </c>
      <c r="O2723">
        <v>0</v>
      </c>
      <c r="P2723">
        <v>13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35.197499999999998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2764345</v>
      </c>
      <c r="B2724">
        <v>2</v>
      </c>
      <c r="C2724" t="s">
        <v>76</v>
      </c>
      <c r="D2724" t="s">
        <v>104</v>
      </c>
      <c r="E2724" t="s">
        <v>167</v>
      </c>
      <c r="F2724" t="s">
        <v>7760</v>
      </c>
      <c r="G2724" t="s">
        <v>249</v>
      </c>
      <c r="H2724" t="s">
        <v>46</v>
      </c>
      <c r="I2724" t="s">
        <v>129</v>
      </c>
      <c r="J2724" t="s">
        <v>130</v>
      </c>
      <c r="K2724" t="s">
        <v>131</v>
      </c>
      <c r="L2724" t="s">
        <v>7658</v>
      </c>
      <c r="M2724" t="s">
        <v>7761</v>
      </c>
      <c r="N2724">
        <v>0.43666666599999998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54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23.58</v>
      </c>
    </row>
    <row r="2725" spans="1:26" x14ac:dyDescent="0.3">
      <c r="A2725">
        <v>2764442</v>
      </c>
      <c r="B2725">
        <v>1</v>
      </c>
      <c r="C2725" t="s">
        <v>77</v>
      </c>
      <c r="D2725" t="s">
        <v>112</v>
      </c>
      <c r="E2725" t="s">
        <v>167</v>
      </c>
      <c r="F2725" t="s">
        <v>7762</v>
      </c>
      <c r="G2725" t="s">
        <v>160</v>
      </c>
      <c r="H2725" t="s">
        <v>46</v>
      </c>
      <c r="I2725" t="s">
        <v>129</v>
      </c>
      <c r="J2725" t="s">
        <v>130</v>
      </c>
      <c r="K2725" t="s">
        <v>131</v>
      </c>
      <c r="L2725" t="s">
        <v>7763</v>
      </c>
      <c r="M2725" t="s">
        <v>7764</v>
      </c>
      <c r="N2725">
        <v>0.53111111099999997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169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89.757778000000002</v>
      </c>
    </row>
    <row r="2726" spans="1:26" x14ac:dyDescent="0.3">
      <c r="A2726">
        <v>2764446</v>
      </c>
      <c r="B2726">
        <v>1</v>
      </c>
      <c r="C2726" t="s">
        <v>76</v>
      </c>
      <c r="D2726" t="s">
        <v>100</v>
      </c>
      <c r="E2726" t="s">
        <v>158</v>
      </c>
      <c r="F2726" t="s">
        <v>7765</v>
      </c>
      <c r="G2726" t="s">
        <v>1072</v>
      </c>
      <c r="H2726" t="s">
        <v>47</v>
      </c>
      <c r="I2726" t="s">
        <v>129</v>
      </c>
      <c r="J2726" t="s">
        <v>130</v>
      </c>
      <c r="K2726" t="s">
        <v>131</v>
      </c>
      <c r="L2726" t="s">
        <v>7766</v>
      </c>
      <c r="M2726" t="s">
        <v>7767</v>
      </c>
      <c r="N2726">
        <v>4.5147222219999996</v>
      </c>
      <c r="O2726">
        <v>32</v>
      </c>
      <c r="P2726">
        <v>3</v>
      </c>
      <c r="Q2726">
        <v>0</v>
      </c>
      <c r="R2726">
        <v>0</v>
      </c>
      <c r="S2726">
        <v>0</v>
      </c>
      <c r="T2726">
        <v>0</v>
      </c>
      <c r="U2726">
        <v>144.47111100000001</v>
      </c>
      <c r="V2726">
        <v>13.544167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2764447</v>
      </c>
      <c r="B2727">
        <v>1</v>
      </c>
      <c r="C2727" t="s">
        <v>77</v>
      </c>
      <c r="D2727" t="s">
        <v>114</v>
      </c>
      <c r="E2727" t="s">
        <v>158</v>
      </c>
      <c r="F2727" t="s">
        <v>7768</v>
      </c>
      <c r="G2727" t="s">
        <v>199</v>
      </c>
      <c r="H2727" t="s">
        <v>47</v>
      </c>
      <c r="I2727" t="s">
        <v>129</v>
      </c>
      <c r="J2727" t="s">
        <v>130</v>
      </c>
      <c r="K2727" t="s">
        <v>131</v>
      </c>
      <c r="L2727" t="s">
        <v>7769</v>
      </c>
      <c r="M2727" t="s">
        <v>7770</v>
      </c>
      <c r="N2727">
        <v>0.80055555499999997</v>
      </c>
      <c r="O2727">
        <v>26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20.814444000000002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2764449</v>
      </c>
      <c r="B2728">
        <v>1</v>
      </c>
      <c r="C2728" t="s">
        <v>76</v>
      </c>
      <c r="D2728" t="s">
        <v>81</v>
      </c>
      <c r="E2728" t="s">
        <v>153</v>
      </c>
      <c r="F2728" t="s">
        <v>7771</v>
      </c>
      <c r="G2728" t="s">
        <v>249</v>
      </c>
      <c r="H2728" t="s">
        <v>46</v>
      </c>
      <c r="I2728" t="s">
        <v>129</v>
      </c>
      <c r="J2728" t="s">
        <v>130</v>
      </c>
      <c r="K2728" t="s">
        <v>131</v>
      </c>
      <c r="L2728" t="s">
        <v>7772</v>
      </c>
      <c r="M2728" t="s">
        <v>7773</v>
      </c>
      <c r="N2728">
        <v>1.9083333330000001</v>
      </c>
      <c r="O2728">
        <v>0</v>
      </c>
      <c r="P2728">
        <v>2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3.8166669999999998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2764450</v>
      </c>
      <c r="B2729">
        <v>1</v>
      </c>
      <c r="C2729" t="s">
        <v>76</v>
      </c>
      <c r="D2729" t="s">
        <v>98</v>
      </c>
      <c r="E2729" t="s">
        <v>153</v>
      </c>
      <c r="F2729" t="s">
        <v>7774</v>
      </c>
      <c r="G2729" t="s">
        <v>155</v>
      </c>
      <c r="H2729" t="s">
        <v>46</v>
      </c>
      <c r="I2729" t="s">
        <v>129</v>
      </c>
      <c r="J2729" t="s">
        <v>130</v>
      </c>
      <c r="K2729" t="s">
        <v>131</v>
      </c>
      <c r="L2729" t="s">
        <v>7775</v>
      </c>
      <c r="M2729" t="s">
        <v>7776</v>
      </c>
      <c r="N2729">
        <v>1.6274999999999999</v>
      </c>
      <c r="O2729">
        <v>0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1.6274999999999999</v>
      </c>
      <c r="Y2729">
        <v>0</v>
      </c>
      <c r="Z2729">
        <v>0</v>
      </c>
    </row>
    <row r="2730" spans="1:26" x14ac:dyDescent="0.3">
      <c r="A2730">
        <v>2764455</v>
      </c>
      <c r="B2730">
        <v>1</v>
      </c>
      <c r="C2730" t="s">
        <v>77</v>
      </c>
      <c r="D2730" t="s">
        <v>119</v>
      </c>
      <c r="E2730" t="s">
        <v>126</v>
      </c>
      <c r="F2730" t="s">
        <v>5310</v>
      </c>
      <c r="G2730" t="s">
        <v>128</v>
      </c>
      <c r="H2730" t="s">
        <v>46</v>
      </c>
      <c r="I2730" t="s">
        <v>129</v>
      </c>
      <c r="J2730" t="s">
        <v>130</v>
      </c>
      <c r="K2730" t="s">
        <v>131</v>
      </c>
      <c r="L2730" t="s">
        <v>7777</v>
      </c>
      <c r="M2730" t="s">
        <v>7778</v>
      </c>
      <c r="N2730">
        <v>1.1616666659999999</v>
      </c>
      <c r="O2730">
        <v>0</v>
      </c>
      <c r="P2730">
        <v>186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216.07</v>
      </c>
      <c r="W2730">
        <v>0</v>
      </c>
      <c r="X2730">
        <v>0</v>
      </c>
      <c r="Y2730">
        <v>0</v>
      </c>
      <c r="Z2730">
        <v>0</v>
      </c>
    </row>
    <row r="2731" spans="1:26" x14ac:dyDescent="0.3">
      <c r="A2731">
        <v>2764471</v>
      </c>
      <c r="B2731">
        <v>1</v>
      </c>
      <c r="C2731" t="s">
        <v>77</v>
      </c>
      <c r="D2731" t="s">
        <v>109</v>
      </c>
      <c r="E2731" t="s">
        <v>126</v>
      </c>
      <c r="F2731" t="s">
        <v>7779</v>
      </c>
      <c r="G2731" t="s">
        <v>128</v>
      </c>
      <c r="H2731" t="s">
        <v>46</v>
      </c>
      <c r="I2731" t="s">
        <v>129</v>
      </c>
      <c r="J2731" t="s">
        <v>130</v>
      </c>
      <c r="K2731" t="s">
        <v>131</v>
      </c>
      <c r="L2731" t="s">
        <v>7780</v>
      </c>
      <c r="M2731" t="s">
        <v>7781</v>
      </c>
      <c r="N2731">
        <v>1.0380555549999999</v>
      </c>
      <c r="O2731">
        <v>0</v>
      </c>
      <c r="P2731">
        <v>21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21.799167000000001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2764466</v>
      </c>
      <c r="B2732">
        <v>1</v>
      </c>
      <c r="C2732" t="s">
        <v>77</v>
      </c>
      <c r="D2732" t="s">
        <v>115</v>
      </c>
      <c r="E2732" t="s">
        <v>126</v>
      </c>
      <c r="F2732" t="s">
        <v>7782</v>
      </c>
      <c r="G2732" t="s">
        <v>128</v>
      </c>
      <c r="H2732" t="s">
        <v>46</v>
      </c>
      <c r="I2732" t="s">
        <v>129</v>
      </c>
      <c r="J2732" t="s">
        <v>130</v>
      </c>
      <c r="K2732" t="s">
        <v>131</v>
      </c>
      <c r="L2732" t="s">
        <v>7783</v>
      </c>
      <c r="M2732" t="s">
        <v>7784</v>
      </c>
      <c r="N2732">
        <v>0.60555555500000002</v>
      </c>
      <c r="O2732">
        <v>0</v>
      </c>
      <c r="P2732">
        <v>0</v>
      </c>
      <c r="Q2732">
        <v>0</v>
      </c>
      <c r="R2732">
        <v>115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69.638889000000006</v>
      </c>
      <c r="Y2732">
        <v>0</v>
      </c>
      <c r="Z2732">
        <v>0</v>
      </c>
    </row>
    <row r="2733" spans="1:26" x14ac:dyDescent="0.3">
      <c r="A2733">
        <v>2764467</v>
      </c>
      <c r="B2733">
        <v>1</v>
      </c>
      <c r="C2733" t="s">
        <v>76</v>
      </c>
      <c r="D2733" t="s">
        <v>79</v>
      </c>
      <c r="E2733" t="s">
        <v>126</v>
      </c>
      <c r="F2733" t="s">
        <v>7785</v>
      </c>
      <c r="G2733" t="s">
        <v>4672</v>
      </c>
      <c r="H2733" t="s">
        <v>46</v>
      </c>
      <c r="I2733" t="s">
        <v>129</v>
      </c>
      <c r="J2733" t="s">
        <v>130</v>
      </c>
      <c r="K2733" t="s">
        <v>131</v>
      </c>
      <c r="L2733" t="s">
        <v>7786</v>
      </c>
      <c r="M2733" t="s">
        <v>7787</v>
      </c>
      <c r="N2733">
        <v>1.7075</v>
      </c>
      <c r="O2733">
        <v>0</v>
      </c>
      <c r="P2733">
        <v>199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339.79250000000002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2764470</v>
      </c>
      <c r="B2734">
        <v>1</v>
      </c>
      <c r="C2734" t="s">
        <v>76</v>
      </c>
      <c r="D2734" t="s">
        <v>100</v>
      </c>
      <c r="E2734" t="s">
        <v>126</v>
      </c>
      <c r="F2734" t="s">
        <v>7788</v>
      </c>
      <c r="G2734" t="s">
        <v>128</v>
      </c>
      <c r="H2734" t="s">
        <v>46</v>
      </c>
      <c r="I2734" t="s">
        <v>129</v>
      </c>
      <c r="J2734" t="s">
        <v>130</v>
      </c>
      <c r="K2734" t="s">
        <v>131</v>
      </c>
      <c r="L2734" t="s">
        <v>7789</v>
      </c>
      <c r="M2734" t="s">
        <v>7790</v>
      </c>
      <c r="N2734">
        <v>3.7836111109999999</v>
      </c>
      <c r="O2734">
        <v>0</v>
      </c>
      <c r="P2734">
        <v>5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18.918056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2764474</v>
      </c>
      <c r="B2735">
        <v>1</v>
      </c>
      <c r="C2735" t="s">
        <v>77</v>
      </c>
      <c r="D2735" t="s">
        <v>111</v>
      </c>
      <c r="E2735" t="s">
        <v>163</v>
      </c>
      <c r="F2735" t="s">
        <v>7791</v>
      </c>
      <c r="G2735" t="s">
        <v>364</v>
      </c>
      <c r="H2735" t="s">
        <v>47</v>
      </c>
      <c r="I2735" t="s">
        <v>129</v>
      </c>
      <c r="J2735" t="s">
        <v>130</v>
      </c>
      <c r="K2735" t="s">
        <v>131</v>
      </c>
      <c r="L2735" t="s">
        <v>7792</v>
      </c>
      <c r="M2735" t="s">
        <v>7793</v>
      </c>
      <c r="N2735">
        <v>0.75472222200000005</v>
      </c>
      <c r="O2735">
        <v>0</v>
      </c>
      <c r="P2735">
        <v>0</v>
      </c>
      <c r="Q2735">
        <v>3</v>
      </c>
      <c r="R2735">
        <v>38</v>
      </c>
      <c r="S2735">
        <v>0</v>
      </c>
      <c r="T2735">
        <v>8</v>
      </c>
      <c r="U2735">
        <v>0</v>
      </c>
      <c r="V2735">
        <v>0</v>
      </c>
      <c r="W2735">
        <v>2.264167</v>
      </c>
      <c r="X2735">
        <v>28.679444</v>
      </c>
      <c r="Y2735">
        <v>0</v>
      </c>
      <c r="Z2735">
        <v>6.0377780000000003</v>
      </c>
    </row>
    <row r="2736" spans="1:26" x14ac:dyDescent="0.3">
      <c r="A2736">
        <v>2764480</v>
      </c>
      <c r="B2736">
        <v>1</v>
      </c>
      <c r="C2736" t="s">
        <v>76</v>
      </c>
      <c r="D2736" t="s">
        <v>90</v>
      </c>
      <c r="E2736" t="s">
        <v>167</v>
      </c>
      <c r="F2736" t="s">
        <v>7794</v>
      </c>
      <c r="G2736" t="s">
        <v>371</v>
      </c>
      <c r="H2736" t="s">
        <v>46</v>
      </c>
      <c r="I2736" t="s">
        <v>129</v>
      </c>
      <c r="J2736" t="s">
        <v>130</v>
      </c>
      <c r="K2736" t="s">
        <v>131</v>
      </c>
      <c r="L2736" t="s">
        <v>7795</v>
      </c>
      <c r="M2736" t="s">
        <v>7796</v>
      </c>
      <c r="N2736">
        <v>3.6233333330000002</v>
      </c>
      <c r="O2736">
        <v>0</v>
      </c>
      <c r="P2736">
        <v>220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797.13333299999999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2764488</v>
      </c>
      <c r="B2737">
        <v>1</v>
      </c>
      <c r="C2737" t="s">
        <v>76</v>
      </c>
      <c r="D2737" t="s">
        <v>83</v>
      </c>
      <c r="E2737" t="s">
        <v>153</v>
      </c>
      <c r="F2737" t="s">
        <v>7797</v>
      </c>
      <c r="G2737" t="s">
        <v>155</v>
      </c>
      <c r="H2737" t="s">
        <v>46</v>
      </c>
      <c r="I2737" t="s">
        <v>129</v>
      </c>
      <c r="J2737" t="s">
        <v>130</v>
      </c>
      <c r="K2737" t="s">
        <v>131</v>
      </c>
      <c r="L2737" t="s">
        <v>7798</v>
      </c>
      <c r="M2737" t="s">
        <v>7799</v>
      </c>
      <c r="N2737">
        <v>1.5774999999999999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1.5774999999999999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2764489</v>
      </c>
      <c r="B2738">
        <v>1</v>
      </c>
      <c r="C2738" t="s">
        <v>76</v>
      </c>
      <c r="D2738" t="s">
        <v>78</v>
      </c>
      <c r="E2738" t="s">
        <v>126</v>
      </c>
      <c r="F2738" t="s">
        <v>7800</v>
      </c>
      <c r="G2738" t="s">
        <v>128</v>
      </c>
      <c r="H2738" t="s">
        <v>46</v>
      </c>
      <c r="I2738" t="s">
        <v>129</v>
      </c>
      <c r="J2738" t="s">
        <v>130</v>
      </c>
      <c r="K2738" t="s">
        <v>131</v>
      </c>
      <c r="L2738" t="s">
        <v>7801</v>
      </c>
      <c r="M2738" t="s">
        <v>7802</v>
      </c>
      <c r="N2738">
        <v>1.6277777769999999</v>
      </c>
      <c r="O2738">
        <v>0</v>
      </c>
      <c r="P2738">
        <v>143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232.772222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2764494</v>
      </c>
      <c r="B2739">
        <v>1</v>
      </c>
      <c r="C2739" t="s">
        <v>76</v>
      </c>
      <c r="D2739" t="s">
        <v>83</v>
      </c>
      <c r="E2739" t="s">
        <v>126</v>
      </c>
      <c r="F2739" t="s">
        <v>7803</v>
      </c>
      <c r="G2739" t="s">
        <v>128</v>
      </c>
      <c r="H2739" t="s">
        <v>46</v>
      </c>
      <c r="I2739" t="s">
        <v>129</v>
      </c>
      <c r="J2739" t="s">
        <v>130</v>
      </c>
      <c r="K2739" t="s">
        <v>131</v>
      </c>
      <c r="L2739" t="s">
        <v>7804</v>
      </c>
      <c r="M2739" t="s">
        <v>7805</v>
      </c>
      <c r="N2739">
        <v>1.9938888880000001</v>
      </c>
      <c r="O2739">
        <v>0</v>
      </c>
      <c r="P2739">
        <v>8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15.951110999999999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2764493</v>
      </c>
      <c r="B2740">
        <v>1</v>
      </c>
      <c r="C2740" t="s">
        <v>76</v>
      </c>
      <c r="D2740" t="s">
        <v>100</v>
      </c>
      <c r="E2740" t="s">
        <v>126</v>
      </c>
      <c r="F2740" t="s">
        <v>7806</v>
      </c>
      <c r="G2740" t="s">
        <v>128</v>
      </c>
      <c r="H2740" t="s">
        <v>46</v>
      </c>
      <c r="I2740" t="s">
        <v>129</v>
      </c>
      <c r="J2740" t="s">
        <v>130</v>
      </c>
      <c r="K2740" t="s">
        <v>131</v>
      </c>
      <c r="L2740" t="s">
        <v>7807</v>
      </c>
      <c r="M2740" t="s">
        <v>7808</v>
      </c>
      <c r="N2740">
        <v>0.882222222</v>
      </c>
      <c r="O2740">
        <v>0</v>
      </c>
      <c r="P2740">
        <v>227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200.264444</v>
      </c>
      <c r="W2740">
        <v>0</v>
      </c>
      <c r="X2740">
        <v>0</v>
      </c>
      <c r="Y2740">
        <v>0</v>
      </c>
      <c r="Z2740">
        <v>0</v>
      </c>
    </row>
    <row r="2741" spans="1:26" x14ac:dyDescent="0.3">
      <c r="A2741">
        <v>2764496</v>
      </c>
      <c r="B2741">
        <v>1</v>
      </c>
      <c r="C2741" t="s">
        <v>76</v>
      </c>
      <c r="D2741" t="s">
        <v>90</v>
      </c>
      <c r="E2741" t="s">
        <v>167</v>
      </c>
      <c r="F2741" t="s">
        <v>7809</v>
      </c>
      <c r="G2741" t="s">
        <v>195</v>
      </c>
      <c r="H2741" t="s">
        <v>46</v>
      </c>
      <c r="I2741" t="s">
        <v>129</v>
      </c>
      <c r="J2741" t="s">
        <v>130</v>
      </c>
      <c r="K2741" t="s">
        <v>131</v>
      </c>
      <c r="L2741" t="s">
        <v>7810</v>
      </c>
      <c r="M2741" t="s">
        <v>7811</v>
      </c>
      <c r="N2741">
        <v>0.45</v>
      </c>
      <c r="O2741">
        <v>0</v>
      </c>
      <c r="P2741">
        <v>163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73.349999999999994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2764502</v>
      </c>
      <c r="B2742">
        <v>1</v>
      </c>
      <c r="C2742" t="s">
        <v>76</v>
      </c>
      <c r="D2742" t="s">
        <v>104</v>
      </c>
      <c r="E2742" t="s">
        <v>153</v>
      </c>
      <c r="F2742" t="s">
        <v>7812</v>
      </c>
      <c r="G2742" t="s">
        <v>249</v>
      </c>
      <c r="H2742" t="s">
        <v>46</v>
      </c>
      <c r="I2742" t="s">
        <v>129</v>
      </c>
      <c r="J2742" t="s">
        <v>130</v>
      </c>
      <c r="K2742" t="s">
        <v>131</v>
      </c>
      <c r="L2742" t="s">
        <v>7813</v>
      </c>
      <c r="M2742" t="s">
        <v>7814</v>
      </c>
      <c r="N2742">
        <v>2.5958333329999999</v>
      </c>
      <c r="O2742">
        <v>0</v>
      </c>
      <c r="P2742">
        <v>0</v>
      </c>
      <c r="Q2742">
        <v>0</v>
      </c>
      <c r="R2742">
        <v>2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5.1916669999999998</v>
      </c>
      <c r="Y2742">
        <v>0</v>
      </c>
      <c r="Z2742">
        <v>0</v>
      </c>
    </row>
    <row r="2743" spans="1:26" x14ac:dyDescent="0.3">
      <c r="A2743">
        <v>2764506</v>
      </c>
      <c r="B2743">
        <v>1</v>
      </c>
      <c r="C2743" t="s">
        <v>76</v>
      </c>
      <c r="D2743" t="s">
        <v>101</v>
      </c>
      <c r="E2743" t="s">
        <v>153</v>
      </c>
      <c r="F2743" t="s">
        <v>7815</v>
      </c>
      <c r="G2743" t="s">
        <v>206</v>
      </c>
      <c r="H2743" t="s">
        <v>46</v>
      </c>
      <c r="I2743" t="s">
        <v>129</v>
      </c>
      <c r="J2743" t="s">
        <v>130</v>
      </c>
      <c r="K2743" t="s">
        <v>131</v>
      </c>
      <c r="L2743" t="s">
        <v>7816</v>
      </c>
      <c r="M2743" t="s">
        <v>7817</v>
      </c>
      <c r="N2743">
        <v>3.1863888880000002</v>
      </c>
      <c r="O2743">
        <v>0</v>
      </c>
      <c r="P2743">
        <v>42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133.82833299999999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2764471</v>
      </c>
      <c r="B2744">
        <v>2</v>
      </c>
      <c r="C2744" t="s">
        <v>77</v>
      </c>
      <c r="D2744" t="s">
        <v>109</v>
      </c>
      <c r="E2744" t="s">
        <v>167</v>
      </c>
      <c r="F2744" t="s">
        <v>7818</v>
      </c>
      <c r="G2744" t="s">
        <v>128</v>
      </c>
      <c r="H2744" t="s">
        <v>46</v>
      </c>
      <c r="I2744" t="s">
        <v>129</v>
      </c>
      <c r="J2744" t="s">
        <v>130</v>
      </c>
      <c r="K2744" t="s">
        <v>131</v>
      </c>
      <c r="L2744" t="s">
        <v>7781</v>
      </c>
      <c r="M2744" t="s">
        <v>7819</v>
      </c>
      <c r="N2744">
        <v>1.1430555549999999</v>
      </c>
      <c r="O2744">
        <v>0</v>
      </c>
      <c r="P2744">
        <v>40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45.722222000000002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2764350</v>
      </c>
      <c r="B2745">
        <v>2</v>
      </c>
      <c r="C2745" t="s">
        <v>76</v>
      </c>
      <c r="D2745" t="s">
        <v>94</v>
      </c>
      <c r="E2745" t="s">
        <v>167</v>
      </c>
      <c r="F2745" t="s">
        <v>662</v>
      </c>
      <c r="G2745" t="s">
        <v>128</v>
      </c>
      <c r="H2745" t="s">
        <v>46</v>
      </c>
      <c r="I2745" t="s">
        <v>129</v>
      </c>
      <c r="J2745" t="s">
        <v>130</v>
      </c>
      <c r="K2745" t="s">
        <v>131</v>
      </c>
      <c r="L2745" t="s">
        <v>7661</v>
      </c>
      <c r="M2745" t="s">
        <v>7820</v>
      </c>
      <c r="N2745">
        <v>0.103333333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100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10.333333</v>
      </c>
    </row>
    <row r="2746" spans="1:26" x14ac:dyDescent="0.3">
      <c r="A2746">
        <v>2764510</v>
      </c>
      <c r="B2746">
        <v>1</v>
      </c>
      <c r="C2746" t="s">
        <v>76</v>
      </c>
      <c r="D2746" t="s">
        <v>91</v>
      </c>
      <c r="E2746" t="s">
        <v>126</v>
      </c>
      <c r="F2746" t="s">
        <v>7821</v>
      </c>
      <c r="G2746" t="s">
        <v>1679</v>
      </c>
      <c r="H2746" t="s">
        <v>46</v>
      </c>
      <c r="I2746" t="s">
        <v>129</v>
      </c>
      <c r="J2746" t="s">
        <v>130</v>
      </c>
      <c r="K2746" t="s">
        <v>131</v>
      </c>
      <c r="L2746" t="s">
        <v>7822</v>
      </c>
      <c r="M2746" t="s">
        <v>7823</v>
      </c>
      <c r="N2746">
        <v>1.4550000000000001</v>
      </c>
      <c r="O2746">
        <v>0</v>
      </c>
      <c r="P2746">
        <v>0</v>
      </c>
      <c r="Q2746">
        <v>0</v>
      </c>
      <c r="R2746">
        <v>198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288.08999999999997</v>
      </c>
      <c r="Y2746">
        <v>0</v>
      </c>
      <c r="Z2746">
        <v>0</v>
      </c>
    </row>
    <row r="2747" spans="1:26" x14ac:dyDescent="0.3">
      <c r="A2747">
        <v>2764512</v>
      </c>
      <c r="B2747">
        <v>1</v>
      </c>
      <c r="C2747" t="s">
        <v>77</v>
      </c>
      <c r="D2747" t="s">
        <v>123</v>
      </c>
      <c r="E2747" t="s">
        <v>126</v>
      </c>
      <c r="F2747" t="s">
        <v>6585</v>
      </c>
      <c r="G2747" t="s">
        <v>128</v>
      </c>
      <c r="H2747" t="s">
        <v>46</v>
      </c>
      <c r="I2747" t="s">
        <v>129</v>
      </c>
      <c r="J2747" t="s">
        <v>130</v>
      </c>
      <c r="K2747" t="s">
        <v>131</v>
      </c>
      <c r="L2747" t="s">
        <v>7824</v>
      </c>
      <c r="M2747" t="s">
        <v>7825</v>
      </c>
      <c r="N2747">
        <v>1.564444444</v>
      </c>
      <c r="O2747">
        <v>0</v>
      </c>
      <c r="P2747">
        <v>26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40.675556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2764515</v>
      </c>
      <c r="B2748">
        <v>1</v>
      </c>
      <c r="C2748" t="s">
        <v>76</v>
      </c>
      <c r="D2748" t="s">
        <v>80</v>
      </c>
      <c r="E2748" t="s">
        <v>167</v>
      </c>
      <c r="F2748" t="s">
        <v>6234</v>
      </c>
      <c r="G2748" t="s">
        <v>195</v>
      </c>
      <c r="H2748" t="s">
        <v>46</v>
      </c>
      <c r="I2748" t="s">
        <v>129</v>
      </c>
      <c r="J2748" t="s">
        <v>130</v>
      </c>
      <c r="K2748" t="s">
        <v>131</v>
      </c>
      <c r="L2748" t="s">
        <v>7826</v>
      </c>
      <c r="M2748" t="s">
        <v>7827</v>
      </c>
      <c r="N2748">
        <v>0.97527777699999996</v>
      </c>
      <c r="O2748">
        <v>0</v>
      </c>
      <c r="P2748">
        <v>32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31.208888999999999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2764517</v>
      </c>
      <c r="B2749">
        <v>1</v>
      </c>
      <c r="C2749" t="s">
        <v>76</v>
      </c>
      <c r="D2749" t="s">
        <v>96</v>
      </c>
      <c r="E2749" t="s">
        <v>126</v>
      </c>
      <c r="F2749" t="s">
        <v>7828</v>
      </c>
      <c r="G2749" t="s">
        <v>160</v>
      </c>
      <c r="H2749" t="s">
        <v>46</v>
      </c>
      <c r="I2749" t="s">
        <v>129</v>
      </c>
      <c r="J2749" t="s">
        <v>130</v>
      </c>
      <c r="K2749" t="s">
        <v>131</v>
      </c>
      <c r="L2749" t="s">
        <v>7829</v>
      </c>
      <c r="M2749" t="s">
        <v>7830</v>
      </c>
      <c r="N2749">
        <v>0.25083333299999999</v>
      </c>
      <c r="O2749">
        <v>0</v>
      </c>
      <c r="P2749">
        <v>43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10.785833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2764526</v>
      </c>
      <c r="B2750">
        <v>1</v>
      </c>
      <c r="C2750" t="s">
        <v>76</v>
      </c>
      <c r="D2750" t="s">
        <v>83</v>
      </c>
      <c r="E2750" t="s">
        <v>145</v>
      </c>
      <c r="F2750" t="s">
        <v>7831</v>
      </c>
      <c r="G2750" t="s">
        <v>150</v>
      </c>
      <c r="H2750" t="s">
        <v>46</v>
      </c>
      <c r="I2750" t="s">
        <v>129</v>
      </c>
      <c r="J2750" t="s">
        <v>130</v>
      </c>
      <c r="K2750" t="s">
        <v>131</v>
      </c>
      <c r="L2750" t="s">
        <v>7832</v>
      </c>
      <c r="M2750" t="s">
        <v>7833</v>
      </c>
      <c r="N2750">
        <v>0.96777777700000001</v>
      </c>
      <c r="O2750">
        <v>0</v>
      </c>
      <c r="P2750">
        <v>82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79.357777999999996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2764531</v>
      </c>
      <c r="B2751">
        <v>1</v>
      </c>
      <c r="C2751" t="s">
        <v>76</v>
      </c>
      <c r="D2751" t="s">
        <v>90</v>
      </c>
      <c r="E2751" t="s">
        <v>167</v>
      </c>
      <c r="F2751" t="s">
        <v>7809</v>
      </c>
      <c r="G2751" t="s">
        <v>195</v>
      </c>
      <c r="H2751" t="s">
        <v>46</v>
      </c>
      <c r="I2751" t="s">
        <v>129</v>
      </c>
      <c r="J2751" t="s">
        <v>130</v>
      </c>
      <c r="K2751" t="s">
        <v>131</v>
      </c>
      <c r="L2751" t="s">
        <v>7834</v>
      </c>
      <c r="M2751" t="s">
        <v>7835</v>
      </c>
      <c r="N2751">
        <v>0.97</v>
      </c>
      <c r="O2751">
        <v>0</v>
      </c>
      <c r="P2751">
        <v>163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158.11000000000001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2764541</v>
      </c>
      <c r="B2752">
        <v>1</v>
      </c>
      <c r="C2752" t="s">
        <v>76</v>
      </c>
      <c r="D2752" t="s">
        <v>83</v>
      </c>
      <c r="E2752" t="s">
        <v>126</v>
      </c>
      <c r="F2752" t="s">
        <v>7836</v>
      </c>
      <c r="G2752" t="s">
        <v>128</v>
      </c>
      <c r="H2752" t="s">
        <v>46</v>
      </c>
      <c r="I2752" t="s">
        <v>129</v>
      </c>
      <c r="J2752" t="s">
        <v>130</v>
      </c>
      <c r="K2752" t="s">
        <v>131</v>
      </c>
      <c r="L2752" t="s">
        <v>7837</v>
      </c>
      <c r="M2752" t="s">
        <v>7838</v>
      </c>
      <c r="N2752">
        <v>3.0744444440000001</v>
      </c>
      <c r="O2752">
        <v>0</v>
      </c>
      <c r="P2752">
        <v>153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470.39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2764545</v>
      </c>
      <c r="B2753">
        <v>1</v>
      </c>
      <c r="C2753" t="s">
        <v>76</v>
      </c>
      <c r="D2753" t="s">
        <v>78</v>
      </c>
      <c r="E2753" t="s">
        <v>153</v>
      </c>
      <c r="F2753" t="s">
        <v>7839</v>
      </c>
      <c r="G2753" t="s">
        <v>249</v>
      </c>
      <c r="H2753" t="s">
        <v>46</v>
      </c>
      <c r="I2753" t="s">
        <v>129</v>
      </c>
      <c r="J2753" t="s">
        <v>130</v>
      </c>
      <c r="K2753" t="s">
        <v>131</v>
      </c>
      <c r="L2753" t="s">
        <v>7840</v>
      </c>
      <c r="M2753" t="s">
        <v>7841</v>
      </c>
      <c r="N2753">
        <v>3.057222222</v>
      </c>
      <c r="O2753">
        <v>0</v>
      </c>
      <c r="P2753">
        <v>4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12.228889000000001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2764542</v>
      </c>
      <c r="B2754">
        <v>1</v>
      </c>
      <c r="C2754" t="s">
        <v>77</v>
      </c>
      <c r="D2754" t="s">
        <v>119</v>
      </c>
      <c r="E2754" t="s">
        <v>126</v>
      </c>
      <c r="F2754" t="s">
        <v>7842</v>
      </c>
      <c r="G2754" t="s">
        <v>128</v>
      </c>
      <c r="H2754" t="s">
        <v>46</v>
      </c>
      <c r="I2754" t="s">
        <v>129</v>
      </c>
      <c r="J2754" t="s">
        <v>130</v>
      </c>
      <c r="K2754" t="s">
        <v>131</v>
      </c>
      <c r="L2754" t="s">
        <v>7843</v>
      </c>
      <c r="M2754" t="s">
        <v>7844</v>
      </c>
      <c r="N2754">
        <v>2.7911111110000002</v>
      </c>
      <c r="O2754">
        <v>0</v>
      </c>
      <c r="P2754">
        <v>203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566.59555599999999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2764526</v>
      </c>
      <c r="B2755">
        <v>2</v>
      </c>
      <c r="C2755" t="s">
        <v>76</v>
      </c>
      <c r="D2755" t="s">
        <v>83</v>
      </c>
      <c r="E2755" t="s">
        <v>167</v>
      </c>
      <c r="F2755" t="s">
        <v>6280</v>
      </c>
      <c r="G2755" t="s">
        <v>150</v>
      </c>
      <c r="H2755" t="s">
        <v>46</v>
      </c>
      <c r="I2755" t="s">
        <v>129</v>
      </c>
      <c r="J2755" t="s">
        <v>130</v>
      </c>
      <c r="K2755" t="s">
        <v>131</v>
      </c>
      <c r="L2755" t="s">
        <v>7833</v>
      </c>
      <c r="M2755" t="s">
        <v>7845</v>
      </c>
      <c r="N2755">
        <v>0.40305555500000001</v>
      </c>
      <c r="O2755">
        <v>0</v>
      </c>
      <c r="P2755">
        <v>589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237.399722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2764562</v>
      </c>
      <c r="B2756">
        <v>1</v>
      </c>
      <c r="C2756" t="s">
        <v>76</v>
      </c>
      <c r="D2756" t="s">
        <v>92</v>
      </c>
      <c r="E2756" t="s">
        <v>126</v>
      </c>
      <c r="F2756" t="s">
        <v>7846</v>
      </c>
      <c r="G2756" t="s">
        <v>128</v>
      </c>
      <c r="H2756" t="s">
        <v>46</v>
      </c>
      <c r="I2756" t="s">
        <v>129</v>
      </c>
      <c r="J2756" t="s">
        <v>130</v>
      </c>
      <c r="K2756" t="s">
        <v>131</v>
      </c>
      <c r="L2756" t="s">
        <v>7847</v>
      </c>
      <c r="M2756" t="s">
        <v>7848</v>
      </c>
      <c r="N2756">
        <v>1.5133333330000001</v>
      </c>
      <c r="O2756">
        <v>0</v>
      </c>
      <c r="P2756">
        <v>0</v>
      </c>
      <c r="Q2756">
        <v>0</v>
      </c>
      <c r="R2756">
        <v>67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101.393333</v>
      </c>
      <c r="Y2756">
        <v>0</v>
      </c>
      <c r="Z2756">
        <v>0</v>
      </c>
    </row>
    <row r="2757" spans="1:26" x14ac:dyDescent="0.3">
      <c r="A2757">
        <v>2764568</v>
      </c>
      <c r="B2757">
        <v>1</v>
      </c>
      <c r="C2757" t="s">
        <v>76</v>
      </c>
      <c r="D2757" t="s">
        <v>97</v>
      </c>
      <c r="E2757" t="s">
        <v>126</v>
      </c>
      <c r="F2757" t="s">
        <v>7849</v>
      </c>
      <c r="G2757" t="s">
        <v>128</v>
      </c>
      <c r="H2757" t="s">
        <v>46</v>
      </c>
      <c r="I2757" t="s">
        <v>129</v>
      </c>
      <c r="J2757" t="s">
        <v>130</v>
      </c>
      <c r="K2757" t="s">
        <v>131</v>
      </c>
      <c r="L2757" t="s">
        <v>7850</v>
      </c>
      <c r="M2757" t="s">
        <v>7851</v>
      </c>
      <c r="N2757">
        <v>1.3080555549999999</v>
      </c>
      <c r="O2757">
        <v>0</v>
      </c>
      <c r="P2757">
        <v>136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177.895555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2764575</v>
      </c>
      <c r="B2758">
        <v>1</v>
      </c>
      <c r="C2758" t="s">
        <v>76</v>
      </c>
      <c r="D2758" t="s">
        <v>91</v>
      </c>
      <c r="E2758" t="s">
        <v>158</v>
      </c>
      <c r="F2758" t="s">
        <v>7852</v>
      </c>
      <c r="G2758" t="s">
        <v>199</v>
      </c>
      <c r="H2758" t="s">
        <v>47</v>
      </c>
      <c r="I2758" t="s">
        <v>129</v>
      </c>
      <c r="J2758" t="s">
        <v>130</v>
      </c>
      <c r="K2758" t="s">
        <v>131</v>
      </c>
      <c r="L2758" t="s">
        <v>7853</v>
      </c>
      <c r="M2758" t="s">
        <v>7854</v>
      </c>
      <c r="N2758">
        <v>0.51500000000000001</v>
      </c>
      <c r="O2758">
        <v>1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0.51500000000000001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2764580</v>
      </c>
      <c r="B2759">
        <v>1</v>
      </c>
      <c r="C2759" t="s">
        <v>76</v>
      </c>
      <c r="D2759" t="s">
        <v>90</v>
      </c>
      <c r="E2759" t="s">
        <v>126</v>
      </c>
      <c r="F2759" t="s">
        <v>7855</v>
      </c>
      <c r="G2759" t="s">
        <v>128</v>
      </c>
      <c r="H2759" t="s">
        <v>46</v>
      </c>
      <c r="I2759" t="s">
        <v>129</v>
      </c>
      <c r="J2759" t="s">
        <v>130</v>
      </c>
      <c r="K2759" t="s">
        <v>131</v>
      </c>
      <c r="L2759" t="s">
        <v>7856</v>
      </c>
      <c r="M2759" t="s">
        <v>7857</v>
      </c>
      <c r="N2759">
        <v>0.436111111</v>
      </c>
      <c r="O2759">
        <v>0</v>
      </c>
      <c r="P2759">
        <v>52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22.677778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2764581</v>
      </c>
      <c r="B2760">
        <v>1</v>
      </c>
      <c r="C2760" t="s">
        <v>76</v>
      </c>
      <c r="D2760" t="s">
        <v>92</v>
      </c>
      <c r="E2760" t="s">
        <v>153</v>
      </c>
      <c r="F2760" t="s">
        <v>7858</v>
      </c>
      <c r="G2760" t="s">
        <v>155</v>
      </c>
      <c r="H2760" t="s">
        <v>46</v>
      </c>
      <c r="I2760" t="s">
        <v>129</v>
      </c>
      <c r="J2760" t="s">
        <v>130</v>
      </c>
      <c r="K2760" t="s">
        <v>131</v>
      </c>
      <c r="L2760" t="s">
        <v>7859</v>
      </c>
      <c r="M2760" t="s">
        <v>7860</v>
      </c>
      <c r="N2760">
        <v>2.7188888879999999</v>
      </c>
      <c r="O2760">
        <v>0</v>
      </c>
      <c r="P2760">
        <v>0</v>
      </c>
      <c r="Q2760">
        <v>0</v>
      </c>
      <c r="R2760">
        <v>3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8.1566670000000006</v>
      </c>
      <c r="Y2760">
        <v>0</v>
      </c>
      <c r="Z2760">
        <v>0</v>
      </c>
    </row>
    <row r="2761" spans="1:26" x14ac:dyDescent="0.3">
      <c r="A2761">
        <v>2764584</v>
      </c>
      <c r="B2761">
        <v>1</v>
      </c>
      <c r="C2761" t="s">
        <v>76</v>
      </c>
      <c r="D2761" t="s">
        <v>80</v>
      </c>
      <c r="E2761" t="s">
        <v>153</v>
      </c>
      <c r="F2761" t="s">
        <v>7861</v>
      </c>
      <c r="G2761" t="s">
        <v>249</v>
      </c>
      <c r="H2761" t="s">
        <v>46</v>
      </c>
      <c r="I2761" t="s">
        <v>129</v>
      </c>
      <c r="J2761" t="s">
        <v>130</v>
      </c>
      <c r="K2761" t="s">
        <v>131</v>
      </c>
      <c r="L2761" t="s">
        <v>7862</v>
      </c>
      <c r="M2761" t="s">
        <v>7863</v>
      </c>
      <c r="N2761">
        <v>0.75805555499999999</v>
      </c>
      <c r="O2761">
        <v>0</v>
      </c>
      <c r="P2761">
        <v>3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2.2741669999999998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2764541</v>
      </c>
      <c r="B2762">
        <v>2</v>
      </c>
      <c r="C2762" t="s">
        <v>76</v>
      </c>
      <c r="D2762" t="s">
        <v>83</v>
      </c>
      <c r="E2762" t="s">
        <v>167</v>
      </c>
      <c r="F2762" t="s">
        <v>7864</v>
      </c>
      <c r="G2762" t="s">
        <v>128</v>
      </c>
      <c r="H2762" t="s">
        <v>46</v>
      </c>
      <c r="I2762" t="s">
        <v>129</v>
      </c>
      <c r="J2762" t="s">
        <v>130</v>
      </c>
      <c r="K2762" t="s">
        <v>131</v>
      </c>
      <c r="L2762" t="s">
        <v>7838</v>
      </c>
      <c r="M2762" t="s">
        <v>7865</v>
      </c>
      <c r="N2762">
        <v>0.28583333300000002</v>
      </c>
      <c r="O2762">
        <v>0</v>
      </c>
      <c r="P2762">
        <v>181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51.735833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2764589</v>
      </c>
      <c r="B2763">
        <v>1</v>
      </c>
      <c r="C2763" t="s">
        <v>77</v>
      </c>
      <c r="D2763" t="s">
        <v>108</v>
      </c>
      <c r="E2763" t="s">
        <v>222</v>
      </c>
      <c r="F2763" t="s">
        <v>7866</v>
      </c>
      <c r="G2763" t="s">
        <v>728</v>
      </c>
      <c r="H2763" t="s">
        <v>47</v>
      </c>
      <c r="I2763" t="s">
        <v>129</v>
      </c>
      <c r="J2763" t="s">
        <v>130</v>
      </c>
      <c r="K2763" t="s">
        <v>142</v>
      </c>
      <c r="L2763" t="s">
        <v>7867</v>
      </c>
      <c r="M2763" t="s">
        <v>7868</v>
      </c>
      <c r="N2763">
        <v>0.59861111099999997</v>
      </c>
      <c r="O2763">
        <v>49</v>
      </c>
      <c r="P2763">
        <v>806</v>
      </c>
      <c r="Q2763">
        <v>0</v>
      </c>
      <c r="R2763">
        <v>0</v>
      </c>
      <c r="S2763">
        <v>0</v>
      </c>
      <c r="T2763">
        <v>0</v>
      </c>
      <c r="U2763">
        <v>29.331944</v>
      </c>
      <c r="V2763">
        <v>482.48055499999998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2764595</v>
      </c>
      <c r="B2764">
        <v>1</v>
      </c>
      <c r="C2764" t="s">
        <v>76</v>
      </c>
      <c r="D2764" t="s">
        <v>79</v>
      </c>
      <c r="E2764" t="s">
        <v>163</v>
      </c>
      <c r="F2764" t="s">
        <v>7869</v>
      </c>
      <c r="G2764" t="s">
        <v>364</v>
      </c>
      <c r="H2764" t="s">
        <v>47</v>
      </c>
      <c r="I2764" t="s">
        <v>129</v>
      </c>
      <c r="J2764" t="s">
        <v>130</v>
      </c>
      <c r="K2764" t="s">
        <v>131</v>
      </c>
      <c r="L2764" t="s">
        <v>7870</v>
      </c>
      <c r="M2764" t="s">
        <v>7871</v>
      </c>
      <c r="N2764">
        <v>1.0888888880000001</v>
      </c>
      <c r="O2764">
        <v>0</v>
      </c>
      <c r="P2764">
        <v>426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463.86666600000001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2764596</v>
      </c>
      <c r="B2765">
        <v>1</v>
      </c>
      <c r="C2765" t="s">
        <v>76</v>
      </c>
      <c r="D2765" t="s">
        <v>85</v>
      </c>
      <c r="E2765" t="s">
        <v>145</v>
      </c>
      <c r="F2765" t="s">
        <v>7872</v>
      </c>
      <c r="G2765" t="s">
        <v>128</v>
      </c>
      <c r="H2765" t="s">
        <v>46</v>
      </c>
      <c r="I2765" t="s">
        <v>129</v>
      </c>
      <c r="J2765" t="s">
        <v>130</v>
      </c>
      <c r="K2765" t="s">
        <v>131</v>
      </c>
      <c r="L2765" t="s">
        <v>7873</v>
      </c>
      <c r="M2765" t="s">
        <v>7874</v>
      </c>
      <c r="N2765">
        <v>2.2372222220000002</v>
      </c>
      <c r="O2765">
        <v>0</v>
      </c>
      <c r="P2765">
        <v>35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78.302778000000004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2764599</v>
      </c>
      <c r="B2766">
        <v>1</v>
      </c>
      <c r="C2766" t="s">
        <v>76</v>
      </c>
      <c r="D2766" t="s">
        <v>99</v>
      </c>
      <c r="E2766" t="s">
        <v>138</v>
      </c>
      <c r="F2766" t="s">
        <v>7875</v>
      </c>
      <c r="G2766" t="s">
        <v>199</v>
      </c>
      <c r="H2766" t="s">
        <v>47</v>
      </c>
      <c r="I2766" t="s">
        <v>129</v>
      </c>
      <c r="J2766" t="s">
        <v>130</v>
      </c>
      <c r="K2766" t="s">
        <v>131</v>
      </c>
      <c r="L2766" t="s">
        <v>7876</v>
      </c>
      <c r="M2766" t="s">
        <v>7877</v>
      </c>
      <c r="N2766">
        <v>0.57722222199999995</v>
      </c>
      <c r="O2766">
        <v>66</v>
      </c>
      <c r="P2766">
        <v>123</v>
      </c>
      <c r="Q2766">
        <v>0</v>
      </c>
      <c r="R2766">
        <v>0</v>
      </c>
      <c r="S2766">
        <v>0</v>
      </c>
      <c r="T2766">
        <v>0</v>
      </c>
      <c r="U2766">
        <v>38.096666999999997</v>
      </c>
      <c r="V2766">
        <v>70.998333000000002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2764608</v>
      </c>
      <c r="B2767">
        <v>1</v>
      </c>
      <c r="C2767" t="s">
        <v>76</v>
      </c>
      <c r="D2767" t="s">
        <v>90</v>
      </c>
      <c r="E2767" t="s">
        <v>222</v>
      </c>
      <c r="F2767" t="s">
        <v>7878</v>
      </c>
      <c r="G2767" t="s">
        <v>199</v>
      </c>
      <c r="H2767" t="s">
        <v>47</v>
      </c>
      <c r="I2767" t="s">
        <v>129</v>
      </c>
      <c r="J2767" t="s">
        <v>130</v>
      </c>
      <c r="K2767" t="s">
        <v>131</v>
      </c>
      <c r="L2767" t="s">
        <v>7879</v>
      </c>
      <c r="M2767" t="s">
        <v>7880</v>
      </c>
      <c r="N2767">
        <v>0.20111111100000001</v>
      </c>
      <c r="O2767">
        <v>0</v>
      </c>
      <c r="P2767">
        <v>0</v>
      </c>
      <c r="Q2767">
        <v>0</v>
      </c>
      <c r="R2767">
        <v>0</v>
      </c>
      <c r="S2767">
        <v>1</v>
      </c>
      <c r="T2767">
        <v>553</v>
      </c>
      <c r="U2767">
        <v>0</v>
      </c>
      <c r="V2767">
        <v>0</v>
      </c>
      <c r="W2767">
        <v>0</v>
      </c>
      <c r="X2767">
        <v>0</v>
      </c>
      <c r="Y2767">
        <v>0.20111100000000001</v>
      </c>
      <c r="Z2767">
        <v>111.214444</v>
      </c>
    </row>
    <row r="2768" spans="1:26" x14ac:dyDescent="0.3">
      <c r="A2768">
        <v>2764611</v>
      </c>
      <c r="B2768">
        <v>1</v>
      </c>
      <c r="C2768" t="s">
        <v>77</v>
      </c>
      <c r="D2768" t="s">
        <v>108</v>
      </c>
      <c r="E2768" t="s">
        <v>167</v>
      </c>
      <c r="F2768" t="s">
        <v>7881</v>
      </c>
      <c r="G2768" t="s">
        <v>160</v>
      </c>
      <c r="H2768" t="s">
        <v>46</v>
      </c>
      <c r="I2768" t="s">
        <v>129</v>
      </c>
      <c r="J2768" t="s">
        <v>130</v>
      </c>
      <c r="K2768" t="s">
        <v>131</v>
      </c>
      <c r="L2768" t="s">
        <v>7882</v>
      </c>
      <c r="M2768" t="s">
        <v>7883</v>
      </c>
      <c r="N2768">
        <v>0.78166666600000001</v>
      </c>
      <c r="O2768">
        <v>0</v>
      </c>
      <c r="P2768">
        <v>1209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945.03499899999997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2764628</v>
      </c>
      <c r="B2769">
        <v>1</v>
      </c>
      <c r="C2769" t="s">
        <v>76</v>
      </c>
      <c r="D2769" t="s">
        <v>101</v>
      </c>
      <c r="E2769" t="s">
        <v>222</v>
      </c>
      <c r="F2769" t="s">
        <v>7884</v>
      </c>
      <c r="G2769" t="s">
        <v>199</v>
      </c>
      <c r="H2769" t="s">
        <v>47</v>
      </c>
      <c r="I2769" t="s">
        <v>129</v>
      </c>
      <c r="J2769" t="s">
        <v>130</v>
      </c>
      <c r="K2769" t="s">
        <v>131</v>
      </c>
      <c r="L2769" t="s">
        <v>7885</v>
      </c>
      <c r="M2769" t="s">
        <v>7886</v>
      </c>
      <c r="N2769">
        <v>2.0155555550000002</v>
      </c>
      <c r="O2769">
        <v>0</v>
      </c>
      <c r="P2769">
        <v>691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1392.748889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2764620</v>
      </c>
      <c r="B2770">
        <v>1</v>
      </c>
      <c r="C2770" t="s">
        <v>76</v>
      </c>
      <c r="D2770" t="s">
        <v>91</v>
      </c>
      <c r="E2770" t="s">
        <v>138</v>
      </c>
      <c r="F2770" t="s">
        <v>7887</v>
      </c>
      <c r="G2770" t="s">
        <v>199</v>
      </c>
      <c r="H2770" t="s">
        <v>47</v>
      </c>
      <c r="I2770" t="s">
        <v>129</v>
      </c>
      <c r="J2770" t="s">
        <v>130</v>
      </c>
      <c r="K2770" t="s">
        <v>131</v>
      </c>
      <c r="L2770" t="s">
        <v>7888</v>
      </c>
      <c r="M2770" t="s">
        <v>7889</v>
      </c>
      <c r="N2770">
        <v>0.56916666599999999</v>
      </c>
      <c r="O2770">
        <v>47</v>
      </c>
      <c r="P2770">
        <v>9144</v>
      </c>
      <c r="Q2770">
        <v>0</v>
      </c>
      <c r="R2770">
        <v>0</v>
      </c>
      <c r="S2770">
        <v>0</v>
      </c>
      <c r="T2770">
        <v>0</v>
      </c>
      <c r="U2770">
        <v>26.750833</v>
      </c>
      <c r="V2770">
        <v>5204.4599939999998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2764624</v>
      </c>
      <c r="B2771">
        <v>1</v>
      </c>
      <c r="C2771" t="s">
        <v>77</v>
      </c>
      <c r="D2771" t="s">
        <v>124</v>
      </c>
      <c r="E2771" t="s">
        <v>222</v>
      </c>
      <c r="F2771" t="s">
        <v>7890</v>
      </c>
      <c r="G2771" t="s">
        <v>199</v>
      </c>
      <c r="H2771" t="s">
        <v>47</v>
      </c>
      <c r="I2771" t="s">
        <v>129</v>
      </c>
      <c r="J2771" t="s">
        <v>130</v>
      </c>
      <c r="K2771" t="s">
        <v>131</v>
      </c>
      <c r="L2771" t="s">
        <v>7891</v>
      </c>
      <c r="M2771" t="s">
        <v>7892</v>
      </c>
      <c r="N2771">
        <v>1.838055555</v>
      </c>
      <c r="O2771">
        <v>0</v>
      </c>
      <c r="P2771">
        <v>2559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4703.5841650000002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2764627</v>
      </c>
      <c r="B2772">
        <v>1</v>
      </c>
      <c r="C2772" t="s">
        <v>76</v>
      </c>
      <c r="D2772" t="s">
        <v>91</v>
      </c>
      <c r="E2772" t="s">
        <v>163</v>
      </c>
      <c r="F2772" t="s">
        <v>7893</v>
      </c>
      <c r="G2772" t="s">
        <v>199</v>
      </c>
      <c r="H2772" t="s">
        <v>47</v>
      </c>
      <c r="I2772" t="s">
        <v>129</v>
      </c>
      <c r="J2772" t="s">
        <v>130</v>
      </c>
      <c r="K2772" t="s">
        <v>131</v>
      </c>
      <c r="L2772" t="s">
        <v>7894</v>
      </c>
      <c r="M2772" t="s">
        <v>7895</v>
      </c>
      <c r="N2772">
        <v>0.47722222199999997</v>
      </c>
      <c r="O2772">
        <v>31</v>
      </c>
      <c r="P2772">
        <v>2401</v>
      </c>
      <c r="Q2772">
        <v>0</v>
      </c>
      <c r="R2772">
        <v>0</v>
      </c>
      <c r="S2772">
        <v>0</v>
      </c>
      <c r="T2772">
        <v>0</v>
      </c>
      <c r="U2772">
        <v>14.793889</v>
      </c>
      <c r="V2772">
        <v>1145.810555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2764633</v>
      </c>
      <c r="B2773">
        <v>1</v>
      </c>
      <c r="C2773" t="s">
        <v>76</v>
      </c>
      <c r="D2773" t="s">
        <v>99</v>
      </c>
      <c r="E2773" t="s">
        <v>158</v>
      </c>
      <c r="F2773" t="s">
        <v>7896</v>
      </c>
      <c r="G2773" t="s">
        <v>199</v>
      </c>
      <c r="H2773" t="s">
        <v>47</v>
      </c>
      <c r="I2773" t="s">
        <v>129</v>
      </c>
      <c r="J2773" t="s">
        <v>130</v>
      </c>
      <c r="K2773" t="s">
        <v>131</v>
      </c>
      <c r="L2773" t="s">
        <v>7897</v>
      </c>
      <c r="M2773" t="s">
        <v>7898</v>
      </c>
      <c r="N2773">
        <v>0.69583333300000005</v>
      </c>
      <c r="O2773">
        <v>4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2.7833329999999998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2764621</v>
      </c>
      <c r="B2774">
        <v>1</v>
      </c>
      <c r="C2774" t="s">
        <v>76</v>
      </c>
      <c r="D2774" t="s">
        <v>91</v>
      </c>
      <c r="E2774" t="s">
        <v>222</v>
      </c>
      <c r="F2774" t="s">
        <v>7899</v>
      </c>
      <c r="G2774" t="s">
        <v>199</v>
      </c>
      <c r="H2774" t="s">
        <v>47</v>
      </c>
      <c r="I2774" t="s">
        <v>129</v>
      </c>
      <c r="J2774" t="s">
        <v>130</v>
      </c>
      <c r="K2774" t="s">
        <v>131</v>
      </c>
      <c r="L2774" t="s">
        <v>7900</v>
      </c>
      <c r="M2774" t="s">
        <v>7901</v>
      </c>
      <c r="N2774">
        <v>1.2255555549999999</v>
      </c>
      <c r="O2774">
        <v>22</v>
      </c>
      <c r="P2774">
        <v>2401</v>
      </c>
      <c r="Q2774">
        <v>0</v>
      </c>
      <c r="R2774">
        <v>0</v>
      </c>
      <c r="S2774">
        <v>0</v>
      </c>
      <c r="T2774">
        <v>0</v>
      </c>
      <c r="U2774">
        <v>26.962222000000001</v>
      </c>
      <c r="V2774">
        <v>2942.558888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2764643</v>
      </c>
      <c r="B2775">
        <v>1</v>
      </c>
      <c r="C2775" t="s">
        <v>76</v>
      </c>
      <c r="D2775" t="s">
        <v>101</v>
      </c>
      <c r="E2775" t="s">
        <v>222</v>
      </c>
      <c r="F2775" t="s">
        <v>7902</v>
      </c>
      <c r="G2775" t="s">
        <v>199</v>
      </c>
      <c r="H2775" t="s">
        <v>47</v>
      </c>
      <c r="I2775" t="s">
        <v>129</v>
      </c>
      <c r="J2775" t="s">
        <v>130</v>
      </c>
      <c r="K2775" t="s">
        <v>131</v>
      </c>
      <c r="L2775" t="s">
        <v>7903</v>
      </c>
      <c r="M2775" t="s">
        <v>7904</v>
      </c>
      <c r="N2775">
        <v>1.463055555</v>
      </c>
      <c r="O2775">
        <v>5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7.3152780000000002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2764636</v>
      </c>
      <c r="B2776">
        <v>1</v>
      </c>
      <c r="C2776" t="s">
        <v>76</v>
      </c>
      <c r="D2776" t="s">
        <v>81</v>
      </c>
      <c r="E2776" t="s">
        <v>153</v>
      </c>
      <c r="F2776" t="s">
        <v>7905</v>
      </c>
      <c r="G2776" t="s">
        <v>155</v>
      </c>
      <c r="H2776" t="s">
        <v>46</v>
      </c>
      <c r="I2776" t="s">
        <v>129</v>
      </c>
      <c r="J2776" t="s">
        <v>130</v>
      </c>
      <c r="K2776" t="s">
        <v>131</v>
      </c>
      <c r="L2776" t="s">
        <v>7906</v>
      </c>
      <c r="M2776" t="s">
        <v>7907</v>
      </c>
      <c r="N2776">
        <v>3.469166666</v>
      </c>
      <c r="O2776">
        <v>0</v>
      </c>
      <c r="P2776">
        <v>12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41.63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2764640</v>
      </c>
      <c r="B2777">
        <v>1</v>
      </c>
      <c r="C2777" t="s">
        <v>76</v>
      </c>
      <c r="D2777" t="s">
        <v>78</v>
      </c>
      <c r="E2777" t="s">
        <v>153</v>
      </c>
      <c r="F2777" t="s">
        <v>7908</v>
      </c>
      <c r="G2777" t="s">
        <v>155</v>
      </c>
      <c r="H2777" t="s">
        <v>46</v>
      </c>
      <c r="I2777" t="s">
        <v>129</v>
      </c>
      <c r="J2777" t="s">
        <v>130</v>
      </c>
      <c r="K2777" t="s">
        <v>131</v>
      </c>
      <c r="L2777" t="s">
        <v>7909</v>
      </c>
      <c r="M2777" t="s">
        <v>7910</v>
      </c>
      <c r="N2777">
        <v>7.7088888879999997</v>
      </c>
      <c r="O2777">
        <v>0</v>
      </c>
      <c r="P2777">
        <v>10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77.088888999999995</v>
      </c>
      <c r="W2777">
        <v>0</v>
      </c>
      <c r="X2777">
        <v>0</v>
      </c>
      <c r="Y2777">
        <v>0</v>
      </c>
      <c r="Z2777">
        <v>0</v>
      </c>
    </row>
    <row r="2778" spans="1:26" x14ac:dyDescent="0.3">
      <c r="A2778">
        <v>2764873</v>
      </c>
      <c r="B2778">
        <v>1</v>
      </c>
      <c r="C2778" t="s">
        <v>77</v>
      </c>
      <c r="D2778" t="s">
        <v>123</v>
      </c>
      <c r="E2778" t="s">
        <v>167</v>
      </c>
      <c r="F2778" t="s">
        <v>6489</v>
      </c>
      <c r="G2778" t="s">
        <v>195</v>
      </c>
      <c r="H2778" t="s">
        <v>46</v>
      </c>
      <c r="I2778" t="s">
        <v>129</v>
      </c>
      <c r="J2778" t="s">
        <v>130</v>
      </c>
      <c r="K2778" t="s">
        <v>131</v>
      </c>
      <c r="L2778" t="s">
        <v>7911</v>
      </c>
      <c r="M2778" t="s">
        <v>7912</v>
      </c>
      <c r="N2778">
        <v>6.8849999999999998</v>
      </c>
      <c r="O2778">
        <v>0</v>
      </c>
      <c r="P2778">
        <v>175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1204.875</v>
      </c>
      <c r="W2778">
        <v>0</v>
      </c>
      <c r="X2778">
        <v>0</v>
      </c>
      <c r="Y2778">
        <v>0</v>
      </c>
      <c r="Z2778">
        <v>0</v>
      </c>
    </row>
    <row r="2779" spans="1:26" x14ac:dyDescent="0.3">
      <c r="A2779">
        <v>2764650</v>
      </c>
      <c r="B2779">
        <v>1</v>
      </c>
      <c r="C2779" t="s">
        <v>77</v>
      </c>
      <c r="D2779" t="s">
        <v>114</v>
      </c>
      <c r="E2779" t="s">
        <v>163</v>
      </c>
      <c r="F2779" t="s">
        <v>7913</v>
      </c>
      <c r="G2779" t="s">
        <v>199</v>
      </c>
      <c r="H2779" t="s">
        <v>47</v>
      </c>
      <c r="I2779" t="s">
        <v>129</v>
      </c>
      <c r="J2779" t="s">
        <v>130</v>
      </c>
      <c r="K2779" t="s">
        <v>131</v>
      </c>
      <c r="L2779" t="s">
        <v>7914</v>
      </c>
      <c r="M2779" t="s">
        <v>7915</v>
      </c>
      <c r="N2779">
        <v>0.85083333299999997</v>
      </c>
      <c r="O2779">
        <v>0</v>
      </c>
      <c r="P2779">
        <v>0</v>
      </c>
      <c r="Q2779">
        <v>0</v>
      </c>
      <c r="R2779">
        <v>0</v>
      </c>
      <c r="S2779">
        <v>232</v>
      </c>
      <c r="T2779">
        <v>1749</v>
      </c>
      <c r="U2779">
        <v>0</v>
      </c>
      <c r="V2779">
        <v>0</v>
      </c>
      <c r="W2779">
        <v>0</v>
      </c>
      <c r="X2779">
        <v>0</v>
      </c>
      <c r="Y2779">
        <v>197.39333300000001</v>
      </c>
      <c r="Z2779">
        <v>1488.107499</v>
      </c>
    </row>
    <row r="2780" spans="1:26" x14ac:dyDescent="0.3">
      <c r="A2780">
        <v>2764621</v>
      </c>
      <c r="B2780">
        <v>2</v>
      </c>
      <c r="C2780" t="s">
        <v>76</v>
      </c>
      <c r="D2780" t="s">
        <v>91</v>
      </c>
      <c r="E2780" t="s">
        <v>222</v>
      </c>
      <c r="F2780" t="s">
        <v>7347</v>
      </c>
      <c r="G2780" t="s">
        <v>199</v>
      </c>
      <c r="H2780" t="s">
        <v>47</v>
      </c>
      <c r="I2780" t="s">
        <v>129</v>
      </c>
      <c r="J2780" t="s">
        <v>130</v>
      </c>
      <c r="K2780" t="s">
        <v>131</v>
      </c>
      <c r="L2780" t="s">
        <v>7901</v>
      </c>
      <c r="M2780" t="s">
        <v>7916</v>
      </c>
      <c r="N2780">
        <v>0.63666666599999999</v>
      </c>
      <c r="O2780">
        <v>1</v>
      </c>
      <c r="P2780">
        <v>2321</v>
      </c>
      <c r="Q2780">
        <v>0</v>
      </c>
      <c r="R2780">
        <v>0</v>
      </c>
      <c r="S2780">
        <v>0</v>
      </c>
      <c r="T2780">
        <v>0</v>
      </c>
      <c r="U2780">
        <v>0.63666699999999998</v>
      </c>
      <c r="V2780">
        <v>1477.703332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2764654</v>
      </c>
      <c r="B2781">
        <v>1</v>
      </c>
      <c r="C2781" t="s">
        <v>77</v>
      </c>
      <c r="D2781" t="s">
        <v>116</v>
      </c>
      <c r="E2781" t="s">
        <v>222</v>
      </c>
      <c r="F2781" t="s">
        <v>7917</v>
      </c>
      <c r="G2781" t="s">
        <v>199</v>
      </c>
      <c r="H2781" t="s">
        <v>47</v>
      </c>
      <c r="I2781" t="s">
        <v>129</v>
      </c>
      <c r="J2781" t="s">
        <v>130</v>
      </c>
      <c r="K2781" t="s">
        <v>131</v>
      </c>
      <c r="L2781" t="s">
        <v>7918</v>
      </c>
      <c r="M2781" t="s">
        <v>7919</v>
      </c>
      <c r="N2781">
        <v>0.60444444399999997</v>
      </c>
      <c r="O2781">
        <v>341</v>
      </c>
      <c r="P2781">
        <v>4131</v>
      </c>
      <c r="Q2781">
        <v>0</v>
      </c>
      <c r="R2781">
        <v>0</v>
      </c>
      <c r="S2781">
        <v>0</v>
      </c>
      <c r="T2781">
        <v>0</v>
      </c>
      <c r="U2781">
        <v>206.115555</v>
      </c>
      <c r="V2781">
        <v>2496.9599979999998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2764655</v>
      </c>
      <c r="B2782">
        <v>1</v>
      </c>
      <c r="C2782" t="s">
        <v>77</v>
      </c>
      <c r="D2782" t="s">
        <v>119</v>
      </c>
      <c r="E2782" t="s">
        <v>145</v>
      </c>
      <c r="F2782" t="s">
        <v>7920</v>
      </c>
      <c r="G2782" t="s">
        <v>128</v>
      </c>
      <c r="H2782" t="s">
        <v>46</v>
      </c>
      <c r="I2782" t="s">
        <v>129</v>
      </c>
      <c r="J2782" t="s">
        <v>130</v>
      </c>
      <c r="K2782" t="s">
        <v>131</v>
      </c>
      <c r="L2782" t="s">
        <v>7921</v>
      </c>
      <c r="M2782" t="s">
        <v>7922</v>
      </c>
      <c r="N2782">
        <v>1.3174999999999999</v>
      </c>
      <c r="O2782">
        <v>0</v>
      </c>
      <c r="P2782">
        <v>47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61.922499999999999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2764656</v>
      </c>
      <c r="B2783">
        <v>1</v>
      </c>
      <c r="C2783" t="s">
        <v>76</v>
      </c>
      <c r="D2783" t="s">
        <v>79</v>
      </c>
      <c r="E2783" t="s">
        <v>153</v>
      </c>
      <c r="F2783" t="s">
        <v>7923</v>
      </c>
      <c r="G2783" t="s">
        <v>249</v>
      </c>
      <c r="H2783" t="s">
        <v>46</v>
      </c>
      <c r="I2783" t="s">
        <v>129</v>
      </c>
      <c r="J2783" t="s">
        <v>130</v>
      </c>
      <c r="K2783" t="s">
        <v>131</v>
      </c>
      <c r="L2783" t="s">
        <v>7924</v>
      </c>
      <c r="M2783" t="s">
        <v>7925</v>
      </c>
      <c r="N2783">
        <v>1.401944444</v>
      </c>
      <c r="O2783">
        <v>0</v>
      </c>
      <c r="P2783">
        <v>3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4.2058330000000002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2764674</v>
      </c>
      <c r="B2784">
        <v>1</v>
      </c>
      <c r="C2784" t="s">
        <v>76</v>
      </c>
      <c r="D2784" t="s">
        <v>103</v>
      </c>
      <c r="E2784" t="s">
        <v>222</v>
      </c>
      <c r="F2784" t="s">
        <v>7926</v>
      </c>
      <c r="G2784" t="s">
        <v>199</v>
      </c>
      <c r="H2784" t="s">
        <v>47</v>
      </c>
      <c r="I2784" t="s">
        <v>339</v>
      </c>
      <c r="J2784" t="s">
        <v>130</v>
      </c>
      <c r="K2784" t="s">
        <v>131</v>
      </c>
      <c r="L2784" t="s">
        <v>7927</v>
      </c>
      <c r="M2784" t="s">
        <v>7928</v>
      </c>
      <c r="N2784">
        <v>3.6111111000000001E-2</v>
      </c>
      <c r="O2784">
        <v>0</v>
      </c>
      <c r="P2784">
        <v>0</v>
      </c>
      <c r="Q2784">
        <v>4</v>
      </c>
      <c r="R2784">
        <v>59</v>
      </c>
      <c r="S2784">
        <v>7</v>
      </c>
      <c r="T2784">
        <v>1</v>
      </c>
      <c r="U2784">
        <v>0</v>
      </c>
      <c r="V2784">
        <v>0</v>
      </c>
      <c r="W2784">
        <v>0.14444399999999999</v>
      </c>
      <c r="X2784">
        <v>2.1305559999999999</v>
      </c>
      <c r="Y2784">
        <v>0.252778</v>
      </c>
      <c r="Z2784">
        <v>3.6110999999999997E-2</v>
      </c>
    </row>
    <row r="2785" spans="1:26" x14ac:dyDescent="0.3">
      <c r="A2785">
        <v>2764659</v>
      </c>
      <c r="B2785">
        <v>1</v>
      </c>
      <c r="C2785" t="s">
        <v>76</v>
      </c>
      <c r="D2785" t="s">
        <v>91</v>
      </c>
      <c r="E2785" t="s">
        <v>167</v>
      </c>
      <c r="F2785" t="s">
        <v>5332</v>
      </c>
      <c r="G2785" t="s">
        <v>195</v>
      </c>
      <c r="H2785" t="s">
        <v>46</v>
      </c>
      <c r="I2785" t="s">
        <v>129</v>
      </c>
      <c r="J2785" t="s">
        <v>130</v>
      </c>
      <c r="K2785" t="s">
        <v>131</v>
      </c>
      <c r="L2785" t="s">
        <v>7929</v>
      </c>
      <c r="M2785" t="s">
        <v>7930</v>
      </c>
      <c r="N2785">
        <v>2.3063888879999999</v>
      </c>
      <c r="O2785">
        <v>0</v>
      </c>
      <c r="P2785">
        <v>131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302.13694400000003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2764658</v>
      </c>
      <c r="B2786">
        <v>1</v>
      </c>
      <c r="C2786" t="s">
        <v>76</v>
      </c>
      <c r="D2786" t="s">
        <v>103</v>
      </c>
      <c r="E2786" t="s">
        <v>163</v>
      </c>
      <c r="F2786" t="s">
        <v>7931</v>
      </c>
      <c r="G2786" t="s">
        <v>160</v>
      </c>
      <c r="H2786" t="s">
        <v>47</v>
      </c>
      <c r="I2786" t="s">
        <v>129</v>
      </c>
      <c r="J2786" t="s">
        <v>130</v>
      </c>
      <c r="K2786" t="s">
        <v>131</v>
      </c>
      <c r="L2786" t="s">
        <v>7932</v>
      </c>
      <c r="M2786" t="s">
        <v>7933</v>
      </c>
      <c r="N2786">
        <v>0.35249999999999998</v>
      </c>
      <c r="O2786">
        <v>0</v>
      </c>
      <c r="P2786">
        <v>0</v>
      </c>
      <c r="Q2786">
        <v>1</v>
      </c>
      <c r="R2786">
        <v>11</v>
      </c>
      <c r="S2786">
        <v>7</v>
      </c>
      <c r="T2786">
        <v>1</v>
      </c>
      <c r="U2786">
        <v>0</v>
      </c>
      <c r="V2786">
        <v>0</v>
      </c>
      <c r="W2786">
        <v>0.35249999999999998</v>
      </c>
      <c r="X2786">
        <v>3.8774999999999999</v>
      </c>
      <c r="Y2786">
        <v>2.4674999999999998</v>
      </c>
      <c r="Z2786">
        <v>0.35249999999999998</v>
      </c>
    </row>
    <row r="2787" spans="1:26" x14ac:dyDescent="0.3">
      <c r="A2787">
        <v>2764782</v>
      </c>
      <c r="B2787">
        <v>1</v>
      </c>
      <c r="C2787" t="s">
        <v>76</v>
      </c>
      <c r="D2787" t="s">
        <v>104</v>
      </c>
      <c r="E2787" t="s">
        <v>163</v>
      </c>
      <c r="F2787" t="s">
        <v>3040</v>
      </c>
      <c r="G2787" t="s">
        <v>348</v>
      </c>
      <c r="H2787" t="s">
        <v>47</v>
      </c>
      <c r="I2787" t="s">
        <v>129</v>
      </c>
      <c r="J2787" t="s">
        <v>130</v>
      </c>
      <c r="K2787" t="s">
        <v>142</v>
      </c>
      <c r="L2787" t="s">
        <v>7934</v>
      </c>
      <c r="M2787" t="s">
        <v>7935</v>
      </c>
      <c r="N2787">
        <v>9.9175000000000004</v>
      </c>
      <c r="O2787">
        <v>0</v>
      </c>
      <c r="P2787">
        <v>0</v>
      </c>
      <c r="Q2787">
        <v>0</v>
      </c>
      <c r="R2787">
        <v>59</v>
      </c>
      <c r="S2787">
        <v>0</v>
      </c>
      <c r="T2787">
        <v>200</v>
      </c>
      <c r="U2787">
        <v>0</v>
      </c>
      <c r="V2787">
        <v>0</v>
      </c>
      <c r="W2787">
        <v>0</v>
      </c>
      <c r="X2787">
        <v>585.13250000000005</v>
      </c>
      <c r="Y2787">
        <v>0</v>
      </c>
      <c r="Z2787">
        <v>1983.5</v>
      </c>
    </row>
    <row r="2788" spans="1:26" x14ac:dyDescent="0.3">
      <c r="A2788">
        <v>2764662</v>
      </c>
      <c r="B2788">
        <v>1</v>
      </c>
      <c r="C2788" t="s">
        <v>77</v>
      </c>
      <c r="D2788" t="s">
        <v>123</v>
      </c>
      <c r="E2788" t="s">
        <v>163</v>
      </c>
      <c r="F2788" t="s">
        <v>7936</v>
      </c>
      <c r="G2788" t="s">
        <v>264</v>
      </c>
      <c r="H2788" t="s">
        <v>47</v>
      </c>
      <c r="I2788" t="s">
        <v>129</v>
      </c>
      <c r="J2788" t="s">
        <v>130</v>
      </c>
      <c r="K2788" t="s">
        <v>131</v>
      </c>
      <c r="L2788" t="s">
        <v>7937</v>
      </c>
      <c r="M2788" t="s">
        <v>7938</v>
      </c>
      <c r="N2788">
        <v>1.583611111</v>
      </c>
      <c r="O2788">
        <v>0</v>
      </c>
      <c r="P2788">
        <v>12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19.003333000000001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2764664</v>
      </c>
      <c r="B2789">
        <v>1</v>
      </c>
      <c r="C2789" t="s">
        <v>76</v>
      </c>
      <c r="D2789" t="s">
        <v>80</v>
      </c>
      <c r="E2789" t="s">
        <v>167</v>
      </c>
      <c r="F2789" t="s">
        <v>7939</v>
      </c>
      <c r="G2789" t="s">
        <v>160</v>
      </c>
      <c r="H2789" t="s">
        <v>46</v>
      </c>
      <c r="I2789" t="s">
        <v>129</v>
      </c>
      <c r="J2789" t="s">
        <v>130</v>
      </c>
      <c r="K2789" t="s">
        <v>131</v>
      </c>
      <c r="L2789" t="s">
        <v>7940</v>
      </c>
      <c r="M2789" t="s">
        <v>7941</v>
      </c>
      <c r="N2789">
        <v>2.168055555</v>
      </c>
      <c r="O2789">
        <v>0</v>
      </c>
      <c r="P2789">
        <v>842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1825.5027769999999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2764621</v>
      </c>
      <c r="B2790">
        <v>3</v>
      </c>
      <c r="C2790" t="s">
        <v>76</v>
      </c>
      <c r="D2790" t="s">
        <v>91</v>
      </c>
      <c r="E2790" t="s">
        <v>222</v>
      </c>
      <c r="F2790" t="s">
        <v>7942</v>
      </c>
      <c r="G2790" t="s">
        <v>199</v>
      </c>
      <c r="H2790" t="s">
        <v>47</v>
      </c>
      <c r="I2790" t="s">
        <v>129</v>
      </c>
      <c r="J2790" t="s">
        <v>130</v>
      </c>
      <c r="K2790" t="s">
        <v>131</v>
      </c>
      <c r="L2790" t="s">
        <v>7916</v>
      </c>
      <c r="M2790" t="s">
        <v>7943</v>
      </c>
      <c r="N2790">
        <v>0.56333333299999999</v>
      </c>
      <c r="O2790">
        <v>3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1.69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2764678</v>
      </c>
      <c r="B2791">
        <v>1</v>
      </c>
      <c r="C2791" t="s">
        <v>76</v>
      </c>
      <c r="D2791" t="s">
        <v>102</v>
      </c>
      <c r="E2791" t="s">
        <v>126</v>
      </c>
      <c r="F2791" t="s">
        <v>7944</v>
      </c>
      <c r="G2791" t="s">
        <v>128</v>
      </c>
      <c r="H2791" t="s">
        <v>46</v>
      </c>
      <c r="I2791" t="s">
        <v>129</v>
      </c>
      <c r="J2791" t="s">
        <v>130</v>
      </c>
      <c r="K2791" t="s">
        <v>131</v>
      </c>
      <c r="L2791" t="s">
        <v>7945</v>
      </c>
      <c r="M2791" t="s">
        <v>7946</v>
      </c>
      <c r="N2791">
        <v>2.6597222220000001</v>
      </c>
      <c r="O2791">
        <v>0</v>
      </c>
      <c r="P2791">
        <v>3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7.9791670000000003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2764680</v>
      </c>
      <c r="B2792">
        <v>1</v>
      </c>
      <c r="C2792" t="s">
        <v>76</v>
      </c>
      <c r="D2792" t="s">
        <v>99</v>
      </c>
      <c r="E2792" t="s">
        <v>158</v>
      </c>
      <c r="F2792" t="s">
        <v>5757</v>
      </c>
      <c r="G2792" t="s">
        <v>728</v>
      </c>
      <c r="H2792" t="s">
        <v>47</v>
      </c>
      <c r="I2792" t="s">
        <v>129</v>
      </c>
      <c r="J2792" t="s">
        <v>130</v>
      </c>
      <c r="K2792" t="s">
        <v>142</v>
      </c>
      <c r="L2792" t="s">
        <v>7947</v>
      </c>
      <c r="M2792" t="s">
        <v>7948</v>
      </c>
      <c r="N2792">
        <v>0.24972222199999999</v>
      </c>
      <c r="O2792">
        <v>62</v>
      </c>
      <c r="P2792">
        <v>3248</v>
      </c>
      <c r="Q2792">
        <v>0</v>
      </c>
      <c r="R2792">
        <v>0</v>
      </c>
      <c r="S2792">
        <v>0</v>
      </c>
      <c r="T2792">
        <v>0</v>
      </c>
      <c r="U2792">
        <v>15.482778</v>
      </c>
      <c r="V2792">
        <v>811.09777699999995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2764683</v>
      </c>
      <c r="B2793">
        <v>1</v>
      </c>
      <c r="C2793" t="s">
        <v>76</v>
      </c>
      <c r="D2793" t="s">
        <v>89</v>
      </c>
      <c r="E2793" t="s">
        <v>222</v>
      </c>
      <c r="F2793" t="s">
        <v>7949</v>
      </c>
      <c r="G2793" t="s">
        <v>199</v>
      </c>
      <c r="H2793" t="s">
        <v>47</v>
      </c>
      <c r="I2793" t="s">
        <v>129</v>
      </c>
      <c r="J2793" t="s">
        <v>130</v>
      </c>
      <c r="K2793" t="s">
        <v>131</v>
      </c>
      <c r="L2793" t="s">
        <v>7950</v>
      </c>
      <c r="M2793" t="s">
        <v>7951</v>
      </c>
      <c r="N2793">
        <v>0.111111111</v>
      </c>
      <c r="O2793">
        <v>44</v>
      </c>
      <c r="P2793">
        <v>346</v>
      </c>
      <c r="Q2793">
        <v>0</v>
      </c>
      <c r="R2793">
        <v>0</v>
      </c>
      <c r="S2793">
        <v>0</v>
      </c>
      <c r="T2793">
        <v>0</v>
      </c>
      <c r="U2793">
        <v>4.8888889999999998</v>
      </c>
      <c r="V2793">
        <v>38.444443999999997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2764744</v>
      </c>
      <c r="B2794">
        <v>1</v>
      </c>
      <c r="C2794" t="s">
        <v>76</v>
      </c>
      <c r="D2794" t="s">
        <v>90</v>
      </c>
      <c r="E2794" t="s">
        <v>222</v>
      </c>
      <c r="F2794" t="s">
        <v>5702</v>
      </c>
      <c r="G2794" t="s">
        <v>199</v>
      </c>
      <c r="H2794" t="s">
        <v>47</v>
      </c>
      <c r="I2794" t="s">
        <v>129</v>
      </c>
      <c r="J2794" t="s">
        <v>130</v>
      </c>
      <c r="K2794" t="s">
        <v>131</v>
      </c>
      <c r="L2794" t="s">
        <v>7952</v>
      </c>
      <c r="M2794" t="s">
        <v>7953</v>
      </c>
      <c r="N2794">
        <v>0.70944444399999995</v>
      </c>
      <c r="O2794">
        <v>8</v>
      </c>
      <c r="P2794">
        <v>0</v>
      </c>
      <c r="Q2794">
        <v>3</v>
      </c>
      <c r="R2794">
        <v>7</v>
      </c>
      <c r="S2794">
        <v>56</v>
      </c>
      <c r="T2794">
        <v>931</v>
      </c>
      <c r="U2794">
        <v>5.6755560000000003</v>
      </c>
      <c r="V2794">
        <v>0</v>
      </c>
      <c r="W2794">
        <v>2.128333</v>
      </c>
      <c r="X2794">
        <v>4.9661109999999997</v>
      </c>
      <c r="Y2794">
        <v>39.728889000000002</v>
      </c>
      <c r="Z2794">
        <v>660.49277700000005</v>
      </c>
    </row>
    <row r="2795" spans="1:26" x14ac:dyDescent="0.3">
      <c r="A2795">
        <v>2764686</v>
      </c>
      <c r="B2795">
        <v>1</v>
      </c>
      <c r="C2795" t="s">
        <v>76</v>
      </c>
      <c r="D2795" t="s">
        <v>99</v>
      </c>
      <c r="E2795" t="s">
        <v>163</v>
      </c>
      <c r="F2795" t="s">
        <v>7954</v>
      </c>
      <c r="G2795" t="s">
        <v>348</v>
      </c>
      <c r="H2795" t="s">
        <v>47</v>
      </c>
      <c r="I2795" t="s">
        <v>129</v>
      </c>
      <c r="J2795" t="s">
        <v>130</v>
      </c>
      <c r="K2795" t="s">
        <v>142</v>
      </c>
      <c r="L2795" t="s">
        <v>7955</v>
      </c>
      <c r="M2795" t="s">
        <v>7956</v>
      </c>
      <c r="N2795">
        <v>3.9130555550000001</v>
      </c>
      <c r="O2795">
        <v>0</v>
      </c>
      <c r="P2795">
        <v>111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434.34916700000002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2764691</v>
      </c>
      <c r="B2796">
        <v>1</v>
      </c>
      <c r="C2796" t="s">
        <v>77</v>
      </c>
      <c r="D2796" t="s">
        <v>108</v>
      </c>
      <c r="E2796" t="s">
        <v>153</v>
      </c>
      <c r="F2796" t="s">
        <v>7957</v>
      </c>
      <c r="G2796" t="s">
        <v>155</v>
      </c>
      <c r="H2796" t="s">
        <v>46</v>
      </c>
      <c r="I2796" t="s">
        <v>129</v>
      </c>
      <c r="J2796" t="s">
        <v>130</v>
      </c>
      <c r="K2796" t="s">
        <v>131</v>
      </c>
      <c r="L2796" t="s">
        <v>7958</v>
      </c>
      <c r="M2796" t="s">
        <v>7959</v>
      </c>
      <c r="N2796">
        <v>4.4088888879999999</v>
      </c>
      <c r="O2796">
        <v>0</v>
      </c>
      <c r="P2796">
        <v>5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22.044443999999999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2764692</v>
      </c>
      <c r="B2797">
        <v>1</v>
      </c>
      <c r="C2797" t="s">
        <v>77</v>
      </c>
      <c r="D2797" t="s">
        <v>110</v>
      </c>
      <c r="E2797" t="s">
        <v>163</v>
      </c>
      <c r="F2797" t="s">
        <v>7341</v>
      </c>
      <c r="G2797" t="s">
        <v>348</v>
      </c>
      <c r="H2797" t="s">
        <v>47</v>
      </c>
      <c r="I2797" t="s">
        <v>129</v>
      </c>
      <c r="J2797" t="s">
        <v>130</v>
      </c>
      <c r="K2797" t="s">
        <v>142</v>
      </c>
      <c r="L2797" t="s">
        <v>7960</v>
      </c>
      <c r="M2797" t="s">
        <v>7961</v>
      </c>
      <c r="N2797">
        <v>7.613611111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106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807.042778</v>
      </c>
    </row>
    <row r="2798" spans="1:26" x14ac:dyDescent="0.3">
      <c r="A2798">
        <v>2764693</v>
      </c>
      <c r="B2798">
        <v>1</v>
      </c>
      <c r="C2798" t="s">
        <v>77</v>
      </c>
      <c r="D2798" t="s">
        <v>123</v>
      </c>
      <c r="E2798" t="s">
        <v>158</v>
      </c>
      <c r="F2798" t="s">
        <v>4117</v>
      </c>
      <c r="G2798" t="s">
        <v>344</v>
      </c>
      <c r="H2798" t="s">
        <v>47</v>
      </c>
      <c r="I2798" t="s">
        <v>129</v>
      </c>
      <c r="J2798" t="s">
        <v>130</v>
      </c>
      <c r="K2798" t="s">
        <v>142</v>
      </c>
      <c r="L2798" t="s">
        <v>7962</v>
      </c>
      <c r="M2798" t="s">
        <v>7963</v>
      </c>
      <c r="N2798">
        <v>2.9669444440000001</v>
      </c>
      <c r="O2798">
        <v>317</v>
      </c>
      <c r="P2798">
        <v>51</v>
      </c>
      <c r="Q2798">
        <v>0</v>
      </c>
      <c r="R2798">
        <v>0</v>
      </c>
      <c r="S2798">
        <v>0</v>
      </c>
      <c r="T2798">
        <v>0</v>
      </c>
      <c r="U2798">
        <v>940.521389</v>
      </c>
      <c r="V2798">
        <v>151.314167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2764702</v>
      </c>
      <c r="B2799">
        <v>1</v>
      </c>
      <c r="C2799" t="s">
        <v>77</v>
      </c>
      <c r="D2799" t="s">
        <v>108</v>
      </c>
      <c r="E2799" t="s">
        <v>126</v>
      </c>
      <c r="F2799" t="s">
        <v>7964</v>
      </c>
      <c r="G2799" t="s">
        <v>371</v>
      </c>
      <c r="H2799" t="s">
        <v>46</v>
      </c>
      <c r="I2799" t="s">
        <v>129</v>
      </c>
      <c r="J2799" t="s">
        <v>130</v>
      </c>
      <c r="K2799" t="s">
        <v>131</v>
      </c>
      <c r="L2799" t="s">
        <v>7965</v>
      </c>
      <c r="M2799" t="s">
        <v>7966</v>
      </c>
      <c r="N2799">
        <v>2.3769444439999998</v>
      </c>
      <c r="O2799">
        <v>0</v>
      </c>
      <c r="P2799">
        <v>160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380.31111099999998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2764695</v>
      </c>
      <c r="B2800">
        <v>1</v>
      </c>
      <c r="C2800" t="s">
        <v>76</v>
      </c>
      <c r="D2800" t="s">
        <v>98</v>
      </c>
      <c r="E2800" t="s">
        <v>222</v>
      </c>
      <c r="F2800" t="s">
        <v>7967</v>
      </c>
      <c r="G2800" t="s">
        <v>199</v>
      </c>
      <c r="H2800" t="s">
        <v>47</v>
      </c>
      <c r="I2800" t="s">
        <v>129</v>
      </c>
      <c r="J2800" t="s">
        <v>130</v>
      </c>
      <c r="K2800" t="s">
        <v>131</v>
      </c>
      <c r="L2800" t="s">
        <v>7968</v>
      </c>
      <c r="M2800" t="s">
        <v>7969</v>
      </c>
      <c r="N2800">
        <v>0.19555555499999999</v>
      </c>
      <c r="O2800">
        <v>0</v>
      </c>
      <c r="P2800">
        <v>0</v>
      </c>
      <c r="Q2800">
        <v>18</v>
      </c>
      <c r="R2800">
        <v>100</v>
      </c>
      <c r="S2800">
        <v>41</v>
      </c>
      <c r="T2800">
        <v>784</v>
      </c>
      <c r="U2800">
        <v>0</v>
      </c>
      <c r="V2800">
        <v>0</v>
      </c>
      <c r="W2800">
        <v>3.52</v>
      </c>
      <c r="X2800">
        <v>19.555555999999999</v>
      </c>
      <c r="Y2800">
        <v>8.0177779999999998</v>
      </c>
      <c r="Z2800">
        <v>153.31555499999999</v>
      </c>
    </row>
    <row r="2801" spans="1:26" x14ac:dyDescent="0.3">
      <c r="A2801">
        <v>2764696</v>
      </c>
      <c r="B2801">
        <v>1</v>
      </c>
      <c r="C2801" t="s">
        <v>76</v>
      </c>
      <c r="D2801" t="s">
        <v>79</v>
      </c>
      <c r="E2801" t="s">
        <v>163</v>
      </c>
      <c r="F2801" t="s">
        <v>7970</v>
      </c>
      <c r="G2801" t="s">
        <v>344</v>
      </c>
      <c r="H2801" t="s">
        <v>47</v>
      </c>
      <c r="I2801" t="s">
        <v>129</v>
      </c>
      <c r="J2801" t="s">
        <v>130</v>
      </c>
      <c r="K2801" t="s">
        <v>142</v>
      </c>
      <c r="L2801" t="s">
        <v>7971</v>
      </c>
      <c r="M2801" t="s">
        <v>7972</v>
      </c>
      <c r="N2801">
        <v>4.9422222219999998</v>
      </c>
      <c r="O2801">
        <v>2</v>
      </c>
      <c r="P2801">
        <v>2492</v>
      </c>
      <c r="Q2801">
        <v>0</v>
      </c>
      <c r="R2801">
        <v>0</v>
      </c>
      <c r="S2801">
        <v>0</v>
      </c>
      <c r="T2801">
        <v>0</v>
      </c>
      <c r="U2801">
        <v>9.8844440000000002</v>
      </c>
      <c r="V2801">
        <v>12316.017776999999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2764697</v>
      </c>
      <c r="B2802">
        <v>1</v>
      </c>
      <c r="C2802" t="s">
        <v>76</v>
      </c>
      <c r="D2802" t="s">
        <v>87</v>
      </c>
      <c r="E2802" t="s">
        <v>167</v>
      </c>
      <c r="F2802" t="s">
        <v>5798</v>
      </c>
      <c r="G2802" t="s">
        <v>348</v>
      </c>
      <c r="H2802" t="s">
        <v>46</v>
      </c>
      <c r="I2802" t="s">
        <v>129</v>
      </c>
      <c r="J2802" t="s">
        <v>130</v>
      </c>
      <c r="K2802" t="s">
        <v>142</v>
      </c>
      <c r="L2802" t="s">
        <v>7973</v>
      </c>
      <c r="M2802" t="s">
        <v>7974</v>
      </c>
      <c r="N2802">
        <v>7.6963888880000004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43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330.94472200000001</v>
      </c>
    </row>
    <row r="2803" spans="1:26" x14ac:dyDescent="0.3">
      <c r="A2803">
        <v>2764699</v>
      </c>
      <c r="B2803">
        <v>1</v>
      </c>
      <c r="C2803" t="s">
        <v>77</v>
      </c>
      <c r="D2803" t="s">
        <v>118</v>
      </c>
      <c r="E2803" t="s">
        <v>222</v>
      </c>
      <c r="F2803" t="s">
        <v>7975</v>
      </c>
      <c r="G2803" t="s">
        <v>344</v>
      </c>
      <c r="H2803" t="s">
        <v>47</v>
      </c>
      <c r="I2803" t="s">
        <v>129</v>
      </c>
      <c r="J2803" t="s">
        <v>130</v>
      </c>
      <c r="K2803" t="s">
        <v>142</v>
      </c>
      <c r="L2803" t="s">
        <v>7976</v>
      </c>
      <c r="M2803" t="s">
        <v>7977</v>
      </c>
      <c r="N2803">
        <v>0.55166666600000003</v>
      </c>
      <c r="O2803">
        <v>7</v>
      </c>
      <c r="P2803">
        <v>11146</v>
      </c>
      <c r="Q2803">
        <v>0</v>
      </c>
      <c r="R2803">
        <v>0</v>
      </c>
      <c r="S2803">
        <v>0</v>
      </c>
      <c r="T2803">
        <v>0</v>
      </c>
      <c r="U2803">
        <v>3.8616670000000002</v>
      </c>
      <c r="V2803">
        <v>6148.8766589999996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2764704</v>
      </c>
      <c r="B2804">
        <v>1</v>
      </c>
      <c r="C2804" t="s">
        <v>76</v>
      </c>
      <c r="D2804" t="s">
        <v>98</v>
      </c>
      <c r="E2804" t="s">
        <v>138</v>
      </c>
      <c r="F2804" t="s">
        <v>7479</v>
      </c>
      <c r="G2804" t="s">
        <v>199</v>
      </c>
      <c r="H2804" t="s">
        <v>47</v>
      </c>
      <c r="I2804" t="s">
        <v>339</v>
      </c>
      <c r="J2804" t="s">
        <v>130</v>
      </c>
      <c r="K2804" t="s">
        <v>131</v>
      </c>
      <c r="L2804" t="s">
        <v>7978</v>
      </c>
      <c r="M2804" t="s">
        <v>7979</v>
      </c>
      <c r="N2804">
        <v>2.2222222E-2</v>
      </c>
      <c r="O2804">
        <v>2</v>
      </c>
      <c r="P2804">
        <v>146</v>
      </c>
      <c r="Q2804">
        <v>100</v>
      </c>
      <c r="R2804">
        <v>10554</v>
      </c>
      <c r="S2804">
        <v>69</v>
      </c>
      <c r="T2804">
        <v>3815</v>
      </c>
      <c r="U2804">
        <v>4.4443999999999997E-2</v>
      </c>
      <c r="V2804">
        <v>3.2444440000000001</v>
      </c>
      <c r="W2804">
        <v>2.2222219999999999</v>
      </c>
      <c r="X2804">
        <v>234.533331</v>
      </c>
      <c r="Y2804">
        <v>1.5333330000000001</v>
      </c>
      <c r="Z2804">
        <v>84.777777</v>
      </c>
    </row>
    <row r="2805" spans="1:26" x14ac:dyDescent="0.3">
      <c r="A2805">
        <v>2764708</v>
      </c>
      <c r="B2805">
        <v>1</v>
      </c>
      <c r="C2805" t="s">
        <v>77</v>
      </c>
      <c r="D2805" t="s">
        <v>124</v>
      </c>
      <c r="E2805" t="s">
        <v>222</v>
      </c>
      <c r="F2805" t="s">
        <v>7980</v>
      </c>
      <c r="G2805" t="s">
        <v>348</v>
      </c>
      <c r="H2805" t="s">
        <v>47</v>
      </c>
      <c r="I2805" t="s">
        <v>129</v>
      </c>
      <c r="J2805" t="s">
        <v>130</v>
      </c>
      <c r="K2805" t="s">
        <v>142</v>
      </c>
      <c r="L2805" t="s">
        <v>7981</v>
      </c>
      <c r="M2805" t="s">
        <v>7982</v>
      </c>
      <c r="N2805">
        <v>2.9894444440000001</v>
      </c>
      <c r="O2805">
        <v>0</v>
      </c>
      <c r="P2805">
        <v>1336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3993.8977770000001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2764717</v>
      </c>
      <c r="B2806">
        <v>1</v>
      </c>
      <c r="C2806" t="s">
        <v>76</v>
      </c>
      <c r="D2806" t="s">
        <v>101</v>
      </c>
      <c r="E2806" t="s">
        <v>153</v>
      </c>
      <c r="F2806" t="s">
        <v>7983</v>
      </c>
      <c r="G2806" t="s">
        <v>206</v>
      </c>
      <c r="H2806" t="s">
        <v>46</v>
      </c>
      <c r="I2806" t="s">
        <v>129</v>
      </c>
      <c r="J2806" t="s">
        <v>130</v>
      </c>
      <c r="K2806" t="s">
        <v>131</v>
      </c>
      <c r="L2806" t="s">
        <v>7984</v>
      </c>
      <c r="M2806" t="s">
        <v>7985</v>
      </c>
      <c r="N2806">
        <v>7.4405555550000004</v>
      </c>
      <c r="O2806">
        <v>0</v>
      </c>
      <c r="P2806">
        <v>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14.881111000000001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2764714</v>
      </c>
      <c r="B2807">
        <v>1</v>
      </c>
      <c r="C2807" t="s">
        <v>77</v>
      </c>
      <c r="D2807" t="s">
        <v>115</v>
      </c>
      <c r="E2807" t="s">
        <v>163</v>
      </c>
      <c r="F2807" t="s">
        <v>3691</v>
      </c>
      <c r="G2807" t="s">
        <v>417</v>
      </c>
      <c r="H2807" t="s">
        <v>47</v>
      </c>
      <c r="I2807" t="s">
        <v>129</v>
      </c>
      <c r="J2807" t="s">
        <v>130</v>
      </c>
      <c r="K2807" t="s">
        <v>142</v>
      </c>
      <c r="L2807" t="s">
        <v>7986</v>
      </c>
      <c r="M2807" t="s">
        <v>7987</v>
      </c>
      <c r="N2807">
        <v>5.773055555</v>
      </c>
      <c r="O2807">
        <v>0</v>
      </c>
      <c r="P2807">
        <v>0</v>
      </c>
      <c r="Q2807">
        <v>0</v>
      </c>
      <c r="R2807">
        <v>138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796.68166699999995</v>
      </c>
      <c r="Y2807">
        <v>0</v>
      </c>
      <c r="Z2807">
        <v>0</v>
      </c>
    </row>
    <row r="2808" spans="1:26" x14ac:dyDescent="0.3">
      <c r="A2808">
        <v>2764726</v>
      </c>
      <c r="B2808">
        <v>1</v>
      </c>
      <c r="C2808" t="s">
        <v>76</v>
      </c>
      <c r="D2808" t="s">
        <v>91</v>
      </c>
      <c r="E2808" t="s">
        <v>167</v>
      </c>
      <c r="F2808" t="s">
        <v>7988</v>
      </c>
      <c r="G2808" t="s">
        <v>195</v>
      </c>
      <c r="H2808" t="s">
        <v>46</v>
      </c>
      <c r="I2808" t="s">
        <v>129</v>
      </c>
      <c r="J2808" t="s">
        <v>130</v>
      </c>
      <c r="K2808" t="s">
        <v>131</v>
      </c>
      <c r="L2808" t="s">
        <v>7989</v>
      </c>
      <c r="M2808" t="s">
        <v>7990</v>
      </c>
      <c r="N2808">
        <v>3.6294444440000002</v>
      </c>
      <c r="O2808">
        <v>0</v>
      </c>
      <c r="P2808">
        <v>372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1350.153333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2764761</v>
      </c>
      <c r="B2809">
        <v>1</v>
      </c>
      <c r="C2809" t="s">
        <v>77</v>
      </c>
      <c r="D2809" t="s">
        <v>124</v>
      </c>
      <c r="E2809" t="s">
        <v>222</v>
      </c>
      <c r="F2809" t="s">
        <v>7991</v>
      </c>
      <c r="G2809" t="s">
        <v>348</v>
      </c>
      <c r="H2809" t="s">
        <v>47</v>
      </c>
      <c r="I2809" t="s">
        <v>129</v>
      </c>
      <c r="J2809" t="s">
        <v>130</v>
      </c>
      <c r="K2809" t="s">
        <v>142</v>
      </c>
      <c r="L2809" t="s">
        <v>7992</v>
      </c>
      <c r="M2809" t="s">
        <v>7993</v>
      </c>
      <c r="N2809">
        <v>3.289722222</v>
      </c>
      <c r="O2809">
        <v>0</v>
      </c>
      <c r="P2809">
        <v>781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2569.2730550000001</v>
      </c>
      <c r="W2809">
        <v>0</v>
      </c>
      <c r="X2809">
        <v>0</v>
      </c>
      <c r="Y2809">
        <v>0</v>
      </c>
      <c r="Z2809">
        <v>0</v>
      </c>
    </row>
    <row r="2810" spans="1:26" x14ac:dyDescent="0.3">
      <c r="A2810">
        <v>2764757</v>
      </c>
      <c r="B2810">
        <v>1</v>
      </c>
      <c r="C2810" t="s">
        <v>77</v>
      </c>
      <c r="D2810" t="s">
        <v>124</v>
      </c>
      <c r="E2810" t="s">
        <v>222</v>
      </c>
      <c r="F2810" t="s">
        <v>7994</v>
      </c>
      <c r="G2810" t="s">
        <v>348</v>
      </c>
      <c r="H2810" t="s">
        <v>47</v>
      </c>
      <c r="I2810" t="s">
        <v>129</v>
      </c>
      <c r="J2810" t="s">
        <v>130</v>
      </c>
      <c r="K2810" t="s">
        <v>142</v>
      </c>
      <c r="L2810" t="s">
        <v>7995</v>
      </c>
      <c r="M2810" t="s">
        <v>7996</v>
      </c>
      <c r="N2810">
        <v>3.1625000000000001</v>
      </c>
      <c r="O2810">
        <v>0</v>
      </c>
      <c r="P2810">
        <v>998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3156.1750000000002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2764732</v>
      </c>
      <c r="B2811">
        <v>1</v>
      </c>
      <c r="C2811" t="s">
        <v>76</v>
      </c>
      <c r="D2811" t="s">
        <v>95</v>
      </c>
      <c r="E2811" t="s">
        <v>167</v>
      </c>
      <c r="F2811" t="s">
        <v>1348</v>
      </c>
      <c r="G2811" t="s">
        <v>348</v>
      </c>
      <c r="H2811" t="s">
        <v>46</v>
      </c>
      <c r="I2811" t="s">
        <v>129</v>
      </c>
      <c r="J2811" t="s">
        <v>130</v>
      </c>
      <c r="K2811" t="s">
        <v>142</v>
      </c>
      <c r="L2811" t="s">
        <v>7997</v>
      </c>
      <c r="M2811" t="s">
        <v>7998</v>
      </c>
      <c r="N2811">
        <v>8.5133333330000003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145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1234.4333329999999</v>
      </c>
    </row>
    <row r="2812" spans="1:26" x14ac:dyDescent="0.3">
      <c r="A2812">
        <v>2764735</v>
      </c>
      <c r="B2812">
        <v>1</v>
      </c>
      <c r="C2812" t="s">
        <v>76</v>
      </c>
      <c r="D2812" t="s">
        <v>100</v>
      </c>
      <c r="E2812" t="s">
        <v>163</v>
      </c>
      <c r="F2812" t="s">
        <v>7999</v>
      </c>
      <c r="G2812" t="s">
        <v>344</v>
      </c>
      <c r="H2812" t="s">
        <v>47</v>
      </c>
      <c r="I2812" t="s">
        <v>129</v>
      </c>
      <c r="J2812" t="s">
        <v>130</v>
      </c>
      <c r="K2812" t="s">
        <v>142</v>
      </c>
      <c r="L2812" t="s">
        <v>8000</v>
      </c>
      <c r="M2812" t="s">
        <v>8001</v>
      </c>
      <c r="N2812">
        <v>6.8888888880000003</v>
      </c>
      <c r="O2812">
        <v>0</v>
      </c>
      <c r="P2812">
        <v>682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4698.2222220000003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2764737</v>
      </c>
      <c r="B2813">
        <v>1</v>
      </c>
      <c r="C2813" t="s">
        <v>76</v>
      </c>
      <c r="D2813" t="s">
        <v>80</v>
      </c>
      <c r="E2813" t="s">
        <v>167</v>
      </c>
      <c r="F2813" t="s">
        <v>5913</v>
      </c>
      <c r="G2813" t="s">
        <v>348</v>
      </c>
      <c r="H2813" t="s">
        <v>46</v>
      </c>
      <c r="I2813" t="s">
        <v>129</v>
      </c>
      <c r="J2813" t="s">
        <v>130</v>
      </c>
      <c r="K2813" t="s">
        <v>142</v>
      </c>
      <c r="L2813" t="s">
        <v>8002</v>
      </c>
      <c r="M2813" t="s">
        <v>8003</v>
      </c>
      <c r="N2813">
        <v>7.0883333329999996</v>
      </c>
      <c r="O2813">
        <v>0</v>
      </c>
      <c r="P2813">
        <v>672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4763.3599999999997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2764741</v>
      </c>
      <c r="B2814">
        <v>1</v>
      </c>
      <c r="C2814" t="s">
        <v>76</v>
      </c>
      <c r="D2814" t="s">
        <v>103</v>
      </c>
      <c r="E2814" t="s">
        <v>126</v>
      </c>
      <c r="F2814" t="s">
        <v>8004</v>
      </c>
      <c r="G2814" t="s">
        <v>160</v>
      </c>
      <c r="H2814" t="s">
        <v>46</v>
      </c>
      <c r="I2814" t="s">
        <v>129</v>
      </c>
      <c r="J2814" t="s">
        <v>130</v>
      </c>
      <c r="K2814" t="s">
        <v>131</v>
      </c>
      <c r="L2814" t="s">
        <v>8005</v>
      </c>
      <c r="M2814" t="s">
        <v>8006</v>
      </c>
      <c r="N2814">
        <v>2.014444444</v>
      </c>
      <c r="O2814">
        <v>0</v>
      </c>
      <c r="P2814">
        <v>0</v>
      </c>
      <c r="Q2814">
        <v>0</v>
      </c>
      <c r="R2814">
        <v>10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20.144444</v>
      </c>
      <c r="Y2814">
        <v>0</v>
      </c>
      <c r="Z2814">
        <v>0</v>
      </c>
    </row>
    <row r="2815" spans="1:26" x14ac:dyDescent="0.3">
      <c r="A2815">
        <v>2764743</v>
      </c>
      <c r="B2815">
        <v>1</v>
      </c>
      <c r="C2815" t="s">
        <v>77</v>
      </c>
      <c r="D2815" t="s">
        <v>119</v>
      </c>
      <c r="E2815" t="s">
        <v>167</v>
      </c>
      <c r="F2815" t="s">
        <v>4934</v>
      </c>
      <c r="G2815" t="s">
        <v>348</v>
      </c>
      <c r="H2815" t="s">
        <v>46</v>
      </c>
      <c r="I2815" t="s">
        <v>129</v>
      </c>
      <c r="J2815" t="s">
        <v>130</v>
      </c>
      <c r="K2815" t="s">
        <v>142</v>
      </c>
      <c r="L2815" t="s">
        <v>8007</v>
      </c>
      <c r="M2815" t="s">
        <v>8008</v>
      </c>
      <c r="N2815">
        <v>5.8780555550000004</v>
      </c>
      <c r="O2815">
        <v>0</v>
      </c>
      <c r="P2815">
        <v>218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1281.416111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2764754</v>
      </c>
      <c r="B2816">
        <v>1</v>
      </c>
      <c r="C2816" t="s">
        <v>77</v>
      </c>
      <c r="D2816" t="s">
        <v>124</v>
      </c>
      <c r="E2816" t="s">
        <v>222</v>
      </c>
      <c r="F2816" t="s">
        <v>8009</v>
      </c>
      <c r="G2816" t="s">
        <v>348</v>
      </c>
      <c r="H2816" t="s">
        <v>47</v>
      </c>
      <c r="I2816" t="s">
        <v>129</v>
      </c>
      <c r="J2816" t="s">
        <v>130</v>
      </c>
      <c r="K2816" t="s">
        <v>142</v>
      </c>
      <c r="L2816" t="s">
        <v>8010</v>
      </c>
      <c r="M2816" t="s">
        <v>8011</v>
      </c>
      <c r="N2816">
        <v>2.5905555549999999</v>
      </c>
      <c r="O2816">
        <v>0</v>
      </c>
      <c r="P2816">
        <v>705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1826.341666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2764770</v>
      </c>
      <c r="B2817">
        <v>1</v>
      </c>
      <c r="C2817" t="s">
        <v>76</v>
      </c>
      <c r="D2817" t="s">
        <v>93</v>
      </c>
      <c r="E2817" t="s">
        <v>167</v>
      </c>
      <c r="F2817" t="s">
        <v>8012</v>
      </c>
      <c r="G2817" t="s">
        <v>348</v>
      </c>
      <c r="H2817" t="s">
        <v>46</v>
      </c>
      <c r="I2817" t="s">
        <v>129</v>
      </c>
      <c r="J2817" t="s">
        <v>130</v>
      </c>
      <c r="K2817" t="s">
        <v>142</v>
      </c>
      <c r="L2817" t="s">
        <v>8013</v>
      </c>
      <c r="M2817" t="s">
        <v>8014</v>
      </c>
      <c r="N2817">
        <v>6.67</v>
      </c>
      <c r="O2817">
        <v>0</v>
      </c>
      <c r="P2817">
        <v>136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907.12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2764809</v>
      </c>
      <c r="B2818">
        <v>1</v>
      </c>
      <c r="C2818" t="s">
        <v>77</v>
      </c>
      <c r="D2818" t="s">
        <v>119</v>
      </c>
      <c r="E2818" t="s">
        <v>222</v>
      </c>
      <c r="F2818" t="s">
        <v>3593</v>
      </c>
      <c r="G2818" t="s">
        <v>199</v>
      </c>
      <c r="H2818" t="s">
        <v>47</v>
      </c>
      <c r="I2818" t="s">
        <v>129</v>
      </c>
      <c r="J2818" t="s">
        <v>130</v>
      </c>
      <c r="K2818" t="s">
        <v>131</v>
      </c>
      <c r="L2818" t="s">
        <v>8015</v>
      </c>
      <c r="M2818" t="s">
        <v>8016</v>
      </c>
      <c r="N2818">
        <v>1.0622222219999999</v>
      </c>
      <c r="O2818">
        <v>455</v>
      </c>
      <c r="P2818">
        <v>998</v>
      </c>
      <c r="Q2818">
        <v>0</v>
      </c>
      <c r="R2818">
        <v>0</v>
      </c>
      <c r="S2818">
        <v>0</v>
      </c>
      <c r="T2818">
        <v>0</v>
      </c>
      <c r="U2818">
        <v>483.31111099999998</v>
      </c>
      <c r="V2818">
        <v>1060.0977780000001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2764758</v>
      </c>
      <c r="B2819">
        <v>1</v>
      </c>
      <c r="C2819" t="s">
        <v>76</v>
      </c>
      <c r="D2819" t="s">
        <v>90</v>
      </c>
      <c r="E2819" t="s">
        <v>126</v>
      </c>
      <c r="F2819" t="s">
        <v>8017</v>
      </c>
      <c r="G2819" t="s">
        <v>128</v>
      </c>
      <c r="H2819" t="s">
        <v>46</v>
      </c>
      <c r="I2819" t="s">
        <v>129</v>
      </c>
      <c r="J2819" t="s">
        <v>130</v>
      </c>
      <c r="K2819" t="s">
        <v>131</v>
      </c>
      <c r="L2819" t="s">
        <v>8018</v>
      </c>
      <c r="M2819" t="s">
        <v>8019</v>
      </c>
      <c r="N2819">
        <v>0.78583333300000002</v>
      </c>
      <c r="O2819">
        <v>0</v>
      </c>
      <c r="P2819">
        <v>56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44.006667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2764759</v>
      </c>
      <c r="B2820">
        <v>1</v>
      </c>
      <c r="C2820" t="s">
        <v>77</v>
      </c>
      <c r="D2820" t="s">
        <v>123</v>
      </c>
      <c r="E2820" t="s">
        <v>163</v>
      </c>
      <c r="F2820" t="s">
        <v>3489</v>
      </c>
      <c r="G2820" t="s">
        <v>199</v>
      </c>
      <c r="H2820" t="s">
        <v>47</v>
      </c>
      <c r="I2820" t="s">
        <v>129</v>
      </c>
      <c r="J2820" t="s">
        <v>130</v>
      </c>
      <c r="K2820" t="s">
        <v>131</v>
      </c>
      <c r="L2820" t="s">
        <v>8020</v>
      </c>
      <c r="M2820" t="s">
        <v>8021</v>
      </c>
      <c r="N2820">
        <v>1.7808333329999999</v>
      </c>
      <c r="O2820">
        <v>116</v>
      </c>
      <c r="P2820">
        <v>719</v>
      </c>
      <c r="Q2820">
        <v>0</v>
      </c>
      <c r="R2820">
        <v>0</v>
      </c>
      <c r="S2820">
        <v>0</v>
      </c>
      <c r="T2820">
        <v>0</v>
      </c>
      <c r="U2820">
        <v>206.57666699999999</v>
      </c>
      <c r="V2820">
        <v>1280.4191659999999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2764781</v>
      </c>
      <c r="B2821">
        <v>1</v>
      </c>
      <c r="C2821" t="s">
        <v>76</v>
      </c>
      <c r="D2821" t="s">
        <v>80</v>
      </c>
      <c r="E2821" t="s">
        <v>126</v>
      </c>
      <c r="F2821" t="s">
        <v>8022</v>
      </c>
      <c r="G2821" t="s">
        <v>128</v>
      </c>
      <c r="H2821" t="s">
        <v>46</v>
      </c>
      <c r="I2821" t="s">
        <v>129</v>
      </c>
      <c r="J2821" t="s">
        <v>130</v>
      </c>
      <c r="K2821" t="s">
        <v>131</v>
      </c>
      <c r="L2821" t="s">
        <v>8023</v>
      </c>
      <c r="M2821" t="s">
        <v>8024</v>
      </c>
      <c r="N2821">
        <v>1.5874999999999999</v>
      </c>
      <c r="O2821">
        <v>0</v>
      </c>
      <c r="P2821">
        <v>72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114.3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2764776</v>
      </c>
      <c r="B2822">
        <v>1</v>
      </c>
      <c r="C2822" t="s">
        <v>76</v>
      </c>
      <c r="D2822" t="s">
        <v>99</v>
      </c>
      <c r="E2822" t="s">
        <v>153</v>
      </c>
      <c r="F2822" t="s">
        <v>8025</v>
      </c>
      <c r="G2822" t="s">
        <v>249</v>
      </c>
      <c r="H2822" t="s">
        <v>46</v>
      </c>
      <c r="I2822" t="s">
        <v>129</v>
      </c>
      <c r="J2822" t="s">
        <v>130</v>
      </c>
      <c r="K2822" t="s">
        <v>131</v>
      </c>
      <c r="L2822" t="s">
        <v>8026</v>
      </c>
      <c r="M2822" t="s">
        <v>8027</v>
      </c>
      <c r="N2822">
        <v>1.5266666659999999</v>
      </c>
      <c r="O2822">
        <v>0</v>
      </c>
      <c r="P2822">
        <v>1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1.526667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2764771</v>
      </c>
      <c r="B2823">
        <v>1</v>
      </c>
      <c r="C2823" t="s">
        <v>76</v>
      </c>
      <c r="D2823" t="s">
        <v>91</v>
      </c>
      <c r="E2823" t="s">
        <v>163</v>
      </c>
      <c r="F2823" t="s">
        <v>4312</v>
      </c>
      <c r="G2823" t="s">
        <v>344</v>
      </c>
      <c r="H2823" t="s">
        <v>47</v>
      </c>
      <c r="I2823" t="s">
        <v>129</v>
      </c>
      <c r="J2823" t="s">
        <v>130</v>
      </c>
      <c r="K2823" t="s">
        <v>142</v>
      </c>
      <c r="L2823" t="s">
        <v>8028</v>
      </c>
      <c r="M2823" t="s">
        <v>8029</v>
      </c>
      <c r="N2823">
        <v>7.5233333330000001</v>
      </c>
      <c r="O2823">
        <v>7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52.663333000000002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2764773</v>
      </c>
      <c r="B2824">
        <v>1</v>
      </c>
      <c r="C2824" t="s">
        <v>76</v>
      </c>
      <c r="D2824" t="s">
        <v>91</v>
      </c>
      <c r="E2824" t="s">
        <v>163</v>
      </c>
      <c r="F2824" t="s">
        <v>8030</v>
      </c>
      <c r="G2824" t="s">
        <v>344</v>
      </c>
      <c r="H2824" t="s">
        <v>47</v>
      </c>
      <c r="I2824" t="s">
        <v>129</v>
      </c>
      <c r="J2824" t="s">
        <v>130</v>
      </c>
      <c r="K2824" t="s">
        <v>142</v>
      </c>
      <c r="L2824" t="s">
        <v>8031</v>
      </c>
      <c r="M2824" t="s">
        <v>8032</v>
      </c>
      <c r="N2824">
        <v>7.6691666659999997</v>
      </c>
      <c r="O2824">
        <v>43</v>
      </c>
      <c r="P2824">
        <v>310</v>
      </c>
      <c r="Q2824">
        <v>0</v>
      </c>
      <c r="R2824">
        <v>0</v>
      </c>
      <c r="S2824">
        <v>0</v>
      </c>
      <c r="T2824">
        <v>0</v>
      </c>
      <c r="U2824">
        <v>329.77416699999998</v>
      </c>
      <c r="V2824">
        <v>2377.4416660000002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2764785</v>
      </c>
      <c r="B2825">
        <v>1</v>
      </c>
      <c r="C2825" t="s">
        <v>76</v>
      </c>
      <c r="D2825" t="s">
        <v>83</v>
      </c>
      <c r="E2825" t="s">
        <v>126</v>
      </c>
      <c r="F2825" t="s">
        <v>8033</v>
      </c>
      <c r="G2825" t="s">
        <v>371</v>
      </c>
      <c r="H2825" t="s">
        <v>46</v>
      </c>
      <c r="I2825" t="s">
        <v>129</v>
      </c>
      <c r="J2825" t="s">
        <v>130</v>
      </c>
      <c r="K2825" t="s">
        <v>131</v>
      </c>
      <c r="L2825" t="s">
        <v>8034</v>
      </c>
      <c r="M2825" t="s">
        <v>8035</v>
      </c>
      <c r="N2825">
        <v>1.1827777770000001</v>
      </c>
      <c r="O2825">
        <v>0</v>
      </c>
      <c r="P2825">
        <v>28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33.117778000000001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2764939</v>
      </c>
      <c r="B2826">
        <v>1</v>
      </c>
      <c r="C2826" t="s">
        <v>76</v>
      </c>
      <c r="D2826" t="s">
        <v>98</v>
      </c>
      <c r="E2826" t="s">
        <v>163</v>
      </c>
      <c r="F2826" t="s">
        <v>5858</v>
      </c>
      <c r="G2826" t="s">
        <v>344</v>
      </c>
      <c r="H2826" t="s">
        <v>47</v>
      </c>
      <c r="I2826" t="s">
        <v>129</v>
      </c>
      <c r="J2826" t="s">
        <v>130</v>
      </c>
      <c r="K2826" t="s">
        <v>142</v>
      </c>
      <c r="L2826" t="s">
        <v>8036</v>
      </c>
      <c r="M2826" t="s">
        <v>8037</v>
      </c>
      <c r="N2826">
        <v>7.8611111109999996</v>
      </c>
      <c r="O2826">
        <v>0</v>
      </c>
      <c r="P2826">
        <v>0</v>
      </c>
      <c r="Q2826">
        <v>0</v>
      </c>
      <c r="R2826">
        <v>33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259.41666700000002</v>
      </c>
      <c r="Y2826">
        <v>0</v>
      </c>
      <c r="Z2826">
        <v>0</v>
      </c>
    </row>
    <row r="2827" spans="1:26" x14ac:dyDescent="0.3">
      <c r="A2827">
        <v>2764780</v>
      </c>
      <c r="B2827">
        <v>1</v>
      </c>
      <c r="C2827" t="s">
        <v>76</v>
      </c>
      <c r="D2827" t="s">
        <v>92</v>
      </c>
      <c r="E2827" t="s">
        <v>163</v>
      </c>
      <c r="F2827" t="s">
        <v>8038</v>
      </c>
      <c r="G2827" t="s">
        <v>344</v>
      </c>
      <c r="H2827" t="s">
        <v>47</v>
      </c>
      <c r="I2827" t="s">
        <v>129</v>
      </c>
      <c r="J2827" t="s">
        <v>130</v>
      </c>
      <c r="K2827" t="s">
        <v>142</v>
      </c>
      <c r="L2827" t="s">
        <v>8039</v>
      </c>
      <c r="M2827" t="s">
        <v>8040</v>
      </c>
      <c r="N2827">
        <v>3.16</v>
      </c>
      <c r="O2827">
        <v>0</v>
      </c>
      <c r="P2827">
        <v>0</v>
      </c>
      <c r="Q2827">
        <v>13</v>
      </c>
      <c r="R2827">
        <v>1237</v>
      </c>
      <c r="S2827">
        <v>2</v>
      </c>
      <c r="T2827">
        <v>0</v>
      </c>
      <c r="U2827">
        <v>0</v>
      </c>
      <c r="V2827">
        <v>0</v>
      </c>
      <c r="W2827">
        <v>41.08</v>
      </c>
      <c r="X2827">
        <v>3908.92</v>
      </c>
      <c r="Y2827">
        <v>6.32</v>
      </c>
      <c r="Z2827">
        <v>0</v>
      </c>
    </row>
    <row r="2828" spans="1:26" x14ac:dyDescent="0.3">
      <c r="A2828">
        <v>2764783</v>
      </c>
      <c r="B2828">
        <v>1</v>
      </c>
      <c r="C2828" t="s">
        <v>76</v>
      </c>
      <c r="D2828" t="s">
        <v>99</v>
      </c>
      <c r="E2828" t="s">
        <v>163</v>
      </c>
      <c r="F2828" t="s">
        <v>8041</v>
      </c>
      <c r="G2828" t="s">
        <v>160</v>
      </c>
      <c r="H2828" t="s">
        <v>47</v>
      </c>
      <c r="I2828" t="s">
        <v>129</v>
      </c>
      <c r="J2828" t="s">
        <v>130</v>
      </c>
      <c r="K2828" t="s">
        <v>131</v>
      </c>
      <c r="L2828" t="s">
        <v>8042</v>
      </c>
      <c r="M2828" t="s">
        <v>8043</v>
      </c>
      <c r="N2828">
        <v>0.56999999999999995</v>
      </c>
      <c r="O2828">
        <v>0</v>
      </c>
      <c r="P2828">
        <v>856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487.92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2764816</v>
      </c>
      <c r="B2829">
        <v>1</v>
      </c>
      <c r="C2829" t="s">
        <v>77</v>
      </c>
      <c r="D2829" t="s">
        <v>119</v>
      </c>
      <c r="E2829" t="s">
        <v>167</v>
      </c>
      <c r="F2829" t="s">
        <v>8044</v>
      </c>
      <c r="G2829" t="s">
        <v>344</v>
      </c>
      <c r="H2829" t="s">
        <v>46</v>
      </c>
      <c r="I2829" t="s">
        <v>129</v>
      </c>
      <c r="J2829" t="s">
        <v>130</v>
      </c>
      <c r="K2829" t="s">
        <v>142</v>
      </c>
      <c r="L2829" t="s">
        <v>8045</v>
      </c>
      <c r="M2829" t="s">
        <v>8046</v>
      </c>
      <c r="N2829">
        <v>2.06</v>
      </c>
      <c r="O2829">
        <v>0</v>
      </c>
      <c r="P2829">
        <v>80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164.8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2764786</v>
      </c>
      <c r="B2830">
        <v>1</v>
      </c>
      <c r="C2830" t="s">
        <v>77</v>
      </c>
      <c r="D2830" t="s">
        <v>117</v>
      </c>
      <c r="E2830" t="s">
        <v>222</v>
      </c>
      <c r="F2830" t="s">
        <v>2407</v>
      </c>
      <c r="G2830" t="s">
        <v>344</v>
      </c>
      <c r="H2830" t="s">
        <v>47</v>
      </c>
      <c r="I2830" t="s">
        <v>129</v>
      </c>
      <c r="J2830" t="s">
        <v>130</v>
      </c>
      <c r="K2830" t="s">
        <v>142</v>
      </c>
      <c r="L2830" t="s">
        <v>8047</v>
      </c>
      <c r="M2830" t="s">
        <v>8048</v>
      </c>
      <c r="N2830">
        <v>5.5961111109999999</v>
      </c>
      <c r="O2830">
        <v>0</v>
      </c>
      <c r="P2830">
        <v>0</v>
      </c>
      <c r="Q2830">
        <v>6</v>
      </c>
      <c r="R2830">
        <v>229</v>
      </c>
      <c r="S2830">
        <v>12</v>
      </c>
      <c r="T2830">
        <v>1355</v>
      </c>
      <c r="U2830">
        <v>0</v>
      </c>
      <c r="V2830">
        <v>0</v>
      </c>
      <c r="W2830">
        <v>33.576667</v>
      </c>
      <c r="X2830">
        <v>1281.509444</v>
      </c>
      <c r="Y2830">
        <v>67.153333000000003</v>
      </c>
      <c r="Z2830">
        <v>7582.7305550000001</v>
      </c>
    </row>
    <row r="2831" spans="1:26" x14ac:dyDescent="0.3">
      <c r="A2831">
        <v>2764662</v>
      </c>
      <c r="B2831">
        <v>2</v>
      </c>
      <c r="C2831" t="s">
        <v>77</v>
      </c>
      <c r="D2831" t="s">
        <v>123</v>
      </c>
      <c r="E2831" t="s">
        <v>158</v>
      </c>
      <c r="F2831" t="s">
        <v>159</v>
      </c>
      <c r="G2831" t="s">
        <v>264</v>
      </c>
      <c r="H2831" t="s">
        <v>47</v>
      </c>
      <c r="I2831" t="s">
        <v>129</v>
      </c>
      <c r="J2831" t="s">
        <v>130</v>
      </c>
      <c r="K2831" t="s">
        <v>131</v>
      </c>
      <c r="L2831" t="s">
        <v>7938</v>
      </c>
      <c r="M2831" t="s">
        <v>8049</v>
      </c>
      <c r="N2831">
        <v>1.234444444</v>
      </c>
      <c r="O2831">
        <v>213</v>
      </c>
      <c r="P2831">
        <v>141</v>
      </c>
      <c r="Q2831">
        <v>0</v>
      </c>
      <c r="R2831">
        <v>0</v>
      </c>
      <c r="S2831">
        <v>0</v>
      </c>
      <c r="T2831">
        <v>0</v>
      </c>
      <c r="U2831">
        <v>262.936667</v>
      </c>
      <c r="V2831">
        <v>174.056667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2764788</v>
      </c>
      <c r="B2832">
        <v>1</v>
      </c>
      <c r="C2832" t="s">
        <v>76</v>
      </c>
      <c r="D2832" t="s">
        <v>80</v>
      </c>
      <c r="E2832" t="s">
        <v>167</v>
      </c>
      <c r="F2832" t="s">
        <v>8050</v>
      </c>
      <c r="G2832" t="s">
        <v>348</v>
      </c>
      <c r="H2832" t="s">
        <v>46</v>
      </c>
      <c r="I2832" t="s">
        <v>129</v>
      </c>
      <c r="J2832" t="s">
        <v>130</v>
      </c>
      <c r="K2832" t="s">
        <v>142</v>
      </c>
      <c r="L2832" t="s">
        <v>8051</v>
      </c>
      <c r="M2832" t="s">
        <v>8052</v>
      </c>
      <c r="N2832">
        <v>2.8461111109999999</v>
      </c>
      <c r="O2832">
        <v>0</v>
      </c>
      <c r="P2832">
        <v>399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1135.5983329999999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2764799</v>
      </c>
      <c r="B2833">
        <v>1</v>
      </c>
      <c r="C2833" t="s">
        <v>76</v>
      </c>
      <c r="D2833" t="s">
        <v>106</v>
      </c>
      <c r="E2833" t="s">
        <v>153</v>
      </c>
      <c r="F2833" t="s">
        <v>6245</v>
      </c>
      <c r="G2833" t="s">
        <v>155</v>
      </c>
      <c r="H2833" t="s">
        <v>46</v>
      </c>
      <c r="I2833" t="s">
        <v>129</v>
      </c>
      <c r="J2833" t="s">
        <v>130</v>
      </c>
      <c r="K2833" t="s">
        <v>131</v>
      </c>
      <c r="L2833" t="s">
        <v>8053</v>
      </c>
      <c r="M2833" t="s">
        <v>8054</v>
      </c>
      <c r="N2833">
        <v>1.315555555</v>
      </c>
      <c r="O2833">
        <v>0</v>
      </c>
      <c r="P2833">
        <v>32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42.097777999999998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2764793</v>
      </c>
      <c r="B2834">
        <v>1</v>
      </c>
      <c r="C2834" t="s">
        <v>76</v>
      </c>
      <c r="D2834" t="s">
        <v>91</v>
      </c>
      <c r="E2834" t="s">
        <v>163</v>
      </c>
      <c r="F2834" t="s">
        <v>8055</v>
      </c>
      <c r="G2834" t="s">
        <v>199</v>
      </c>
      <c r="H2834" t="s">
        <v>47</v>
      </c>
      <c r="I2834" t="s">
        <v>339</v>
      </c>
      <c r="J2834" t="s">
        <v>130</v>
      </c>
      <c r="K2834" t="s">
        <v>131</v>
      </c>
      <c r="L2834" t="s">
        <v>8056</v>
      </c>
      <c r="M2834" t="s">
        <v>8057</v>
      </c>
      <c r="N2834">
        <v>4.1666660000000003E-3</v>
      </c>
      <c r="O2834">
        <v>64</v>
      </c>
      <c r="P2834">
        <v>851</v>
      </c>
      <c r="Q2834">
        <v>0</v>
      </c>
      <c r="R2834">
        <v>0</v>
      </c>
      <c r="S2834">
        <v>0</v>
      </c>
      <c r="T2834">
        <v>0</v>
      </c>
      <c r="U2834">
        <v>0.26666699999999999</v>
      </c>
      <c r="V2834">
        <v>3.545833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2764795</v>
      </c>
      <c r="B2835">
        <v>1</v>
      </c>
      <c r="C2835" t="s">
        <v>77</v>
      </c>
      <c r="D2835" t="s">
        <v>109</v>
      </c>
      <c r="E2835" t="s">
        <v>138</v>
      </c>
      <c r="F2835" t="s">
        <v>2390</v>
      </c>
      <c r="G2835" t="s">
        <v>728</v>
      </c>
      <c r="H2835" t="s">
        <v>47</v>
      </c>
      <c r="I2835" t="s">
        <v>339</v>
      </c>
      <c r="J2835" t="s">
        <v>130</v>
      </c>
      <c r="K2835" t="s">
        <v>142</v>
      </c>
      <c r="L2835" t="s">
        <v>8058</v>
      </c>
      <c r="M2835" t="s">
        <v>8059</v>
      </c>
      <c r="N2835">
        <v>4.5833332999999997E-2</v>
      </c>
      <c r="O2835">
        <v>25</v>
      </c>
      <c r="P2835">
        <v>805</v>
      </c>
      <c r="Q2835">
        <v>3</v>
      </c>
      <c r="R2835">
        <v>2130</v>
      </c>
      <c r="S2835">
        <v>32</v>
      </c>
      <c r="T2835">
        <v>1276</v>
      </c>
      <c r="U2835">
        <v>1.1458330000000001</v>
      </c>
      <c r="V2835">
        <v>36.895833000000003</v>
      </c>
      <c r="W2835">
        <v>0.13750000000000001</v>
      </c>
      <c r="X2835">
        <v>97.624999000000003</v>
      </c>
      <c r="Y2835">
        <v>1.4666669999999999</v>
      </c>
      <c r="Z2835">
        <v>58.483333000000002</v>
      </c>
    </row>
    <row r="2836" spans="1:26" x14ac:dyDescent="0.3">
      <c r="A2836">
        <v>2764814</v>
      </c>
      <c r="B2836">
        <v>1</v>
      </c>
      <c r="C2836" t="s">
        <v>76</v>
      </c>
      <c r="D2836" t="s">
        <v>89</v>
      </c>
      <c r="E2836" t="s">
        <v>167</v>
      </c>
      <c r="F2836" t="s">
        <v>8060</v>
      </c>
      <c r="G2836" t="s">
        <v>348</v>
      </c>
      <c r="H2836" t="s">
        <v>46</v>
      </c>
      <c r="I2836" t="s">
        <v>129</v>
      </c>
      <c r="J2836" t="s">
        <v>130</v>
      </c>
      <c r="K2836" t="s">
        <v>142</v>
      </c>
      <c r="L2836" t="s">
        <v>8061</v>
      </c>
      <c r="M2836" t="s">
        <v>8062</v>
      </c>
      <c r="N2836">
        <v>4.221944444</v>
      </c>
      <c r="O2836">
        <v>0</v>
      </c>
      <c r="P2836">
        <v>59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249.09472199999999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2764812</v>
      </c>
      <c r="B2837">
        <v>1</v>
      </c>
      <c r="C2837" t="s">
        <v>76</v>
      </c>
      <c r="D2837" t="s">
        <v>80</v>
      </c>
      <c r="E2837" t="s">
        <v>126</v>
      </c>
      <c r="F2837" t="s">
        <v>8063</v>
      </c>
      <c r="G2837" t="s">
        <v>128</v>
      </c>
      <c r="H2837" t="s">
        <v>46</v>
      </c>
      <c r="I2837" t="s">
        <v>129</v>
      </c>
      <c r="J2837" t="s">
        <v>130</v>
      </c>
      <c r="K2837" t="s">
        <v>131</v>
      </c>
      <c r="L2837" t="s">
        <v>8064</v>
      </c>
      <c r="M2837" t="s">
        <v>8065</v>
      </c>
      <c r="N2837">
        <v>4.318888888</v>
      </c>
      <c r="O2837">
        <v>0</v>
      </c>
      <c r="P2837">
        <v>10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43.188889000000003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2764805</v>
      </c>
      <c r="B2838">
        <v>1</v>
      </c>
      <c r="C2838" t="s">
        <v>76</v>
      </c>
      <c r="D2838" t="s">
        <v>93</v>
      </c>
      <c r="E2838" t="s">
        <v>163</v>
      </c>
      <c r="F2838" t="s">
        <v>2950</v>
      </c>
      <c r="G2838" t="s">
        <v>348</v>
      </c>
      <c r="H2838" t="s">
        <v>47</v>
      </c>
      <c r="I2838" t="s">
        <v>129</v>
      </c>
      <c r="J2838" t="s">
        <v>130</v>
      </c>
      <c r="K2838" t="s">
        <v>142</v>
      </c>
      <c r="L2838" t="s">
        <v>8066</v>
      </c>
      <c r="M2838" t="s">
        <v>8067</v>
      </c>
      <c r="N2838">
        <v>7.1283333329999996</v>
      </c>
      <c r="O2838">
        <v>0</v>
      </c>
      <c r="P2838">
        <v>1448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10321.826666000001</v>
      </c>
      <c r="W2838">
        <v>0</v>
      </c>
      <c r="X2838">
        <v>0</v>
      </c>
      <c r="Y2838">
        <v>0</v>
      </c>
      <c r="Z2838">
        <v>0</v>
      </c>
    </row>
    <row r="2839" spans="1:26" x14ac:dyDescent="0.3">
      <c r="A2839">
        <v>2764803</v>
      </c>
      <c r="B2839">
        <v>1</v>
      </c>
      <c r="C2839" t="s">
        <v>76</v>
      </c>
      <c r="D2839" t="s">
        <v>78</v>
      </c>
      <c r="E2839" t="s">
        <v>126</v>
      </c>
      <c r="F2839" t="s">
        <v>8068</v>
      </c>
      <c r="G2839" t="s">
        <v>348</v>
      </c>
      <c r="H2839" t="s">
        <v>46</v>
      </c>
      <c r="I2839" t="s">
        <v>129</v>
      </c>
      <c r="J2839" t="s">
        <v>130</v>
      </c>
      <c r="K2839" t="s">
        <v>142</v>
      </c>
      <c r="L2839" t="s">
        <v>8069</v>
      </c>
      <c r="M2839" t="s">
        <v>8070</v>
      </c>
      <c r="N2839">
        <v>7.1025</v>
      </c>
      <c r="O2839">
        <v>0</v>
      </c>
      <c r="P2839">
        <v>66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468.76499999999999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2764811</v>
      </c>
      <c r="B2840">
        <v>1</v>
      </c>
      <c r="C2840" t="s">
        <v>76</v>
      </c>
      <c r="D2840" t="s">
        <v>90</v>
      </c>
      <c r="E2840" t="s">
        <v>222</v>
      </c>
      <c r="F2840" t="s">
        <v>8071</v>
      </c>
      <c r="G2840" t="s">
        <v>199</v>
      </c>
      <c r="H2840" t="s">
        <v>47</v>
      </c>
      <c r="I2840" t="s">
        <v>129</v>
      </c>
      <c r="J2840" t="s">
        <v>130</v>
      </c>
      <c r="K2840" t="s">
        <v>131</v>
      </c>
      <c r="L2840" t="s">
        <v>8072</v>
      </c>
      <c r="M2840" t="s">
        <v>8073</v>
      </c>
      <c r="N2840">
        <v>1.266388888</v>
      </c>
      <c r="O2840">
        <v>18</v>
      </c>
      <c r="P2840">
        <v>0</v>
      </c>
      <c r="Q2840">
        <v>0</v>
      </c>
      <c r="R2840">
        <v>0</v>
      </c>
      <c r="S2840">
        <v>15</v>
      </c>
      <c r="T2840">
        <v>254</v>
      </c>
      <c r="U2840">
        <v>22.795000000000002</v>
      </c>
      <c r="V2840">
        <v>0</v>
      </c>
      <c r="W2840">
        <v>0</v>
      </c>
      <c r="X2840">
        <v>0</v>
      </c>
      <c r="Y2840">
        <v>18.995833000000001</v>
      </c>
      <c r="Z2840">
        <v>321.662778</v>
      </c>
    </row>
    <row r="2841" spans="1:26" x14ac:dyDescent="0.3">
      <c r="A2841">
        <v>2764806</v>
      </c>
      <c r="B2841">
        <v>1</v>
      </c>
      <c r="C2841" t="s">
        <v>76</v>
      </c>
      <c r="D2841" t="s">
        <v>93</v>
      </c>
      <c r="E2841" t="s">
        <v>167</v>
      </c>
      <c r="F2841" t="s">
        <v>8074</v>
      </c>
      <c r="G2841" t="s">
        <v>348</v>
      </c>
      <c r="H2841" t="s">
        <v>46</v>
      </c>
      <c r="I2841" t="s">
        <v>129</v>
      </c>
      <c r="J2841" t="s">
        <v>130</v>
      </c>
      <c r="K2841" t="s">
        <v>142</v>
      </c>
      <c r="L2841" t="s">
        <v>8075</v>
      </c>
      <c r="M2841" t="s">
        <v>8076</v>
      </c>
      <c r="N2841">
        <v>6.2752777770000003</v>
      </c>
      <c r="O2841">
        <v>0</v>
      </c>
      <c r="P2841">
        <v>348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2183.7966660000002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2764810</v>
      </c>
      <c r="B2842">
        <v>1</v>
      </c>
      <c r="C2842" t="s">
        <v>76</v>
      </c>
      <c r="D2842" t="s">
        <v>99</v>
      </c>
      <c r="E2842" t="s">
        <v>163</v>
      </c>
      <c r="F2842" t="s">
        <v>8077</v>
      </c>
      <c r="G2842" t="s">
        <v>264</v>
      </c>
      <c r="H2842" t="s">
        <v>47</v>
      </c>
      <c r="I2842" t="s">
        <v>129</v>
      </c>
      <c r="J2842" t="s">
        <v>130</v>
      </c>
      <c r="K2842" t="s">
        <v>131</v>
      </c>
      <c r="L2842" t="s">
        <v>8078</v>
      </c>
      <c r="M2842" t="s">
        <v>8079</v>
      </c>
      <c r="N2842">
        <v>0.579166666</v>
      </c>
      <c r="O2842">
        <v>0</v>
      </c>
      <c r="P2842">
        <v>260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150.58333300000001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2764825</v>
      </c>
      <c r="B2843">
        <v>1</v>
      </c>
      <c r="C2843" t="s">
        <v>77</v>
      </c>
      <c r="D2843" t="s">
        <v>113</v>
      </c>
      <c r="E2843" t="s">
        <v>163</v>
      </c>
      <c r="F2843" t="s">
        <v>8080</v>
      </c>
      <c r="G2843" t="s">
        <v>348</v>
      </c>
      <c r="H2843" t="s">
        <v>47</v>
      </c>
      <c r="I2843" t="s">
        <v>129</v>
      </c>
      <c r="J2843" t="s">
        <v>130</v>
      </c>
      <c r="K2843" t="s">
        <v>142</v>
      </c>
      <c r="L2843" t="s">
        <v>8081</v>
      </c>
      <c r="M2843" t="s">
        <v>8082</v>
      </c>
      <c r="N2843">
        <v>3.3463888879999999</v>
      </c>
      <c r="O2843">
        <v>0</v>
      </c>
      <c r="P2843">
        <v>0</v>
      </c>
      <c r="Q2843">
        <v>0</v>
      </c>
      <c r="R2843">
        <v>434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1452.3327770000001</v>
      </c>
      <c r="Y2843">
        <v>0</v>
      </c>
      <c r="Z2843">
        <v>0</v>
      </c>
    </row>
    <row r="2844" spans="1:26" x14ac:dyDescent="0.3">
      <c r="A2844">
        <v>2764833</v>
      </c>
      <c r="B2844">
        <v>1</v>
      </c>
      <c r="C2844" t="s">
        <v>76</v>
      </c>
      <c r="D2844" t="s">
        <v>79</v>
      </c>
      <c r="E2844" t="s">
        <v>167</v>
      </c>
      <c r="F2844" t="s">
        <v>7428</v>
      </c>
      <c r="G2844" t="s">
        <v>1924</v>
      </c>
      <c r="H2844" t="s">
        <v>46</v>
      </c>
      <c r="I2844" t="s">
        <v>129</v>
      </c>
      <c r="J2844" t="s">
        <v>130</v>
      </c>
      <c r="K2844" t="s">
        <v>131</v>
      </c>
      <c r="L2844" t="s">
        <v>8083</v>
      </c>
      <c r="M2844" t="s">
        <v>8084</v>
      </c>
      <c r="N2844">
        <v>4.6305555549999999</v>
      </c>
      <c r="O2844">
        <v>0</v>
      </c>
      <c r="P2844">
        <v>119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551.03611100000001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2764829</v>
      </c>
      <c r="B2845">
        <v>1</v>
      </c>
      <c r="C2845" t="s">
        <v>76</v>
      </c>
      <c r="D2845" t="s">
        <v>81</v>
      </c>
      <c r="E2845" t="s">
        <v>153</v>
      </c>
      <c r="F2845" t="s">
        <v>8085</v>
      </c>
      <c r="G2845" t="s">
        <v>206</v>
      </c>
      <c r="H2845" t="s">
        <v>46</v>
      </c>
      <c r="I2845" t="s">
        <v>129</v>
      </c>
      <c r="J2845" t="s">
        <v>130</v>
      </c>
      <c r="K2845" t="s">
        <v>131</v>
      </c>
      <c r="L2845" t="s">
        <v>8086</v>
      </c>
      <c r="M2845" t="s">
        <v>8087</v>
      </c>
      <c r="N2845">
        <v>2.253055555</v>
      </c>
      <c r="O2845">
        <v>0</v>
      </c>
      <c r="P2845">
        <v>11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24.783611000000001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2764834</v>
      </c>
      <c r="B2846">
        <v>1</v>
      </c>
      <c r="C2846" t="s">
        <v>76</v>
      </c>
      <c r="D2846" t="s">
        <v>106</v>
      </c>
      <c r="E2846" t="s">
        <v>153</v>
      </c>
      <c r="F2846" t="s">
        <v>8088</v>
      </c>
      <c r="G2846" t="s">
        <v>155</v>
      </c>
      <c r="H2846" t="s">
        <v>46</v>
      </c>
      <c r="I2846" t="s">
        <v>129</v>
      </c>
      <c r="J2846" t="s">
        <v>130</v>
      </c>
      <c r="K2846" t="s">
        <v>131</v>
      </c>
      <c r="L2846" t="s">
        <v>8089</v>
      </c>
      <c r="M2846" t="s">
        <v>8090</v>
      </c>
      <c r="N2846">
        <v>0.633611111</v>
      </c>
      <c r="O2846">
        <v>0</v>
      </c>
      <c r="P2846">
        <v>12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7.6033330000000001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2764847</v>
      </c>
      <c r="B2847">
        <v>1</v>
      </c>
      <c r="C2847" t="s">
        <v>77</v>
      </c>
      <c r="D2847" t="s">
        <v>108</v>
      </c>
      <c r="E2847" t="s">
        <v>153</v>
      </c>
      <c r="F2847" t="s">
        <v>8091</v>
      </c>
      <c r="G2847" t="s">
        <v>249</v>
      </c>
      <c r="H2847" t="s">
        <v>46</v>
      </c>
      <c r="I2847" t="s">
        <v>129</v>
      </c>
      <c r="J2847" t="s">
        <v>130</v>
      </c>
      <c r="K2847" t="s">
        <v>131</v>
      </c>
      <c r="L2847" t="s">
        <v>8092</v>
      </c>
      <c r="M2847" t="s">
        <v>8093</v>
      </c>
      <c r="N2847">
        <v>4.9083333329999999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4.9083329999999998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2764832</v>
      </c>
      <c r="B2848">
        <v>1</v>
      </c>
      <c r="C2848" t="s">
        <v>77</v>
      </c>
      <c r="D2848" t="s">
        <v>114</v>
      </c>
      <c r="E2848" t="s">
        <v>167</v>
      </c>
      <c r="F2848" t="s">
        <v>8094</v>
      </c>
      <c r="G2848" t="s">
        <v>160</v>
      </c>
      <c r="H2848" t="s">
        <v>46</v>
      </c>
      <c r="I2848" t="s">
        <v>129</v>
      </c>
      <c r="J2848" t="s">
        <v>130</v>
      </c>
      <c r="K2848" t="s">
        <v>131</v>
      </c>
      <c r="L2848" t="s">
        <v>8095</v>
      </c>
      <c r="M2848" t="s">
        <v>8096</v>
      </c>
      <c r="N2848">
        <v>0.578333333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5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2.891667</v>
      </c>
    </row>
    <row r="2849" spans="1:26" x14ac:dyDescent="0.3">
      <c r="A2849">
        <v>2764831</v>
      </c>
      <c r="B2849">
        <v>1</v>
      </c>
      <c r="C2849" t="s">
        <v>76</v>
      </c>
      <c r="D2849" t="s">
        <v>95</v>
      </c>
      <c r="E2849" t="s">
        <v>163</v>
      </c>
      <c r="F2849" t="s">
        <v>8097</v>
      </c>
      <c r="G2849" t="s">
        <v>199</v>
      </c>
      <c r="H2849" t="s">
        <v>47</v>
      </c>
      <c r="I2849" t="s">
        <v>129</v>
      </c>
      <c r="J2849" t="s">
        <v>130</v>
      </c>
      <c r="K2849" t="s">
        <v>131</v>
      </c>
      <c r="L2849" t="s">
        <v>8098</v>
      </c>
      <c r="M2849" t="s">
        <v>8099</v>
      </c>
      <c r="N2849">
        <v>9.3333333000000004E-2</v>
      </c>
      <c r="O2849">
        <v>4</v>
      </c>
      <c r="P2849">
        <v>1330</v>
      </c>
      <c r="Q2849">
        <v>0</v>
      </c>
      <c r="R2849">
        <v>0</v>
      </c>
      <c r="S2849">
        <v>0</v>
      </c>
      <c r="T2849">
        <v>0</v>
      </c>
      <c r="U2849">
        <v>0.37333300000000003</v>
      </c>
      <c r="V2849">
        <v>124.13333299999999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2764849</v>
      </c>
      <c r="B2850">
        <v>1</v>
      </c>
      <c r="C2850" t="s">
        <v>77</v>
      </c>
      <c r="D2850" t="s">
        <v>114</v>
      </c>
      <c r="E2850" t="s">
        <v>126</v>
      </c>
      <c r="F2850" t="s">
        <v>8100</v>
      </c>
      <c r="G2850" t="s">
        <v>1679</v>
      </c>
      <c r="H2850" t="s">
        <v>46</v>
      </c>
      <c r="I2850" t="s">
        <v>129</v>
      </c>
      <c r="J2850" t="s">
        <v>130</v>
      </c>
      <c r="K2850" t="s">
        <v>131</v>
      </c>
      <c r="L2850" t="s">
        <v>8101</v>
      </c>
      <c r="M2850" t="s">
        <v>8102</v>
      </c>
      <c r="N2850">
        <v>4.1294444439999998</v>
      </c>
      <c r="O2850">
        <v>0</v>
      </c>
      <c r="P2850">
        <v>63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260.15499999999997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2764840</v>
      </c>
      <c r="B2851">
        <v>1</v>
      </c>
      <c r="C2851" t="s">
        <v>77</v>
      </c>
      <c r="D2851" t="s">
        <v>119</v>
      </c>
      <c r="E2851" t="s">
        <v>163</v>
      </c>
      <c r="F2851" t="s">
        <v>8103</v>
      </c>
      <c r="G2851" t="s">
        <v>199</v>
      </c>
      <c r="H2851" t="s">
        <v>47</v>
      </c>
      <c r="I2851" t="s">
        <v>129</v>
      </c>
      <c r="J2851" t="s">
        <v>130</v>
      </c>
      <c r="K2851" t="s">
        <v>131</v>
      </c>
      <c r="L2851" t="s">
        <v>8104</v>
      </c>
      <c r="M2851" t="s">
        <v>8105</v>
      </c>
      <c r="N2851">
        <v>0.95111111100000001</v>
      </c>
      <c r="O2851">
        <v>1</v>
      </c>
      <c r="P2851">
        <v>249</v>
      </c>
      <c r="Q2851">
        <v>0</v>
      </c>
      <c r="R2851">
        <v>0</v>
      </c>
      <c r="S2851">
        <v>0</v>
      </c>
      <c r="T2851">
        <v>0</v>
      </c>
      <c r="U2851">
        <v>0.95111100000000004</v>
      </c>
      <c r="V2851">
        <v>236.82666699999999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2764842</v>
      </c>
      <c r="B2852">
        <v>1</v>
      </c>
      <c r="C2852" t="s">
        <v>76</v>
      </c>
      <c r="D2852" t="s">
        <v>106</v>
      </c>
      <c r="E2852" t="s">
        <v>163</v>
      </c>
      <c r="F2852" t="s">
        <v>6983</v>
      </c>
      <c r="G2852" t="s">
        <v>348</v>
      </c>
      <c r="H2852" t="s">
        <v>47</v>
      </c>
      <c r="I2852" t="s">
        <v>129</v>
      </c>
      <c r="J2852" t="s">
        <v>130</v>
      </c>
      <c r="K2852" t="s">
        <v>142</v>
      </c>
      <c r="L2852" t="s">
        <v>8106</v>
      </c>
      <c r="M2852" t="s">
        <v>8107</v>
      </c>
      <c r="N2852">
        <v>5.4924999999999997</v>
      </c>
      <c r="O2852">
        <v>0</v>
      </c>
      <c r="P2852">
        <v>1059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5816.5574999999999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2764843</v>
      </c>
      <c r="B2853">
        <v>1</v>
      </c>
      <c r="C2853" t="s">
        <v>77</v>
      </c>
      <c r="D2853" t="s">
        <v>113</v>
      </c>
      <c r="E2853" t="s">
        <v>126</v>
      </c>
      <c r="F2853" t="s">
        <v>1296</v>
      </c>
      <c r="G2853" t="s">
        <v>348</v>
      </c>
      <c r="H2853" t="s">
        <v>46</v>
      </c>
      <c r="I2853" t="s">
        <v>129</v>
      </c>
      <c r="J2853" t="s">
        <v>130</v>
      </c>
      <c r="K2853" t="s">
        <v>142</v>
      </c>
      <c r="L2853" t="s">
        <v>8108</v>
      </c>
      <c r="M2853" t="s">
        <v>8109</v>
      </c>
      <c r="N2853">
        <v>3.201944444</v>
      </c>
      <c r="O2853">
        <v>0</v>
      </c>
      <c r="P2853">
        <v>0</v>
      </c>
      <c r="Q2853">
        <v>0</v>
      </c>
      <c r="R2853">
        <v>53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169.703056</v>
      </c>
      <c r="Y2853">
        <v>0</v>
      </c>
      <c r="Z2853">
        <v>0</v>
      </c>
    </row>
    <row r="2854" spans="1:26" x14ac:dyDescent="0.3">
      <c r="A2854">
        <v>2764844</v>
      </c>
      <c r="B2854">
        <v>1</v>
      </c>
      <c r="C2854" t="s">
        <v>76</v>
      </c>
      <c r="D2854" t="s">
        <v>93</v>
      </c>
      <c r="E2854" t="s">
        <v>163</v>
      </c>
      <c r="F2854" t="s">
        <v>8110</v>
      </c>
      <c r="G2854" t="s">
        <v>348</v>
      </c>
      <c r="H2854" t="s">
        <v>47</v>
      </c>
      <c r="I2854" t="s">
        <v>129</v>
      </c>
      <c r="J2854" t="s">
        <v>130</v>
      </c>
      <c r="K2854" t="s">
        <v>142</v>
      </c>
      <c r="L2854" t="s">
        <v>8111</v>
      </c>
      <c r="M2854" t="s">
        <v>8112</v>
      </c>
      <c r="N2854">
        <v>0.94166666600000004</v>
      </c>
      <c r="O2854">
        <v>3</v>
      </c>
      <c r="P2854">
        <v>922</v>
      </c>
      <c r="Q2854">
        <v>0</v>
      </c>
      <c r="R2854">
        <v>0</v>
      </c>
      <c r="S2854">
        <v>0</v>
      </c>
      <c r="T2854">
        <v>0</v>
      </c>
      <c r="U2854">
        <v>2.8250000000000002</v>
      </c>
      <c r="V2854">
        <v>868.21666600000003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2765164</v>
      </c>
      <c r="B2855">
        <v>1</v>
      </c>
      <c r="C2855" t="s">
        <v>76</v>
      </c>
      <c r="D2855" t="s">
        <v>106</v>
      </c>
      <c r="E2855" t="s">
        <v>126</v>
      </c>
      <c r="F2855" t="s">
        <v>2899</v>
      </c>
      <c r="G2855" t="s">
        <v>348</v>
      </c>
      <c r="H2855" t="s">
        <v>46</v>
      </c>
      <c r="I2855" t="s">
        <v>129</v>
      </c>
      <c r="J2855" t="s">
        <v>130</v>
      </c>
      <c r="K2855" t="s">
        <v>142</v>
      </c>
      <c r="L2855" t="s">
        <v>8113</v>
      </c>
      <c r="M2855" t="s">
        <v>8114</v>
      </c>
      <c r="N2855">
        <v>5.5183333330000002</v>
      </c>
      <c r="O2855">
        <v>0</v>
      </c>
      <c r="P2855">
        <v>141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778.08500000000004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2764854</v>
      </c>
      <c r="B2856">
        <v>1</v>
      </c>
      <c r="C2856" t="s">
        <v>77</v>
      </c>
      <c r="D2856" t="s">
        <v>112</v>
      </c>
      <c r="E2856" t="s">
        <v>153</v>
      </c>
      <c r="F2856" t="s">
        <v>8115</v>
      </c>
      <c r="G2856" t="s">
        <v>249</v>
      </c>
      <c r="H2856" t="s">
        <v>46</v>
      </c>
      <c r="I2856" t="s">
        <v>129</v>
      </c>
      <c r="J2856" t="s">
        <v>130</v>
      </c>
      <c r="K2856" t="s">
        <v>131</v>
      </c>
      <c r="L2856" t="s">
        <v>8116</v>
      </c>
      <c r="M2856" t="s">
        <v>8117</v>
      </c>
      <c r="N2856">
        <v>1.126666666</v>
      </c>
      <c r="O2856">
        <v>0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1.1266670000000001</v>
      </c>
      <c r="Y2856">
        <v>0</v>
      </c>
      <c r="Z2856">
        <v>0</v>
      </c>
    </row>
    <row r="2857" spans="1:26" x14ac:dyDescent="0.3">
      <c r="A2857">
        <v>2764856</v>
      </c>
      <c r="B2857">
        <v>1</v>
      </c>
      <c r="C2857" t="s">
        <v>76</v>
      </c>
      <c r="D2857" t="s">
        <v>104</v>
      </c>
      <c r="E2857" t="s">
        <v>158</v>
      </c>
      <c r="F2857" t="s">
        <v>8118</v>
      </c>
      <c r="G2857" t="s">
        <v>199</v>
      </c>
      <c r="H2857" t="s">
        <v>47</v>
      </c>
      <c r="I2857" t="s">
        <v>129</v>
      </c>
      <c r="J2857" t="s">
        <v>130</v>
      </c>
      <c r="K2857" t="s">
        <v>131</v>
      </c>
      <c r="L2857" t="s">
        <v>8119</v>
      </c>
      <c r="M2857" t="s">
        <v>8120</v>
      </c>
      <c r="N2857">
        <v>0.31638888799999998</v>
      </c>
      <c r="O2857">
        <v>0</v>
      </c>
      <c r="P2857">
        <v>0</v>
      </c>
      <c r="Q2857">
        <v>0</v>
      </c>
      <c r="R2857">
        <v>71</v>
      </c>
      <c r="S2857">
        <v>4</v>
      </c>
      <c r="T2857">
        <v>1098</v>
      </c>
      <c r="U2857">
        <v>0</v>
      </c>
      <c r="V2857">
        <v>0</v>
      </c>
      <c r="W2857">
        <v>0</v>
      </c>
      <c r="X2857">
        <v>22.463611</v>
      </c>
      <c r="Y2857">
        <v>1.2655559999999999</v>
      </c>
      <c r="Z2857">
        <v>347.39499899999998</v>
      </c>
    </row>
    <row r="2858" spans="1:26" x14ac:dyDescent="0.3">
      <c r="A2858">
        <v>2764860</v>
      </c>
      <c r="B2858">
        <v>1</v>
      </c>
      <c r="C2858" t="s">
        <v>76</v>
      </c>
      <c r="D2858" t="s">
        <v>81</v>
      </c>
      <c r="E2858" t="s">
        <v>153</v>
      </c>
      <c r="F2858" t="s">
        <v>6654</v>
      </c>
      <c r="G2858" t="s">
        <v>155</v>
      </c>
      <c r="H2858" t="s">
        <v>46</v>
      </c>
      <c r="I2858" t="s">
        <v>129</v>
      </c>
      <c r="J2858" t="s">
        <v>130</v>
      </c>
      <c r="K2858" t="s">
        <v>131</v>
      </c>
      <c r="L2858" t="s">
        <v>8121</v>
      </c>
      <c r="M2858" t="s">
        <v>8122</v>
      </c>
      <c r="N2858">
        <v>0.94194444399999999</v>
      </c>
      <c r="O2858">
        <v>0</v>
      </c>
      <c r="P2858">
        <v>16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15.071111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2764865</v>
      </c>
      <c r="B2859">
        <v>1</v>
      </c>
      <c r="C2859" t="s">
        <v>76</v>
      </c>
      <c r="D2859" t="s">
        <v>85</v>
      </c>
      <c r="E2859" t="s">
        <v>167</v>
      </c>
      <c r="F2859" t="s">
        <v>8123</v>
      </c>
      <c r="G2859" t="s">
        <v>160</v>
      </c>
      <c r="H2859" t="s">
        <v>46</v>
      </c>
      <c r="I2859" t="s">
        <v>129</v>
      </c>
      <c r="J2859" t="s">
        <v>130</v>
      </c>
      <c r="K2859" t="s">
        <v>131</v>
      </c>
      <c r="L2859" t="s">
        <v>8124</v>
      </c>
      <c r="M2859" t="s">
        <v>8125</v>
      </c>
      <c r="N2859">
        <v>0.625</v>
      </c>
      <c r="O2859">
        <v>0</v>
      </c>
      <c r="P2859">
        <v>274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171.25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2764867</v>
      </c>
      <c r="B2860">
        <v>1</v>
      </c>
      <c r="C2860" t="s">
        <v>76</v>
      </c>
      <c r="D2860" t="s">
        <v>79</v>
      </c>
      <c r="E2860" t="s">
        <v>126</v>
      </c>
      <c r="F2860" t="s">
        <v>8126</v>
      </c>
      <c r="G2860" t="s">
        <v>128</v>
      </c>
      <c r="H2860" t="s">
        <v>46</v>
      </c>
      <c r="I2860" t="s">
        <v>129</v>
      </c>
      <c r="J2860" t="s">
        <v>130</v>
      </c>
      <c r="K2860" t="s">
        <v>131</v>
      </c>
      <c r="L2860" t="s">
        <v>8127</v>
      </c>
      <c r="M2860" t="s">
        <v>8128</v>
      </c>
      <c r="N2860">
        <v>3.8125</v>
      </c>
      <c r="O2860">
        <v>0</v>
      </c>
      <c r="P2860">
        <v>5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19.0625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2764863</v>
      </c>
      <c r="B2861">
        <v>1</v>
      </c>
      <c r="C2861" t="s">
        <v>76</v>
      </c>
      <c r="D2861" t="s">
        <v>101</v>
      </c>
      <c r="E2861" t="s">
        <v>167</v>
      </c>
      <c r="F2861" t="s">
        <v>2254</v>
      </c>
      <c r="G2861" t="s">
        <v>348</v>
      </c>
      <c r="H2861" t="s">
        <v>46</v>
      </c>
      <c r="I2861" t="s">
        <v>129</v>
      </c>
      <c r="J2861" t="s">
        <v>130</v>
      </c>
      <c r="K2861" t="s">
        <v>142</v>
      </c>
      <c r="L2861" t="s">
        <v>8129</v>
      </c>
      <c r="M2861" t="s">
        <v>8130</v>
      </c>
      <c r="N2861">
        <v>7.1472222219999999</v>
      </c>
      <c r="O2861">
        <v>0</v>
      </c>
      <c r="P2861">
        <v>20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142.944444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2764810</v>
      </c>
      <c r="B2862">
        <v>2</v>
      </c>
      <c r="C2862" t="s">
        <v>76</v>
      </c>
      <c r="D2862" t="s">
        <v>99</v>
      </c>
      <c r="E2862" t="s">
        <v>163</v>
      </c>
      <c r="F2862" t="s">
        <v>8131</v>
      </c>
      <c r="G2862" t="s">
        <v>264</v>
      </c>
      <c r="H2862" t="s">
        <v>47</v>
      </c>
      <c r="I2862" t="s">
        <v>129</v>
      </c>
      <c r="J2862" t="s">
        <v>130</v>
      </c>
      <c r="K2862" t="s">
        <v>131</v>
      </c>
      <c r="L2862" t="s">
        <v>8079</v>
      </c>
      <c r="M2862" t="s">
        <v>8132</v>
      </c>
      <c r="N2862">
        <v>0.62444444399999999</v>
      </c>
      <c r="O2862">
        <v>0</v>
      </c>
      <c r="P2862">
        <v>333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207.94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2764888</v>
      </c>
      <c r="B2863">
        <v>1</v>
      </c>
      <c r="C2863" t="s">
        <v>76</v>
      </c>
      <c r="D2863" t="s">
        <v>79</v>
      </c>
      <c r="E2863" t="s">
        <v>153</v>
      </c>
      <c r="F2863" t="s">
        <v>8133</v>
      </c>
      <c r="G2863" t="s">
        <v>206</v>
      </c>
      <c r="H2863" t="s">
        <v>46</v>
      </c>
      <c r="I2863" t="s">
        <v>129</v>
      </c>
      <c r="J2863" t="s">
        <v>130</v>
      </c>
      <c r="K2863" t="s">
        <v>131</v>
      </c>
      <c r="L2863" t="s">
        <v>8134</v>
      </c>
      <c r="M2863" t="s">
        <v>8135</v>
      </c>
      <c r="N2863">
        <v>5.483055555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5.4830560000000004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2764878</v>
      </c>
      <c r="B2864">
        <v>1</v>
      </c>
      <c r="C2864" t="s">
        <v>76</v>
      </c>
      <c r="D2864" t="s">
        <v>94</v>
      </c>
      <c r="E2864" t="s">
        <v>153</v>
      </c>
      <c r="F2864" t="s">
        <v>8136</v>
      </c>
      <c r="G2864" t="s">
        <v>206</v>
      </c>
      <c r="H2864" t="s">
        <v>46</v>
      </c>
      <c r="I2864" t="s">
        <v>129</v>
      </c>
      <c r="J2864" t="s">
        <v>130</v>
      </c>
      <c r="K2864" t="s">
        <v>131</v>
      </c>
      <c r="L2864" t="s">
        <v>8137</v>
      </c>
      <c r="M2864" t="s">
        <v>8138</v>
      </c>
      <c r="N2864">
        <v>4.2486111109999998</v>
      </c>
      <c r="O2864">
        <v>0</v>
      </c>
      <c r="P2864">
        <v>6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25.491667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2764874</v>
      </c>
      <c r="B2865">
        <v>1</v>
      </c>
      <c r="C2865" t="s">
        <v>76</v>
      </c>
      <c r="D2865" t="s">
        <v>91</v>
      </c>
      <c r="E2865" t="s">
        <v>163</v>
      </c>
      <c r="F2865" t="s">
        <v>8139</v>
      </c>
      <c r="G2865" t="s">
        <v>264</v>
      </c>
      <c r="H2865" t="s">
        <v>47</v>
      </c>
      <c r="I2865" t="s">
        <v>129</v>
      </c>
      <c r="J2865" t="s">
        <v>130</v>
      </c>
      <c r="K2865" t="s">
        <v>131</v>
      </c>
      <c r="L2865" t="s">
        <v>8140</v>
      </c>
      <c r="M2865" t="s">
        <v>8141</v>
      </c>
      <c r="N2865">
        <v>3.7647222220000001</v>
      </c>
      <c r="O2865">
        <v>0</v>
      </c>
      <c r="P2865">
        <v>60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225.88333299999999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2764871</v>
      </c>
      <c r="B2866">
        <v>1</v>
      </c>
      <c r="C2866" t="s">
        <v>76</v>
      </c>
      <c r="D2866" t="s">
        <v>78</v>
      </c>
      <c r="E2866" t="s">
        <v>126</v>
      </c>
      <c r="F2866" t="s">
        <v>8142</v>
      </c>
      <c r="G2866" t="s">
        <v>348</v>
      </c>
      <c r="H2866" t="s">
        <v>46</v>
      </c>
      <c r="I2866" t="s">
        <v>129</v>
      </c>
      <c r="J2866" t="s">
        <v>130</v>
      </c>
      <c r="K2866" t="s">
        <v>142</v>
      </c>
      <c r="L2866" t="s">
        <v>8143</v>
      </c>
      <c r="M2866" t="s">
        <v>8144</v>
      </c>
      <c r="N2866">
        <v>6.3605555550000004</v>
      </c>
      <c r="O2866">
        <v>0</v>
      </c>
      <c r="P2866">
        <v>41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260.78277800000001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2764882</v>
      </c>
      <c r="B2867">
        <v>1</v>
      </c>
      <c r="C2867" t="s">
        <v>77</v>
      </c>
      <c r="D2867" t="s">
        <v>114</v>
      </c>
      <c r="E2867" t="s">
        <v>153</v>
      </c>
      <c r="F2867" t="s">
        <v>8145</v>
      </c>
      <c r="G2867" t="s">
        <v>249</v>
      </c>
      <c r="H2867" t="s">
        <v>46</v>
      </c>
      <c r="I2867" t="s">
        <v>129</v>
      </c>
      <c r="J2867" t="s">
        <v>130</v>
      </c>
      <c r="K2867" t="s">
        <v>131</v>
      </c>
      <c r="L2867" t="s">
        <v>8146</v>
      </c>
      <c r="M2867" t="s">
        <v>8147</v>
      </c>
      <c r="N2867">
        <v>3.8050000000000002</v>
      </c>
      <c r="O2867">
        <v>0</v>
      </c>
      <c r="P2867">
        <v>27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102.735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2764881</v>
      </c>
      <c r="B2868">
        <v>1</v>
      </c>
      <c r="C2868" t="s">
        <v>76</v>
      </c>
      <c r="D2868" t="s">
        <v>78</v>
      </c>
      <c r="E2868" t="s">
        <v>153</v>
      </c>
      <c r="F2868" t="s">
        <v>8148</v>
      </c>
      <c r="G2868" t="s">
        <v>206</v>
      </c>
      <c r="H2868" t="s">
        <v>46</v>
      </c>
      <c r="I2868" t="s">
        <v>129</v>
      </c>
      <c r="J2868" t="s">
        <v>130</v>
      </c>
      <c r="K2868" t="s">
        <v>131</v>
      </c>
      <c r="L2868" t="s">
        <v>8149</v>
      </c>
      <c r="M2868" t="s">
        <v>8150</v>
      </c>
      <c r="N2868">
        <v>3.2641666659999999</v>
      </c>
      <c r="O2868">
        <v>0</v>
      </c>
      <c r="P2868">
        <v>7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22.849167000000001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2764891</v>
      </c>
      <c r="B2869">
        <v>1</v>
      </c>
      <c r="C2869" t="s">
        <v>76</v>
      </c>
      <c r="D2869" t="s">
        <v>100</v>
      </c>
      <c r="E2869" t="s">
        <v>163</v>
      </c>
      <c r="F2869" t="s">
        <v>8151</v>
      </c>
      <c r="G2869" t="s">
        <v>264</v>
      </c>
      <c r="H2869" t="s">
        <v>47</v>
      </c>
      <c r="I2869" t="s">
        <v>129</v>
      </c>
      <c r="J2869" t="s">
        <v>130</v>
      </c>
      <c r="K2869" t="s">
        <v>131</v>
      </c>
      <c r="L2869" t="s">
        <v>8152</v>
      </c>
      <c r="M2869" t="s">
        <v>8153</v>
      </c>
      <c r="N2869">
        <v>4.8347222219999999</v>
      </c>
      <c r="O2869">
        <v>0</v>
      </c>
      <c r="P2869">
        <v>45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217.5625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2764894</v>
      </c>
      <c r="B2870">
        <v>1</v>
      </c>
      <c r="C2870" t="s">
        <v>76</v>
      </c>
      <c r="D2870" t="s">
        <v>85</v>
      </c>
      <c r="E2870" t="s">
        <v>153</v>
      </c>
      <c r="F2870" t="s">
        <v>8154</v>
      </c>
      <c r="G2870" t="s">
        <v>249</v>
      </c>
      <c r="H2870" t="s">
        <v>46</v>
      </c>
      <c r="I2870" t="s">
        <v>129</v>
      </c>
      <c r="J2870" t="s">
        <v>130</v>
      </c>
      <c r="K2870" t="s">
        <v>131</v>
      </c>
      <c r="L2870" t="s">
        <v>8155</v>
      </c>
      <c r="M2870" t="s">
        <v>8156</v>
      </c>
      <c r="N2870">
        <v>7.0030555550000004</v>
      </c>
      <c r="O2870">
        <v>0</v>
      </c>
      <c r="P2870">
        <v>5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35.015278000000002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2764897</v>
      </c>
      <c r="B2871">
        <v>1</v>
      </c>
      <c r="C2871" t="s">
        <v>76</v>
      </c>
      <c r="D2871" t="s">
        <v>100</v>
      </c>
      <c r="E2871" t="s">
        <v>153</v>
      </c>
      <c r="F2871" t="s">
        <v>8157</v>
      </c>
      <c r="G2871" t="s">
        <v>249</v>
      </c>
      <c r="H2871" t="s">
        <v>46</v>
      </c>
      <c r="I2871" t="s">
        <v>129</v>
      </c>
      <c r="J2871" t="s">
        <v>130</v>
      </c>
      <c r="K2871" t="s">
        <v>131</v>
      </c>
      <c r="L2871" t="s">
        <v>8158</v>
      </c>
      <c r="M2871" t="s">
        <v>8159</v>
      </c>
      <c r="N2871">
        <v>2.0077777769999998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2.0077780000000001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2764934</v>
      </c>
      <c r="B2872">
        <v>1</v>
      </c>
      <c r="C2872" t="s">
        <v>76</v>
      </c>
      <c r="D2872" t="s">
        <v>99</v>
      </c>
      <c r="E2872" t="s">
        <v>158</v>
      </c>
      <c r="F2872" t="s">
        <v>8160</v>
      </c>
      <c r="G2872" t="s">
        <v>199</v>
      </c>
      <c r="H2872" t="s">
        <v>47</v>
      </c>
      <c r="I2872" t="s">
        <v>129</v>
      </c>
      <c r="J2872" t="s">
        <v>130</v>
      </c>
      <c r="K2872" t="s">
        <v>131</v>
      </c>
      <c r="L2872" t="s">
        <v>8161</v>
      </c>
      <c r="M2872" t="s">
        <v>8162</v>
      </c>
      <c r="N2872">
        <v>0.78638888799999995</v>
      </c>
      <c r="O2872">
        <v>30</v>
      </c>
      <c r="P2872">
        <v>5</v>
      </c>
      <c r="Q2872">
        <v>0</v>
      </c>
      <c r="R2872">
        <v>0</v>
      </c>
      <c r="S2872">
        <v>0</v>
      </c>
      <c r="T2872">
        <v>0</v>
      </c>
      <c r="U2872">
        <v>23.591667000000001</v>
      </c>
      <c r="V2872">
        <v>3.9319440000000001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2764908</v>
      </c>
      <c r="B2873">
        <v>1</v>
      </c>
      <c r="C2873" t="s">
        <v>76</v>
      </c>
      <c r="D2873" t="s">
        <v>99</v>
      </c>
      <c r="E2873" t="s">
        <v>158</v>
      </c>
      <c r="F2873" t="s">
        <v>8163</v>
      </c>
      <c r="G2873" t="s">
        <v>199</v>
      </c>
      <c r="H2873" t="s">
        <v>47</v>
      </c>
      <c r="I2873" t="s">
        <v>129</v>
      </c>
      <c r="J2873" t="s">
        <v>130</v>
      </c>
      <c r="K2873" t="s">
        <v>131</v>
      </c>
      <c r="L2873" t="s">
        <v>8164</v>
      </c>
      <c r="M2873" t="s">
        <v>8165</v>
      </c>
      <c r="N2873">
        <v>1.226111111</v>
      </c>
      <c r="O2873">
        <v>25</v>
      </c>
      <c r="P2873">
        <v>785</v>
      </c>
      <c r="Q2873">
        <v>0</v>
      </c>
      <c r="R2873">
        <v>0</v>
      </c>
      <c r="S2873">
        <v>0</v>
      </c>
      <c r="T2873">
        <v>0</v>
      </c>
      <c r="U2873">
        <v>30.652778000000001</v>
      </c>
      <c r="V2873">
        <v>962.49722199999997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2764905</v>
      </c>
      <c r="B2874">
        <v>1</v>
      </c>
      <c r="C2874" t="s">
        <v>76</v>
      </c>
      <c r="D2874" t="s">
        <v>81</v>
      </c>
      <c r="E2874" t="s">
        <v>153</v>
      </c>
      <c r="F2874" t="s">
        <v>5579</v>
      </c>
      <c r="G2874" t="s">
        <v>206</v>
      </c>
      <c r="H2874" t="s">
        <v>46</v>
      </c>
      <c r="I2874" t="s">
        <v>129</v>
      </c>
      <c r="J2874" t="s">
        <v>130</v>
      </c>
      <c r="K2874" t="s">
        <v>131</v>
      </c>
      <c r="L2874" t="s">
        <v>8166</v>
      </c>
      <c r="M2874" t="s">
        <v>8167</v>
      </c>
      <c r="N2874">
        <v>1.886666666</v>
      </c>
      <c r="O2874">
        <v>0</v>
      </c>
      <c r="P2874">
        <v>11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20.753333000000001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2764925</v>
      </c>
      <c r="B2875">
        <v>1</v>
      </c>
      <c r="C2875" t="s">
        <v>76</v>
      </c>
      <c r="D2875" t="s">
        <v>80</v>
      </c>
      <c r="E2875" t="s">
        <v>167</v>
      </c>
      <c r="F2875" t="s">
        <v>8168</v>
      </c>
      <c r="G2875" t="s">
        <v>195</v>
      </c>
      <c r="H2875" t="s">
        <v>46</v>
      </c>
      <c r="I2875" t="s">
        <v>129</v>
      </c>
      <c r="J2875" t="s">
        <v>130</v>
      </c>
      <c r="K2875" t="s">
        <v>131</v>
      </c>
      <c r="L2875" t="s">
        <v>8169</v>
      </c>
      <c r="M2875" t="s">
        <v>8170</v>
      </c>
      <c r="N2875">
        <v>0.33583333300000001</v>
      </c>
      <c r="O2875">
        <v>0</v>
      </c>
      <c r="P2875">
        <v>174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58.435000000000002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2764927</v>
      </c>
      <c r="B2876">
        <v>1</v>
      </c>
      <c r="C2876" t="s">
        <v>76</v>
      </c>
      <c r="D2876" t="s">
        <v>96</v>
      </c>
      <c r="E2876" t="s">
        <v>126</v>
      </c>
      <c r="F2876" t="s">
        <v>8171</v>
      </c>
      <c r="G2876" t="s">
        <v>371</v>
      </c>
      <c r="H2876" t="s">
        <v>46</v>
      </c>
      <c r="I2876" t="s">
        <v>129</v>
      </c>
      <c r="J2876" t="s">
        <v>130</v>
      </c>
      <c r="K2876" t="s">
        <v>131</v>
      </c>
      <c r="L2876" t="s">
        <v>8122</v>
      </c>
      <c r="M2876" t="s">
        <v>8172</v>
      </c>
      <c r="N2876">
        <v>4.2536111109999997</v>
      </c>
      <c r="O2876">
        <v>0</v>
      </c>
      <c r="P2876">
        <v>16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68.057777999999999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2764930</v>
      </c>
      <c r="B2877">
        <v>1</v>
      </c>
      <c r="C2877" t="s">
        <v>76</v>
      </c>
      <c r="D2877" t="s">
        <v>97</v>
      </c>
      <c r="E2877" t="s">
        <v>163</v>
      </c>
      <c r="F2877" t="s">
        <v>8173</v>
      </c>
      <c r="G2877" t="s">
        <v>264</v>
      </c>
      <c r="H2877" t="s">
        <v>47</v>
      </c>
      <c r="I2877" t="s">
        <v>129</v>
      </c>
      <c r="J2877" t="s">
        <v>130</v>
      </c>
      <c r="K2877" t="s">
        <v>131</v>
      </c>
      <c r="L2877" t="s">
        <v>8174</v>
      </c>
      <c r="M2877" t="s">
        <v>8175</v>
      </c>
      <c r="N2877">
        <v>1.738611111</v>
      </c>
      <c r="O2877">
        <v>13</v>
      </c>
      <c r="P2877">
        <v>30</v>
      </c>
      <c r="Q2877">
        <v>0</v>
      </c>
      <c r="R2877">
        <v>0</v>
      </c>
      <c r="S2877">
        <v>0</v>
      </c>
      <c r="T2877">
        <v>0</v>
      </c>
      <c r="U2877">
        <v>22.601944</v>
      </c>
      <c r="V2877">
        <v>52.158332999999999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2764933</v>
      </c>
      <c r="B2878">
        <v>1</v>
      </c>
      <c r="C2878" t="s">
        <v>76</v>
      </c>
      <c r="D2878" t="s">
        <v>78</v>
      </c>
      <c r="E2878" t="s">
        <v>145</v>
      </c>
      <c r="F2878" t="s">
        <v>8176</v>
      </c>
      <c r="G2878" t="s">
        <v>160</v>
      </c>
      <c r="H2878" t="s">
        <v>46</v>
      </c>
      <c r="I2878" t="s">
        <v>129</v>
      </c>
      <c r="J2878" t="s">
        <v>130</v>
      </c>
      <c r="K2878" t="s">
        <v>131</v>
      </c>
      <c r="L2878" t="s">
        <v>8177</v>
      </c>
      <c r="M2878" t="s">
        <v>8178</v>
      </c>
      <c r="N2878">
        <v>0.32638888799999999</v>
      </c>
      <c r="O2878">
        <v>0</v>
      </c>
      <c r="P2878">
        <v>34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11.097222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2764948</v>
      </c>
      <c r="B2879">
        <v>1</v>
      </c>
      <c r="C2879" t="s">
        <v>77</v>
      </c>
      <c r="D2879" t="s">
        <v>113</v>
      </c>
      <c r="E2879" t="s">
        <v>222</v>
      </c>
      <c r="F2879" t="s">
        <v>8179</v>
      </c>
      <c r="G2879" t="s">
        <v>199</v>
      </c>
      <c r="H2879" t="s">
        <v>47</v>
      </c>
      <c r="I2879" t="s">
        <v>129</v>
      </c>
      <c r="J2879" t="s">
        <v>130</v>
      </c>
      <c r="K2879" t="s">
        <v>131</v>
      </c>
      <c r="L2879" t="s">
        <v>8180</v>
      </c>
      <c r="M2879" t="s">
        <v>8181</v>
      </c>
      <c r="N2879">
        <v>0.145277777</v>
      </c>
      <c r="O2879">
        <v>0</v>
      </c>
      <c r="P2879">
        <v>0</v>
      </c>
      <c r="Q2879">
        <v>37</v>
      </c>
      <c r="R2879">
        <v>3535</v>
      </c>
      <c r="S2879">
        <v>113</v>
      </c>
      <c r="T2879">
        <v>1096</v>
      </c>
      <c r="U2879">
        <v>0</v>
      </c>
      <c r="V2879">
        <v>0</v>
      </c>
      <c r="W2879">
        <v>5.3752779999999998</v>
      </c>
      <c r="X2879">
        <v>513.55694200000005</v>
      </c>
      <c r="Y2879">
        <v>16.416388999999999</v>
      </c>
      <c r="Z2879">
        <v>159.22444400000001</v>
      </c>
    </row>
    <row r="2880" spans="1:26" x14ac:dyDescent="0.3">
      <c r="A2880">
        <v>2764954</v>
      </c>
      <c r="B2880">
        <v>1</v>
      </c>
      <c r="C2880" t="s">
        <v>76</v>
      </c>
      <c r="D2880" t="s">
        <v>94</v>
      </c>
      <c r="E2880" t="s">
        <v>153</v>
      </c>
      <c r="F2880" t="s">
        <v>8182</v>
      </c>
      <c r="G2880" t="s">
        <v>249</v>
      </c>
      <c r="H2880" t="s">
        <v>46</v>
      </c>
      <c r="I2880" t="s">
        <v>129</v>
      </c>
      <c r="J2880" t="s">
        <v>130</v>
      </c>
      <c r="K2880" t="s">
        <v>131</v>
      </c>
      <c r="L2880" t="s">
        <v>8183</v>
      </c>
      <c r="M2880" t="s">
        <v>8184</v>
      </c>
      <c r="N2880">
        <v>0.949722222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1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0.94972199999999996</v>
      </c>
    </row>
    <row r="2881" spans="1:26" x14ac:dyDescent="0.3">
      <c r="A2881">
        <v>2764955</v>
      </c>
      <c r="B2881">
        <v>1</v>
      </c>
      <c r="C2881" t="s">
        <v>77</v>
      </c>
      <c r="D2881" t="s">
        <v>108</v>
      </c>
      <c r="E2881" t="s">
        <v>158</v>
      </c>
      <c r="F2881" t="s">
        <v>3094</v>
      </c>
      <c r="G2881" t="s">
        <v>199</v>
      </c>
      <c r="H2881" t="s">
        <v>47</v>
      </c>
      <c r="I2881" t="s">
        <v>129</v>
      </c>
      <c r="J2881" t="s">
        <v>130</v>
      </c>
      <c r="K2881" t="s">
        <v>131</v>
      </c>
      <c r="L2881" t="s">
        <v>8185</v>
      </c>
      <c r="M2881" t="s">
        <v>8186</v>
      </c>
      <c r="N2881">
        <v>0.92861111100000004</v>
      </c>
      <c r="O2881">
        <v>0</v>
      </c>
      <c r="P2881">
        <v>0</v>
      </c>
      <c r="Q2881">
        <v>4</v>
      </c>
      <c r="R2881">
        <v>0</v>
      </c>
      <c r="S2881">
        <v>23</v>
      </c>
      <c r="T2881">
        <v>0</v>
      </c>
      <c r="U2881">
        <v>0</v>
      </c>
      <c r="V2881">
        <v>0</v>
      </c>
      <c r="W2881">
        <v>3.7144439999999999</v>
      </c>
      <c r="X2881">
        <v>0</v>
      </c>
      <c r="Y2881">
        <v>21.358056000000001</v>
      </c>
      <c r="Z2881">
        <v>0</v>
      </c>
    </row>
    <row r="2882" spans="1:26" x14ac:dyDescent="0.3">
      <c r="A2882">
        <v>2764957</v>
      </c>
      <c r="B2882">
        <v>1</v>
      </c>
      <c r="C2882" t="s">
        <v>76</v>
      </c>
      <c r="D2882" t="s">
        <v>81</v>
      </c>
      <c r="E2882" t="s">
        <v>153</v>
      </c>
      <c r="F2882" t="s">
        <v>8187</v>
      </c>
      <c r="G2882" t="s">
        <v>249</v>
      </c>
      <c r="H2882" t="s">
        <v>46</v>
      </c>
      <c r="I2882" t="s">
        <v>129</v>
      </c>
      <c r="J2882" t="s">
        <v>130</v>
      </c>
      <c r="K2882" t="s">
        <v>131</v>
      </c>
      <c r="L2882" t="s">
        <v>8188</v>
      </c>
      <c r="M2882" t="s">
        <v>8189</v>
      </c>
      <c r="N2882">
        <v>4.630833333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4.630833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2764972</v>
      </c>
      <c r="B2883">
        <v>1</v>
      </c>
      <c r="C2883" t="s">
        <v>76</v>
      </c>
      <c r="D2883" t="s">
        <v>92</v>
      </c>
      <c r="E2883" t="s">
        <v>153</v>
      </c>
      <c r="F2883" t="s">
        <v>8190</v>
      </c>
      <c r="G2883" t="s">
        <v>155</v>
      </c>
      <c r="H2883" t="s">
        <v>46</v>
      </c>
      <c r="I2883" t="s">
        <v>129</v>
      </c>
      <c r="J2883" t="s">
        <v>130</v>
      </c>
      <c r="K2883" t="s">
        <v>131</v>
      </c>
      <c r="L2883" t="s">
        <v>8191</v>
      </c>
      <c r="M2883" t="s">
        <v>8192</v>
      </c>
      <c r="N2883">
        <v>5.7811111110000004</v>
      </c>
      <c r="O2883">
        <v>0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5.7811110000000001</v>
      </c>
      <c r="Y2883">
        <v>0</v>
      </c>
      <c r="Z2883">
        <v>0</v>
      </c>
    </row>
    <row r="2884" spans="1:26" x14ac:dyDescent="0.3">
      <c r="A2884">
        <v>2764988</v>
      </c>
      <c r="B2884">
        <v>1</v>
      </c>
      <c r="C2884" t="s">
        <v>77</v>
      </c>
      <c r="D2884" t="s">
        <v>114</v>
      </c>
      <c r="E2884" t="s">
        <v>163</v>
      </c>
      <c r="F2884" t="s">
        <v>8193</v>
      </c>
      <c r="G2884" t="s">
        <v>264</v>
      </c>
      <c r="H2884" t="s">
        <v>47</v>
      </c>
      <c r="I2884" t="s">
        <v>129</v>
      </c>
      <c r="J2884" t="s">
        <v>130</v>
      </c>
      <c r="K2884" t="s">
        <v>131</v>
      </c>
      <c r="L2884" t="s">
        <v>8194</v>
      </c>
      <c r="M2884" t="s">
        <v>8195</v>
      </c>
      <c r="N2884">
        <v>4.7438888879999999</v>
      </c>
      <c r="O2884">
        <v>0</v>
      </c>
      <c r="P2884">
        <v>81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384.255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2764980</v>
      </c>
      <c r="B2885">
        <v>1</v>
      </c>
      <c r="C2885" t="s">
        <v>77</v>
      </c>
      <c r="D2885" t="s">
        <v>123</v>
      </c>
      <c r="E2885" t="s">
        <v>126</v>
      </c>
      <c r="F2885" t="s">
        <v>8196</v>
      </c>
      <c r="G2885" t="s">
        <v>128</v>
      </c>
      <c r="H2885" t="s">
        <v>46</v>
      </c>
      <c r="I2885" t="s">
        <v>129</v>
      </c>
      <c r="J2885" t="s">
        <v>130</v>
      </c>
      <c r="K2885" t="s">
        <v>131</v>
      </c>
      <c r="L2885" t="s">
        <v>8197</v>
      </c>
      <c r="M2885" t="s">
        <v>8198</v>
      </c>
      <c r="N2885">
        <v>1.167777777</v>
      </c>
      <c r="O2885">
        <v>0</v>
      </c>
      <c r="P2885">
        <v>118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137.79777799999999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2764982</v>
      </c>
      <c r="B2886">
        <v>1</v>
      </c>
      <c r="C2886" t="s">
        <v>76</v>
      </c>
      <c r="D2886" t="s">
        <v>92</v>
      </c>
      <c r="E2886" t="s">
        <v>153</v>
      </c>
      <c r="F2886" t="s">
        <v>6669</v>
      </c>
      <c r="G2886" t="s">
        <v>155</v>
      </c>
      <c r="H2886" t="s">
        <v>46</v>
      </c>
      <c r="I2886" t="s">
        <v>129</v>
      </c>
      <c r="J2886" t="s">
        <v>130</v>
      </c>
      <c r="K2886" t="s">
        <v>131</v>
      </c>
      <c r="L2886" t="s">
        <v>8199</v>
      </c>
      <c r="M2886" t="s">
        <v>8200</v>
      </c>
      <c r="N2886">
        <v>6.73</v>
      </c>
      <c r="O2886">
        <v>0</v>
      </c>
      <c r="P2886">
        <v>0</v>
      </c>
      <c r="Q2886">
        <v>0</v>
      </c>
      <c r="R2886">
        <v>2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13.46</v>
      </c>
      <c r="Y2886">
        <v>0</v>
      </c>
      <c r="Z2886">
        <v>0</v>
      </c>
    </row>
    <row r="2887" spans="1:26" x14ac:dyDescent="0.3">
      <c r="A2887">
        <v>2764986</v>
      </c>
      <c r="B2887">
        <v>1</v>
      </c>
      <c r="C2887" t="s">
        <v>76</v>
      </c>
      <c r="D2887" t="s">
        <v>101</v>
      </c>
      <c r="E2887" t="s">
        <v>126</v>
      </c>
      <c r="F2887" t="s">
        <v>8201</v>
      </c>
      <c r="G2887" t="s">
        <v>578</v>
      </c>
      <c r="H2887" t="s">
        <v>46</v>
      </c>
      <c r="I2887" t="s">
        <v>129</v>
      </c>
      <c r="J2887" t="s">
        <v>130</v>
      </c>
      <c r="K2887" t="s">
        <v>131</v>
      </c>
      <c r="L2887" t="s">
        <v>8202</v>
      </c>
      <c r="M2887" t="s">
        <v>8203</v>
      </c>
      <c r="N2887">
        <v>4.2055555550000001</v>
      </c>
      <c r="O2887">
        <v>0</v>
      </c>
      <c r="P2887">
        <v>91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382.705556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2764998</v>
      </c>
      <c r="B2888">
        <v>1</v>
      </c>
      <c r="C2888" t="s">
        <v>77</v>
      </c>
      <c r="D2888" t="s">
        <v>114</v>
      </c>
      <c r="E2888" t="s">
        <v>163</v>
      </c>
      <c r="F2888" t="s">
        <v>8204</v>
      </c>
      <c r="G2888" t="s">
        <v>264</v>
      </c>
      <c r="H2888" t="s">
        <v>47</v>
      </c>
      <c r="I2888" t="s">
        <v>129</v>
      </c>
      <c r="J2888" t="s">
        <v>130</v>
      </c>
      <c r="K2888" t="s">
        <v>131</v>
      </c>
      <c r="L2888" t="s">
        <v>8205</v>
      </c>
      <c r="M2888" t="s">
        <v>8206</v>
      </c>
      <c r="N2888">
        <v>3.1102777769999999</v>
      </c>
      <c r="O2888">
        <v>2</v>
      </c>
      <c r="P2888">
        <v>38</v>
      </c>
      <c r="Q2888">
        <v>0</v>
      </c>
      <c r="R2888">
        <v>0</v>
      </c>
      <c r="S2888">
        <v>0</v>
      </c>
      <c r="T2888">
        <v>0</v>
      </c>
      <c r="U2888">
        <v>6.2205560000000002</v>
      </c>
      <c r="V2888">
        <v>118.190556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2765133</v>
      </c>
      <c r="B2889">
        <v>1</v>
      </c>
      <c r="C2889" t="s">
        <v>76</v>
      </c>
      <c r="D2889" t="s">
        <v>93</v>
      </c>
      <c r="E2889" t="s">
        <v>145</v>
      </c>
      <c r="F2889" t="s">
        <v>8207</v>
      </c>
      <c r="G2889" t="s">
        <v>135</v>
      </c>
      <c r="H2889" t="s">
        <v>46</v>
      </c>
      <c r="I2889" t="s">
        <v>129</v>
      </c>
      <c r="J2889" t="s">
        <v>130</v>
      </c>
      <c r="K2889" t="s">
        <v>131</v>
      </c>
      <c r="L2889" t="s">
        <v>8208</v>
      </c>
      <c r="M2889" t="s">
        <v>8209</v>
      </c>
      <c r="N2889">
        <v>3.1775000000000002</v>
      </c>
      <c r="O2889">
        <v>0</v>
      </c>
      <c r="P2889">
        <v>37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117.5675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2764995</v>
      </c>
      <c r="B2890">
        <v>1</v>
      </c>
      <c r="C2890" t="s">
        <v>77</v>
      </c>
      <c r="D2890" t="s">
        <v>122</v>
      </c>
      <c r="E2890" t="s">
        <v>153</v>
      </c>
      <c r="F2890" t="s">
        <v>8210</v>
      </c>
      <c r="G2890" t="s">
        <v>155</v>
      </c>
      <c r="H2890" t="s">
        <v>46</v>
      </c>
      <c r="I2890" t="s">
        <v>129</v>
      </c>
      <c r="J2890" t="s">
        <v>130</v>
      </c>
      <c r="K2890" t="s">
        <v>131</v>
      </c>
      <c r="L2890" t="s">
        <v>8211</v>
      </c>
      <c r="M2890" t="s">
        <v>8212</v>
      </c>
      <c r="N2890">
        <v>0.60250000000000004</v>
      </c>
      <c r="O2890">
        <v>0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0.60250000000000004</v>
      </c>
      <c r="Y2890">
        <v>0</v>
      </c>
      <c r="Z2890">
        <v>0</v>
      </c>
    </row>
    <row r="2891" spans="1:26" x14ac:dyDescent="0.3">
      <c r="A2891">
        <v>2764993</v>
      </c>
      <c r="B2891">
        <v>1</v>
      </c>
      <c r="C2891" t="s">
        <v>76</v>
      </c>
      <c r="D2891" t="s">
        <v>99</v>
      </c>
      <c r="E2891" t="s">
        <v>158</v>
      </c>
      <c r="F2891" t="s">
        <v>6240</v>
      </c>
      <c r="G2891" t="s">
        <v>199</v>
      </c>
      <c r="H2891" t="s">
        <v>47</v>
      </c>
      <c r="I2891" t="s">
        <v>339</v>
      </c>
      <c r="J2891" t="s">
        <v>130</v>
      </c>
      <c r="K2891" t="s">
        <v>131</v>
      </c>
      <c r="L2891" t="s">
        <v>8213</v>
      </c>
      <c r="M2891" t="s">
        <v>8214</v>
      </c>
      <c r="N2891">
        <v>9.7222220000000008E-3</v>
      </c>
      <c r="O2891">
        <v>62</v>
      </c>
      <c r="P2891">
        <v>3248</v>
      </c>
      <c r="Q2891">
        <v>0</v>
      </c>
      <c r="R2891">
        <v>0</v>
      </c>
      <c r="S2891">
        <v>0</v>
      </c>
      <c r="T2891">
        <v>0</v>
      </c>
      <c r="U2891">
        <v>0.60277800000000004</v>
      </c>
      <c r="V2891">
        <v>31.577777000000001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2764999</v>
      </c>
      <c r="B2892">
        <v>1</v>
      </c>
      <c r="C2892" t="s">
        <v>76</v>
      </c>
      <c r="D2892" t="s">
        <v>91</v>
      </c>
      <c r="E2892" t="s">
        <v>126</v>
      </c>
      <c r="F2892" t="s">
        <v>8215</v>
      </c>
      <c r="G2892" t="s">
        <v>160</v>
      </c>
      <c r="H2892" t="s">
        <v>46</v>
      </c>
      <c r="I2892" t="s">
        <v>129</v>
      </c>
      <c r="J2892" t="s">
        <v>130</v>
      </c>
      <c r="K2892" t="s">
        <v>131</v>
      </c>
      <c r="L2892" t="s">
        <v>8216</v>
      </c>
      <c r="M2892" t="s">
        <v>8217</v>
      </c>
      <c r="N2892">
        <v>1.3233333329999999</v>
      </c>
      <c r="O2892">
        <v>0</v>
      </c>
      <c r="P2892">
        <v>0</v>
      </c>
      <c r="Q2892">
        <v>0</v>
      </c>
      <c r="R2892">
        <v>42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55.58</v>
      </c>
      <c r="Y2892">
        <v>0</v>
      </c>
      <c r="Z2892">
        <v>0</v>
      </c>
    </row>
    <row r="2893" spans="1:26" x14ac:dyDescent="0.3">
      <c r="A2893">
        <v>2765005</v>
      </c>
      <c r="B2893">
        <v>1</v>
      </c>
      <c r="C2893" t="s">
        <v>76</v>
      </c>
      <c r="D2893" t="s">
        <v>92</v>
      </c>
      <c r="E2893" t="s">
        <v>153</v>
      </c>
      <c r="F2893" t="s">
        <v>8218</v>
      </c>
      <c r="G2893" t="s">
        <v>155</v>
      </c>
      <c r="H2893" t="s">
        <v>46</v>
      </c>
      <c r="I2893" t="s">
        <v>129</v>
      </c>
      <c r="J2893" t="s">
        <v>130</v>
      </c>
      <c r="K2893" t="s">
        <v>131</v>
      </c>
      <c r="L2893" t="s">
        <v>8219</v>
      </c>
      <c r="M2893" t="s">
        <v>8220</v>
      </c>
      <c r="N2893">
        <v>7.750555555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1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7.7505559999999996</v>
      </c>
    </row>
    <row r="2894" spans="1:26" x14ac:dyDescent="0.3">
      <c r="A2894">
        <v>2765000</v>
      </c>
      <c r="B2894">
        <v>1</v>
      </c>
      <c r="C2894" t="s">
        <v>76</v>
      </c>
      <c r="D2894" t="s">
        <v>80</v>
      </c>
      <c r="E2894" t="s">
        <v>153</v>
      </c>
      <c r="F2894" t="s">
        <v>8221</v>
      </c>
      <c r="G2894" t="s">
        <v>155</v>
      </c>
      <c r="H2894" t="s">
        <v>46</v>
      </c>
      <c r="I2894" t="s">
        <v>129</v>
      </c>
      <c r="J2894" t="s">
        <v>130</v>
      </c>
      <c r="K2894" t="s">
        <v>131</v>
      </c>
      <c r="L2894" t="s">
        <v>8222</v>
      </c>
      <c r="M2894" t="s">
        <v>8223</v>
      </c>
      <c r="N2894">
        <v>5.5772222219999996</v>
      </c>
      <c r="O2894">
        <v>0</v>
      </c>
      <c r="P2894">
        <v>2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11.154444</v>
      </c>
      <c r="W2894">
        <v>0</v>
      </c>
      <c r="X2894">
        <v>0</v>
      </c>
      <c r="Y2894">
        <v>0</v>
      </c>
      <c r="Z2894">
        <v>0</v>
      </c>
    </row>
    <row r="2895" spans="1:26" x14ac:dyDescent="0.3">
      <c r="A2895">
        <v>2765008</v>
      </c>
      <c r="B2895">
        <v>1</v>
      </c>
      <c r="C2895" t="s">
        <v>76</v>
      </c>
      <c r="D2895" t="s">
        <v>103</v>
      </c>
      <c r="E2895" t="s">
        <v>153</v>
      </c>
      <c r="F2895" t="s">
        <v>8224</v>
      </c>
      <c r="G2895" t="s">
        <v>155</v>
      </c>
      <c r="H2895" t="s">
        <v>46</v>
      </c>
      <c r="I2895" t="s">
        <v>129</v>
      </c>
      <c r="J2895" t="s">
        <v>130</v>
      </c>
      <c r="K2895" t="s">
        <v>131</v>
      </c>
      <c r="L2895" t="s">
        <v>8225</v>
      </c>
      <c r="M2895" t="s">
        <v>8226</v>
      </c>
      <c r="N2895">
        <v>2.7280555550000001</v>
      </c>
      <c r="O2895">
        <v>0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2.728056</v>
      </c>
      <c r="Y2895">
        <v>0</v>
      </c>
      <c r="Z2895">
        <v>0</v>
      </c>
    </row>
    <row r="2896" spans="1:26" x14ac:dyDescent="0.3">
      <c r="A2896">
        <v>2765006</v>
      </c>
      <c r="B2896">
        <v>1</v>
      </c>
      <c r="C2896" t="s">
        <v>76</v>
      </c>
      <c r="D2896" t="s">
        <v>103</v>
      </c>
      <c r="E2896" t="s">
        <v>126</v>
      </c>
      <c r="F2896" t="s">
        <v>8227</v>
      </c>
      <c r="G2896" t="s">
        <v>160</v>
      </c>
      <c r="H2896" t="s">
        <v>46</v>
      </c>
      <c r="I2896" t="s">
        <v>129</v>
      </c>
      <c r="J2896" t="s">
        <v>130</v>
      </c>
      <c r="K2896" t="s">
        <v>131</v>
      </c>
      <c r="L2896" t="s">
        <v>8228</v>
      </c>
      <c r="M2896" t="s">
        <v>8229</v>
      </c>
      <c r="N2896">
        <v>0.42194444399999997</v>
      </c>
      <c r="O2896">
        <v>0</v>
      </c>
      <c r="P2896">
        <v>0</v>
      </c>
      <c r="Q2896">
        <v>0</v>
      </c>
      <c r="R2896">
        <v>118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49.789444000000003</v>
      </c>
      <c r="Y2896">
        <v>0</v>
      </c>
      <c r="Z2896">
        <v>0</v>
      </c>
    </row>
    <row r="2897" spans="1:26" x14ac:dyDescent="0.3">
      <c r="A2897">
        <v>2765009</v>
      </c>
      <c r="B2897">
        <v>1</v>
      </c>
      <c r="C2897" t="s">
        <v>77</v>
      </c>
      <c r="D2897" t="s">
        <v>111</v>
      </c>
      <c r="E2897" t="s">
        <v>126</v>
      </c>
      <c r="F2897" t="s">
        <v>8230</v>
      </c>
      <c r="G2897" t="s">
        <v>8231</v>
      </c>
      <c r="H2897" t="s">
        <v>46</v>
      </c>
      <c r="I2897" t="s">
        <v>129</v>
      </c>
      <c r="J2897" t="s">
        <v>130</v>
      </c>
      <c r="K2897" t="s">
        <v>131</v>
      </c>
      <c r="L2897" t="s">
        <v>8232</v>
      </c>
      <c r="M2897" t="s">
        <v>8233</v>
      </c>
      <c r="N2897">
        <v>1.892222222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17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32.167777999999998</v>
      </c>
    </row>
    <row r="2898" spans="1:26" x14ac:dyDescent="0.3">
      <c r="A2898">
        <v>2765034</v>
      </c>
      <c r="B2898">
        <v>1</v>
      </c>
      <c r="C2898" t="s">
        <v>77</v>
      </c>
      <c r="D2898" t="s">
        <v>114</v>
      </c>
      <c r="E2898" t="s">
        <v>126</v>
      </c>
      <c r="F2898" t="s">
        <v>8234</v>
      </c>
      <c r="G2898" t="s">
        <v>1679</v>
      </c>
      <c r="H2898" t="s">
        <v>46</v>
      </c>
      <c r="I2898" t="s">
        <v>129</v>
      </c>
      <c r="J2898" t="s">
        <v>130</v>
      </c>
      <c r="K2898" t="s">
        <v>131</v>
      </c>
      <c r="L2898" t="s">
        <v>8235</v>
      </c>
      <c r="M2898" t="s">
        <v>8236</v>
      </c>
      <c r="N2898">
        <v>6.4466666659999996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6.4466669999999997</v>
      </c>
    </row>
    <row r="2899" spans="1:26" x14ac:dyDescent="0.3">
      <c r="A2899">
        <v>2765013</v>
      </c>
      <c r="B2899">
        <v>1</v>
      </c>
      <c r="C2899" t="s">
        <v>76</v>
      </c>
      <c r="D2899" t="s">
        <v>92</v>
      </c>
      <c r="E2899" t="s">
        <v>167</v>
      </c>
      <c r="F2899" t="s">
        <v>8237</v>
      </c>
      <c r="G2899" t="s">
        <v>160</v>
      </c>
      <c r="H2899" t="s">
        <v>46</v>
      </c>
      <c r="I2899" t="s">
        <v>129</v>
      </c>
      <c r="J2899" t="s">
        <v>130</v>
      </c>
      <c r="K2899" t="s">
        <v>131</v>
      </c>
      <c r="L2899" t="s">
        <v>8238</v>
      </c>
      <c r="M2899" t="s">
        <v>8239</v>
      </c>
      <c r="N2899">
        <v>2.9063888879999999</v>
      </c>
      <c r="O2899">
        <v>0</v>
      </c>
      <c r="P2899">
        <v>0</v>
      </c>
      <c r="Q2899">
        <v>0</v>
      </c>
      <c r="R2899">
        <v>96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279.01333299999999</v>
      </c>
      <c r="Y2899">
        <v>0</v>
      </c>
      <c r="Z2899">
        <v>0</v>
      </c>
    </row>
    <row r="2900" spans="1:26" x14ac:dyDescent="0.3">
      <c r="A2900">
        <v>2765020</v>
      </c>
      <c r="B2900">
        <v>1</v>
      </c>
      <c r="C2900" t="s">
        <v>76</v>
      </c>
      <c r="D2900" t="s">
        <v>106</v>
      </c>
      <c r="E2900" t="s">
        <v>163</v>
      </c>
      <c r="F2900" t="s">
        <v>8240</v>
      </c>
      <c r="G2900" t="s">
        <v>348</v>
      </c>
      <c r="H2900" t="s">
        <v>47</v>
      </c>
      <c r="I2900" t="s">
        <v>129</v>
      </c>
      <c r="J2900" t="s">
        <v>130</v>
      </c>
      <c r="K2900" t="s">
        <v>142</v>
      </c>
      <c r="L2900" t="s">
        <v>8241</v>
      </c>
      <c r="M2900" t="s">
        <v>8242</v>
      </c>
      <c r="N2900">
        <v>4.9447222220000002</v>
      </c>
      <c r="O2900">
        <v>0</v>
      </c>
      <c r="P2900">
        <v>150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741.70833300000004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2765021</v>
      </c>
      <c r="B2901">
        <v>1</v>
      </c>
      <c r="C2901" t="s">
        <v>76</v>
      </c>
      <c r="D2901" t="s">
        <v>93</v>
      </c>
      <c r="E2901" t="s">
        <v>153</v>
      </c>
      <c r="F2901" t="s">
        <v>8243</v>
      </c>
      <c r="G2901" t="s">
        <v>155</v>
      </c>
      <c r="H2901" t="s">
        <v>46</v>
      </c>
      <c r="I2901" t="s">
        <v>129</v>
      </c>
      <c r="J2901" t="s">
        <v>130</v>
      </c>
      <c r="K2901" t="s">
        <v>131</v>
      </c>
      <c r="L2901" t="s">
        <v>8244</v>
      </c>
      <c r="M2901" t="s">
        <v>8245</v>
      </c>
      <c r="N2901">
        <v>4.2705555549999996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4.270556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2765031</v>
      </c>
      <c r="B2902">
        <v>1</v>
      </c>
      <c r="C2902" t="s">
        <v>76</v>
      </c>
      <c r="D2902" t="s">
        <v>81</v>
      </c>
      <c r="E2902" t="s">
        <v>153</v>
      </c>
      <c r="F2902" t="s">
        <v>8246</v>
      </c>
      <c r="G2902" t="s">
        <v>249</v>
      </c>
      <c r="H2902" t="s">
        <v>46</v>
      </c>
      <c r="I2902" t="s">
        <v>129</v>
      </c>
      <c r="J2902" t="s">
        <v>130</v>
      </c>
      <c r="K2902" t="s">
        <v>131</v>
      </c>
      <c r="L2902" t="s">
        <v>8247</v>
      </c>
      <c r="M2902" t="s">
        <v>8248</v>
      </c>
      <c r="N2902">
        <v>6.2377777769999998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6.2377779999999996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2765026</v>
      </c>
      <c r="B2903">
        <v>1</v>
      </c>
      <c r="C2903" t="s">
        <v>76</v>
      </c>
      <c r="D2903" t="s">
        <v>101</v>
      </c>
      <c r="E2903" t="s">
        <v>222</v>
      </c>
      <c r="F2903" t="s">
        <v>7884</v>
      </c>
      <c r="G2903" t="s">
        <v>199</v>
      </c>
      <c r="H2903" t="s">
        <v>47</v>
      </c>
      <c r="I2903" t="s">
        <v>129</v>
      </c>
      <c r="J2903" t="s">
        <v>130</v>
      </c>
      <c r="K2903" t="s">
        <v>131</v>
      </c>
      <c r="L2903" t="s">
        <v>8249</v>
      </c>
      <c r="M2903" t="s">
        <v>8250</v>
      </c>
      <c r="N2903">
        <v>0.22916666599999999</v>
      </c>
      <c r="O2903">
        <v>0</v>
      </c>
      <c r="P2903">
        <v>691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158.35416599999999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2765047</v>
      </c>
      <c r="B2904">
        <v>1</v>
      </c>
      <c r="C2904" t="s">
        <v>76</v>
      </c>
      <c r="D2904" t="s">
        <v>96</v>
      </c>
      <c r="E2904" t="s">
        <v>153</v>
      </c>
      <c r="F2904" t="s">
        <v>8251</v>
      </c>
      <c r="G2904" t="s">
        <v>249</v>
      </c>
      <c r="H2904" t="s">
        <v>46</v>
      </c>
      <c r="I2904" t="s">
        <v>129</v>
      </c>
      <c r="J2904" t="s">
        <v>130</v>
      </c>
      <c r="K2904" t="s">
        <v>131</v>
      </c>
      <c r="L2904" t="s">
        <v>8252</v>
      </c>
      <c r="M2904" t="s">
        <v>8253</v>
      </c>
      <c r="N2904">
        <v>1.2102777769999999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1.210278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2765038</v>
      </c>
      <c r="B2905">
        <v>1</v>
      </c>
      <c r="C2905" t="s">
        <v>77</v>
      </c>
      <c r="D2905" t="s">
        <v>122</v>
      </c>
      <c r="E2905" t="s">
        <v>163</v>
      </c>
      <c r="F2905" t="s">
        <v>8254</v>
      </c>
      <c r="G2905" t="s">
        <v>264</v>
      </c>
      <c r="H2905" t="s">
        <v>47</v>
      </c>
      <c r="I2905" t="s">
        <v>129</v>
      </c>
      <c r="J2905" t="s">
        <v>130</v>
      </c>
      <c r="K2905" t="s">
        <v>131</v>
      </c>
      <c r="L2905" t="s">
        <v>8255</v>
      </c>
      <c r="M2905" t="s">
        <v>8256</v>
      </c>
      <c r="N2905">
        <v>0.73</v>
      </c>
      <c r="O2905">
        <v>0</v>
      </c>
      <c r="P2905">
        <v>0</v>
      </c>
      <c r="Q2905">
        <v>3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2.19</v>
      </c>
      <c r="X2905">
        <v>0</v>
      </c>
      <c r="Y2905">
        <v>0</v>
      </c>
      <c r="Z2905">
        <v>0</v>
      </c>
    </row>
    <row r="2906" spans="1:26" x14ac:dyDescent="0.3">
      <c r="A2906">
        <v>2765040</v>
      </c>
      <c r="B2906">
        <v>1</v>
      </c>
      <c r="C2906" t="s">
        <v>77</v>
      </c>
      <c r="D2906" t="s">
        <v>122</v>
      </c>
      <c r="E2906" t="s">
        <v>163</v>
      </c>
      <c r="F2906" t="s">
        <v>8257</v>
      </c>
      <c r="G2906" t="s">
        <v>264</v>
      </c>
      <c r="H2906" t="s">
        <v>47</v>
      </c>
      <c r="I2906" t="s">
        <v>129</v>
      </c>
      <c r="J2906" t="s">
        <v>130</v>
      </c>
      <c r="K2906" t="s">
        <v>131</v>
      </c>
      <c r="L2906" t="s">
        <v>8258</v>
      </c>
      <c r="M2906" t="s">
        <v>8259</v>
      </c>
      <c r="N2906">
        <v>1.373611111</v>
      </c>
      <c r="O2906">
        <v>0</v>
      </c>
      <c r="P2906">
        <v>0</v>
      </c>
      <c r="Q2906">
        <v>0</v>
      </c>
      <c r="R2906">
        <v>0</v>
      </c>
      <c r="S2906">
        <v>2</v>
      </c>
      <c r="T2906">
        <v>40</v>
      </c>
      <c r="U2906">
        <v>0</v>
      </c>
      <c r="V2906">
        <v>0</v>
      </c>
      <c r="W2906">
        <v>0</v>
      </c>
      <c r="X2906">
        <v>0</v>
      </c>
      <c r="Y2906">
        <v>2.7472219999999998</v>
      </c>
      <c r="Z2906">
        <v>54.944443999999997</v>
      </c>
    </row>
    <row r="2907" spans="1:26" x14ac:dyDescent="0.3">
      <c r="A2907">
        <v>2765043</v>
      </c>
      <c r="B2907">
        <v>1</v>
      </c>
      <c r="C2907" t="s">
        <v>76</v>
      </c>
      <c r="D2907" t="s">
        <v>90</v>
      </c>
      <c r="E2907" t="s">
        <v>153</v>
      </c>
      <c r="F2907" t="s">
        <v>8260</v>
      </c>
      <c r="G2907" t="s">
        <v>155</v>
      </c>
      <c r="H2907" t="s">
        <v>46</v>
      </c>
      <c r="I2907" t="s">
        <v>129</v>
      </c>
      <c r="J2907" t="s">
        <v>130</v>
      </c>
      <c r="K2907" t="s">
        <v>131</v>
      </c>
      <c r="L2907" t="s">
        <v>8261</v>
      </c>
      <c r="M2907" t="s">
        <v>8262</v>
      </c>
      <c r="N2907">
        <v>2.0099999999999998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2.0099999999999998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2765049</v>
      </c>
      <c r="B2908">
        <v>1</v>
      </c>
      <c r="C2908" t="s">
        <v>76</v>
      </c>
      <c r="D2908" t="s">
        <v>81</v>
      </c>
      <c r="E2908" t="s">
        <v>145</v>
      </c>
      <c r="F2908" t="s">
        <v>8263</v>
      </c>
      <c r="G2908" t="s">
        <v>135</v>
      </c>
      <c r="H2908" t="s">
        <v>46</v>
      </c>
      <c r="I2908" t="s">
        <v>129</v>
      </c>
      <c r="J2908" t="s">
        <v>130</v>
      </c>
      <c r="K2908" t="s">
        <v>131</v>
      </c>
      <c r="L2908" t="s">
        <v>8264</v>
      </c>
      <c r="M2908" t="s">
        <v>8265</v>
      </c>
      <c r="N2908">
        <v>4.1063888879999997</v>
      </c>
      <c r="O2908">
        <v>0</v>
      </c>
      <c r="P2908">
        <v>45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184.78749999999999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2765048</v>
      </c>
      <c r="B2909">
        <v>1</v>
      </c>
      <c r="C2909" t="s">
        <v>76</v>
      </c>
      <c r="D2909" t="s">
        <v>89</v>
      </c>
      <c r="E2909" t="s">
        <v>126</v>
      </c>
      <c r="F2909" t="s">
        <v>8266</v>
      </c>
      <c r="G2909" t="s">
        <v>371</v>
      </c>
      <c r="H2909" t="s">
        <v>46</v>
      </c>
      <c r="I2909" t="s">
        <v>129</v>
      </c>
      <c r="J2909" t="s">
        <v>130</v>
      </c>
      <c r="K2909" t="s">
        <v>131</v>
      </c>
      <c r="L2909" t="s">
        <v>8267</v>
      </c>
      <c r="M2909" t="s">
        <v>8268</v>
      </c>
      <c r="N2909">
        <v>3.8163888880000001</v>
      </c>
      <c r="O2909">
        <v>0</v>
      </c>
      <c r="P2909">
        <v>14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53.429443999999997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2765052</v>
      </c>
      <c r="B2910">
        <v>1</v>
      </c>
      <c r="C2910" t="s">
        <v>76</v>
      </c>
      <c r="D2910" t="s">
        <v>78</v>
      </c>
      <c r="E2910" t="s">
        <v>153</v>
      </c>
      <c r="F2910" t="s">
        <v>8269</v>
      </c>
      <c r="G2910" t="s">
        <v>155</v>
      </c>
      <c r="H2910" t="s">
        <v>46</v>
      </c>
      <c r="I2910" t="s">
        <v>129</v>
      </c>
      <c r="J2910" t="s">
        <v>130</v>
      </c>
      <c r="K2910" t="s">
        <v>131</v>
      </c>
      <c r="L2910" t="s">
        <v>8270</v>
      </c>
      <c r="M2910" t="s">
        <v>8271</v>
      </c>
      <c r="N2910">
        <v>2.9030555549999999</v>
      </c>
      <c r="O2910">
        <v>0</v>
      </c>
      <c r="P2910">
        <v>172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499.32555500000001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2765053</v>
      </c>
      <c r="B2911">
        <v>1</v>
      </c>
      <c r="C2911" t="s">
        <v>77</v>
      </c>
      <c r="D2911" t="s">
        <v>123</v>
      </c>
      <c r="E2911" t="s">
        <v>158</v>
      </c>
      <c r="F2911" t="s">
        <v>8272</v>
      </c>
      <c r="G2911" t="s">
        <v>199</v>
      </c>
      <c r="H2911" t="s">
        <v>47</v>
      </c>
      <c r="I2911" t="s">
        <v>129</v>
      </c>
      <c r="J2911" t="s">
        <v>130</v>
      </c>
      <c r="K2911" t="s">
        <v>131</v>
      </c>
      <c r="L2911" t="s">
        <v>8273</v>
      </c>
      <c r="M2911" t="s">
        <v>8274</v>
      </c>
      <c r="N2911">
        <v>0.32666666599999999</v>
      </c>
      <c r="O2911">
        <v>27</v>
      </c>
      <c r="P2911">
        <v>1189</v>
      </c>
      <c r="Q2911">
        <v>0</v>
      </c>
      <c r="R2911">
        <v>0</v>
      </c>
      <c r="S2911">
        <v>0</v>
      </c>
      <c r="T2911">
        <v>0</v>
      </c>
      <c r="U2911">
        <v>8.82</v>
      </c>
      <c r="V2911">
        <v>388.40666599999997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2765054</v>
      </c>
      <c r="B2912">
        <v>1</v>
      </c>
      <c r="C2912" t="s">
        <v>77</v>
      </c>
      <c r="D2912" t="s">
        <v>116</v>
      </c>
      <c r="E2912" t="s">
        <v>222</v>
      </c>
      <c r="F2912" t="s">
        <v>8275</v>
      </c>
      <c r="G2912" t="s">
        <v>199</v>
      </c>
      <c r="H2912" t="s">
        <v>47</v>
      </c>
      <c r="I2912" t="s">
        <v>339</v>
      </c>
      <c r="J2912" t="s">
        <v>130</v>
      </c>
      <c r="K2912" t="s">
        <v>131</v>
      </c>
      <c r="L2912" t="s">
        <v>8276</v>
      </c>
      <c r="M2912" t="s">
        <v>8277</v>
      </c>
      <c r="N2912">
        <v>3.5833333000000002E-2</v>
      </c>
      <c r="O2912">
        <v>617</v>
      </c>
      <c r="P2912">
        <v>3008</v>
      </c>
      <c r="Q2912">
        <v>0</v>
      </c>
      <c r="R2912">
        <v>0</v>
      </c>
      <c r="S2912">
        <v>0</v>
      </c>
      <c r="T2912">
        <v>0</v>
      </c>
      <c r="U2912">
        <v>22.109165999999998</v>
      </c>
      <c r="V2912">
        <v>107.786666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2765061</v>
      </c>
      <c r="B2913">
        <v>1</v>
      </c>
      <c r="C2913" t="s">
        <v>76</v>
      </c>
      <c r="D2913" t="s">
        <v>101</v>
      </c>
      <c r="E2913" t="s">
        <v>222</v>
      </c>
      <c r="F2913" t="s">
        <v>8278</v>
      </c>
      <c r="G2913" t="s">
        <v>199</v>
      </c>
      <c r="H2913" t="s">
        <v>47</v>
      </c>
      <c r="I2913" t="s">
        <v>129</v>
      </c>
      <c r="J2913" t="s">
        <v>130</v>
      </c>
      <c r="K2913" t="s">
        <v>131</v>
      </c>
      <c r="L2913" t="s">
        <v>8279</v>
      </c>
      <c r="M2913" t="s">
        <v>8280</v>
      </c>
      <c r="N2913">
        <v>1.3444444440000001</v>
      </c>
      <c r="O2913">
        <v>0</v>
      </c>
      <c r="P2913">
        <v>689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926.32222200000001</v>
      </c>
      <c r="W2913">
        <v>0</v>
      </c>
      <c r="X2913">
        <v>0</v>
      </c>
      <c r="Y2913">
        <v>0</v>
      </c>
      <c r="Z2913">
        <v>0</v>
      </c>
    </row>
    <row r="2914" spans="1:26" x14ac:dyDescent="0.3">
      <c r="A2914">
        <v>2765068</v>
      </c>
      <c r="B2914">
        <v>1</v>
      </c>
      <c r="C2914" t="s">
        <v>77</v>
      </c>
      <c r="D2914" t="s">
        <v>113</v>
      </c>
      <c r="E2914" t="s">
        <v>163</v>
      </c>
      <c r="F2914" t="s">
        <v>8281</v>
      </c>
      <c r="G2914" t="s">
        <v>348</v>
      </c>
      <c r="H2914" t="s">
        <v>47</v>
      </c>
      <c r="I2914" t="s">
        <v>129</v>
      </c>
      <c r="J2914" t="s">
        <v>130</v>
      </c>
      <c r="K2914" t="s">
        <v>142</v>
      </c>
      <c r="L2914" t="s">
        <v>8282</v>
      </c>
      <c r="M2914" t="s">
        <v>8283</v>
      </c>
      <c r="N2914">
        <v>1.6936111110000001</v>
      </c>
      <c r="O2914">
        <v>0</v>
      </c>
      <c r="P2914">
        <v>0</v>
      </c>
      <c r="Q2914">
        <v>0</v>
      </c>
      <c r="R2914">
        <v>220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372.59444400000001</v>
      </c>
      <c r="Y2914">
        <v>0</v>
      </c>
      <c r="Z2914">
        <v>0</v>
      </c>
    </row>
    <row r="2915" spans="1:26" x14ac:dyDescent="0.3">
      <c r="A2915">
        <v>2765070</v>
      </c>
      <c r="B2915">
        <v>1</v>
      </c>
      <c r="C2915" t="s">
        <v>77</v>
      </c>
      <c r="D2915" t="s">
        <v>113</v>
      </c>
      <c r="E2915" t="s">
        <v>126</v>
      </c>
      <c r="F2915" t="s">
        <v>8284</v>
      </c>
      <c r="G2915" t="s">
        <v>348</v>
      </c>
      <c r="H2915" t="s">
        <v>46</v>
      </c>
      <c r="I2915" t="s">
        <v>129</v>
      </c>
      <c r="J2915" t="s">
        <v>130</v>
      </c>
      <c r="K2915" t="s">
        <v>142</v>
      </c>
      <c r="L2915" t="s">
        <v>8285</v>
      </c>
      <c r="M2915" t="s">
        <v>8286</v>
      </c>
      <c r="N2915">
        <v>1.5133333330000001</v>
      </c>
      <c r="O2915">
        <v>0</v>
      </c>
      <c r="P2915">
        <v>0</v>
      </c>
      <c r="Q2915">
        <v>0</v>
      </c>
      <c r="R2915">
        <v>48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72.64</v>
      </c>
      <c r="Y2915">
        <v>0</v>
      </c>
      <c r="Z2915">
        <v>0</v>
      </c>
    </row>
    <row r="2916" spans="1:26" x14ac:dyDescent="0.3">
      <c r="A2916">
        <v>2765077</v>
      </c>
      <c r="B2916">
        <v>1</v>
      </c>
      <c r="C2916" t="s">
        <v>76</v>
      </c>
      <c r="D2916" t="s">
        <v>90</v>
      </c>
      <c r="E2916" t="s">
        <v>126</v>
      </c>
      <c r="F2916" t="s">
        <v>8287</v>
      </c>
      <c r="G2916" t="s">
        <v>128</v>
      </c>
      <c r="H2916" t="s">
        <v>46</v>
      </c>
      <c r="I2916" t="s">
        <v>129</v>
      </c>
      <c r="J2916" t="s">
        <v>130</v>
      </c>
      <c r="K2916" t="s">
        <v>131</v>
      </c>
      <c r="L2916" t="s">
        <v>8288</v>
      </c>
      <c r="M2916" t="s">
        <v>8289</v>
      </c>
      <c r="N2916">
        <v>1.0505555550000001</v>
      </c>
      <c r="O2916">
        <v>0</v>
      </c>
      <c r="P2916">
        <v>27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28.364999999999998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2765234</v>
      </c>
      <c r="B2917">
        <v>1</v>
      </c>
      <c r="C2917" t="s">
        <v>76</v>
      </c>
      <c r="D2917" t="s">
        <v>78</v>
      </c>
      <c r="E2917" t="s">
        <v>145</v>
      </c>
      <c r="F2917" t="s">
        <v>8290</v>
      </c>
      <c r="G2917" t="s">
        <v>135</v>
      </c>
      <c r="H2917" t="s">
        <v>46</v>
      </c>
      <c r="I2917" t="s">
        <v>129</v>
      </c>
      <c r="J2917" t="s">
        <v>130</v>
      </c>
      <c r="K2917" t="s">
        <v>131</v>
      </c>
      <c r="L2917" t="s">
        <v>8291</v>
      </c>
      <c r="M2917" t="s">
        <v>8292</v>
      </c>
      <c r="N2917">
        <v>9.4102777769999992</v>
      </c>
      <c r="O2917">
        <v>0</v>
      </c>
      <c r="P2917">
        <v>7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65.871943999999999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2765079</v>
      </c>
      <c r="B2918">
        <v>1</v>
      </c>
      <c r="C2918" t="s">
        <v>77</v>
      </c>
      <c r="D2918" t="s">
        <v>124</v>
      </c>
      <c r="E2918" t="s">
        <v>126</v>
      </c>
      <c r="F2918" t="s">
        <v>8293</v>
      </c>
      <c r="G2918" t="s">
        <v>1679</v>
      </c>
      <c r="H2918" t="s">
        <v>46</v>
      </c>
      <c r="I2918" t="s">
        <v>129</v>
      </c>
      <c r="J2918" t="s">
        <v>130</v>
      </c>
      <c r="K2918" t="s">
        <v>131</v>
      </c>
      <c r="L2918" t="s">
        <v>8294</v>
      </c>
      <c r="M2918" t="s">
        <v>8295</v>
      </c>
      <c r="N2918">
        <v>1.2866666659999999</v>
      </c>
      <c r="O2918">
        <v>0</v>
      </c>
      <c r="P2918">
        <v>31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39.886667000000003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2765129</v>
      </c>
      <c r="B2919">
        <v>1</v>
      </c>
      <c r="C2919" t="s">
        <v>76</v>
      </c>
      <c r="D2919" t="s">
        <v>80</v>
      </c>
      <c r="E2919" t="s">
        <v>153</v>
      </c>
      <c r="F2919" t="s">
        <v>8296</v>
      </c>
      <c r="G2919" t="s">
        <v>249</v>
      </c>
      <c r="H2919" t="s">
        <v>46</v>
      </c>
      <c r="I2919" t="s">
        <v>129</v>
      </c>
      <c r="J2919" t="s">
        <v>130</v>
      </c>
      <c r="K2919" t="s">
        <v>131</v>
      </c>
      <c r="L2919" t="s">
        <v>8297</v>
      </c>
      <c r="M2919" t="s">
        <v>8298</v>
      </c>
      <c r="N2919">
        <v>5.182222222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5.1822220000000003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2765086</v>
      </c>
      <c r="B2920">
        <v>1</v>
      </c>
      <c r="C2920" t="s">
        <v>76</v>
      </c>
      <c r="D2920" t="s">
        <v>81</v>
      </c>
      <c r="E2920" t="s">
        <v>126</v>
      </c>
      <c r="F2920" t="s">
        <v>8299</v>
      </c>
      <c r="G2920" t="s">
        <v>3201</v>
      </c>
      <c r="H2920" t="s">
        <v>46</v>
      </c>
      <c r="I2920" t="s">
        <v>129</v>
      </c>
      <c r="J2920" t="s">
        <v>130</v>
      </c>
      <c r="K2920" t="s">
        <v>131</v>
      </c>
      <c r="L2920" t="s">
        <v>8300</v>
      </c>
      <c r="M2920" t="s">
        <v>8301</v>
      </c>
      <c r="N2920">
        <v>0.97194444400000002</v>
      </c>
      <c r="O2920">
        <v>0</v>
      </c>
      <c r="P2920">
        <v>83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80.671389000000005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2765102</v>
      </c>
      <c r="B2921">
        <v>1</v>
      </c>
      <c r="C2921" t="s">
        <v>76</v>
      </c>
      <c r="D2921" t="s">
        <v>92</v>
      </c>
      <c r="E2921" t="s">
        <v>167</v>
      </c>
      <c r="F2921" t="s">
        <v>8302</v>
      </c>
      <c r="G2921" t="s">
        <v>195</v>
      </c>
      <c r="H2921" t="s">
        <v>46</v>
      </c>
      <c r="I2921" t="s">
        <v>129</v>
      </c>
      <c r="J2921" t="s">
        <v>130</v>
      </c>
      <c r="K2921" t="s">
        <v>131</v>
      </c>
      <c r="L2921" t="s">
        <v>8303</v>
      </c>
      <c r="M2921" t="s">
        <v>8304</v>
      </c>
      <c r="N2921">
        <v>4.369722222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110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480.669444</v>
      </c>
    </row>
    <row r="2922" spans="1:26" x14ac:dyDescent="0.3">
      <c r="A2922">
        <v>2764849</v>
      </c>
      <c r="B2922">
        <v>2</v>
      </c>
      <c r="C2922" t="s">
        <v>77</v>
      </c>
      <c r="D2922" t="s">
        <v>114</v>
      </c>
      <c r="E2922" t="s">
        <v>167</v>
      </c>
      <c r="F2922" t="s">
        <v>8305</v>
      </c>
      <c r="G2922" t="s">
        <v>1679</v>
      </c>
      <c r="H2922" t="s">
        <v>46</v>
      </c>
      <c r="I2922" t="s">
        <v>129</v>
      </c>
      <c r="J2922" t="s">
        <v>130</v>
      </c>
      <c r="K2922" t="s">
        <v>131</v>
      </c>
      <c r="L2922" t="s">
        <v>8102</v>
      </c>
      <c r="M2922" t="s">
        <v>8306</v>
      </c>
      <c r="N2922">
        <v>0.13138888800000001</v>
      </c>
      <c r="O2922">
        <v>0</v>
      </c>
      <c r="P2922">
        <v>87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11.430833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2765121</v>
      </c>
      <c r="B2923">
        <v>1</v>
      </c>
      <c r="C2923" t="s">
        <v>77</v>
      </c>
      <c r="D2923" t="s">
        <v>114</v>
      </c>
      <c r="E2923" t="s">
        <v>158</v>
      </c>
      <c r="F2923" t="s">
        <v>8307</v>
      </c>
      <c r="G2923" t="s">
        <v>199</v>
      </c>
      <c r="H2923" t="s">
        <v>47</v>
      </c>
      <c r="I2923" t="s">
        <v>129</v>
      </c>
      <c r="J2923" t="s">
        <v>130</v>
      </c>
      <c r="K2923" t="s">
        <v>131</v>
      </c>
      <c r="L2923" t="s">
        <v>8308</v>
      </c>
      <c r="M2923" t="s">
        <v>8309</v>
      </c>
      <c r="N2923">
        <v>0.14749999999999999</v>
      </c>
      <c r="O2923">
        <v>0</v>
      </c>
      <c r="P2923">
        <v>0</v>
      </c>
      <c r="Q2923">
        <v>0</v>
      </c>
      <c r="R2923">
        <v>0</v>
      </c>
      <c r="S2923">
        <v>36</v>
      </c>
      <c r="T2923">
        <v>60</v>
      </c>
      <c r="U2923">
        <v>0</v>
      </c>
      <c r="V2923">
        <v>0</v>
      </c>
      <c r="W2923">
        <v>0</v>
      </c>
      <c r="X2923">
        <v>0</v>
      </c>
      <c r="Y2923">
        <v>5.31</v>
      </c>
      <c r="Z2923">
        <v>8.85</v>
      </c>
    </row>
    <row r="2924" spans="1:26" x14ac:dyDescent="0.3">
      <c r="A2924">
        <v>2765123</v>
      </c>
      <c r="B2924">
        <v>1</v>
      </c>
      <c r="C2924" t="s">
        <v>76</v>
      </c>
      <c r="D2924" t="s">
        <v>99</v>
      </c>
      <c r="E2924" t="s">
        <v>163</v>
      </c>
      <c r="F2924" t="s">
        <v>8310</v>
      </c>
      <c r="G2924" t="s">
        <v>348</v>
      </c>
      <c r="H2924" t="s">
        <v>47</v>
      </c>
      <c r="I2924" t="s">
        <v>129</v>
      </c>
      <c r="J2924" t="s">
        <v>130</v>
      </c>
      <c r="K2924" t="s">
        <v>142</v>
      </c>
      <c r="L2924" t="s">
        <v>8311</v>
      </c>
      <c r="M2924" t="s">
        <v>8312</v>
      </c>
      <c r="N2924">
        <v>3.9722222220000001</v>
      </c>
      <c r="O2924">
        <v>0</v>
      </c>
      <c r="P2924">
        <v>156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619.66666699999996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2765125</v>
      </c>
      <c r="B2925">
        <v>1</v>
      </c>
      <c r="C2925" t="s">
        <v>76</v>
      </c>
      <c r="D2925" t="s">
        <v>96</v>
      </c>
      <c r="E2925" t="s">
        <v>158</v>
      </c>
      <c r="F2925" t="s">
        <v>8313</v>
      </c>
      <c r="G2925" t="s">
        <v>199</v>
      </c>
      <c r="H2925" t="s">
        <v>47</v>
      </c>
      <c r="I2925" t="s">
        <v>129</v>
      </c>
      <c r="J2925" t="s">
        <v>130</v>
      </c>
      <c r="K2925" t="s">
        <v>131</v>
      </c>
      <c r="L2925" t="s">
        <v>8314</v>
      </c>
      <c r="M2925" t="s">
        <v>8315</v>
      </c>
      <c r="N2925">
        <v>0.36666666599999997</v>
      </c>
      <c r="O2925">
        <v>102</v>
      </c>
      <c r="P2925">
        <v>28</v>
      </c>
      <c r="Q2925">
        <v>0</v>
      </c>
      <c r="R2925">
        <v>0</v>
      </c>
      <c r="S2925">
        <v>0</v>
      </c>
      <c r="T2925">
        <v>0</v>
      </c>
      <c r="U2925">
        <v>37.4</v>
      </c>
      <c r="V2925">
        <v>10.266667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2765132</v>
      </c>
      <c r="B2926">
        <v>1</v>
      </c>
      <c r="C2926" t="s">
        <v>77</v>
      </c>
      <c r="D2926" t="s">
        <v>117</v>
      </c>
      <c r="E2926" t="s">
        <v>158</v>
      </c>
      <c r="F2926" t="s">
        <v>8316</v>
      </c>
      <c r="G2926" t="s">
        <v>199</v>
      </c>
      <c r="H2926" t="s">
        <v>47</v>
      </c>
      <c r="I2926" t="s">
        <v>129</v>
      </c>
      <c r="J2926" t="s">
        <v>130</v>
      </c>
      <c r="K2926" t="s">
        <v>131</v>
      </c>
      <c r="L2926" t="s">
        <v>8317</v>
      </c>
      <c r="M2926" t="s">
        <v>8318</v>
      </c>
      <c r="N2926">
        <v>0.63888888799999999</v>
      </c>
      <c r="O2926">
        <v>0</v>
      </c>
      <c r="P2926">
        <v>0</v>
      </c>
      <c r="Q2926">
        <v>0</v>
      </c>
      <c r="R2926">
        <v>0</v>
      </c>
      <c r="S2926">
        <v>5</v>
      </c>
      <c r="T2926">
        <v>135</v>
      </c>
      <c r="U2926">
        <v>0</v>
      </c>
      <c r="V2926">
        <v>0</v>
      </c>
      <c r="W2926">
        <v>0</v>
      </c>
      <c r="X2926">
        <v>0</v>
      </c>
      <c r="Y2926">
        <v>3.1944439999999998</v>
      </c>
      <c r="Z2926">
        <v>86.25</v>
      </c>
    </row>
    <row r="2927" spans="1:26" x14ac:dyDescent="0.3">
      <c r="A2927">
        <v>2765135</v>
      </c>
      <c r="B2927">
        <v>1</v>
      </c>
      <c r="C2927" t="s">
        <v>76</v>
      </c>
      <c r="D2927" t="s">
        <v>79</v>
      </c>
      <c r="E2927" t="s">
        <v>163</v>
      </c>
      <c r="F2927" t="s">
        <v>2946</v>
      </c>
      <c r="G2927" t="s">
        <v>199</v>
      </c>
      <c r="H2927" t="s">
        <v>47</v>
      </c>
      <c r="I2927" t="s">
        <v>129</v>
      </c>
      <c r="J2927" t="s">
        <v>130</v>
      </c>
      <c r="K2927" t="s">
        <v>131</v>
      </c>
      <c r="L2927" t="s">
        <v>8319</v>
      </c>
      <c r="M2927" t="s">
        <v>8320</v>
      </c>
      <c r="N2927">
        <v>0.22083333299999999</v>
      </c>
      <c r="O2927">
        <v>28</v>
      </c>
      <c r="P2927">
        <v>27</v>
      </c>
      <c r="Q2927">
        <v>0</v>
      </c>
      <c r="R2927">
        <v>0</v>
      </c>
      <c r="S2927">
        <v>0</v>
      </c>
      <c r="T2927">
        <v>0</v>
      </c>
      <c r="U2927">
        <v>6.1833330000000002</v>
      </c>
      <c r="V2927">
        <v>5.9625000000000004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2765138</v>
      </c>
      <c r="B2928">
        <v>1</v>
      </c>
      <c r="C2928" t="s">
        <v>76</v>
      </c>
      <c r="D2928" t="s">
        <v>80</v>
      </c>
      <c r="E2928" t="s">
        <v>167</v>
      </c>
      <c r="F2928" t="s">
        <v>8321</v>
      </c>
      <c r="G2928" t="s">
        <v>195</v>
      </c>
      <c r="H2928" t="s">
        <v>46</v>
      </c>
      <c r="I2928" t="s">
        <v>129</v>
      </c>
      <c r="J2928" t="s">
        <v>130</v>
      </c>
      <c r="K2928" t="s">
        <v>131</v>
      </c>
      <c r="L2928" t="s">
        <v>8322</v>
      </c>
      <c r="M2928" t="s">
        <v>8323</v>
      </c>
      <c r="N2928">
        <v>1.8177777770000001</v>
      </c>
      <c r="O2928">
        <v>0</v>
      </c>
      <c r="P2928">
        <v>283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514.43111099999999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2765143</v>
      </c>
      <c r="B2929">
        <v>1</v>
      </c>
      <c r="C2929" t="s">
        <v>77</v>
      </c>
      <c r="D2929" t="s">
        <v>119</v>
      </c>
      <c r="E2929" t="s">
        <v>163</v>
      </c>
      <c r="F2929" t="s">
        <v>7569</v>
      </c>
      <c r="G2929" t="s">
        <v>199</v>
      </c>
      <c r="H2929" t="s">
        <v>47</v>
      </c>
      <c r="I2929" t="s">
        <v>129</v>
      </c>
      <c r="J2929" t="s">
        <v>130</v>
      </c>
      <c r="K2929" t="s">
        <v>131</v>
      </c>
      <c r="L2929" t="s">
        <v>8324</v>
      </c>
      <c r="M2929" t="s">
        <v>8325</v>
      </c>
      <c r="N2929">
        <v>0.73472222200000004</v>
      </c>
      <c r="O2929">
        <v>0</v>
      </c>
      <c r="P2929">
        <v>387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284.33749999999998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2765079</v>
      </c>
      <c r="B2930">
        <v>2</v>
      </c>
      <c r="C2930" t="s">
        <v>77</v>
      </c>
      <c r="D2930" t="s">
        <v>124</v>
      </c>
      <c r="E2930" t="s">
        <v>167</v>
      </c>
      <c r="F2930" t="s">
        <v>8326</v>
      </c>
      <c r="G2930" t="s">
        <v>1679</v>
      </c>
      <c r="H2930" t="s">
        <v>46</v>
      </c>
      <c r="I2930" t="s">
        <v>129</v>
      </c>
      <c r="J2930" t="s">
        <v>130</v>
      </c>
      <c r="K2930" t="s">
        <v>131</v>
      </c>
      <c r="L2930" t="s">
        <v>8295</v>
      </c>
      <c r="M2930" t="s">
        <v>8327</v>
      </c>
      <c r="N2930">
        <v>0.27</v>
      </c>
      <c r="O2930">
        <v>0</v>
      </c>
      <c r="P2930">
        <v>34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9.18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2765148</v>
      </c>
      <c r="B2931">
        <v>1</v>
      </c>
      <c r="C2931" t="s">
        <v>77</v>
      </c>
      <c r="D2931" t="s">
        <v>114</v>
      </c>
      <c r="E2931" t="s">
        <v>163</v>
      </c>
      <c r="F2931" t="s">
        <v>8328</v>
      </c>
      <c r="G2931" t="s">
        <v>199</v>
      </c>
      <c r="H2931" t="s">
        <v>47</v>
      </c>
      <c r="I2931" t="s">
        <v>129</v>
      </c>
      <c r="J2931" t="s">
        <v>130</v>
      </c>
      <c r="K2931" t="s">
        <v>131</v>
      </c>
      <c r="L2931" t="s">
        <v>8329</v>
      </c>
      <c r="M2931" t="s">
        <v>8330</v>
      </c>
      <c r="N2931">
        <v>0.98194444400000003</v>
      </c>
      <c r="O2931">
        <v>11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10.801389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2765151</v>
      </c>
      <c r="B2932">
        <v>1</v>
      </c>
      <c r="C2932" t="s">
        <v>76</v>
      </c>
      <c r="D2932" t="s">
        <v>103</v>
      </c>
      <c r="E2932" t="s">
        <v>153</v>
      </c>
      <c r="F2932" t="s">
        <v>8331</v>
      </c>
      <c r="G2932" t="s">
        <v>206</v>
      </c>
      <c r="H2932" t="s">
        <v>46</v>
      </c>
      <c r="I2932" t="s">
        <v>129</v>
      </c>
      <c r="J2932" t="s">
        <v>130</v>
      </c>
      <c r="K2932" t="s">
        <v>131</v>
      </c>
      <c r="L2932" t="s">
        <v>8332</v>
      </c>
      <c r="M2932" t="s">
        <v>8333</v>
      </c>
      <c r="N2932">
        <v>1.5141666659999999</v>
      </c>
      <c r="O2932">
        <v>0</v>
      </c>
      <c r="P2932">
        <v>0</v>
      </c>
      <c r="Q2932">
        <v>0</v>
      </c>
      <c r="R2932">
        <v>5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7.5708330000000004</v>
      </c>
      <c r="Y2932">
        <v>0</v>
      </c>
      <c r="Z2932">
        <v>0</v>
      </c>
    </row>
    <row r="2933" spans="1:26" x14ac:dyDescent="0.3">
      <c r="A2933">
        <v>2765154</v>
      </c>
      <c r="B2933">
        <v>1</v>
      </c>
      <c r="C2933" t="s">
        <v>76</v>
      </c>
      <c r="D2933" t="s">
        <v>89</v>
      </c>
      <c r="E2933" t="s">
        <v>222</v>
      </c>
      <c r="F2933" t="s">
        <v>8334</v>
      </c>
      <c r="G2933" t="s">
        <v>199</v>
      </c>
      <c r="H2933" t="s">
        <v>47</v>
      </c>
      <c r="I2933" t="s">
        <v>339</v>
      </c>
      <c r="J2933" t="s">
        <v>130</v>
      </c>
      <c r="K2933" t="s">
        <v>131</v>
      </c>
      <c r="L2933" t="s">
        <v>8335</v>
      </c>
      <c r="M2933" t="s">
        <v>8336</v>
      </c>
      <c r="N2933">
        <v>5.8333329999999996E-3</v>
      </c>
      <c r="O2933">
        <v>85</v>
      </c>
      <c r="P2933">
        <v>476</v>
      </c>
      <c r="Q2933">
        <v>0</v>
      </c>
      <c r="R2933">
        <v>0</v>
      </c>
      <c r="S2933">
        <v>15</v>
      </c>
      <c r="T2933">
        <v>72</v>
      </c>
      <c r="U2933">
        <v>0.49583300000000002</v>
      </c>
      <c r="V2933">
        <v>2.7766670000000002</v>
      </c>
      <c r="W2933">
        <v>0</v>
      </c>
      <c r="X2933">
        <v>0</v>
      </c>
      <c r="Y2933">
        <v>8.7499999999999994E-2</v>
      </c>
      <c r="Z2933">
        <v>0.42</v>
      </c>
    </row>
    <row r="2934" spans="1:26" x14ac:dyDescent="0.3">
      <c r="A2934">
        <v>2765159</v>
      </c>
      <c r="B2934">
        <v>1</v>
      </c>
      <c r="C2934" t="s">
        <v>76</v>
      </c>
      <c r="D2934" t="s">
        <v>79</v>
      </c>
      <c r="E2934" t="s">
        <v>153</v>
      </c>
      <c r="F2934" t="s">
        <v>8337</v>
      </c>
      <c r="G2934" t="s">
        <v>249</v>
      </c>
      <c r="H2934" t="s">
        <v>46</v>
      </c>
      <c r="I2934" t="s">
        <v>129</v>
      </c>
      <c r="J2934" t="s">
        <v>130</v>
      </c>
      <c r="K2934" t="s">
        <v>131</v>
      </c>
      <c r="L2934" t="s">
        <v>8338</v>
      </c>
      <c r="M2934" t="s">
        <v>8339</v>
      </c>
      <c r="N2934">
        <v>2.8647222220000002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2.864722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2765158</v>
      </c>
      <c r="B2935">
        <v>1</v>
      </c>
      <c r="C2935" t="s">
        <v>77</v>
      </c>
      <c r="D2935" t="s">
        <v>124</v>
      </c>
      <c r="E2935" t="s">
        <v>163</v>
      </c>
      <c r="F2935" t="s">
        <v>8340</v>
      </c>
      <c r="G2935" t="s">
        <v>199</v>
      </c>
      <c r="H2935" t="s">
        <v>47</v>
      </c>
      <c r="I2935" t="s">
        <v>129</v>
      </c>
      <c r="J2935" t="s">
        <v>130</v>
      </c>
      <c r="K2935" t="s">
        <v>131</v>
      </c>
      <c r="L2935" t="s">
        <v>8341</v>
      </c>
      <c r="M2935" t="s">
        <v>8342</v>
      </c>
      <c r="N2935">
        <v>4.3055555549999998</v>
      </c>
      <c r="O2935">
        <v>5</v>
      </c>
      <c r="P2935">
        <v>140</v>
      </c>
      <c r="Q2935">
        <v>0</v>
      </c>
      <c r="R2935">
        <v>0</v>
      </c>
      <c r="S2935">
        <v>0</v>
      </c>
      <c r="T2935">
        <v>0</v>
      </c>
      <c r="U2935">
        <v>21.527778000000001</v>
      </c>
      <c r="V2935">
        <v>602.77777800000001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2765157</v>
      </c>
      <c r="B2936">
        <v>1</v>
      </c>
      <c r="C2936" t="s">
        <v>77</v>
      </c>
      <c r="D2936" t="s">
        <v>109</v>
      </c>
      <c r="E2936" t="s">
        <v>158</v>
      </c>
      <c r="F2936" t="s">
        <v>8343</v>
      </c>
      <c r="G2936" t="s">
        <v>199</v>
      </c>
      <c r="H2936" t="s">
        <v>47</v>
      </c>
      <c r="I2936" t="s">
        <v>129</v>
      </c>
      <c r="J2936" t="s">
        <v>130</v>
      </c>
      <c r="K2936" t="s">
        <v>131</v>
      </c>
      <c r="L2936" t="s">
        <v>8344</v>
      </c>
      <c r="M2936" t="s">
        <v>8345</v>
      </c>
      <c r="N2936">
        <v>1.5652777769999999</v>
      </c>
      <c r="O2936">
        <v>0</v>
      </c>
      <c r="P2936">
        <v>0</v>
      </c>
      <c r="Q2936">
        <v>2</v>
      </c>
      <c r="R2936">
        <v>246</v>
      </c>
      <c r="S2936">
        <v>0</v>
      </c>
      <c r="T2936">
        <v>0</v>
      </c>
      <c r="U2936">
        <v>0</v>
      </c>
      <c r="V2936">
        <v>0</v>
      </c>
      <c r="W2936">
        <v>3.1305559999999999</v>
      </c>
      <c r="X2936">
        <v>385.058333</v>
      </c>
      <c r="Y2936">
        <v>0</v>
      </c>
      <c r="Z2936">
        <v>0</v>
      </c>
    </row>
    <row r="2937" spans="1:26" x14ac:dyDescent="0.3">
      <c r="A2937">
        <v>2765161</v>
      </c>
      <c r="B2937">
        <v>1</v>
      </c>
      <c r="C2937" t="s">
        <v>76</v>
      </c>
      <c r="D2937" t="s">
        <v>79</v>
      </c>
      <c r="E2937" t="s">
        <v>145</v>
      </c>
      <c r="F2937" t="s">
        <v>8346</v>
      </c>
      <c r="G2937" t="s">
        <v>2102</v>
      </c>
      <c r="H2937" t="s">
        <v>46</v>
      </c>
      <c r="I2937" t="s">
        <v>129</v>
      </c>
      <c r="J2937" t="s">
        <v>130</v>
      </c>
      <c r="K2937" t="s">
        <v>131</v>
      </c>
      <c r="L2937" t="s">
        <v>8347</v>
      </c>
      <c r="M2937" t="s">
        <v>8348</v>
      </c>
      <c r="N2937">
        <v>2.253333333</v>
      </c>
      <c r="O2937">
        <v>0</v>
      </c>
      <c r="P2937">
        <v>125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281.66666700000002</v>
      </c>
      <c r="W2937">
        <v>0</v>
      </c>
      <c r="X2937">
        <v>0</v>
      </c>
      <c r="Y2937">
        <v>0</v>
      </c>
      <c r="Z2937">
        <v>0</v>
      </c>
    </row>
    <row r="2938" spans="1:26" x14ac:dyDescent="0.3">
      <c r="A2938">
        <v>2765160</v>
      </c>
      <c r="B2938">
        <v>1</v>
      </c>
      <c r="C2938" t="s">
        <v>76</v>
      </c>
      <c r="D2938" t="s">
        <v>89</v>
      </c>
      <c r="E2938" t="s">
        <v>153</v>
      </c>
      <c r="F2938" t="s">
        <v>8349</v>
      </c>
      <c r="G2938" t="s">
        <v>249</v>
      </c>
      <c r="H2938" t="s">
        <v>46</v>
      </c>
      <c r="I2938" t="s">
        <v>129</v>
      </c>
      <c r="J2938" t="s">
        <v>130</v>
      </c>
      <c r="K2938" t="s">
        <v>131</v>
      </c>
      <c r="L2938" t="s">
        <v>8350</v>
      </c>
      <c r="M2938" t="s">
        <v>8351</v>
      </c>
      <c r="N2938">
        <v>2.466388888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2.4663889999999999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2765168</v>
      </c>
      <c r="B2939">
        <v>1</v>
      </c>
      <c r="C2939" t="s">
        <v>76</v>
      </c>
      <c r="D2939" t="s">
        <v>78</v>
      </c>
      <c r="E2939" t="s">
        <v>153</v>
      </c>
      <c r="F2939" t="s">
        <v>8352</v>
      </c>
      <c r="G2939" t="s">
        <v>155</v>
      </c>
      <c r="H2939" t="s">
        <v>46</v>
      </c>
      <c r="I2939" t="s">
        <v>129</v>
      </c>
      <c r="J2939" t="s">
        <v>130</v>
      </c>
      <c r="K2939" t="s">
        <v>131</v>
      </c>
      <c r="L2939" t="s">
        <v>8353</v>
      </c>
      <c r="M2939" t="s">
        <v>8354</v>
      </c>
      <c r="N2939">
        <v>2.9255555549999999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2.9255559999999998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2765173</v>
      </c>
      <c r="B2940">
        <v>1</v>
      </c>
      <c r="C2940" t="s">
        <v>77</v>
      </c>
      <c r="D2940" t="s">
        <v>123</v>
      </c>
      <c r="E2940" t="s">
        <v>126</v>
      </c>
      <c r="F2940" t="s">
        <v>8355</v>
      </c>
      <c r="G2940" t="s">
        <v>128</v>
      </c>
      <c r="H2940" t="s">
        <v>46</v>
      </c>
      <c r="I2940" t="s">
        <v>129</v>
      </c>
      <c r="J2940" t="s">
        <v>130</v>
      </c>
      <c r="K2940" t="s">
        <v>131</v>
      </c>
      <c r="L2940" t="s">
        <v>8356</v>
      </c>
      <c r="M2940" t="s">
        <v>8357</v>
      </c>
      <c r="N2940">
        <v>1.4422222220000001</v>
      </c>
      <c r="O2940">
        <v>0</v>
      </c>
      <c r="P2940">
        <v>68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98.071111000000002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2765174</v>
      </c>
      <c r="B2941">
        <v>1</v>
      </c>
      <c r="C2941" t="s">
        <v>77</v>
      </c>
      <c r="D2941" t="s">
        <v>121</v>
      </c>
      <c r="E2941" t="s">
        <v>222</v>
      </c>
      <c r="F2941" t="s">
        <v>8358</v>
      </c>
      <c r="G2941" t="s">
        <v>199</v>
      </c>
      <c r="H2941" t="s">
        <v>47</v>
      </c>
      <c r="I2941" t="s">
        <v>129</v>
      </c>
      <c r="J2941" t="s">
        <v>130</v>
      </c>
      <c r="K2941" t="s">
        <v>131</v>
      </c>
      <c r="L2941" t="s">
        <v>8359</v>
      </c>
      <c r="M2941" t="s">
        <v>8360</v>
      </c>
      <c r="N2941">
        <v>1.0508333329999999</v>
      </c>
      <c r="O2941">
        <v>51</v>
      </c>
      <c r="P2941">
        <v>454</v>
      </c>
      <c r="Q2941">
        <v>85</v>
      </c>
      <c r="R2941">
        <v>449</v>
      </c>
      <c r="S2941">
        <v>2</v>
      </c>
      <c r="T2941">
        <v>0</v>
      </c>
      <c r="U2941">
        <v>53.592500000000001</v>
      </c>
      <c r="V2941">
        <v>477.07833299999999</v>
      </c>
      <c r="W2941">
        <v>89.320832999999993</v>
      </c>
      <c r="X2941">
        <v>471.82416699999999</v>
      </c>
      <c r="Y2941">
        <v>2.101667</v>
      </c>
      <c r="Z2941">
        <v>0</v>
      </c>
    </row>
    <row r="2942" spans="1:26" x14ac:dyDescent="0.3">
      <c r="A2942">
        <v>2765176</v>
      </c>
      <c r="B2942">
        <v>1</v>
      </c>
      <c r="C2942" t="s">
        <v>76</v>
      </c>
      <c r="D2942" t="s">
        <v>83</v>
      </c>
      <c r="E2942" t="s">
        <v>126</v>
      </c>
      <c r="F2942" t="s">
        <v>8361</v>
      </c>
      <c r="G2942" t="s">
        <v>128</v>
      </c>
      <c r="H2942" t="s">
        <v>46</v>
      </c>
      <c r="I2942" t="s">
        <v>129</v>
      </c>
      <c r="J2942" t="s">
        <v>130</v>
      </c>
      <c r="K2942" t="s">
        <v>131</v>
      </c>
      <c r="L2942" t="s">
        <v>8362</v>
      </c>
      <c r="M2942" t="s">
        <v>8363</v>
      </c>
      <c r="N2942">
        <v>2.7866666659999999</v>
      </c>
      <c r="O2942">
        <v>0</v>
      </c>
      <c r="P2942">
        <v>164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457.01333299999999</v>
      </c>
      <c r="W2942">
        <v>0</v>
      </c>
      <c r="X2942">
        <v>0</v>
      </c>
      <c r="Y2942">
        <v>0</v>
      </c>
      <c r="Z2942">
        <v>0</v>
      </c>
    </row>
    <row r="2943" spans="1:26" x14ac:dyDescent="0.3">
      <c r="A2943">
        <v>2765175</v>
      </c>
      <c r="B2943">
        <v>1</v>
      </c>
      <c r="C2943" t="s">
        <v>76</v>
      </c>
      <c r="D2943" t="s">
        <v>89</v>
      </c>
      <c r="E2943" t="s">
        <v>163</v>
      </c>
      <c r="F2943" t="s">
        <v>8364</v>
      </c>
      <c r="G2943" t="s">
        <v>199</v>
      </c>
      <c r="H2943" t="s">
        <v>47</v>
      </c>
      <c r="I2943" t="s">
        <v>339</v>
      </c>
      <c r="J2943" t="s">
        <v>130</v>
      </c>
      <c r="K2943" t="s">
        <v>131</v>
      </c>
      <c r="L2943" t="s">
        <v>8365</v>
      </c>
      <c r="M2943" t="s">
        <v>8366</v>
      </c>
      <c r="N2943">
        <v>2.7777777E-2</v>
      </c>
      <c r="O2943">
        <v>1</v>
      </c>
      <c r="P2943">
        <v>94</v>
      </c>
      <c r="Q2943">
        <v>0</v>
      </c>
      <c r="R2943">
        <v>0</v>
      </c>
      <c r="S2943">
        <v>1</v>
      </c>
      <c r="T2943">
        <v>0</v>
      </c>
      <c r="U2943">
        <v>2.7778000000000001E-2</v>
      </c>
      <c r="V2943">
        <v>2.6111110000000002</v>
      </c>
      <c r="W2943">
        <v>0</v>
      </c>
      <c r="X2943">
        <v>0</v>
      </c>
      <c r="Y2943">
        <v>2.7778000000000001E-2</v>
      </c>
      <c r="Z2943">
        <v>0</v>
      </c>
    </row>
    <row r="2944" spans="1:26" x14ac:dyDescent="0.3">
      <c r="A2944">
        <v>2765178</v>
      </c>
      <c r="B2944">
        <v>1</v>
      </c>
      <c r="C2944" t="s">
        <v>77</v>
      </c>
      <c r="D2944" t="s">
        <v>122</v>
      </c>
      <c r="E2944" t="s">
        <v>163</v>
      </c>
      <c r="F2944" t="s">
        <v>8367</v>
      </c>
      <c r="G2944" t="s">
        <v>264</v>
      </c>
      <c r="H2944" t="s">
        <v>47</v>
      </c>
      <c r="I2944" t="s">
        <v>129</v>
      </c>
      <c r="J2944" t="s">
        <v>130</v>
      </c>
      <c r="K2944" t="s">
        <v>131</v>
      </c>
      <c r="L2944" t="s">
        <v>8368</v>
      </c>
      <c r="M2944" t="s">
        <v>8369</v>
      </c>
      <c r="N2944">
        <v>1.3205555550000001</v>
      </c>
      <c r="O2944">
        <v>0</v>
      </c>
      <c r="P2944">
        <v>0</v>
      </c>
      <c r="Q2944">
        <v>0</v>
      </c>
      <c r="R2944">
        <v>0</v>
      </c>
      <c r="S2944">
        <v>1</v>
      </c>
      <c r="T2944">
        <v>107</v>
      </c>
      <c r="U2944">
        <v>0</v>
      </c>
      <c r="V2944">
        <v>0</v>
      </c>
      <c r="W2944">
        <v>0</v>
      </c>
      <c r="X2944">
        <v>0</v>
      </c>
      <c r="Y2944">
        <v>1.3205560000000001</v>
      </c>
      <c r="Z2944">
        <v>141.29944399999999</v>
      </c>
    </row>
    <row r="2945" spans="1:26" x14ac:dyDescent="0.3">
      <c r="A2945">
        <v>2765192</v>
      </c>
      <c r="B2945">
        <v>1</v>
      </c>
      <c r="C2945" t="s">
        <v>76</v>
      </c>
      <c r="D2945" t="s">
        <v>81</v>
      </c>
      <c r="E2945" t="s">
        <v>153</v>
      </c>
      <c r="F2945" t="s">
        <v>8370</v>
      </c>
      <c r="G2945" t="s">
        <v>155</v>
      </c>
      <c r="H2945" t="s">
        <v>46</v>
      </c>
      <c r="I2945" t="s">
        <v>129</v>
      </c>
      <c r="J2945" t="s">
        <v>130</v>
      </c>
      <c r="K2945" t="s">
        <v>131</v>
      </c>
      <c r="L2945" t="s">
        <v>8371</v>
      </c>
      <c r="M2945" t="s">
        <v>8372</v>
      </c>
      <c r="N2945">
        <v>3.5761111109999999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3.576111</v>
      </c>
      <c r="W2945">
        <v>0</v>
      </c>
      <c r="X2945">
        <v>0</v>
      </c>
      <c r="Y2945">
        <v>0</v>
      </c>
      <c r="Z2945">
        <v>0</v>
      </c>
    </row>
    <row r="2946" spans="1:26" x14ac:dyDescent="0.3">
      <c r="A2946">
        <v>2765189</v>
      </c>
      <c r="B2946">
        <v>1</v>
      </c>
      <c r="C2946" t="s">
        <v>76</v>
      </c>
      <c r="D2946" t="s">
        <v>96</v>
      </c>
      <c r="E2946" t="s">
        <v>222</v>
      </c>
      <c r="F2946" t="s">
        <v>4476</v>
      </c>
      <c r="G2946" t="s">
        <v>199</v>
      </c>
      <c r="H2946" t="s">
        <v>47</v>
      </c>
      <c r="I2946" t="s">
        <v>129</v>
      </c>
      <c r="J2946" t="s">
        <v>130</v>
      </c>
      <c r="K2946" t="s">
        <v>131</v>
      </c>
      <c r="L2946" t="s">
        <v>8373</v>
      </c>
      <c r="M2946" t="s">
        <v>8374</v>
      </c>
      <c r="N2946">
        <v>6.3333333000000006E-2</v>
      </c>
      <c r="O2946">
        <v>60</v>
      </c>
      <c r="P2946">
        <v>75</v>
      </c>
      <c r="Q2946">
        <v>0</v>
      </c>
      <c r="R2946">
        <v>0</v>
      </c>
      <c r="S2946">
        <v>0</v>
      </c>
      <c r="T2946">
        <v>0</v>
      </c>
      <c r="U2946">
        <v>3.8</v>
      </c>
      <c r="V2946">
        <v>4.75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2765196</v>
      </c>
      <c r="B2947">
        <v>1</v>
      </c>
      <c r="C2947" t="s">
        <v>76</v>
      </c>
      <c r="D2947" t="s">
        <v>89</v>
      </c>
      <c r="E2947" t="s">
        <v>222</v>
      </c>
      <c r="F2947" t="s">
        <v>8334</v>
      </c>
      <c r="G2947" t="s">
        <v>199</v>
      </c>
      <c r="H2947" t="s">
        <v>47</v>
      </c>
      <c r="I2947" t="s">
        <v>339</v>
      </c>
      <c r="J2947" t="s">
        <v>130</v>
      </c>
      <c r="K2947" t="s">
        <v>131</v>
      </c>
      <c r="L2947" t="s">
        <v>8375</v>
      </c>
      <c r="M2947" t="s">
        <v>8376</v>
      </c>
      <c r="N2947">
        <v>1.5833333000000002E-2</v>
      </c>
      <c r="O2947">
        <v>85</v>
      </c>
      <c r="P2947">
        <v>476</v>
      </c>
      <c r="Q2947">
        <v>0</v>
      </c>
      <c r="R2947">
        <v>0</v>
      </c>
      <c r="S2947">
        <v>15</v>
      </c>
      <c r="T2947">
        <v>72</v>
      </c>
      <c r="U2947">
        <v>1.3458330000000001</v>
      </c>
      <c r="V2947">
        <v>7.5366669999999996</v>
      </c>
      <c r="W2947">
        <v>0</v>
      </c>
      <c r="X2947">
        <v>0</v>
      </c>
      <c r="Y2947">
        <v>0.23749999999999999</v>
      </c>
      <c r="Z2947">
        <v>1.1399999999999999</v>
      </c>
    </row>
    <row r="2948" spans="1:26" x14ac:dyDescent="0.3">
      <c r="A2948">
        <v>2765201</v>
      </c>
      <c r="B2948">
        <v>1</v>
      </c>
      <c r="C2948" t="s">
        <v>77</v>
      </c>
      <c r="D2948" t="s">
        <v>113</v>
      </c>
      <c r="E2948" t="s">
        <v>167</v>
      </c>
      <c r="F2948" t="s">
        <v>8377</v>
      </c>
      <c r="G2948" t="s">
        <v>160</v>
      </c>
      <c r="H2948" t="s">
        <v>46</v>
      </c>
      <c r="I2948" t="s">
        <v>129</v>
      </c>
      <c r="J2948" t="s">
        <v>130</v>
      </c>
      <c r="K2948" t="s">
        <v>131</v>
      </c>
      <c r="L2948" t="s">
        <v>8378</v>
      </c>
      <c r="M2948" t="s">
        <v>8379</v>
      </c>
      <c r="N2948">
        <v>0.72861111099999998</v>
      </c>
      <c r="O2948">
        <v>0</v>
      </c>
      <c r="P2948">
        <v>0</v>
      </c>
      <c r="Q2948">
        <v>0</v>
      </c>
      <c r="R2948">
        <v>24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17.486667000000001</v>
      </c>
      <c r="Y2948">
        <v>0</v>
      </c>
      <c r="Z2948">
        <v>0</v>
      </c>
    </row>
    <row r="2949" spans="1:26" x14ac:dyDescent="0.3">
      <c r="A2949">
        <v>2765210</v>
      </c>
      <c r="B2949">
        <v>1</v>
      </c>
      <c r="C2949" t="s">
        <v>76</v>
      </c>
      <c r="D2949" t="s">
        <v>88</v>
      </c>
      <c r="E2949" t="s">
        <v>126</v>
      </c>
      <c r="F2949" t="s">
        <v>8380</v>
      </c>
      <c r="G2949" t="s">
        <v>578</v>
      </c>
      <c r="H2949" t="s">
        <v>46</v>
      </c>
      <c r="I2949" t="s">
        <v>129</v>
      </c>
      <c r="J2949" t="s">
        <v>130</v>
      </c>
      <c r="K2949" t="s">
        <v>131</v>
      </c>
      <c r="L2949" t="s">
        <v>8381</v>
      </c>
      <c r="M2949" t="s">
        <v>8382</v>
      </c>
      <c r="N2949">
        <v>0.73166666599999997</v>
      </c>
      <c r="O2949">
        <v>0</v>
      </c>
      <c r="P2949">
        <v>52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38.046666999999999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2765207</v>
      </c>
      <c r="B2950">
        <v>1</v>
      </c>
      <c r="C2950" t="s">
        <v>77</v>
      </c>
      <c r="D2950" t="s">
        <v>117</v>
      </c>
      <c r="E2950" t="s">
        <v>158</v>
      </c>
      <c r="F2950" t="s">
        <v>8383</v>
      </c>
      <c r="G2950" t="s">
        <v>199</v>
      </c>
      <c r="H2950" t="s">
        <v>47</v>
      </c>
      <c r="I2950" t="s">
        <v>129</v>
      </c>
      <c r="J2950" t="s">
        <v>130</v>
      </c>
      <c r="K2950" t="s">
        <v>131</v>
      </c>
      <c r="L2950" t="s">
        <v>8384</v>
      </c>
      <c r="M2950" t="s">
        <v>8385</v>
      </c>
      <c r="N2950">
        <v>0.97916666600000002</v>
      </c>
      <c r="O2950">
        <v>0</v>
      </c>
      <c r="P2950">
        <v>0</v>
      </c>
      <c r="Q2950">
        <v>0</v>
      </c>
      <c r="R2950">
        <v>0</v>
      </c>
      <c r="S2950">
        <v>5</v>
      </c>
      <c r="T2950">
        <v>135</v>
      </c>
      <c r="U2950">
        <v>0</v>
      </c>
      <c r="V2950">
        <v>0</v>
      </c>
      <c r="W2950">
        <v>0</v>
      </c>
      <c r="X2950">
        <v>0</v>
      </c>
      <c r="Y2950">
        <v>4.8958329999999997</v>
      </c>
      <c r="Z2950">
        <v>132.1875</v>
      </c>
    </row>
    <row r="2951" spans="1:26" x14ac:dyDescent="0.3">
      <c r="A2951">
        <v>2765214</v>
      </c>
      <c r="B2951">
        <v>1</v>
      </c>
      <c r="C2951" t="s">
        <v>77</v>
      </c>
      <c r="D2951" t="s">
        <v>117</v>
      </c>
      <c r="E2951" t="s">
        <v>126</v>
      </c>
      <c r="F2951" t="s">
        <v>8386</v>
      </c>
      <c r="G2951" t="s">
        <v>128</v>
      </c>
      <c r="H2951" t="s">
        <v>46</v>
      </c>
      <c r="I2951" t="s">
        <v>129</v>
      </c>
      <c r="J2951" t="s">
        <v>130</v>
      </c>
      <c r="K2951" t="s">
        <v>131</v>
      </c>
      <c r="L2951" t="s">
        <v>8387</v>
      </c>
      <c r="M2951" t="s">
        <v>8388</v>
      </c>
      <c r="N2951">
        <v>1.79</v>
      </c>
      <c r="O2951">
        <v>0</v>
      </c>
      <c r="P2951">
        <v>0</v>
      </c>
      <c r="Q2951">
        <v>0</v>
      </c>
      <c r="R2951">
        <v>13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23.27</v>
      </c>
      <c r="Y2951">
        <v>0</v>
      </c>
      <c r="Z2951">
        <v>0</v>
      </c>
    </row>
    <row r="2952" spans="1:26" x14ac:dyDescent="0.3">
      <c r="A2952">
        <v>2765213</v>
      </c>
      <c r="B2952">
        <v>1</v>
      </c>
      <c r="C2952" t="s">
        <v>77</v>
      </c>
      <c r="D2952" t="s">
        <v>114</v>
      </c>
      <c r="E2952" t="s">
        <v>145</v>
      </c>
      <c r="F2952" t="s">
        <v>8389</v>
      </c>
      <c r="G2952" t="s">
        <v>150</v>
      </c>
      <c r="H2952" t="s">
        <v>46</v>
      </c>
      <c r="I2952" t="s">
        <v>129</v>
      </c>
      <c r="J2952" t="s">
        <v>130</v>
      </c>
      <c r="K2952" t="s">
        <v>131</v>
      </c>
      <c r="L2952" t="s">
        <v>8390</v>
      </c>
      <c r="M2952" t="s">
        <v>8391</v>
      </c>
      <c r="N2952">
        <v>1.1913888880000001</v>
      </c>
      <c r="O2952">
        <v>0</v>
      </c>
      <c r="P2952">
        <v>29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34.550277999999999</v>
      </c>
      <c r="W2952">
        <v>0</v>
      </c>
      <c r="X2952">
        <v>0</v>
      </c>
      <c r="Y2952">
        <v>0</v>
      </c>
      <c r="Z2952">
        <v>0</v>
      </c>
    </row>
    <row r="2953" spans="1:26" x14ac:dyDescent="0.3">
      <c r="A2953">
        <v>2765221</v>
      </c>
      <c r="B2953">
        <v>1</v>
      </c>
      <c r="C2953" t="s">
        <v>77</v>
      </c>
      <c r="D2953" t="s">
        <v>123</v>
      </c>
      <c r="E2953" t="s">
        <v>163</v>
      </c>
      <c r="F2953" t="s">
        <v>8392</v>
      </c>
      <c r="G2953" t="s">
        <v>264</v>
      </c>
      <c r="H2953" t="s">
        <v>47</v>
      </c>
      <c r="I2953" t="s">
        <v>129</v>
      </c>
      <c r="J2953" t="s">
        <v>130</v>
      </c>
      <c r="K2953" t="s">
        <v>131</v>
      </c>
      <c r="L2953" t="s">
        <v>8393</v>
      </c>
      <c r="M2953" t="s">
        <v>8394</v>
      </c>
      <c r="N2953">
        <v>2.2569444440000002</v>
      </c>
      <c r="O2953">
        <v>9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20.3125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2765215</v>
      </c>
      <c r="B2954">
        <v>1</v>
      </c>
      <c r="C2954" t="s">
        <v>77</v>
      </c>
      <c r="D2954" t="s">
        <v>124</v>
      </c>
      <c r="E2954" t="s">
        <v>145</v>
      </c>
      <c r="F2954" t="s">
        <v>8395</v>
      </c>
      <c r="G2954" t="s">
        <v>3787</v>
      </c>
      <c r="H2954" t="s">
        <v>46</v>
      </c>
      <c r="I2954" t="s">
        <v>129</v>
      </c>
      <c r="J2954" t="s">
        <v>130</v>
      </c>
      <c r="K2954" t="s">
        <v>131</v>
      </c>
      <c r="L2954" t="s">
        <v>8396</v>
      </c>
      <c r="M2954" t="s">
        <v>8397</v>
      </c>
      <c r="N2954">
        <v>0.42944444399999998</v>
      </c>
      <c r="O2954">
        <v>0</v>
      </c>
      <c r="P2954">
        <v>30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12.883333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2765222</v>
      </c>
      <c r="B2955">
        <v>1</v>
      </c>
      <c r="C2955" t="s">
        <v>76</v>
      </c>
      <c r="D2955" t="s">
        <v>90</v>
      </c>
      <c r="E2955" t="s">
        <v>167</v>
      </c>
      <c r="F2955" t="s">
        <v>8398</v>
      </c>
      <c r="G2955" t="s">
        <v>160</v>
      </c>
      <c r="H2955" t="s">
        <v>46</v>
      </c>
      <c r="I2955" t="s">
        <v>129</v>
      </c>
      <c r="J2955" t="s">
        <v>130</v>
      </c>
      <c r="K2955" t="s">
        <v>131</v>
      </c>
      <c r="L2955" t="s">
        <v>8399</v>
      </c>
      <c r="M2955" t="s">
        <v>8400</v>
      </c>
      <c r="N2955">
        <v>4.7922222220000004</v>
      </c>
      <c r="O2955">
        <v>0</v>
      </c>
      <c r="P2955">
        <v>47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225.234444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2765217</v>
      </c>
      <c r="B2956">
        <v>1</v>
      </c>
      <c r="C2956" t="s">
        <v>76</v>
      </c>
      <c r="D2956" t="s">
        <v>91</v>
      </c>
      <c r="E2956" t="s">
        <v>222</v>
      </c>
      <c r="F2956" t="s">
        <v>8401</v>
      </c>
      <c r="G2956" t="s">
        <v>160</v>
      </c>
      <c r="H2956" t="s">
        <v>47</v>
      </c>
      <c r="I2956" t="s">
        <v>339</v>
      </c>
      <c r="J2956" t="s">
        <v>130</v>
      </c>
      <c r="K2956" t="s">
        <v>131</v>
      </c>
      <c r="L2956" t="s">
        <v>8402</v>
      </c>
      <c r="M2956" t="s">
        <v>8403</v>
      </c>
      <c r="N2956">
        <v>3.7777776999999998E-2</v>
      </c>
      <c r="O2956">
        <v>64</v>
      </c>
      <c r="P2956">
        <v>851</v>
      </c>
      <c r="Q2956">
        <v>0</v>
      </c>
      <c r="R2956">
        <v>0</v>
      </c>
      <c r="S2956">
        <v>0</v>
      </c>
      <c r="T2956">
        <v>0</v>
      </c>
      <c r="U2956">
        <v>2.4177780000000002</v>
      </c>
      <c r="V2956">
        <v>32.148887999999999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2765226</v>
      </c>
      <c r="B2957">
        <v>1</v>
      </c>
      <c r="C2957" t="s">
        <v>77</v>
      </c>
      <c r="D2957" t="s">
        <v>117</v>
      </c>
      <c r="E2957" t="s">
        <v>167</v>
      </c>
      <c r="F2957" t="s">
        <v>8404</v>
      </c>
      <c r="G2957" t="s">
        <v>195</v>
      </c>
      <c r="H2957" t="s">
        <v>46</v>
      </c>
      <c r="I2957" t="s">
        <v>129</v>
      </c>
      <c r="J2957" t="s">
        <v>130</v>
      </c>
      <c r="K2957" t="s">
        <v>131</v>
      </c>
      <c r="L2957" t="s">
        <v>8405</v>
      </c>
      <c r="M2957" t="s">
        <v>8406</v>
      </c>
      <c r="N2957">
        <v>1.8688888880000001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42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78.493333000000007</v>
      </c>
    </row>
    <row r="2958" spans="1:26" x14ac:dyDescent="0.3">
      <c r="A2958">
        <v>2765218</v>
      </c>
      <c r="B2958">
        <v>1</v>
      </c>
      <c r="C2958" t="s">
        <v>77</v>
      </c>
      <c r="D2958" t="s">
        <v>119</v>
      </c>
      <c r="E2958" t="s">
        <v>126</v>
      </c>
      <c r="F2958" t="s">
        <v>5310</v>
      </c>
      <c r="G2958" t="s">
        <v>128</v>
      </c>
      <c r="H2958" t="s">
        <v>46</v>
      </c>
      <c r="I2958" t="s">
        <v>129</v>
      </c>
      <c r="J2958" t="s">
        <v>130</v>
      </c>
      <c r="K2958" t="s">
        <v>131</v>
      </c>
      <c r="L2958" t="s">
        <v>8407</v>
      </c>
      <c r="M2958" t="s">
        <v>8408</v>
      </c>
      <c r="N2958">
        <v>2.0236111110000001</v>
      </c>
      <c r="O2958">
        <v>0</v>
      </c>
      <c r="P2958">
        <v>186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376.39166699999998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2765048</v>
      </c>
      <c r="B2959">
        <v>2</v>
      </c>
      <c r="C2959" t="s">
        <v>76</v>
      </c>
      <c r="D2959" t="s">
        <v>89</v>
      </c>
      <c r="E2959" t="s">
        <v>167</v>
      </c>
      <c r="F2959" t="s">
        <v>8409</v>
      </c>
      <c r="G2959" t="s">
        <v>371</v>
      </c>
      <c r="H2959" t="s">
        <v>46</v>
      </c>
      <c r="I2959" t="s">
        <v>129</v>
      </c>
      <c r="J2959" t="s">
        <v>130</v>
      </c>
      <c r="K2959" t="s">
        <v>131</v>
      </c>
      <c r="L2959" t="s">
        <v>8268</v>
      </c>
      <c r="M2959" t="s">
        <v>8410</v>
      </c>
      <c r="N2959">
        <v>1.2180555550000001</v>
      </c>
      <c r="O2959">
        <v>0</v>
      </c>
      <c r="P2959">
        <v>48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58.466667000000001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2765229</v>
      </c>
      <c r="B2960">
        <v>1</v>
      </c>
      <c r="C2960" t="s">
        <v>77</v>
      </c>
      <c r="D2960" t="s">
        <v>114</v>
      </c>
      <c r="E2960" t="s">
        <v>153</v>
      </c>
      <c r="F2960" t="s">
        <v>8411</v>
      </c>
      <c r="G2960" t="s">
        <v>249</v>
      </c>
      <c r="H2960" t="s">
        <v>46</v>
      </c>
      <c r="I2960" t="s">
        <v>129</v>
      </c>
      <c r="J2960" t="s">
        <v>130</v>
      </c>
      <c r="K2960" t="s">
        <v>131</v>
      </c>
      <c r="L2960" t="s">
        <v>8412</v>
      </c>
      <c r="M2960" t="s">
        <v>8413</v>
      </c>
      <c r="N2960">
        <v>2.770277777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2.7702779999999998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2765173</v>
      </c>
      <c r="B2961">
        <v>2</v>
      </c>
      <c r="C2961" t="s">
        <v>77</v>
      </c>
      <c r="D2961" t="s">
        <v>123</v>
      </c>
      <c r="E2961" t="s">
        <v>167</v>
      </c>
      <c r="F2961" t="s">
        <v>6489</v>
      </c>
      <c r="G2961" t="s">
        <v>128</v>
      </c>
      <c r="H2961" t="s">
        <v>46</v>
      </c>
      <c r="I2961" t="s">
        <v>129</v>
      </c>
      <c r="J2961" t="s">
        <v>130</v>
      </c>
      <c r="K2961" t="s">
        <v>131</v>
      </c>
      <c r="L2961" t="s">
        <v>8357</v>
      </c>
      <c r="M2961" t="s">
        <v>8414</v>
      </c>
      <c r="N2961">
        <v>0.31694444399999999</v>
      </c>
      <c r="O2961">
        <v>0</v>
      </c>
      <c r="P2961">
        <v>175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55.465277999999998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2765236</v>
      </c>
      <c r="B2962">
        <v>1</v>
      </c>
      <c r="C2962" t="s">
        <v>76</v>
      </c>
      <c r="D2962" t="s">
        <v>92</v>
      </c>
      <c r="E2962" t="s">
        <v>126</v>
      </c>
      <c r="F2962" t="s">
        <v>8415</v>
      </c>
      <c r="G2962" t="s">
        <v>128</v>
      </c>
      <c r="H2962" t="s">
        <v>46</v>
      </c>
      <c r="I2962" t="s">
        <v>129</v>
      </c>
      <c r="J2962" t="s">
        <v>130</v>
      </c>
      <c r="K2962" t="s">
        <v>131</v>
      </c>
      <c r="L2962" t="s">
        <v>8416</v>
      </c>
      <c r="M2962" t="s">
        <v>8417</v>
      </c>
      <c r="N2962">
        <v>4.1227777769999996</v>
      </c>
      <c r="O2962">
        <v>0</v>
      </c>
      <c r="P2962">
        <v>0</v>
      </c>
      <c r="Q2962">
        <v>0</v>
      </c>
      <c r="R2962">
        <v>113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465.87388900000002</v>
      </c>
      <c r="Y2962">
        <v>0</v>
      </c>
      <c r="Z2962">
        <v>0</v>
      </c>
    </row>
    <row r="2963" spans="1:26" x14ac:dyDescent="0.3">
      <c r="A2963">
        <v>2765210</v>
      </c>
      <c r="B2963">
        <v>2</v>
      </c>
      <c r="C2963" t="s">
        <v>76</v>
      </c>
      <c r="D2963" t="s">
        <v>88</v>
      </c>
      <c r="E2963" t="s">
        <v>167</v>
      </c>
      <c r="F2963" t="s">
        <v>8418</v>
      </c>
      <c r="G2963" t="s">
        <v>578</v>
      </c>
      <c r="H2963" t="s">
        <v>46</v>
      </c>
      <c r="I2963" t="s">
        <v>129</v>
      </c>
      <c r="J2963" t="s">
        <v>130</v>
      </c>
      <c r="K2963" t="s">
        <v>131</v>
      </c>
      <c r="L2963" t="s">
        <v>8382</v>
      </c>
      <c r="M2963" t="s">
        <v>8419</v>
      </c>
      <c r="N2963">
        <v>1.497222222</v>
      </c>
      <c r="O2963">
        <v>0</v>
      </c>
      <c r="P2963">
        <v>229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342.86388899999997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2765261</v>
      </c>
      <c r="B2964">
        <v>1</v>
      </c>
      <c r="C2964" t="s">
        <v>76</v>
      </c>
      <c r="D2964" t="s">
        <v>103</v>
      </c>
      <c r="E2964" t="s">
        <v>153</v>
      </c>
      <c r="F2964" t="s">
        <v>8420</v>
      </c>
      <c r="G2964" t="s">
        <v>249</v>
      </c>
      <c r="H2964" t="s">
        <v>46</v>
      </c>
      <c r="I2964" t="s">
        <v>129</v>
      </c>
      <c r="J2964" t="s">
        <v>130</v>
      </c>
      <c r="K2964" t="s">
        <v>131</v>
      </c>
      <c r="L2964" t="s">
        <v>8421</v>
      </c>
      <c r="M2964" t="s">
        <v>8422</v>
      </c>
      <c r="N2964">
        <v>3.9986111110000002</v>
      </c>
      <c r="O2964">
        <v>0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3.9986109999999999</v>
      </c>
      <c r="Y2964">
        <v>0</v>
      </c>
      <c r="Z2964">
        <v>0</v>
      </c>
    </row>
    <row r="2965" spans="1:26" x14ac:dyDescent="0.3">
      <c r="A2965">
        <v>2765242</v>
      </c>
      <c r="B2965">
        <v>1</v>
      </c>
      <c r="C2965" t="s">
        <v>77</v>
      </c>
      <c r="D2965" t="s">
        <v>122</v>
      </c>
      <c r="E2965" t="s">
        <v>163</v>
      </c>
      <c r="F2965" t="s">
        <v>8423</v>
      </c>
      <c r="G2965" t="s">
        <v>2081</v>
      </c>
      <c r="H2965" t="s">
        <v>47</v>
      </c>
      <c r="I2965" t="s">
        <v>129</v>
      </c>
      <c r="J2965" t="s">
        <v>130</v>
      </c>
      <c r="K2965" t="s">
        <v>131</v>
      </c>
      <c r="L2965" t="s">
        <v>8424</v>
      </c>
      <c r="M2965" t="s">
        <v>8425</v>
      </c>
      <c r="N2965">
        <v>0.49055555499999998</v>
      </c>
      <c r="O2965">
        <v>0</v>
      </c>
      <c r="P2965">
        <v>0</v>
      </c>
      <c r="Q2965">
        <v>0</v>
      </c>
      <c r="R2965">
        <v>213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104.488333</v>
      </c>
      <c r="Y2965">
        <v>0</v>
      </c>
      <c r="Z2965">
        <v>0</v>
      </c>
    </row>
    <row r="2966" spans="1:26" x14ac:dyDescent="0.3">
      <c r="A2966">
        <v>2765258</v>
      </c>
      <c r="B2966">
        <v>1</v>
      </c>
      <c r="C2966" t="s">
        <v>77</v>
      </c>
      <c r="D2966" t="s">
        <v>109</v>
      </c>
      <c r="E2966" t="s">
        <v>126</v>
      </c>
      <c r="F2966" t="s">
        <v>8426</v>
      </c>
      <c r="G2966" t="s">
        <v>371</v>
      </c>
      <c r="H2966" t="s">
        <v>46</v>
      </c>
      <c r="I2966" t="s">
        <v>129</v>
      </c>
      <c r="J2966" t="s">
        <v>130</v>
      </c>
      <c r="K2966" t="s">
        <v>131</v>
      </c>
      <c r="L2966" t="s">
        <v>8427</v>
      </c>
      <c r="M2966" t="s">
        <v>8428</v>
      </c>
      <c r="N2966">
        <v>2.8277777770000001</v>
      </c>
      <c r="O2966">
        <v>0</v>
      </c>
      <c r="P2966">
        <v>0</v>
      </c>
      <c r="Q2966">
        <v>0</v>
      </c>
      <c r="R2966">
        <v>66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186.63333299999999</v>
      </c>
      <c r="Y2966">
        <v>0</v>
      </c>
      <c r="Z2966">
        <v>0</v>
      </c>
    </row>
    <row r="2967" spans="1:26" x14ac:dyDescent="0.3">
      <c r="A2967">
        <v>2765256</v>
      </c>
      <c r="B2967">
        <v>1</v>
      </c>
      <c r="C2967" t="s">
        <v>77</v>
      </c>
      <c r="D2967" t="s">
        <v>109</v>
      </c>
      <c r="E2967" t="s">
        <v>158</v>
      </c>
      <c r="F2967" t="s">
        <v>8429</v>
      </c>
      <c r="G2967" t="s">
        <v>199</v>
      </c>
      <c r="H2967" t="s">
        <v>47</v>
      </c>
      <c r="I2967" t="s">
        <v>129</v>
      </c>
      <c r="J2967" t="s">
        <v>130</v>
      </c>
      <c r="K2967" t="s">
        <v>131</v>
      </c>
      <c r="L2967" t="s">
        <v>8430</v>
      </c>
      <c r="M2967" t="s">
        <v>8431</v>
      </c>
      <c r="N2967">
        <v>0.41805555500000002</v>
      </c>
      <c r="O2967">
        <v>0</v>
      </c>
      <c r="P2967">
        <v>0</v>
      </c>
      <c r="Q2967">
        <v>0</v>
      </c>
      <c r="R2967">
        <v>0</v>
      </c>
      <c r="S2967">
        <v>1</v>
      </c>
      <c r="T2967">
        <v>454</v>
      </c>
      <c r="U2967">
        <v>0</v>
      </c>
      <c r="V2967">
        <v>0</v>
      </c>
      <c r="W2967">
        <v>0</v>
      </c>
      <c r="X2967">
        <v>0</v>
      </c>
      <c r="Y2967">
        <v>0.41805599999999998</v>
      </c>
      <c r="Z2967">
        <v>189.797222</v>
      </c>
    </row>
    <row r="2968" spans="1:26" x14ac:dyDescent="0.3">
      <c r="A2968">
        <v>2765265</v>
      </c>
      <c r="B2968">
        <v>1</v>
      </c>
      <c r="C2968" t="s">
        <v>77</v>
      </c>
      <c r="D2968" t="s">
        <v>123</v>
      </c>
      <c r="E2968" t="s">
        <v>158</v>
      </c>
      <c r="F2968" t="s">
        <v>8272</v>
      </c>
      <c r="G2968" t="s">
        <v>199</v>
      </c>
      <c r="H2968" t="s">
        <v>47</v>
      </c>
      <c r="I2968" t="s">
        <v>129</v>
      </c>
      <c r="J2968" t="s">
        <v>130</v>
      </c>
      <c r="K2968" t="s">
        <v>131</v>
      </c>
      <c r="L2968" t="s">
        <v>8432</v>
      </c>
      <c r="M2968" t="s">
        <v>8433</v>
      </c>
      <c r="N2968">
        <v>0.14361111100000001</v>
      </c>
      <c r="O2968">
        <v>27</v>
      </c>
      <c r="P2968">
        <v>1189</v>
      </c>
      <c r="Q2968">
        <v>0</v>
      </c>
      <c r="R2968">
        <v>0</v>
      </c>
      <c r="S2968">
        <v>0</v>
      </c>
      <c r="T2968">
        <v>0</v>
      </c>
      <c r="U2968">
        <v>3.8774999999999999</v>
      </c>
      <c r="V2968">
        <v>170.75361100000001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2765266</v>
      </c>
      <c r="B2969">
        <v>1</v>
      </c>
      <c r="C2969" t="s">
        <v>77</v>
      </c>
      <c r="D2969" t="s">
        <v>116</v>
      </c>
      <c r="E2969" t="s">
        <v>222</v>
      </c>
      <c r="F2969" t="s">
        <v>8275</v>
      </c>
      <c r="G2969" t="s">
        <v>199</v>
      </c>
      <c r="H2969" t="s">
        <v>47</v>
      </c>
      <c r="I2969" t="s">
        <v>129</v>
      </c>
      <c r="J2969" t="s">
        <v>130</v>
      </c>
      <c r="K2969" t="s">
        <v>131</v>
      </c>
      <c r="L2969" t="s">
        <v>8434</v>
      </c>
      <c r="M2969" t="s">
        <v>8435</v>
      </c>
      <c r="N2969">
        <v>7.8888888000000004E-2</v>
      </c>
      <c r="O2969">
        <v>617</v>
      </c>
      <c r="P2969">
        <v>3008</v>
      </c>
      <c r="Q2969">
        <v>0</v>
      </c>
      <c r="R2969">
        <v>0</v>
      </c>
      <c r="S2969">
        <v>0</v>
      </c>
      <c r="T2969">
        <v>0</v>
      </c>
      <c r="U2969">
        <v>48.674444000000001</v>
      </c>
      <c r="V2969">
        <v>237.297775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2765160</v>
      </c>
      <c r="B2970">
        <v>2</v>
      </c>
      <c r="C2970" t="s">
        <v>76</v>
      </c>
      <c r="D2970" t="s">
        <v>89</v>
      </c>
      <c r="E2970" t="s">
        <v>126</v>
      </c>
      <c r="F2970" t="s">
        <v>8436</v>
      </c>
      <c r="G2970" t="s">
        <v>249</v>
      </c>
      <c r="H2970" t="s">
        <v>46</v>
      </c>
      <c r="I2970" t="s">
        <v>129</v>
      </c>
      <c r="J2970" t="s">
        <v>130</v>
      </c>
      <c r="K2970" t="s">
        <v>131</v>
      </c>
      <c r="L2970" t="s">
        <v>8351</v>
      </c>
      <c r="M2970" t="s">
        <v>8437</v>
      </c>
      <c r="N2970">
        <v>0.46500000000000002</v>
      </c>
      <c r="O2970">
        <v>0</v>
      </c>
      <c r="P2970">
        <v>41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19.065000000000001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2765267</v>
      </c>
      <c r="B2971">
        <v>1</v>
      </c>
      <c r="C2971" t="s">
        <v>77</v>
      </c>
      <c r="D2971" t="s">
        <v>123</v>
      </c>
      <c r="E2971" t="s">
        <v>158</v>
      </c>
      <c r="F2971" t="s">
        <v>8438</v>
      </c>
      <c r="G2971" t="s">
        <v>199</v>
      </c>
      <c r="H2971" t="s">
        <v>47</v>
      </c>
      <c r="I2971" t="s">
        <v>129</v>
      </c>
      <c r="J2971" t="s">
        <v>130</v>
      </c>
      <c r="K2971" t="s">
        <v>131</v>
      </c>
      <c r="L2971" t="s">
        <v>8439</v>
      </c>
      <c r="M2971" t="s">
        <v>8440</v>
      </c>
      <c r="N2971">
        <v>7.5555554999999996E-2</v>
      </c>
      <c r="O2971">
        <v>127</v>
      </c>
      <c r="P2971">
        <v>1544</v>
      </c>
      <c r="Q2971">
        <v>0</v>
      </c>
      <c r="R2971">
        <v>0</v>
      </c>
      <c r="S2971">
        <v>0</v>
      </c>
      <c r="T2971">
        <v>0</v>
      </c>
      <c r="U2971">
        <v>9.5955549999999992</v>
      </c>
      <c r="V2971">
        <v>116.657777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2765278</v>
      </c>
      <c r="B2972">
        <v>1</v>
      </c>
      <c r="C2972" t="s">
        <v>76</v>
      </c>
      <c r="D2972" t="s">
        <v>101</v>
      </c>
      <c r="E2972" t="s">
        <v>126</v>
      </c>
      <c r="F2972" t="s">
        <v>2056</v>
      </c>
      <c r="G2972" t="s">
        <v>371</v>
      </c>
      <c r="H2972" t="s">
        <v>46</v>
      </c>
      <c r="I2972" t="s">
        <v>129</v>
      </c>
      <c r="J2972" t="s">
        <v>130</v>
      </c>
      <c r="K2972" t="s">
        <v>131</v>
      </c>
      <c r="L2972" t="s">
        <v>8441</v>
      </c>
      <c r="M2972" t="s">
        <v>8442</v>
      </c>
      <c r="N2972">
        <v>1.429166666</v>
      </c>
      <c r="O2972">
        <v>0</v>
      </c>
      <c r="P2972">
        <v>153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218.66249999999999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2765276</v>
      </c>
      <c r="B2973">
        <v>1</v>
      </c>
      <c r="C2973" t="s">
        <v>77</v>
      </c>
      <c r="D2973" t="s">
        <v>115</v>
      </c>
      <c r="E2973" t="s">
        <v>167</v>
      </c>
      <c r="F2973" t="s">
        <v>8443</v>
      </c>
      <c r="G2973" t="s">
        <v>160</v>
      </c>
      <c r="H2973" t="s">
        <v>46</v>
      </c>
      <c r="I2973" t="s">
        <v>129</v>
      </c>
      <c r="J2973" t="s">
        <v>130</v>
      </c>
      <c r="K2973" t="s">
        <v>131</v>
      </c>
      <c r="L2973" t="s">
        <v>8444</v>
      </c>
      <c r="M2973" t="s">
        <v>8445</v>
      </c>
      <c r="N2973">
        <v>1.153888888</v>
      </c>
      <c r="O2973">
        <v>0</v>
      </c>
      <c r="P2973">
        <v>0</v>
      </c>
      <c r="Q2973">
        <v>0</v>
      </c>
      <c r="R2973">
        <v>362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417.70777700000002</v>
      </c>
      <c r="Y2973">
        <v>0</v>
      </c>
      <c r="Z2973">
        <v>0</v>
      </c>
    </row>
    <row r="2974" spans="1:26" x14ac:dyDescent="0.3">
      <c r="A2974">
        <v>2765281</v>
      </c>
      <c r="B2974">
        <v>1</v>
      </c>
      <c r="C2974" t="s">
        <v>76</v>
      </c>
      <c r="D2974" t="s">
        <v>103</v>
      </c>
      <c r="E2974" t="s">
        <v>167</v>
      </c>
      <c r="F2974" t="s">
        <v>8446</v>
      </c>
      <c r="G2974" t="s">
        <v>160</v>
      </c>
      <c r="H2974" t="s">
        <v>46</v>
      </c>
      <c r="I2974" t="s">
        <v>129</v>
      </c>
      <c r="J2974" t="s">
        <v>130</v>
      </c>
      <c r="K2974" t="s">
        <v>131</v>
      </c>
      <c r="L2974" t="s">
        <v>8447</v>
      </c>
      <c r="M2974" t="s">
        <v>8448</v>
      </c>
      <c r="N2974">
        <v>1.714444444</v>
      </c>
      <c r="O2974">
        <v>0</v>
      </c>
      <c r="P2974">
        <v>0</v>
      </c>
      <c r="Q2974">
        <v>0</v>
      </c>
      <c r="R2974">
        <v>169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289.74111099999999</v>
      </c>
      <c r="Y2974">
        <v>0</v>
      </c>
      <c r="Z2974">
        <v>0</v>
      </c>
    </row>
    <row r="2975" spans="1:26" x14ac:dyDescent="0.3">
      <c r="A2975">
        <v>2765284</v>
      </c>
      <c r="B2975">
        <v>1</v>
      </c>
      <c r="C2975" t="s">
        <v>76</v>
      </c>
      <c r="D2975" t="s">
        <v>87</v>
      </c>
      <c r="E2975" t="s">
        <v>153</v>
      </c>
      <c r="F2975" t="s">
        <v>8449</v>
      </c>
      <c r="G2975" t="s">
        <v>155</v>
      </c>
      <c r="H2975" t="s">
        <v>46</v>
      </c>
      <c r="I2975" t="s">
        <v>129</v>
      </c>
      <c r="J2975" t="s">
        <v>130</v>
      </c>
      <c r="K2975" t="s">
        <v>131</v>
      </c>
      <c r="L2975" t="s">
        <v>8450</v>
      </c>
      <c r="M2975" t="s">
        <v>8451</v>
      </c>
      <c r="N2975">
        <v>5.8052777769999997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2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11.610556000000001</v>
      </c>
    </row>
    <row r="2976" spans="1:26" x14ac:dyDescent="0.3">
      <c r="A2976">
        <v>2765289</v>
      </c>
      <c r="B2976">
        <v>1</v>
      </c>
      <c r="C2976" t="s">
        <v>76</v>
      </c>
      <c r="D2976" t="s">
        <v>81</v>
      </c>
      <c r="E2976" t="s">
        <v>153</v>
      </c>
      <c r="F2976" t="s">
        <v>8452</v>
      </c>
      <c r="G2976" t="s">
        <v>249</v>
      </c>
      <c r="H2976" t="s">
        <v>46</v>
      </c>
      <c r="I2976" t="s">
        <v>129</v>
      </c>
      <c r="J2976" t="s">
        <v>130</v>
      </c>
      <c r="K2976" t="s">
        <v>131</v>
      </c>
      <c r="L2976" t="s">
        <v>8453</v>
      </c>
      <c r="M2976" t="s">
        <v>8454</v>
      </c>
      <c r="N2976">
        <v>3.3597222219999998</v>
      </c>
      <c r="O2976">
        <v>0</v>
      </c>
      <c r="P2976">
        <v>3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10.079167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2765290</v>
      </c>
      <c r="B2977">
        <v>1</v>
      </c>
      <c r="C2977" t="s">
        <v>76</v>
      </c>
      <c r="D2977" t="s">
        <v>78</v>
      </c>
      <c r="E2977" t="s">
        <v>126</v>
      </c>
      <c r="F2977" t="s">
        <v>8455</v>
      </c>
      <c r="G2977" t="s">
        <v>371</v>
      </c>
      <c r="H2977" t="s">
        <v>46</v>
      </c>
      <c r="I2977" t="s">
        <v>129</v>
      </c>
      <c r="J2977" t="s">
        <v>130</v>
      </c>
      <c r="K2977" t="s">
        <v>131</v>
      </c>
      <c r="L2977" t="s">
        <v>8456</v>
      </c>
      <c r="M2977" t="s">
        <v>8457</v>
      </c>
      <c r="N2977">
        <v>3.545833333</v>
      </c>
      <c r="O2977">
        <v>0</v>
      </c>
      <c r="P2977">
        <v>192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680.8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2765294</v>
      </c>
      <c r="B2978">
        <v>1</v>
      </c>
      <c r="C2978" t="s">
        <v>76</v>
      </c>
      <c r="D2978" t="s">
        <v>97</v>
      </c>
      <c r="E2978" t="s">
        <v>126</v>
      </c>
      <c r="F2978" t="s">
        <v>8458</v>
      </c>
      <c r="G2978" t="s">
        <v>128</v>
      </c>
      <c r="H2978" t="s">
        <v>46</v>
      </c>
      <c r="I2978" t="s">
        <v>129</v>
      </c>
      <c r="J2978" t="s">
        <v>130</v>
      </c>
      <c r="K2978" t="s">
        <v>131</v>
      </c>
      <c r="L2978" t="s">
        <v>8459</v>
      </c>
      <c r="M2978" t="s">
        <v>8460</v>
      </c>
      <c r="N2978">
        <v>0.86611111100000004</v>
      </c>
      <c r="O2978">
        <v>0</v>
      </c>
      <c r="P2978">
        <v>97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84.012777999999997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2765296</v>
      </c>
      <c r="B2979">
        <v>1</v>
      </c>
      <c r="C2979" t="s">
        <v>76</v>
      </c>
      <c r="D2979" t="s">
        <v>89</v>
      </c>
      <c r="E2979" t="s">
        <v>167</v>
      </c>
      <c r="F2979" t="s">
        <v>8461</v>
      </c>
      <c r="G2979" t="s">
        <v>195</v>
      </c>
      <c r="H2979" t="s">
        <v>46</v>
      </c>
      <c r="I2979" t="s">
        <v>129</v>
      </c>
      <c r="J2979" t="s">
        <v>130</v>
      </c>
      <c r="K2979" t="s">
        <v>131</v>
      </c>
      <c r="L2979" t="s">
        <v>8462</v>
      </c>
      <c r="M2979" t="s">
        <v>8463</v>
      </c>
      <c r="N2979">
        <v>0.54361111100000004</v>
      </c>
      <c r="O2979">
        <v>0</v>
      </c>
      <c r="P2979">
        <v>0</v>
      </c>
      <c r="Q2979">
        <v>0</v>
      </c>
      <c r="R2979">
        <v>48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26.093333000000001</v>
      </c>
      <c r="Y2979">
        <v>0</v>
      </c>
      <c r="Z2979">
        <v>0</v>
      </c>
    </row>
    <row r="2980" spans="1:26" x14ac:dyDescent="0.3">
      <c r="A2980">
        <v>2765298</v>
      </c>
      <c r="B2980">
        <v>1</v>
      </c>
      <c r="C2980" t="s">
        <v>77</v>
      </c>
      <c r="D2980" t="s">
        <v>123</v>
      </c>
      <c r="E2980" t="s">
        <v>163</v>
      </c>
      <c r="F2980" t="s">
        <v>8464</v>
      </c>
      <c r="G2980" t="s">
        <v>199</v>
      </c>
      <c r="H2980" t="s">
        <v>47</v>
      </c>
      <c r="I2980" t="s">
        <v>129</v>
      </c>
      <c r="J2980" t="s">
        <v>130</v>
      </c>
      <c r="K2980" t="s">
        <v>131</v>
      </c>
      <c r="L2980" t="s">
        <v>8465</v>
      </c>
      <c r="M2980" t="s">
        <v>8466</v>
      </c>
      <c r="N2980">
        <v>0.78388888800000001</v>
      </c>
      <c r="O2980">
        <v>172</v>
      </c>
      <c r="P2980">
        <v>6</v>
      </c>
      <c r="Q2980">
        <v>0</v>
      </c>
      <c r="R2980">
        <v>0</v>
      </c>
      <c r="S2980">
        <v>0</v>
      </c>
      <c r="T2980">
        <v>0</v>
      </c>
      <c r="U2980">
        <v>134.828889</v>
      </c>
      <c r="V2980">
        <v>4.7033329999999998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2765301</v>
      </c>
      <c r="B2981">
        <v>1</v>
      </c>
      <c r="C2981" t="s">
        <v>76</v>
      </c>
      <c r="D2981" t="s">
        <v>79</v>
      </c>
      <c r="E2981" t="s">
        <v>153</v>
      </c>
      <c r="F2981" t="s">
        <v>3599</v>
      </c>
      <c r="G2981" t="s">
        <v>206</v>
      </c>
      <c r="H2981" t="s">
        <v>46</v>
      </c>
      <c r="I2981" t="s">
        <v>129</v>
      </c>
      <c r="J2981" t="s">
        <v>130</v>
      </c>
      <c r="K2981" t="s">
        <v>131</v>
      </c>
      <c r="L2981" t="s">
        <v>8467</v>
      </c>
      <c r="M2981" t="s">
        <v>8468</v>
      </c>
      <c r="N2981">
        <v>2.7966666660000001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2.7966669999999998</v>
      </c>
      <c r="W2981">
        <v>0</v>
      </c>
      <c r="X2981">
        <v>0</v>
      </c>
      <c r="Y2981">
        <v>0</v>
      </c>
      <c r="Z2981">
        <v>0</v>
      </c>
    </row>
    <row r="2982" spans="1:26" x14ac:dyDescent="0.3">
      <c r="A2982">
        <v>2765306</v>
      </c>
      <c r="B2982">
        <v>1</v>
      </c>
      <c r="C2982" t="s">
        <v>76</v>
      </c>
      <c r="D2982" t="s">
        <v>79</v>
      </c>
      <c r="E2982" t="s">
        <v>153</v>
      </c>
      <c r="F2982" t="s">
        <v>8469</v>
      </c>
      <c r="G2982" t="s">
        <v>249</v>
      </c>
      <c r="H2982" t="s">
        <v>46</v>
      </c>
      <c r="I2982" t="s">
        <v>129</v>
      </c>
      <c r="J2982" t="s">
        <v>130</v>
      </c>
      <c r="K2982" t="s">
        <v>131</v>
      </c>
      <c r="L2982" t="s">
        <v>8470</v>
      </c>
      <c r="M2982" t="s">
        <v>8471</v>
      </c>
      <c r="N2982">
        <v>1.6602777769999999</v>
      </c>
      <c r="O2982">
        <v>0</v>
      </c>
      <c r="P2982">
        <v>5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8.3013890000000004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2765303</v>
      </c>
      <c r="B2983">
        <v>1</v>
      </c>
      <c r="C2983" t="s">
        <v>76</v>
      </c>
      <c r="D2983" t="s">
        <v>93</v>
      </c>
      <c r="E2983" t="s">
        <v>126</v>
      </c>
      <c r="F2983" t="s">
        <v>8472</v>
      </c>
      <c r="G2983" t="s">
        <v>371</v>
      </c>
      <c r="H2983" t="s">
        <v>46</v>
      </c>
      <c r="I2983" t="s">
        <v>129</v>
      </c>
      <c r="J2983" t="s">
        <v>130</v>
      </c>
      <c r="K2983" t="s">
        <v>131</v>
      </c>
      <c r="L2983" t="s">
        <v>8473</v>
      </c>
      <c r="M2983" t="s">
        <v>8474</v>
      </c>
      <c r="N2983">
        <v>1.1311111110000001</v>
      </c>
      <c r="O2983">
        <v>0</v>
      </c>
      <c r="P2983">
        <v>69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78.046666999999999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2765307</v>
      </c>
      <c r="B2984">
        <v>1</v>
      </c>
      <c r="C2984" t="s">
        <v>76</v>
      </c>
      <c r="D2984" t="s">
        <v>103</v>
      </c>
      <c r="E2984" t="s">
        <v>126</v>
      </c>
      <c r="F2984" t="s">
        <v>8475</v>
      </c>
      <c r="G2984" t="s">
        <v>128</v>
      </c>
      <c r="H2984" t="s">
        <v>46</v>
      </c>
      <c r="I2984" t="s">
        <v>129</v>
      </c>
      <c r="J2984" t="s">
        <v>130</v>
      </c>
      <c r="K2984" t="s">
        <v>131</v>
      </c>
      <c r="L2984" t="s">
        <v>8476</v>
      </c>
      <c r="M2984" t="s">
        <v>8477</v>
      </c>
      <c r="N2984">
        <v>1.551666666</v>
      </c>
      <c r="O2984">
        <v>0</v>
      </c>
      <c r="P2984">
        <v>0</v>
      </c>
      <c r="Q2984">
        <v>0</v>
      </c>
      <c r="R2984">
        <v>60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93.1</v>
      </c>
      <c r="Y2984">
        <v>0</v>
      </c>
      <c r="Z2984">
        <v>0</v>
      </c>
    </row>
    <row r="2985" spans="1:26" x14ac:dyDescent="0.3">
      <c r="A2985">
        <v>2765221</v>
      </c>
      <c r="B2985">
        <v>2</v>
      </c>
      <c r="C2985" t="s">
        <v>77</v>
      </c>
      <c r="D2985" t="s">
        <v>123</v>
      </c>
      <c r="E2985" t="s">
        <v>163</v>
      </c>
      <c r="F2985" t="s">
        <v>642</v>
      </c>
      <c r="G2985" t="s">
        <v>264</v>
      </c>
      <c r="H2985" t="s">
        <v>47</v>
      </c>
      <c r="I2985" t="s">
        <v>129</v>
      </c>
      <c r="J2985" t="s">
        <v>130</v>
      </c>
      <c r="K2985" t="s">
        <v>131</v>
      </c>
      <c r="L2985" t="s">
        <v>8394</v>
      </c>
      <c r="M2985" t="s">
        <v>8478</v>
      </c>
      <c r="N2985">
        <v>0.68166666600000003</v>
      </c>
      <c r="O2985">
        <v>16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10.906667000000001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3">
      <c r="A2986">
        <v>2765313</v>
      </c>
      <c r="B2986">
        <v>1</v>
      </c>
      <c r="C2986" t="s">
        <v>77</v>
      </c>
      <c r="D2986" t="s">
        <v>108</v>
      </c>
      <c r="E2986" t="s">
        <v>126</v>
      </c>
      <c r="F2986" t="s">
        <v>8479</v>
      </c>
      <c r="G2986" t="s">
        <v>128</v>
      </c>
      <c r="H2986" t="s">
        <v>46</v>
      </c>
      <c r="I2986" t="s">
        <v>129</v>
      </c>
      <c r="J2986" t="s">
        <v>130</v>
      </c>
      <c r="K2986" t="s">
        <v>131</v>
      </c>
      <c r="L2986" t="s">
        <v>8480</v>
      </c>
      <c r="M2986" t="s">
        <v>8481</v>
      </c>
      <c r="N2986">
        <v>1.4566666660000001</v>
      </c>
      <c r="O2986">
        <v>0</v>
      </c>
      <c r="P2986">
        <v>129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187.91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2765309</v>
      </c>
      <c r="B2987">
        <v>1</v>
      </c>
      <c r="C2987" t="s">
        <v>76</v>
      </c>
      <c r="D2987" t="s">
        <v>78</v>
      </c>
      <c r="E2987" t="s">
        <v>145</v>
      </c>
      <c r="F2987" t="s">
        <v>5682</v>
      </c>
      <c r="G2987" t="s">
        <v>135</v>
      </c>
      <c r="H2987" t="s">
        <v>46</v>
      </c>
      <c r="I2987" t="s">
        <v>129</v>
      </c>
      <c r="J2987" t="s">
        <v>130</v>
      </c>
      <c r="K2987" t="s">
        <v>131</v>
      </c>
      <c r="L2987" t="s">
        <v>8482</v>
      </c>
      <c r="M2987" t="s">
        <v>8483</v>
      </c>
      <c r="N2987">
        <v>5.6805555549999998</v>
      </c>
      <c r="O2987">
        <v>0</v>
      </c>
      <c r="P2987">
        <v>72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409</v>
      </c>
      <c r="W2987">
        <v>0</v>
      </c>
      <c r="X2987">
        <v>0</v>
      </c>
      <c r="Y2987">
        <v>0</v>
      </c>
      <c r="Z2987">
        <v>0</v>
      </c>
    </row>
    <row r="2988" spans="1:26" x14ac:dyDescent="0.3">
      <c r="A2988">
        <v>2765310</v>
      </c>
      <c r="B2988">
        <v>1</v>
      </c>
      <c r="C2988" t="s">
        <v>76</v>
      </c>
      <c r="D2988" t="s">
        <v>97</v>
      </c>
      <c r="E2988" t="s">
        <v>153</v>
      </c>
      <c r="F2988" t="s">
        <v>8484</v>
      </c>
      <c r="G2988" t="s">
        <v>249</v>
      </c>
      <c r="H2988" t="s">
        <v>46</v>
      </c>
      <c r="I2988" t="s">
        <v>129</v>
      </c>
      <c r="J2988" t="s">
        <v>130</v>
      </c>
      <c r="K2988" t="s">
        <v>131</v>
      </c>
      <c r="L2988" t="s">
        <v>8485</v>
      </c>
      <c r="M2988" t="s">
        <v>8486</v>
      </c>
      <c r="N2988">
        <v>1.6797222220000001</v>
      </c>
      <c r="O2988">
        <v>0</v>
      </c>
      <c r="P2988">
        <v>19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31.914722000000001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2765311</v>
      </c>
      <c r="B2989">
        <v>1</v>
      </c>
      <c r="C2989" t="s">
        <v>76</v>
      </c>
      <c r="D2989" t="s">
        <v>93</v>
      </c>
      <c r="E2989" t="s">
        <v>153</v>
      </c>
      <c r="F2989" t="s">
        <v>8243</v>
      </c>
      <c r="G2989" t="s">
        <v>155</v>
      </c>
      <c r="H2989" t="s">
        <v>46</v>
      </c>
      <c r="I2989" t="s">
        <v>129</v>
      </c>
      <c r="J2989" t="s">
        <v>130</v>
      </c>
      <c r="K2989" t="s">
        <v>131</v>
      </c>
      <c r="L2989" t="s">
        <v>8487</v>
      </c>
      <c r="M2989" t="s">
        <v>8488</v>
      </c>
      <c r="N2989">
        <v>2.5550000000000002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2.5550000000000002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2765312</v>
      </c>
      <c r="B2990">
        <v>1</v>
      </c>
      <c r="C2990" t="s">
        <v>76</v>
      </c>
      <c r="D2990" t="s">
        <v>86</v>
      </c>
      <c r="E2990" t="s">
        <v>126</v>
      </c>
      <c r="F2990" t="s">
        <v>8489</v>
      </c>
      <c r="G2990" t="s">
        <v>128</v>
      </c>
      <c r="H2990" t="s">
        <v>46</v>
      </c>
      <c r="I2990" t="s">
        <v>129</v>
      </c>
      <c r="J2990" t="s">
        <v>130</v>
      </c>
      <c r="K2990" t="s">
        <v>131</v>
      </c>
      <c r="L2990" t="s">
        <v>8490</v>
      </c>
      <c r="M2990" t="s">
        <v>8491</v>
      </c>
      <c r="N2990">
        <v>2.099444444</v>
      </c>
      <c r="O2990">
        <v>0</v>
      </c>
      <c r="P2990">
        <v>87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182.651667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2765314</v>
      </c>
      <c r="B2991">
        <v>1</v>
      </c>
      <c r="C2991" t="s">
        <v>76</v>
      </c>
      <c r="D2991" t="s">
        <v>90</v>
      </c>
      <c r="E2991" t="s">
        <v>167</v>
      </c>
      <c r="F2991" t="s">
        <v>7794</v>
      </c>
      <c r="G2991" t="s">
        <v>195</v>
      </c>
      <c r="H2991" t="s">
        <v>46</v>
      </c>
      <c r="I2991" t="s">
        <v>129</v>
      </c>
      <c r="J2991" t="s">
        <v>130</v>
      </c>
      <c r="K2991" t="s">
        <v>131</v>
      </c>
      <c r="L2991" t="s">
        <v>8492</v>
      </c>
      <c r="M2991" t="s">
        <v>8493</v>
      </c>
      <c r="N2991">
        <v>0.82722222199999995</v>
      </c>
      <c r="O2991">
        <v>0</v>
      </c>
      <c r="P2991">
        <v>220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181.988889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2765318</v>
      </c>
      <c r="B2992">
        <v>1</v>
      </c>
      <c r="C2992" t="s">
        <v>76</v>
      </c>
      <c r="D2992" t="s">
        <v>101</v>
      </c>
      <c r="E2992" t="s">
        <v>145</v>
      </c>
      <c r="F2992" t="s">
        <v>8494</v>
      </c>
      <c r="G2992" t="s">
        <v>160</v>
      </c>
      <c r="H2992" t="s">
        <v>46</v>
      </c>
      <c r="I2992" t="s">
        <v>129</v>
      </c>
      <c r="J2992" t="s">
        <v>130</v>
      </c>
      <c r="K2992" t="s">
        <v>131</v>
      </c>
      <c r="L2992" t="s">
        <v>8495</v>
      </c>
      <c r="M2992" t="s">
        <v>8496</v>
      </c>
      <c r="N2992">
        <v>0.50388888799999998</v>
      </c>
      <c r="O2992">
        <v>0</v>
      </c>
      <c r="P2992">
        <v>23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11.589444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2765319</v>
      </c>
      <c r="B2993">
        <v>1</v>
      </c>
      <c r="C2993" t="s">
        <v>76</v>
      </c>
      <c r="D2993" t="s">
        <v>84</v>
      </c>
      <c r="E2993" t="s">
        <v>138</v>
      </c>
      <c r="F2993" t="s">
        <v>8497</v>
      </c>
      <c r="G2993" t="s">
        <v>578</v>
      </c>
      <c r="H2993" t="s">
        <v>47</v>
      </c>
      <c r="I2993" t="s">
        <v>129</v>
      </c>
      <c r="J2993" t="s">
        <v>15</v>
      </c>
      <c r="K2993" t="s">
        <v>131</v>
      </c>
      <c r="L2993" t="s">
        <v>8498</v>
      </c>
      <c r="M2993" t="s">
        <v>8499</v>
      </c>
      <c r="N2993">
        <v>2.801388888</v>
      </c>
      <c r="O2993">
        <v>1</v>
      </c>
      <c r="P2993">
        <v>797</v>
      </c>
      <c r="Q2993">
        <v>0</v>
      </c>
      <c r="R2993">
        <v>0</v>
      </c>
      <c r="S2993">
        <v>0</v>
      </c>
      <c r="T2993">
        <v>0</v>
      </c>
      <c r="U2993">
        <v>2.8013889999999999</v>
      </c>
      <c r="V2993">
        <v>2232.706944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2765320</v>
      </c>
      <c r="B2994">
        <v>1</v>
      </c>
      <c r="C2994" t="s">
        <v>76</v>
      </c>
      <c r="D2994" t="s">
        <v>97</v>
      </c>
      <c r="E2994" t="s">
        <v>126</v>
      </c>
      <c r="F2994" t="s">
        <v>6525</v>
      </c>
      <c r="G2994" t="s">
        <v>128</v>
      </c>
      <c r="H2994" t="s">
        <v>46</v>
      </c>
      <c r="I2994" t="s">
        <v>129</v>
      </c>
      <c r="J2994" t="s">
        <v>130</v>
      </c>
      <c r="K2994" t="s">
        <v>131</v>
      </c>
      <c r="L2994" t="s">
        <v>8500</v>
      </c>
      <c r="M2994" t="s">
        <v>8501</v>
      </c>
      <c r="N2994">
        <v>1.3702777770000001</v>
      </c>
      <c r="O2994">
        <v>0</v>
      </c>
      <c r="P2994">
        <v>45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61.662500000000001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2765327</v>
      </c>
      <c r="B2995">
        <v>1</v>
      </c>
      <c r="C2995" t="s">
        <v>77</v>
      </c>
      <c r="D2995" t="s">
        <v>119</v>
      </c>
      <c r="E2995" t="s">
        <v>153</v>
      </c>
      <c r="F2995" t="s">
        <v>8502</v>
      </c>
      <c r="G2995" t="s">
        <v>249</v>
      </c>
      <c r="H2995" t="s">
        <v>46</v>
      </c>
      <c r="I2995" t="s">
        <v>129</v>
      </c>
      <c r="J2995" t="s">
        <v>130</v>
      </c>
      <c r="K2995" t="s">
        <v>131</v>
      </c>
      <c r="L2995" t="s">
        <v>8503</v>
      </c>
      <c r="M2995" t="s">
        <v>8504</v>
      </c>
      <c r="N2995">
        <v>2.1405555550000002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2.1405560000000001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2765329</v>
      </c>
      <c r="B2996">
        <v>1</v>
      </c>
      <c r="C2996" t="s">
        <v>77</v>
      </c>
      <c r="D2996" t="s">
        <v>119</v>
      </c>
      <c r="E2996" t="s">
        <v>163</v>
      </c>
      <c r="F2996" t="s">
        <v>8505</v>
      </c>
      <c r="G2996" t="s">
        <v>199</v>
      </c>
      <c r="H2996" t="s">
        <v>47</v>
      </c>
      <c r="I2996" t="s">
        <v>129</v>
      </c>
      <c r="J2996" t="s">
        <v>130</v>
      </c>
      <c r="K2996" t="s">
        <v>131</v>
      </c>
      <c r="L2996" t="s">
        <v>8506</v>
      </c>
      <c r="M2996" t="s">
        <v>8507</v>
      </c>
      <c r="N2996">
        <v>2.9811111110000001</v>
      </c>
      <c r="O2996">
        <v>1</v>
      </c>
      <c r="P2996">
        <v>117</v>
      </c>
      <c r="Q2996">
        <v>0</v>
      </c>
      <c r="R2996">
        <v>0</v>
      </c>
      <c r="S2996">
        <v>0</v>
      </c>
      <c r="T2996">
        <v>0</v>
      </c>
      <c r="U2996">
        <v>2.9811109999999998</v>
      </c>
      <c r="V2996">
        <v>348.79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2765333</v>
      </c>
      <c r="B2997">
        <v>1</v>
      </c>
      <c r="C2997" t="s">
        <v>76</v>
      </c>
      <c r="D2997" t="s">
        <v>78</v>
      </c>
      <c r="E2997" t="s">
        <v>126</v>
      </c>
      <c r="F2997" t="s">
        <v>8508</v>
      </c>
      <c r="G2997" t="s">
        <v>128</v>
      </c>
      <c r="H2997" t="s">
        <v>46</v>
      </c>
      <c r="I2997" t="s">
        <v>129</v>
      </c>
      <c r="J2997" t="s">
        <v>130</v>
      </c>
      <c r="K2997" t="s">
        <v>131</v>
      </c>
      <c r="L2997" t="s">
        <v>8509</v>
      </c>
      <c r="M2997" t="s">
        <v>8510</v>
      </c>
      <c r="N2997">
        <v>7.2905555550000001</v>
      </c>
      <c r="O2997">
        <v>0</v>
      </c>
      <c r="P2997">
        <v>133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969.64388899999994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2765352</v>
      </c>
      <c r="B2998">
        <v>1</v>
      </c>
      <c r="C2998" t="s">
        <v>76</v>
      </c>
      <c r="D2998" t="s">
        <v>97</v>
      </c>
      <c r="E2998" t="s">
        <v>126</v>
      </c>
      <c r="F2998" t="s">
        <v>8511</v>
      </c>
      <c r="G2998" t="s">
        <v>128</v>
      </c>
      <c r="H2998" t="s">
        <v>46</v>
      </c>
      <c r="I2998" t="s">
        <v>129</v>
      </c>
      <c r="J2998" t="s">
        <v>130</v>
      </c>
      <c r="K2998" t="s">
        <v>131</v>
      </c>
      <c r="L2998" t="s">
        <v>8512</v>
      </c>
      <c r="M2998" t="s">
        <v>8513</v>
      </c>
      <c r="N2998">
        <v>1.405</v>
      </c>
      <c r="O2998">
        <v>0</v>
      </c>
      <c r="P2998">
        <v>122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171.41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2765342</v>
      </c>
      <c r="B2999">
        <v>1</v>
      </c>
      <c r="C2999" t="s">
        <v>76</v>
      </c>
      <c r="D2999" t="s">
        <v>100</v>
      </c>
      <c r="E2999" t="s">
        <v>153</v>
      </c>
      <c r="F2999" t="s">
        <v>8514</v>
      </c>
      <c r="G2999" t="s">
        <v>155</v>
      </c>
      <c r="H2999" t="s">
        <v>46</v>
      </c>
      <c r="I2999" t="s">
        <v>129</v>
      </c>
      <c r="J2999" t="s">
        <v>130</v>
      </c>
      <c r="K2999" t="s">
        <v>131</v>
      </c>
      <c r="L2999" t="s">
        <v>8515</v>
      </c>
      <c r="M2999" t="s">
        <v>8516</v>
      </c>
      <c r="N2999">
        <v>2.1</v>
      </c>
      <c r="O2999">
        <v>0</v>
      </c>
      <c r="P2999">
        <v>5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10.5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2765346</v>
      </c>
      <c r="B3000">
        <v>1</v>
      </c>
      <c r="C3000" t="s">
        <v>76</v>
      </c>
      <c r="D3000" t="s">
        <v>78</v>
      </c>
      <c r="E3000" t="s">
        <v>153</v>
      </c>
      <c r="F3000" t="s">
        <v>8517</v>
      </c>
      <c r="G3000" t="s">
        <v>249</v>
      </c>
      <c r="H3000" t="s">
        <v>46</v>
      </c>
      <c r="I3000" t="s">
        <v>129</v>
      </c>
      <c r="J3000" t="s">
        <v>130</v>
      </c>
      <c r="K3000" t="s">
        <v>131</v>
      </c>
      <c r="L3000" t="s">
        <v>8518</v>
      </c>
      <c r="M3000" t="s">
        <v>8519</v>
      </c>
      <c r="N3000">
        <v>6.8730555549999997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6.8730560000000001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2765349</v>
      </c>
      <c r="B3001">
        <v>1</v>
      </c>
      <c r="C3001" t="s">
        <v>77</v>
      </c>
      <c r="D3001" t="s">
        <v>113</v>
      </c>
      <c r="E3001" t="s">
        <v>126</v>
      </c>
      <c r="F3001" t="s">
        <v>8520</v>
      </c>
      <c r="G3001" t="s">
        <v>128</v>
      </c>
      <c r="H3001" t="s">
        <v>46</v>
      </c>
      <c r="I3001" t="s">
        <v>129</v>
      </c>
      <c r="J3001" t="s">
        <v>130</v>
      </c>
      <c r="K3001" t="s">
        <v>131</v>
      </c>
      <c r="L3001" t="s">
        <v>8521</v>
      </c>
      <c r="M3001" t="s">
        <v>8522</v>
      </c>
      <c r="N3001">
        <v>1.038333333</v>
      </c>
      <c r="O3001">
        <v>0</v>
      </c>
      <c r="P3001">
        <v>0</v>
      </c>
      <c r="Q3001">
        <v>0</v>
      </c>
      <c r="R3001">
        <v>2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2.076667</v>
      </c>
      <c r="Y3001">
        <v>0</v>
      </c>
      <c r="Z3001">
        <v>0</v>
      </c>
    </row>
    <row r="3002" spans="1:26" x14ac:dyDescent="0.3">
      <c r="A3002">
        <v>2765350</v>
      </c>
      <c r="B3002">
        <v>1</v>
      </c>
      <c r="C3002" t="s">
        <v>76</v>
      </c>
      <c r="D3002" t="s">
        <v>91</v>
      </c>
      <c r="E3002" t="s">
        <v>126</v>
      </c>
      <c r="F3002" t="s">
        <v>8523</v>
      </c>
      <c r="G3002" t="s">
        <v>160</v>
      </c>
      <c r="H3002" t="s">
        <v>46</v>
      </c>
      <c r="I3002" t="s">
        <v>129</v>
      </c>
      <c r="J3002" t="s">
        <v>130</v>
      </c>
      <c r="K3002" t="s">
        <v>131</v>
      </c>
      <c r="L3002" t="s">
        <v>8524</v>
      </c>
      <c r="M3002" t="s">
        <v>8525</v>
      </c>
      <c r="N3002">
        <v>1.4924999999999999</v>
      </c>
      <c r="O3002">
        <v>0</v>
      </c>
      <c r="P3002">
        <v>80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119.4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2765351</v>
      </c>
      <c r="B3003">
        <v>1</v>
      </c>
      <c r="C3003" t="s">
        <v>76</v>
      </c>
      <c r="D3003" t="s">
        <v>89</v>
      </c>
      <c r="E3003" t="s">
        <v>167</v>
      </c>
      <c r="F3003" t="s">
        <v>8526</v>
      </c>
      <c r="G3003" t="s">
        <v>195</v>
      </c>
      <c r="H3003" t="s">
        <v>46</v>
      </c>
      <c r="I3003" t="s">
        <v>129</v>
      </c>
      <c r="J3003" t="s">
        <v>130</v>
      </c>
      <c r="K3003" t="s">
        <v>131</v>
      </c>
      <c r="L3003" t="s">
        <v>8527</v>
      </c>
      <c r="M3003" t="s">
        <v>8528</v>
      </c>
      <c r="N3003">
        <v>0.50138888800000003</v>
      </c>
      <c r="O3003">
        <v>0</v>
      </c>
      <c r="P3003">
        <v>112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56.155555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2765353</v>
      </c>
      <c r="B3004">
        <v>1</v>
      </c>
      <c r="C3004" t="s">
        <v>76</v>
      </c>
      <c r="D3004" t="s">
        <v>90</v>
      </c>
      <c r="E3004" t="s">
        <v>153</v>
      </c>
      <c r="F3004" t="s">
        <v>8529</v>
      </c>
      <c r="G3004" t="s">
        <v>155</v>
      </c>
      <c r="H3004" t="s">
        <v>46</v>
      </c>
      <c r="I3004" t="s">
        <v>129</v>
      </c>
      <c r="J3004" t="s">
        <v>130</v>
      </c>
      <c r="K3004" t="s">
        <v>131</v>
      </c>
      <c r="L3004" t="s">
        <v>8530</v>
      </c>
      <c r="M3004" t="s">
        <v>8531</v>
      </c>
      <c r="N3004">
        <v>1.3602777770000001</v>
      </c>
      <c r="O3004">
        <v>0</v>
      </c>
      <c r="P3004">
        <v>13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17.683610999999999</v>
      </c>
      <c r="W3004">
        <v>0</v>
      </c>
      <c r="X3004">
        <v>0</v>
      </c>
      <c r="Y3004">
        <v>0</v>
      </c>
      <c r="Z3004">
        <v>0</v>
      </c>
    </row>
    <row r="3005" spans="1:26" x14ac:dyDescent="0.3">
      <c r="A3005">
        <v>2765356</v>
      </c>
      <c r="B3005">
        <v>1</v>
      </c>
      <c r="C3005" t="s">
        <v>77</v>
      </c>
      <c r="D3005" t="s">
        <v>118</v>
      </c>
      <c r="E3005" t="s">
        <v>222</v>
      </c>
      <c r="F3005" t="s">
        <v>8532</v>
      </c>
      <c r="G3005" t="s">
        <v>199</v>
      </c>
      <c r="H3005" t="s">
        <v>47</v>
      </c>
      <c r="I3005" t="s">
        <v>129</v>
      </c>
      <c r="J3005" t="s">
        <v>130</v>
      </c>
      <c r="K3005" t="s">
        <v>131</v>
      </c>
      <c r="L3005" t="s">
        <v>8533</v>
      </c>
      <c r="M3005" t="s">
        <v>8534</v>
      </c>
      <c r="N3005">
        <v>0.254722222</v>
      </c>
      <c r="O3005">
        <v>72</v>
      </c>
      <c r="P3005">
        <v>563</v>
      </c>
      <c r="Q3005">
        <v>0</v>
      </c>
      <c r="R3005">
        <v>0</v>
      </c>
      <c r="S3005">
        <v>36</v>
      </c>
      <c r="T3005">
        <v>410</v>
      </c>
      <c r="U3005">
        <v>18.34</v>
      </c>
      <c r="V3005">
        <v>143.40861100000001</v>
      </c>
      <c r="W3005">
        <v>0</v>
      </c>
      <c r="X3005">
        <v>0</v>
      </c>
      <c r="Y3005">
        <v>9.17</v>
      </c>
      <c r="Z3005">
        <v>104.436111</v>
      </c>
    </row>
    <row r="3006" spans="1:26" x14ac:dyDescent="0.3">
      <c r="A3006">
        <v>2765358</v>
      </c>
      <c r="B3006">
        <v>1</v>
      </c>
      <c r="C3006" t="s">
        <v>76</v>
      </c>
      <c r="D3006" t="s">
        <v>101</v>
      </c>
      <c r="E3006" t="s">
        <v>126</v>
      </c>
      <c r="F3006" t="s">
        <v>8535</v>
      </c>
      <c r="G3006" t="s">
        <v>160</v>
      </c>
      <c r="H3006" t="s">
        <v>46</v>
      </c>
      <c r="I3006" t="s">
        <v>129</v>
      </c>
      <c r="J3006" t="s">
        <v>130</v>
      </c>
      <c r="K3006" t="s">
        <v>131</v>
      </c>
      <c r="L3006" t="s">
        <v>8536</v>
      </c>
      <c r="M3006" t="s">
        <v>8537</v>
      </c>
      <c r="N3006">
        <v>0.28749999999999998</v>
      </c>
      <c r="O3006">
        <v>0</v>
      </c>
      <c r="P3006">
        <v>90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25.875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2765361</v>
      </c>
      <c r="B3007">
        <v>1</v>
      </c>
      <c r="C3007" t="s">
        <v>77</v>
      </c>
      <c r="D3007" t="s">
        <v>119</v>
      </c>
      <c r="E3007" t="s">
        <v>153</v>
      </c>
      <c r="F3007" t="s">
        <v>8538</v>
      </c>
      <c r="G3007" t="s">
        <v>206</v>
      </c>
      <c r="H3007" t="s">
        <v>46</v>
      </c>
      <c r="I3007" t="s">
        <v>129</v>
      </c>
      <c r="J3007" t="s">
        <v>130</v>
      </c>
      <c r="K3007" t="s">
        <v>131</v>
      </c>
      <c r="L3007" t="s">
        <v>8539</v>
      </c>
      <c r="M3007" t="s">
        <v>8540</v>
      </c>
      <c r="N3007">
        <v>3.437777777</v>
      </c>
      <c r="O3007">
        <v>0</v>
      </c>
      <c r="P3007">
        <v>2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6.8755559999999996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2765290</v>
      </c>
      <c r="B3008">
        <v>2</v>
      </c>
      <c r="C3008" t="s">
        <v>76</v>
      </c>
      <c r="D3008" t="s">
        <v>78</v>
      </c>
      <c r="E3008" t="s">
        <v>167</v>
      </c>
      <c r="F3008" t="s">
        <v>8541</v>
      </c>
      <c r="G3008" t="s">
        <v>371</v>
      </c>
      <c r="H3008" t="s">
        <v>46</v>
      </c>
      <c r="I3008" t="s">
        <v>129</v>
      </c>
      <c r="J3008" t="s">
        <v>130</v>
      </c>
      <c r="K3008" t="s">
        <v>131</v>
      </c>
      <c r="L3008" t="s">
        <v>8457</v>
      </c>
      <c r="M3008" t="s">
        <v>8542</v>
      </c>
      <c r="N3008">
        <v>0.37694444399999999</v>
      </c>
      <c r="O3008">
        <v>0</v>
      </c>
      <c r="P3008">
        <v>842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317.38722200000001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2765367</v>
      </c>
      <c r="B3009">
        <v>1</v>
      </c>
      <c r="C3009" t="s">
        <v>76</v>
      </c>
      <c r="D3009" t="s">
        <v>78</v>
      </c>
      <c r="E3009" t="s">
        <v>167</v>
      </c>
      <c r="F3009" t="s">
        <v>180</v>
      </c>
      <c r="G3009" t="s">
        <v>160</v>
      </c>
      <c r="H3009" t="s">
        <v>46</v>
      </c>
      <c r="I3009" t="s">
        <v>129</v>
      </c>
      <c r="J3009" t="s">
        <v>130</v>
      </c>
      <c r="K3009" t="s">
        <v>131</v>
      </c>
      <c r="L3009" t="s">
        <v>8543</v>
      </c>
      <c r="M3009" t="s">
        <v>8544</v>
      </c>
      <c r="N3009">
        <v>0.18805555500000001</v>
      </c>
      <c r="O3009">
        <v>0</v>
      </c>
      <c r="P3009">
        <v>600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112.833333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2765371</v>
      </c>
      <c r="B3010">
        <v>1</v>
      </c>
      <c r="C3010" t="s">
        <v>76</v>
      </c>
      <c r="D3010" t="s">
        <v>79</v>
      </c>
      <c r="E3010" t="s">
        <v>153</v>
      </c>
      <c r="F3010" t="s">
        <v>8545</v>
      </c>
      <c r="G3010" t="s">
        <v>249</v>
      </c>
      <c r="H3010" t="s">
        <v>46</v>
      </c>
      <c r="I3010" t="s">
        <v>129</v>
      </c>
      <c r="J3010" t="s">
        <v>130</v>
      </c>
      <c r="K3010" t="s">
        <v>131</v>
      </c>
      <c r="L3010" t="s">
        <v>8546</v>
      </c>
      <c r="M3010" t="s">
        <v>8547</v>
      </c>
      <c r="N3010">
        <v>0.93777777699999998</v>
      </c>
      <c r="O3010">
        <v>0</v>
      </c>
      <c r="P3010">
        <v>2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1.875556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2765373</v>
      </c>
      <c r="B3011">
        <v>1</v>
      </c>
      <c r="C3011" t="s">
        <v>76</v>
      </c>
      <c r="D3011" t="s">
        <v>80</v>
      </c>
      <c r="E3011" t="s">
        <v>153</v>
      </c>
      <c r="F3011" t="s">
        <v>8548</v>
      </c>
      <c r="G3011" t="s">
        <v>249</v>
      </c>
      <c r="H3011" t="s">
        <v>46</v>
      </c>
      <c r="I3011" t="s">
        <v>129</v>
      </c>
      <c r="J3011" t="s">
        <v>130</v>
      </c>
      <c r="K3011" t="s">
        <v>131</v>
      </c>
      <c r="L3011" t="s">
        <v>8549</v>
      </c>
      <c r="M3011" t="s">
        <v>8550</v>
      </c>
      <c r="N3011">
        <v>1.6463888879999999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1.6463890000000001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2765372</v>
      </c>
      <c r="B3012">
        <v>1</v>
      </c>
      <c r="C3012" t="s">
        <v>76</v>
      </c>
      <c r="D3012" t="s">
        <v>78</v>
      </c>
      <c r="E3012" t="s">
        <v>126</v>
      </c>
      <c r="F3012" t="s">
        <v>8455</v>
      </c>
      <c r="G3012" t="s">
        <v>371</v>
      </c>
      <c r="H3012" t="s">
        <v>46</v>
      </c>
      <c r="I3012" t="s">
        <v>129</v>
      </c>
      <c r="J3012" t="s">
        <v>130</v>
      </c>
      <c r="K3012" t="s">
        <v>131</v>
      </c>
      <c r="L3012" t="s">
        <v>8551</v>
      </c>
      <c r="M3012" t="s">
        <v>8552</v>
      </c>
      <c r="N3012">
        <v>7.5233333330000001</v>
      </c>
      <c r="O3012">
        <v>0</v>
      </c>
      <c r="P3012">
        <v>192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1444.48</v>
      </c>
      <c r="W3012">
        <v>0</v>
      </c>
      <c r="X3012">
        <v>0</v>
      </c>
      <c r="Y3012">
        <v>0</v>
      </c>
      <c r="Z3012">
        <v>0</v>
      </c>
    </row>
    <row r="3013" spans="1:26" x14ac:dyDescent="0.3">
      <c r="A3013">
        <v>2765376</v>
      </c>
      <c r="B3013">
        <v>1</v>
      </c>
      <c r="C3013" t="s">
        <v>77</v>
      </c>
      <c r="D3013" t="s">
        <v>114</v>
      </c>
      <c r="E3013" t="s">
        <v>163</v>
      </c>
      <c r="F3013" t="s">
        <v>8553</v>
      </c>
      <c r="G3013" t="s">
        <v>264</v>
      </c>
      <c r="H3013" t="s">
        <v>47</v>
      </c>
      <c r="I3013" t="s">
        <v>129</v>
      </c>
      <c r="J3013" t="s">
        <v>130</v>
      </c>
      <c r="K3013" t="s">
        <v>131</v>
      </c>
      <c r="L3013" t="s">
        <v>8554</v>
      </c>
      <c r="M3013" t="s">
        <v>8555</v>
      </c>
      <c r="N3013">
        <v>1.426111111</v>
      </c>
      <c r="O3013">
        <v>0</v>
      </c>
      <c r="P3013">
        <v>23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32.800556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2765377</v>
      </c>
      <c r="B3014">
        <v>1</v>
      </c>
      <c r="C3014" t="s">
        <v>76</v>
      </c>
      <c r="D3014" t="s">
        <v>90</v>
      </c>
      <c r="E3014" t="s">
        <v>126</v>
      </c>
      <c r="F3014" t="s">
        <v>8556</v>
      </c>
      <c r="G3014" t="s">
        <v>128</v>
      </c>
      <c r="H3014" t="s">
        <v>46</v>
      </c>
      <c r="I3014" t="s">
        <v>129</v>
      </c>
      <c r="J3014" t="s">
        <v>130</v>
      </c>
      <c r="K3014" t="s">
        <v>131</v>
      </c>
      <c r="L3014" t="s">
        <v>8557</v>
      </c>
      <c r="M3014" t="s">
        <v>8558</v>
      </c>
      <c r="N3014">
        <v>1.035833333</v>
      </c>
      <c r="O3014">
        <v>0</v>
      </c>
      <c r="P3014">
        <v>44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45.576667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2765378</v>
      </c>
      <c r="B3015">
        <v>1</v>
      </c>
      <c r="C3015" t="s">
        <v>76</v>
      </c>
      <c r="D3015" t="s">
        <v>101</v>
      </c>
      <c r="E3015" t="s">
        <v>126</v>
      </c>
      <c r="F3015" t="s">
        <v>8559</v>
      </c>
      <c r="G3015" t="s">
        <v>128</v>
      </c>
      <c r="H3015" t="s">
        <v>46</v>
      </c>
      <c r="I3015" t="s">
        <v>129</v>
      </c>
      <c r="J3015" t="s">
        <v>130</v>
      </c>
      <c r="K3015" t="s">
        <v>131</v>
      </c>
      <c r="L3015" t="s">
        <v>8560</v>
      </c>
      <c r="M3015" t="s">
        <v>8561</v>
      </c>
      <c r="N3015">
        <v>0.98222222199999998</v>
      </c>
      <c r="O3015">
        <v>0</v>
      </c>
      <c r="P3015">
        <v>120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117.86666700000001</v>
      </c>
      <c r="W3015">
        <v>0</v>
      </c>
      <c r="X3015">
        <v>0</v>
      </c>
      <c r="Y3015">
        <v>0</v>
      </c>
      <c r="Z3015">
        <v>0</v>
      </c>
    </row>
    <row r="3016" spans="1:26" x14ac:dyDescent="0.3">
      <c r="A3016">
        <v>2765379</v>
      </c>
      <c r="B3016">
        <v>1</v>
      </c>
      <c r="C3016" t="s">
        <v>76</v>
      </c>
      <c r="D3016" t="s">
        <v>78</v>
      </c>
      <c r="E3016" t="s">
        <v>145</v>
      </c>
      <c r="F3016" t="s">
        <v>8562</v>
      </c>
      <c r="G3016" t="s">
        <v>348</v>
      </c>
      <c r="H3016" t="s">
        <v>46</v>
      </c>
      <c r="I3016" t="s">
        <v>129</v>
      </c>
      <c r="J3016" t="s">
        <v>130</v>
      </c>
      <c r="K3016" t="s">
        <v>142</v>
      </c>
      <c r="L3016" t="s">
        <v>8563</v>
      </c>
      <c r="M3016" t="s">
        <v>8564</v>
      </c>
      <c r="N3016">
        <v>5.7663888879999998</v>
      </c>
      <c r="O3016">
        <v>0</v>
      </c>
      <c r="P3016">
        <v>33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190.29083299999999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2765380</v>
      </c>
      <c r="B3017">
        <v>1</v>
      </c>
      <c r="C3017" t="s">
        <v>76</v>
      </c>
      <c r="D3017" t="s">
        <v>78</v>
      </c>
      <c r="E3017" t="s">
        <v>145</v>
      </c>
      <c r="F3017" t="s">
        <v>8565</v>
      </c>
      <c r="G3017" t="s">
        <v>348</v>
      </c>
      <c r="H3017" t="s">
        <v>46</v>
      </c>
      <c r="I3017" t="s">
        <v>129</v>
      </c>
      <c r="J3017" t="s">
        <v>130</v>
      </c>
      <c r="K3017" t="s">
        <v>142</v>
      </c>
      <c r="L3017" t="s">
        <v>8566</v>
      </c>
      <c r="M3017" t="s">
        <v>8567</v>
      </c>
      <c r="N3017">
        <v>5.6544444440000001</v>
      </c>
      <c r="O3017">
        <v>0</v>
      </c>
      <c r="P3017">
        <v>34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192.25111100000001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2765381</v>
      </c>
      <c r="B3018">
        <v>1</v>
      </c>
      <c r="C3018" t="s">
        <v>76</v>
      </c>
      <c r="D3018" t="s">
        <v>78</v>
      </c>
      <c r="E3018" t="s">
        <v>153</v>
      </c>
      <c r="F3018" t="s">
        <v>5982</v>
      </c>
      <c r="G3018" t="s">
        <v>206</v>
      </c>
      <c r="H3018" t="s">
        <v>46</v>
      </c>
      <c r="I3018" t="s">
        <v>129</v>
      </c>
      <c r="J3018" t="s">
        <v>130</v>
      </c>
      <c r="K3018" t="s">
        <v>131</v>
      </c>
      <c r="L3018" t="s">
        <v>8568</v>
      </c>
      <c r="M3018" t="s">
        <v>8569</v>
      </c>
      <c r="N3018">
        <v>4.3455555549999998</v>
      </c>
      <c r="O3018">
        <v>0</v>
      </c>
      <c r="P3018">
        <v>9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39.11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2765383</v>
      </c>
      <c r="B3019">
        <v>1</v>
      </c>
      <c r="C3019" t="s">
        <v>77</v>
      </c>
      <c r="D3019" t="s">
        <v>124</v>
      </c>
      <c r="E3019" t="s">
        <v>158</v>
      </c>
      <c r="F3019" t="s">
        <v>8570</v>
      </c>
      <c r="G3019" t="s">
        <v>348</v>
      </c>
      <c r="H3019" t="s">
        <v>47</v>
      </c>
      <c r="I3019" t="s">
        <v>129</v>
      </c>
      <c r="J3019" t="s">
        <v>130</v>
      </c>
      <c r="K3019" t="s">
        <v>142</v>
      </c>
      <c r="L3019" t="s">
        <v>8571</v>
      </c>
      <c r="M3019" t="s">
        <v>8572</v>
      </c>
      <c r="N3019">
        <v>0.51416666600000005</v>
      </c>
      <c r="O3019">
        <v>80</v>
      </c>
      <c r="P3019">
        <v>105</v>
      </c>
      <c r="Q3019">
        <v>0</v>
      </c>
      <c r="R3019">
        <v>0</v>
      </c>
      <c r="S3019">
        <v>0</v>
      </c>
      <c r="T3019">
        <v>0</v>
      </c>
      <c r="U3019">
        <v>41.133333</v>
      </c>
      <c r="V3019">
        <v>53.987499999999997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2765385</v>
      </c>
      <c r="B3020">
        <v>1</v>
      </c>
      <c r="C3020" t="s">
        <v>76</v>
      </c>
      <c r="D3020" t="s">
        <v>80</v>
      </c>
      <c r="E3020" t="s">
        <v>138</v>
      </c>
      <c r="F3020" t="s">
        <v>8573</v>
      </c>
      <c r="G3020" t="s">
        <v>728</v>
      </c>
      <c r="H3020" t="s">
        <v>47</v>
      </c>
      <c r="I3020" t="s">
        <v>339</v>
      </c>
      <c r="J3020" t="s">
        <v>130</v>
      </c>
      <c r="K3020" t="s">
        <v>142</v>
      </c>
      <c r="L3020" t="s">
        <v>8574</v>
      </c>
      <c r="M3020" t="s">
        <v>8575</v>
      </c>
      <c r="N3020">
        <v>1.0555554999999999E-2</v>
      </c>
      <c r="O3020">
        <v>4</v>
      </c>
      <c r="P3020">
        <v>5518</v>
      </c>
      <c r="Q3020">
        <v>0</v>
      </c>
      <c r="R3020">
        <v>0</v>
      </c>
      <c r="S3020">
        <v>0</v>
      </c>
      <c r="T3020">
        <v>0</v>
      </c>
      <c r="U3020">
        <v>4.2222000000000003E-2</v>
      </c>
      <c r="V3020">
        <v>58.245552000000004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2765387</v>
      </c>
      <c r="B3021">
        <v>1</v>
      </c>
      <c r="C3021" t="s">
        <v>76</v>
      </c>
      <c r="D3021" t="s">
        <v>99</v>
      </c>
      <c r="E3021" t="s">
        <v>158</v>
      </c>
      <c r="F3021" t="s">
        <v>8163</v>
      </c>
      <c r="G3021" t="s">
        <v>364</v>
      </c>
      <c r="H3021" t="s">
        <v>47</v>
      </c>
      <c r="I3021" t="s">
        <v>129</v>
      </c>
      <c r="J3021" t="s">
        <v>130</v>
      </c>
      <c r="K3021" t="s">
        <v>131</v>
      </c>
      <c r="L3021" t="s">
        <v>8576</v>
      </c>
      <c r="M3021" t="s">
        <v>8577</v>
      </c>
      <c r="N3021">
        <v>0.38166666599999999</v>
      </c>
      <c r="O3021">
        <v>25</v>
      </c>
      <c r="P3021">
        <v>786</v>
      </c>
      <c r="Q3021">
        <v>0</v>
      </c>
      <c r="R3021">
        <v>0</v>
      </c>
      <c r="S3021">
        <v>0</v>
      </c>
      <c r="T3021">
        <v>0</v>
      </c>
      <c r="U3021">
        <v>9.5416670000000003</v>
      </c>
      <c r="V3021">
        <v>299.98999900000001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2807792</v>
      </c>
      <c r="B3022">
        <v>1</v>
      </c>
      <c r="C3022" t="s">
        <v>76</v>
      </c>
      <c r="D3022" t="s">
        <v>95</v>
      </c>
      <c r="E3022" t="s">
        <v>222</v>
      </c>
      <c r="F3022" t="s">
        <v>8578</v>
      </c>
      <c r="G3022" t="s">
        <v>728</v>
      </c>
      <c r="H3022" t="s">
        <v>47</v>
      </c>
      <c r="I3022" t="s">
        <v>339</v>
      </c>
      <c r="J3022" t="s">
        <v>130</v>
      </c>
      <c r="K3022" t="s">
        <v>142</v>
      </c>
      <c r="L3022" t="s">
        <v>8579</v>
      </c>
      <c r="M3022" t="s">
        <v>8580</v>
      </c>
      <c r="N3022">
        <v>3.0555555000000002E-2</v>
      </c>
      <c r="O3022">
        <v>0</v>
      </c>
      <c r="P3022">
        <v>0</v>
      </c>
      <c r="Q3022">
        <v>22</v>
      </c>
      <c r="R3022">
        <v>5354</v>
      </c>
      <c r="S3022">
        <v>38</v>
      </c>
      <c r="T3022">
        <v>1587</v>
      </c>
      <c r="U3022">
        <v>0</v>
      </c>
      <c r="V3022">
        <v>0</v>
      </c>
      <c r="W3022">
        <v>0.67222199999999999</v>
      </c>
      <c r="X3022">
        <v>163.59444099999999</v>
      </c>
      <c r="Y3022">
        <v>1.161111</v>
      </c>
      <c r="Z3022">
        <v>48.491666000000002</v>
      </c>
    </row>
    <row r="3023" spans="1:26" x14ac:dyDescent="0.3">
      <c r="A3023">
        <v>2765389</v>
      </c>
      <c r="B3023">
        <v>1</v>
      </c>
      <c r="C3023" t="s">
        <v>76</v>
      </c>
      <c r="D3023" t="s">
        <v>95</v>
      </c>
      <c r="E3023" t="s">
        <v>222</v>
      </c>
      <c r="F3023" t="s">
        <v>8578</v>
      </c>
      <c r="G3023" t="s">
        <v>728</v>
      </c>
      <c r="H3023" t="s">
        <v>47</v>
      </c>
      <c r="I3023" t="s">
        <v>129</v>
      </c>
      <c r="J3023" t="s">
        <v>130</v>
      </c>
      <c r="K3023" t="s">
        <v>142</v>
      </c>
      <c r="L3023" t="s">
        <v>8581</v>
      </c>
      <c r="M3023" t="s">
        <v>8582</v>
      </c>
      <c r="N3023">
        <v>0.19555555499999999</v>
      </c>
      <c r="O3023">
        <v>0</v>
      </c>
      <c r="P3023">
        <v>0</v>
      </c>
      <c r="Q3023">
        <v>22</v>
      </c>
      <c r="R3023">
        <v>5354</v>
      </c>
      <c r="S3023">
        <v>38</v>
      </c>
      <c r="T3023">
        <v>1587</v>
      </c>
      <c r="U3023">
        <v>0</v>
      </c>
      <c r="V3023">
        <v>0</v>
      </c>
      <c r="W3023">
        <v>4.3022220000000004</v>
      </c>
      <c r="X3023">
        <v>1047.004441</v>
      </c>
      <c r="Y3023">
        <v>7.4311109999999996</v>
      </c>
      <c r="Z3023">
        <v>310.34666600000003</v>
      </c>
    </row>
    <row r="3024" spans="1:26" x14ac:dyDescent="0.3">
      <c r="A3024">
        <v>2765390</v>
      </c>
      <c r="B3024">
        <v>1</v>
      </c>
      <c r="C3024" t="s">
        <v>76</v>
      </c>
      <c r="D3024" t="s">
        <v>95</v>
      </c>
      <c r="E3024" t="s">
        <v>222</v>
      </c>
      <c r="F3024" t="s">
        <v>1878</v>
      </c>
      <c r="G3024" t="s">
        <v>728</v>
      </c>
      <c r="H3024" t="s">
        <v>47</v>
      </c>
      <c r="I3024" t="s">
        <v>339</v>
      </c>
      <c r="J3024" t="s">
        <v>130</v>
      </c>
      <c r="K3024" t="s">
        <v>142</v>
      </c>
      <c r="L3024" t="s">
        <v>8583</v>
      </c>
      <c r="M3024" t="s">
        <v>8584</v>
      </c>
      <c r="N3024">
        <v>3.1111111E-2</v>
      </c>
      <c r="O3024">
        <v>0</v>
      </c>
      <c r="P3024">
        <v>0</v>
      </c>
      <c r="Q3024">
        <v>7</v>
      </c>
      <c r="R3024">
        <v>594</v>
      </c>
      <c r="S3024">
        <v>1</v>
      </c>
      <c r="T3024">
        <v>400</v>
      </c>
      <c r="U3024">
        <v>0</v>
      </c>
      <c r="V3024">
        <v>0</v>
      </c>
      <c r="W3024">
        <v>0.217778</v>
      </c>
      <c r="X3024">
        <v>18.48</v>
      </c>
      <c r="Y3024">
        <v>3.1111E-2</v>
      </c>
      <c r="Z3024">
        <v>12.444444000000001</v>
      </c>
    </row>
    <row r="3025" spans="1:26" x14ac:dyDescent="0.3">
      <c r="A3025">
        <v>2765392</v>
      </c>
      <c r="B3025">
        <v>1</v>
      </c>
      <c r="C3025" t="s">
        <v>77</v>
      </c>
      <c r="D3025" t="s">
        <v>109</v>
      </c>
      <c r="E3025" t="s">
        <v>222</v>
      </c>
      <c r="F3025" t="s">
        <v>2509</v>
      </c>
      <c r="G3025" t="s">
        <v>199</v>
      </c>
      <c r="H3025" t="s">
        <v>47</v>
      </c>
      <c r="I3025" t="s">
        <v>129</v>
      </c>
      <c r="J3025" t="s">
        <v>130</v>
      </c>
      <c r="K3025" t="s">
        <v>131</v>
      </c>
      <c r="L3025" t="s">
        <v>8585</v>
      </c>
      <c r="M3025" t="s">
        <v>8586</v>
      </c>
      <c r="N3025">
        <v>0.31583333299999999</v>
      </c>
      <c r="O3025">
        <v>39</v>
      </c>
      <c r="P3025">
        <v>2282</v>
      </c>
      <c r="Q3025">
        <v>2</v>
      </c>
      <c r="R3025">
        <v>133</v>
      </c>
      <c r="S3025">
        <v>29</v>
      </c>
      <c r="T3025">
        <v>1485</v>
      </c>
      <c r="U3025">
        <v>12.317500000000001</v>
      </c>
      <c r="V3025">
        <v>720.73166600000002</v>
      </c>
      <c r="W3025">
        <v>0.63166699999999998</v>
      </c>
      <c r="X3025">
        <v>42.005833000000003</v>
      </c>
      <c r="Y3025">
        <v>9.1591670000000001</v>
      </c>
      <c r="Z3025">
        <v>469.01249999999999</v>
      </c>
    </row>
    <row r="3026" spans="1:26" x14ac:dyDescent="0.3">
      <c r="A3026">
        <v>2765396</v>
      </c>
      <c r="B3026">
        <v>1</v>
      </c>
      <c r="C3026" t="s">
        <v>76</v>
      </c>
      <c r="D3026" t="s">
        <v>104</v>
      </c>
      <c r="E3026" t="s">
        <v>158</v>
      </c>
      <c r="F3026" t="s">
        <v>8587</v>
      </c>
      <c r="G3026" t="s">
        <v>923</v>
      </c>
      <c r="H3026" t="s">
        <v>47</v>
      </c>
      <c r="I3026" t="s">
        <v>129</v>
      </c>
      <c r="J3026" t="s">
        <v>130</v>
      </c>
      <c r="K3026" t="s">
        <v>131</v>
      </c>
      <c r="L3026" t="s">
        <v>8588</v>
      </c>
      <c r="M3026" t="s">
        <v>8589</v>
      </c>
      <c r="N3026">
        <v>2.446666666</v>
      </c>
      <c r="O3026">
        <v>0</v>
      </c>
      <c r="P3026">
        <v>2</v>
      </c>
      <c r="Q3026">
        <v>9</v>
      </c>
      <c r="R3026">
        <v>1621</v>
      </c>
      <c r="S3026">
        <v>17</v>
      </c>
      <c r="T3026">
        <v>3294</v>
      </c>
      <c r="U3026">
        <v>0</v>
      </c>
      <c r="V3026">
        <v>4.8933330000000002</v>
      </c>
      <c r="W3026">
        <v>22.02</v>
      </c>
      <c r="X3026">
        <v>3966.0466660000002</v>
      </c>
      <c r="Y3026">
        <v>41.593333000000001</v>
      </c>
      <c r="Z3026">
        <v>8059.3199979999999</v>
      </c>
    </row>
    <row r="3027" spans="1:26" x14ac:dyDescent="0.3">
      <c r="A3027">
        <v>2765402</v>
      </c>
      <c r="B3027">
        <v>1</v>
      </c>
      <c r="C3027" t="s">
        <v>77</v>
      </c>
      <c r="D3027" t="s">
        <v>116</v>
      </c>
      <c r="E3027" t="s">
        <v>158</v>
      </c>
      <c r="F3027" t="s">
        <v>4619</v>
      </c>
      <c r="G3027" t="s">
        <v>199</v>
      </c>
      <c r="H3027" t="s">
        <v>47</v>
      </c>
      <c r="I3027" t="s">
        <v>129</v>
      </c>
      <c r="J3027" t="s">
        <v>130</v>
      </c>
      <c r="K3027" t="s">
        <v>131</v>
      </c>
      <c r="L3027" t="s">
        <v>8590</v>
      </c>
      <c r="M3027" t="s">
        <v>8591</v>
      </c>
      <c r="N3027">
        <v>0.54444444400000003</v>
      </c>
      <c r="O3027">
        <v>77</v>
      </c>
      <c r="P3027">
        <v>32</v>
      </c>
      <c r="Q3027">
        <v>0</v>
      </c>
      <c r="R3027">
        <v>0</v>
      </c>
      <c r="S3027">
        <v>0</v>
      </c>
      <c r="T3027">
        <v>0</v>
      </c>
      <c r="U3027">
        <v>41.922221999999998</v>
      </c>
      <c r="V3027">
        <v>17.422222000000001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2765404</v>
      </c>
      <c r="B3028">
        <v>1</v>
      </c>
      <c r="C3028" t="s">
        <v>77</v>
      </c>
      <c r="D3028" t="s">
        <v>114</v>
      </c>
      <c r="E3028" t="s">
        <v>163</v>
      </c>
      <c r="F3028" t="s">
        <v>6122</v>
      </c>
      <c r="G3028" t="s">
        <v>264</v>
      </c>
      <c r="H3028" t="s">
        <v>47</v>
      </c>
      <c r="I3028" t="s">
        <v>129</v>
      </c>
      <c r="J3028" t="s">
        <v>130</v>
      </c>
      <c r="K3028" t="s">
        <v>131</v>
      </c>
      <c r="L3028" t="s">
        <v>8592</v>
      </c>
      <c r="M3028" t="s">
        <v>8593</v>
      </c>
      <c r="N3028">
        <v>4.159166666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307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1276.8641660000001</v>
      </c>
    </row>
    <row r="3029" spans="1:26" x14ac:dyDescent="0.3">
      <c r="A3029">
        <v>2765405</v>
      </c>
      <c r="B3029">
        <v>1</v>
      </c>
      <c r="C3029" t="s">
        <v>77</v>
      </c>
      <c r="D3029" t="s">
        <v>108</v>
      </c>
      <c r="E3029" t="s">
        <v>126</v>
      </c>
      <c r="F3029" t="s">
        <v>8594</v>
      </c>
      <c r="G3029" t="s">
        <v>371</v>
      </c>
      <c r="H3029" t="s">
        <v>46</v>
      </c>
      <c r="I3029" t="s">
        <v>129</v>
      </c>
      <c r="J3029" t="s">
        <v>130</v>
      </c>
      <c r="K3029" t="s">
        <v>131</v>
      </c>
      <c r="L3029" t="s">
        <v>8595</v>
      </c>
      <c r="M3029" t="s">
        <v>8596</v>
      </c>
      <c r="N3029">
        <v>3.4613888880000001</v>
      </c>
      <c r="O3029">
        <v>0</v>
      </c>
      <c r="P3029">
        <v>123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425.750833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2765412</v>
      </c>
      <c r="B3030">
        <v>1</v>
      </c>
      <c r="C3030" t="s">
        <v>76</v>
      </c>
      <c r="D3030" t="s">
        <v>81</v>
      </c>
      <c r="E3030" t="s">
        <v>153</v>
      </c>
      <c r="F3030" t="s">
        <v>8597</v>
      </c>
      <c r="G3030" t="s">
        <v>206</v>
      </c>
      <c r="H3030" t="s">
        <v>46</v>
      </c>
      <c r="I3030" t="s">
        <v>129</v>
      </c>
      <c r="J3030" t="s">
        <v>130</v>
      </c>
      <c r="K3030" t="s">
        <v>131</v>
      </c>
      <c r="L3030" t="s">
        <v>8598</v>
      </c>
      <c r="M3030" t="s">
        <v>8599</v>
      </c>
      <c r="N3030">
        <v>4.9427777769999999</v>
      </c>
      <c r="O3030">
        <v>0</v>
      </c>
      <c r="P3030">
        <v>13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64.256111000000004</v>
      </c>
      <c r="W3030">
        <v>0</v>
      </c>
      <c r="X3030">
        <v>0</v>
      </c>
      <c r="Y3030">
        <v>0</v>
      </c>
      <c r="Z3030">
        <v>0</v>
      </c>
    </row>
    <row r="3031" spans="1:26" x14ac:dyDescent="0.3">
      <c r="A3031">
        <v>2765406</v>
      </c>
      <c r="B3031">
        <v>1</v>
      </c>
      <c r="C3031" t="s">
        <v>76</v>
      </c>
      <c r="D3031" t="s">
        <v>78</v>
      </c>
      <c r="E3031" t="s">
        <v>153</v>
      </c>
      <c r="F3031" t="s">
        <v>5982</v>
      </c>
      <c r="G3031" t="s">
        <v>155</v>
      </c>
      <c r="H3031" t="s">
        <v>46</v>
      </c>
      <c r="I3031" t="s">
        <v>129</v>
      </c>
      <c r="J3031" t="s">
        <v>130</v>
      </c>
      <c r="K3031" t="s">
        <v>131</v>
      </c>
      <c r="L3031" t="s">
        <v>8600</v>
      </c>
      <c r="M3031" t="s">
        <v>8601</v>
      </c>
      <c r="N3031">
        <v>2.4213888880000001</v>
      </c>
      <c r="O3031">
        <v>0</v>
      </c>
      <c r="P3031">
        <v>9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21.7925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2765408</v>
      </c>
      <c r="B3032">
        <v>1</v>
      </c>
      <c r="C3032" t="s">
        <v>77</v>
      </c>
      <c r="D3032" t="s">
        <v>116</v>
      </c>
      <c r="E3032" t="s">
        <v>222</v>
      </c>
      <c r="F3032" t="s">
        <v>8602</v>
      </c>
      <c r="G3032" t="s">
        <v>199</v>
      </c>
      <c r="H3032" t="s">
        <v>47</v>
      </c>
      <c r="I3032" t="s">
        <v>129</v>
      </c>
      <c r="J3032" t="s">
        <v>130</v>
      </c>
      <c r="K3032" t="s">
        <v>131</v>
      </c>
      <c r="L3032" t="s">
        <v>8603</v>
      </c>
      <c r="M3032" t="s">
        <v>8604</v>
      </c>
      <c r="N3032">
        <v>1.4075</v>
      </c>
      <c r="O3032">
        <v>34</v>
      </c>
      <c r="P3032">
        <v>54</v>
      </c>
      <c r="Q3032">
        <v>0</v>
      </c>
      <c r="R3032">
        <v>0</v>
      </c>
      <c r="S3032">
        <v>0</v>
      </c>
      <c r="T3032">
        <v>0</v>
      </c>
      <c r="U3032">
        <v>47.854999999999997</v>
      </c>
      <c r="V3032">
        <v>76.004999999999995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2765409</v>
      </c>
      <c r="B3033">
        <v>1</v>
      </c>
      <c r="C3033" t="s">
        <v>76</v>
      </c>
      <c r="D3033" t="s">
        <v>95</v>
      </c>
      <c r="E3033" t="s">
        <v>126</v>
      </c>
      <c r="F3033" t="s">
        <v>8605</v>
      </c>
      <c r="G3033" t="s">
        <v>277</v>
      </c>
      <c r="H3033" t="s">
        <v>46</v>
      </c>
      <c r="I3033" t="s">
        <v>129</v>
      </c>
      <c r="J3033" t="s">
        <v>130</v>
      </c>
      <c r="K3033" t="s">
        <v>131</v>
      </c>
      <c r="L3033" t="s">
        <v>8606</v>
      </c>
      <c r="M3033" t="s">
        <v>8607</v>
      </c>
      <c r="N3033">
        <v>2.4249999999999998</v>
      </c>
      <c r="O3033">
        <v>0</v>
      </c>
      <c r="P3033">
        <v>0</v>
      </c>
      <c r="Q3033">
        <v>0</v>
      </c>
      <c r="R3033">
        <v>27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65.474999999999994</v>
      </c>
      <c r="Y3033">
        <v>0</v>
      </c>
      <c r="Z3033">
        <v>0</v>
      </c>
    </row>
    <row r="3034" spans="1:26" x14ac:dyDescent="0.3">
      <c r="A3034">
        <v>2765415</v>
      </c>
      <c r="B3034">
        <v>1</v>
      </c>
      <c r="C3034" t="s">
        <v>76</v>
      </c>
      <c r="D3034" t="s">
        <v>87</v>
      </c>
      <c r="E3034" t="s">
        <v>153</v>
      </c>
      <c r="F3034" t="s">
        <v>8608</v>
      </c>
      <c r="G3034" t="s">
        <v>155</v>
      </c>
      <c r="H3034" t="s">
        <v>46</v>
      </c>
      <c r="I3034" t="s">
        <v>129</v>
      </c>
      <c r="J3034" t="s">
        <v>130</v>
      </c>
      <c r="K3034" t="s">
        <v>131</v>
      </c>
      <c r="L3034" t="s">
        <v>8609</v>
      </c>
      <c r="M3034" t="s">
        <v>8610</v>
      </c>
      <c r="N3034">
        <v>5.159444444</v>
      </c>
      <c r="O3034">
        <v>0</v>
      </c>
      <c r="P3034">
        <v>0</v>
      </c>
      <c r="Q3034">
        <v>0</v>
      </c>
      <c r="R3034">
        <v>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10.318889</v>
      </c>
      <c r="Y3034">
        <v>0</v>
      </c>
      <c r="Z3034">
        <v>0</v>
      </c>
    </row>
    <row r="3035" spans="1:26" x14ac:dyDescent="0.3">
      <c r="A3035">
        <v>2765419</v>
      </c>
      <c r="B3035">
        <v>1</v>
      </c>
      <c r="C3035" t="s">
        <v>76</v>
      </c>
      <c r="D3035" t="s">
        <v>97</v>
      </c>
      <c r="E3035" t="s">
        <v>126</v>
      </c>
      <c r="F3035" t="s">
        <v>8511</v>
      </c>
      <c r="G3035" t="s">
        <v>177</v>
      </c>
      <c r="H3035" t="s">
        <v>46</v>
      </c>
      <c r="I3035" t="s">
        <v>129</v>
      </c>
      <c r="J3035" t="s">
        <v>130</v>
      </c>
      <c r="K3035" t="s">
        <v>131</v>
      </c>
      <c r="L3035" t="s">
        <v>8611</v>
      </c>
      <c r="M3035" t="s">
        <v>8612</v>
      </c>
      <c r="N3035">
        <v>3.7383333329999999</v>
      </c>
      <c r="O3035">
        <v>0</v>
      </c>
      <c r="P3035">
        <v>122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456.07666699999999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2765423</v>
      </c>
      <c r="B3036">
        <v>1</v>
      </c>
      <c r="C3036" t="s">
        <v>76</v>
      </c>
      <c r="D3036" t="s">
        <v>103</v>
      </c>
      <c r="E3036" t="s">
        <v>153</v>
      </c>
      <c r="F3036" t="s">
        <v>8613</v>
      </c>
      <c r="G3036" t="s">
        <v>155</v>
      </c>
      <c r="H3036" t="s">
        <v>46</v>
      </c>
      <c r="I3036" t="s">
        <v>129</v>
      </c>
      <c r="J3036" t="s">
        <v>130</v>
      </c>
      <c r="K3036" t="s">
        <v>131</v>
      </c>
      <c r="L3036" t="s">
        <v>8614</v>
      </c>
      <c r="M3036" t="s">
        <v>8615</v>
      </c>
      <c r="N3036">
        <v>6.1858333329999997</v>
      </c>
      <c r="O3036">
        <v>0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6.1858329999999997</v>
      </c>
      <c r="Y3036">
        <v>0</v>
      </c>
      <c r="Z3036">
        <v>0</v>
      </c>
    </row>
    <row r="3037" spans="1:26" x14ac:dyDescent="0.3">
      <c r="A3037">
        <v>2765424</v>
      </c>
      <c r="B3037">
        <v>1</v>
      </c>
      <c r="C3037" t="s">
        <v>76</v>
      </c>
      <c r="D3037" t="s">
        <v>92</v>
      </c>
      <c r="E3037" t="s">
        <v>153</v>
      </c>
      <c r="F3037" t="s">
        <v>3617</v>
      </c>
      <c r="G3037" t="s">
        <v>155</v>
      </c>
      <c r="H3037" t="s">
        <v>46</v>
      </c>
      <c r="I3037" t="s">
        <v>129</v>
      </c>
      <c r="J3037" t="s">
        <v>130</v>
      </c>
      <c r="K3037" t="s">
        <v>131</v>
      </c>
      <c r="L3037" t="s">
        <v>8616</v>
      </c>
      <c r="M3037" t="s">
        <v>8617</v>
      </c>
      <c r="N3037">
        <v>1.709166666</v>
      </c>
      <c r="O3037">
        <v>0</v>
      </c>
      <c r="P3037">
        <v>0</v>
      </c>
      <c r="Q3037">
        <v>0</v>
      </c>
      <c r="R3037">
        <v>3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5.1275000000000004</v>
      </c>
      <c r="Y3037">
        <v>0</v>
      </c>
      <c r="Z3037">
        <v>0</v>
      </c>
    </row>
    <row r="3038" spans="1:26" x14ac:dyDescent="0.3">
      <c r="A3038">
        <v>2765425</v>
      </c>
      <c r="B3038">
        <v>1</v>
      </c>
      <c r="C3038" t="s">
        <v>77</v>
      </c>
      <c r="D3038" t="s">
        <v>111</v>
      </c>
      <c r="E3038" t="s">
        <v>158</v>
      </c>
      <c r="F3038" t="s">
        <v>8618</v>
      </c>
      <c r="G3038" t="s">
        <v>199</v>
      </c>
      <c r="H3038" t="s">
        <v>47</v>
      </c>
      <c r="I3038" t="s">
        <v>129</v>
      </c>
      <c r="J3038" t="s">
        <v>130</v>
      </c>
      <c r="K3038" t="s">
        <v>131</v>
      </c>
      <c r="L3038" t="s">
        <v>8619</v>
      </c>
      <c r="M3038" t="s">
        <v>8620</v>
      </c>
      <c r="N3038">
        <v>0.31805555499999999</v>
      </c>
      <c r="O3038">
        <v>0</v>
      </c>
      <c r="P3038">
        <v>0</v>
      </c>
      <c r="Q3038">
        <v>9</v>
      </c>
      <c r="R3038">
        <v>490</v>
      </c>
      <c r="S3038">
        <v>1</v>
      </c>
      <c r="T3038">
        <v>159</v>
      </c>
      <c r="U3038">
        <v>0</v>
      </c>
      <c r="V3038">
        <v>0</v>
      </c>
      <c r="W3038">
        <v>2.8624999999999998</v>
      </c>
      <c r="X3038">
        <v>155.84722199999999</v>
      </c>
      <c r="Y3038">
        <v>0.31805600000000001</v>
      </c>
      <c r="Z3038">
        <v>50.570833</v>
      </c>
    </row>
    <row r="3039" spans="1:26" x14ac:dyDescent="0.3">
      <c r="A3039">
        <v>2765482</v>
      </c>
      <c r="B3039">
        <v>1</v>
      </c>
      <c r="C3039" t="s">
        <v>77</v>
      </c>
      <c r="D3039" t="s">
        <v>108</v>
      </c>
      <c r="E3039" t="s">
        <v>163</v>
      </c>
      <c r="F3039" t="s">
        <v>8621</v>
      </c>
      <c r="G3039" t="s">
        <v>344</v>
      </c>
      <c r="H3039" t="s">
        <v>47</v>
      </c>
      <c r="I3039" t="s">
        <v>129</v>
      </c>
      <c r="J3039" t="s">
        <v>130</v>
      </c>
      <c r="K3039" t="s">
        <v>142</v>
      </c>
      <c r="L3039" t="s">
        <v>8622</v>
      </c>
      <c r="M3039" t="s">
        <v>8623</v>
      </c>
      <c r="N3039">
        <v>6.5430555549999996</v>
      </c>
      <c r="O3039">
        <v>1</v>
      </c>
      <c r="P3039">
        <v>331</v>
      </c>
      <c r="Q3039">
        <v>0</v>
      </c>
      <c r="R3039">
        <v>0</v>
      </c>
      <c r="S3039">
        <v>0</v>
      </c>
      <c r="T3039">
        <v>0</v>
      </c>
      <c r="U3039">
        <v>6.543056</v>
      </c>
      <c r="V3039">
        <v>2165.751389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2765432</v>
      </c>
      <c r="B3040">
        <v>1</v>
      </c>
      <c r="C3040" t="s">
        <v>76</v>
      </c>
      <c r="D3040" t="s">
        <v>81</v>
      </c>
      <c r="E3040" t="s">
        <v>153</v>
      </c>
      <c r="F3040" t="s">
        <v>5579</v>
      </c>
      <c r="G3040" t="s">
        <v>206</v>
      </c>
      <c r="H3040" t="s">
        <v>46</v>
      </c>
      <c r="I3040" t="s">
        <v>129</v>
      </c>
      <c r="J3040" t="s">
        <v>130</v>
      </c>
      <c r="K3040" t="s">
        <v>131</v>
      </c>
      <c r="L3040" t="s">
        <v>8624</v>
      </c>
      <c r="M3040" t="s">
        <v>8625</v>
      </c>
      <c r="N3040">
        <v>2.7288888880000002</v>
      </c>
      <c r="O3040">
        <v>0</v>
      </c>
      <c r="P3040">
        <v>11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30.017778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2765449</v>
      </c>
      <c r="B3041">
        <v>1</v>
      </c>
      <c r="C3041" t="s">
        <v>76</v>
      </c>
      <c r="D3041" t="s">
        <v>100</v>
      </c>
      <c r="E3041" t="s">
        <v>126</v>
      </c>
      <c r="F3041" t="s">
        <v>8626</v>
      </c>
      <c r="G3041" t="s">
        <v>128</v>
      </c>
      <c r="H3041" t="s">
        <v>46</v>
      </c>
      <c r="I3041" t="s">
        <v>129</v>
      </c>
      <c r="J3041" t="s">
        <v>130</v>
      </c>
      <c r="K3041" t="s">
        <v>131</v>
      </c>
      <c r="L3041" t="s">
        <v>8627</v>
      </c>
      <c r="M3041" t="s">
        <v>8628</v>
      </c>
      <c r="N3041">
        <v>1.375</v>
      </c>
      <c r="O3041">
        <v>0</v>
      </c>
      <c r="P3041">
        <v>25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34.375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2765431</v>
      </c>
      <c r="B3042">
        <v>1</v>
      </c>
      <c r="C3042" t="s">
        <v>76</v>
      </c>
      <c r="D3042" t="s">
        <v>78</v>
      </c>
      <c r="E3042" t="s">
        <v>145</v>
      </c>
      <c r="F3042" t="s">
        <v>8629</v>
      </c>
      <c r="G3042" t="s">
        <v>3787</v>
      </c>
      <c r="H3042" t="s">
        <v>46</v>
      </c>
      <c r="I3042" t="s">
        <v>129</v>
      </c>
      <c r="J3042" t="s">
        <v>130</v>
      </c>
      <c r="K3042" t="s">
        <v>131</v>
      </c>
      <c r="L3042" t="s">
        <v>8630</v>
      </c>
      <c r="M3042" t="s">
        <v>8631</v>
      </c>
      <c r="N3042">
        <v>2.1988888879999999</v>
      </c>
      <c r="O3042">
        <v>0</v>
      </c>
      <c r="P3042">
        <v>12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26.386666999999999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2765433</v>
      </c>
      <c r="B3043">
        <v>1</v>
      </c>
      <c r="C3043" t="s">
        <v>76</v>
      </c>
      <c r="D3043" t="s">
        <v>106</v>
      </c>
      <c r="E3043" t="s">
        <v>145</v>
      </c>
      <c r="F3043" t="s">
        <v>8632</v>
      </c>
      <c r="G3043" t="s">
        <v>206</v>
      </c>
      <c r="H3043" t="s">
        <v>46</v>
      </c>
      <c r="I3043" t="s">
        <v>129</v>
      </c>
      <c r="J3043" t="s">
        <v>130</v>
      </c>
      <c r="K3043" t="s">
        <v>131</v>
      </c>
      <c r="L3043" t="s">
        <v>8633</v>
      </c>
      <c r="M3043" t="s">
        <v>8634</v>
      </c>
      <c r="N3043">
        <v>1.9827777769999999</v>
      </c>
      <c r="O3043">
        <v>0</v>
      </c>
      <c r="P3043">
        <v>62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122.932222</v>
      </c>
      <c r="W3043">
        <v>0</v>
      </c>
      <c r="X3043">
        <v>0</v>
      </c>
      <c r="Y3043">
        <v>0</v>
      </c>
      <c r="Z3043">
        <v>0</v>
      </c>
    </row>
    <row r="3044" spans="1:26" x14ac:dyDescent="0.3">
      <c r="A3044">
        <v>2765612</v>
      </c>
      <c r="B3044">
        <v>1</v>
      </c>
      <c r="C3044" t="s">
        <v>77</v>
      </c>
      <c r="D3044" t="s">
        <v>116</v>
      </c>
      <c r="E3044" t="s">
        <v>167</v>
      </c>
      <c r="F3044" t="s">
        <v>8635</v>
      </c>
      <c r="G3044" t="s">
        <v>195</v>
      </c>
      <c r="H3044" t="s">
        <v>46</v>
      </c>
      <c r="I3044" t="s">
        <v>129</v>
      </c>
      <c r="J3044" t="s">
        <v>130</v>
      </c>
      <c r="K3044" t="s">
        <v>131</v>
      </c>
      <c r="L3044" t="s">
        <v>8636</v>
      </c>
      <c r="M3044" t="s">
        <v>8637</v>
      </c>
      <c r="N3044">
        <v>0.82972222200000001</v>
      </c>
      <c r="O3044">
        <v>0</v>
      </c>
      <c r="P3044">
        <v>283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234.81138899999999</v>
      </c>
      <c r="W3044">
        <v>0</v>
      </c>
      <c r="X3044">
        <v>0</v>
      </c>
      <c r="Y3044">
        <v>0</v>
      </c>
      <c r="Z3044">
        <v>0</v>
      </c>
    </row>
    <row r="3045" spans="1:26" x14ac:dyDescent="0.3">
      <c r="A3045">
        <v>2765436</v>
      </c>
      <c r="B3045">
        <v>1</v>
      </c>
      <c r="C3045" t="s">
        <v>77</v>
      </c>
      <c r="D3045" t="s">
        <v>109</v>
      </c>
      <c r="E3045" t="s">
        <v>163</v>
      </c>
      <c r="F3045" t="s">
        <v>8638</v>
      </c>
      <c r="G3045" t="s">
        <v>264</v>
      </c>
      <c r="H3045" t="s">
        <v>47</v>
      </c>
      <c r="I3045" t="s">
        <v>129</v>
      </c>
      <c r="J3045" t="s">
        <v>130</v>
      </c>
      <c r="K3045" t="s">
        <v>131</v>
      </c>
      <c r="L3045" t="s">
        <v>8639</v>
      </c>
      <c r="M3045" t="s">
        <v>8640</v>
      </c>
      <c r="N3045">
        <v>2.8777777769999999</v>
      </c>
      <c r="O3045">
        <v>0</v>
      </c>
      <c r="P3045">
        <v>214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615.84444399999995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2765435</v>
      </c>
      <c r="B3046">
        <v>1</v>
      </c>
      <c r="C3046" t="s">
        <v>76</v>
      </c>
      <c r="D3046" t="s">
        <v>103</v>
      </c>
      <c r="E3046" t="s">
        <v>167</v>
      </c>
      <c r="F3046" t="s">
        <v>8641</v>
      </c>
      <c r="G3046" t="s">
        <v>344</v>
      </c>
      <c r="H3046" t="s">
        <v>46</v>
      </c>
      <c r="I3046" t="s">
        <v>129</v>
      </c>
      <c r="J3046" t="s">
        <v>130</v>
      </c>
      <c r="K3046" t="s">
        <v>142</v>
      </c>
      <c r="L3046" t="s">
        <v>8642</v>
      </c>
      <c r="M3046" t="s">
        <v>8643</v>
      </c>
      <c r="N3046">
        <v>8.9958333330000002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105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944.5625</v>
      </c>
    </row>
    <row r="3047" spans="1:26" x14ac:dyDescent="0.3">
      <c r="A3047">
        <v>2765439</v>
      </c>
      <c r="B3047">
        <v>1</v>
      </c>
      <c r="C3047" t="s">
        <v>76</v>
      </c>
      <c r="D3047" t="s">
        <v>81</v>
      </c>
      <c r="E3047" t="s">
        <v>153</v>
      </c>
      <c r="F3047" t="s">
        <v>3001</v>
      </c>
      <c r="G3047" t="s">
        <v>155</v>
      </c>
      <c r="H3047" t="s">
        <v>46</v>
      </c>
      <c r="I3047" t="s">
        <v>129</v>
      </c>
      <c r="J3047" t="s">
        <v>130</v>
      </c>
      <c r="K3047" t="s">
        <v>131</v>
      </c>
      <c r="L3047" t="s">
        <v>8644</v>
      </c>
      <c r="M3047" t="s">
        <v>8645</v>
      </c>
      <c r="N3047">
        <v>6.6733333330000004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6.6733330000000004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2765438</v>
      </c>
      <c r="B3048">
        <v>1</v>
      </c>
      <c r="C3048" t="s">
        <v>76</v>
      </c>
      <c r="D3048" t="s">
        <v>102</v>
      </c>
      <c r="E3048" t="s">
        <v>158</v>
      </c>
      <c r="F3048" t="s">
        <v>8646</v>
      </c>
      <c r="G3048" t="s">
        <v>344</v>
      </c>
      <c r="H3048" t="s">
        <v>47</v>
      </c>
      <c r="I3048" t="s">
        <v>129</v>
      </c>
      <c r="J3048" t="s">
        <v>130</v>
      </c>
      <c r="K3048" t="s">
        <v>142</v>
      </c>
      <c r="L3048" t="s">
        <v>8647</v>
      </c>
      <c r="M3048" t="s">
        <v>8648</v>
      </c>
      <c r="N3048">
        <v>7.2816666659999996</v>
      </c>
      <c r="O3048">
        <v>2</v>
      </c>
      <c r="P3048">
        <v>694</v>
      </c>
      <c r="Q3048">
        <v>0</v>
      </c>
      <c r="R3048">
        <v>0</v>
      </c>
      <c r="S3048">
        <v>1</v>
      </c>
      <c r="T3048">
        <v>0</v>
      </c>
      <c r="U3048">
        <v>14.563333</v>
      </c>
      <c r="V3048">
        <v>5053.4766659999996</v>
      </c>
      <c r="W3048">
        <v>0</v>
      </c>
      <c r="X3048">
        <v>0</v>
      </c>
      <c r="Y3048">
        <v>7.2816669999999997</v>
      </c>
      <c r="Z3048">
        <v>0</v>
      </c>
    </row>
    <row r="3049" spans="1:26" x14ac:dyDescent="0.3">
      <c r="A3049">
        <v>2765440</v>
      </c>
      <c r="B3049">
        <v>1</v>
      </c>
      <c r="C3049" t="s">
        <v>77</v>
      </c>
      <c r="D3049" t="s">
        <v>109</v>
      </c>
      <c r="E3049" t="s">
        <v>158</v>
      </c>
      <c r="F3049" t="s">
        <v>8649</v>
      </c>
      <c r="G3049" t="s">
        <v>344</v>
      </c>
      <c r="H3049" t="s">
        <v>47</v>
      </c>
      <c r="I3049" t="s">
        <v>129</v>
      </c>
      <c r="J3049" t="s">
        <v>130</v>
      </c>
      <c r="K3049" t="s">
        <v>142</v>
      </c>
      <c r="L3049" t="s">
        <v>8650</v>
      </c>
      <c r="M3049" t="s">
        <v>8651</v>
      </c>
      <c r="N3049">
        <v>6.1008333329999997</v>
      </c>
      <c r="O3049">
        <v>5</v>
      </c>
      <c r="P3049">
        <v>632</v>
      </c>
      <c r="Q3049">
        <v>0</v>
      </c>
      <c r="R3049">
        <v>0</v>
      </c>
      <c r="S3049">
        <v>0</v>
      </c>
      <c r="T3049">
        <v>0</v>
      </c>
      <c r="U3049">
        <v>30.504166999999999</v>
      </c>
      <c r="V3049">
        <v>3855.726666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2765553</v>
      </c>
      <c r="B3050">
        <v>1</v>
      </c>
      <c r="C3050" t="s">
        <v>77</v>
      </c>
      <c r="D3050" t="s">
        <v>124</v>
      </c>
      <c r="E3050" t="s">
        <v>222</v>
      </c>
      <c r="F3050" t="s">
        <v>8652</v>
      </c>
      <c r="G3050" t="s">
        <v>348</v>
      </c>
      <c r="H3050" t="s">
        <v>47</v>
      </c>
      <c r="I3050" t="s">
        <v>129</v>
      </c>
      <c r="J3050" t="s">
        <v>130</v>
      </c>
      <c r="K3050" t="s">
        <v>142</v>
      </c>
      <c r="L3050" t="s">
        <v>8653</v>
      </c>
      <c r="M3050" t="s">
        <v>8654</v>
      </c>
      <c r="N3050">
        <v>4.74</v>
      </c>
      <c r="O3050">
        <v>0</v>
      </c>
      <c r="P3050">
        <v>1340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6351.6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2765487</v>
      </c>
      <c r="B3051">
        <v>1</v>
      </c>
      <c r="C3051" t="s">
        <v>76</v>
      </c>
      <c r="D3051" t="s">
        <v>82</v>
      </c>
      <c r="E3051" t="s">
        <v>126</v>
      </c>
      <c r="F3051" t="s">
        <v>8655</v>
      </c>
      <c r="G3051" t="s">
        <v>344</v>
      </c>
      <c r="H3051" t="s">
        <v>46</v>
      </c>
      <c r="I3051" t="s">
        <v>129</v>
      </c>
      <c r="J3051" t="s">
        <v>130</v>
      </c>
      <c r="K3051" t="s">
        <v>142</v>
      </c>
      <c r="L3051" t="s">
        <v>8656</v>
      </c>
      <c r="M3051" t="s">
        <v>8657</v>
      </c>
      <c r="N3051">
        <v>0.53861111100000003</v>
      </c>
      <c r="O3051">
        <v>0</v>
      </c>
      <c r="P3051">
        <v>50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26.930555999999999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2765443</v>
      </c>
      <c r="B3052">
        <v>1</v>
      </c>
      <c r="C3052" t="s">
        <v>77</v>
      </c>
      <c r="D3052" t="s">
        <v>119</v>
      </c>
      <c r="E3052" t="s">
        <v>153</v>
      </c>
      <c r="F3052" t="s">
        <v>8658</v>
      </c>
      <c r="G3052" t="s">
        <v>206</v>
      </c>
      <c r="H3052" t="s">
        <v>46</v>
      </c>
      <c r="I3052" t="s">
        <v>129</v>
      </c>
      <c r="J3052" t="s">
        <v>130</v>
      </c>
      <c r="K3052" t="s">
        <v>131</v>
      </c>
      <c r="L3052" t="s">
        <v>8659</v>
      </c>
      <c r="M3052" t="s">
        <v>8660</v>
      </c>
      <c r="N3052">
        <v>0.38527777699999999</v>
      </c>
      <c r="O3052">
        <v>0</v>
      </c>
      <c r="P3052">
        <v>2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0.77055600000000002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2765441</v>
      </c>
      <c r="B3053">
        <v>1</v>
      </c>
      <c r="C3053" t="s">
        <v>77</v>
      </c>
      <c r="D3053" t="s">
        <v>123</v>
      </c>
      <c r="E3053" t="s">
        <v>158</v>
      </c>
      <c r="F3053" t="s">
        <v>6618</v>
      </c>
      <c r="G3053" t="s">
        <v>344</v>
      </c>
      <c r="H3053" t="s">
        <v>47</v>
      </c>
      <c r="I3053" t="s">
        <v>129</v>
      </c>
      <c r="J3053" t="s">
        <v>130</v>
      </c>
      <c r="K3053" t="s">
        <v>142</v>
      </c>
      <c r="L3053" t="s">
        <v>8661</v>
      </c>
      <c r="M3053" t="s">
        <v>8662</v>
      </c>
      <c r="N3053">
        <v>8.477777777</v>
      </c>
      <c r="O3053">
        <v>213</v>
      </c>
      <c r="P3053">
        <v>141</v>
      </c>
      <c r="Q3053">
        <v>0</v>
      </c>
      <c r="R3053">
        <v>0</v>
      </c>
      <c r="S3053">
        <v>0</v>
      </c>
      <c r="T3053">
        <v>0</v>
      </c>
      <c r="U3053">
        <v>1805.7666670000001</v>
      </c>
      <c r="V3053">
        <v>1195.366667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2765442</v>
      </c>
      <c r="B3054">
        <v>1</v>
      </c>
      <c r="C3054" t="s">
        <v>77</v>
      </c>
      <c r="D3054" t="s">
        <v>111</v>
      </c>
      <c r="E3054" t="s">
        <v>158</v>
      </c>
      <c r="F3054" t="s">
        <v>8663</v>
      </c>
      <c r="G3054" t="s">
        <v>728</v>
      </c>
      <c r="H3054" t="s">
        <v>47</v>
      </c>
      <c r="I3054" t="s">
        <v>129</v>
      </c>
      <c r="J3054" t="s">
        <v>130</v>
      </c>
      <c r="K3054" t="s">
        <v>142</v>
      </c>
      <c r="L3054" t="s">
        <v>8664</v>
      </c>
      <c r="M3054" t="s">
        <v>8665</v>
      </c>
      <c r="N3054">
        <v>0.144166666</v>
      </c>
      <c r="O3054">
        <v>0</v>
      </c>
      <c r="P3054">
        <v>0</v>
      </c>
      <c r="Q3054">
        <v>49</v>
      </c>
      <c r="R3054">
        <v>10193</v>
      </c>
      <c r="S3054">
        <v>62</v>
      </c>
      <c r="T3054">
        <v>8168</v>
      </c>
      <c r="U3054">
        <v>0</v>
      </c>
      <c r="V3054">
        <v>0</v>
      </c>
      <c r="W3054">
        <v>7.0641670000000003</v>
      </c>
      <c r="X3054">
        <v>1469.4908270000001</v>
      </c>
      <c r="Y3054">
        <v>8.9383330000000001</v>
      </c>
      <c r="Z3054">
        <v>1177.553328</v>
      </c>
    </row>
    <row r="3055" spans="1:26" x14ac:dyDescent="0.3">
      <c r="A3055">
        <v>2765445</v>
      </c>
      <c r="B3055">
        <v>1</v>
      </c>
      <c r="C3055" t="s">
        <v>76</v>
      </c>
      <c r="D3055" t="s">
        <v>106</v>
      </c>
      <c r="E3055" t="s">
        <v>163</v>
      </c>
      <c r="F3055" t="s">
        <v>8666</v>
      </c>
      <c r="G3055" t="s">
        <v>348</v>
      </c>
      <c r="H3055" t="s">
        <v>47</v>
      </c>
      <c r="I3055" t="s">
        <v>129</v>
      </c>
      <c r="J3055" t="s">
        <v>130</v>
      </c>
      <c r="K3055" t="s">
        <v>142</v>
      </c>
      <c r="L3055" t="s">
        <v>8667</v>
      </c>
      <c r="M3055" t="s">
        <v>8668</v>
      </c>
      <c r="N3055">
        <v>2.6711111110000001</v>
      </c>
      <c r="O3055">
        <v>0</v>
      </c>
      <c r="P3055">
        <v>159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424.70666699999998</v>
      </c>
      <c r="W3055">
        <v>0</v>
      </c>
      <c r="X3055">
        <v>0</v>
      </c>
      <c r="Y3055">
        <v>0</v>
      </c>
      <c r="Z3055">
        <v>0</v>
      </c>
    </row>
    <row r="3056" spans="1:26" x14ac:dyDescent="0.3">
      <c r="A3056">
        <v>2765447</v>
      </c>
      <c r="B3056">
        <v>1</v>
      </c>
      <c r="C3056" t="s">
        <v>76</v>
      </c>
      <c r="D3056" t="s">
        <v>79</v>
      </c>
      <c r="E3056" t="s">
        <v>222</v>
      </c>
      <c r="F3056" t="s">
        <v>8669</v>
      </c>
      <c r="G3056" t="s">
        <v>344</v>
      </c>
      <c r="H3056" t="s">
        <v>47</v>
      </c>
      <c r="I3056" t="s">
        <v>129</v>
      </c>
      <c r="J3056" t="s">
        <v>130</v>
      </c>
      <c r="K3056" t="s">
        <v>142</v>
      </c>
      <c r="L3056" t="s">
        <v>8670</v>
      </c>
      <c r="M3056" t="s">
        <v>8671</v>
      </c>
      <c r="N3056">
        <v>8.4188888879999997</v>
      </c>
      <c r="O3056">
        <v>21</v>
      </c>
      <c r="P3056">
        <v>353</v>
      </c>
      <c r="Q3056">
        <v>0</v>
      </c>
      <c r="R3056">
        <v>0</v>
      </c>
      <c r="S3056">
        <v>0</v>
      </c>
      <c r="T3056">
        <v>0</v>
      </c>
      <c r="U3056">
        <v>176.79666700000001</v>
      </c>
      <c r="V3056">
        <v>2971.8677769999999</v>
      </c>
      <c r="W3056">
        <v>0</v>
      </c>
      <c r="X3056">
        <v>0</v>
      </c>
      <c r="Y3056">
        <v>0</v>
      </c>
      <c r="Z3056">
        <v>0</v>
      </c>
    </row>
    <row r="3057" spans="1:26" x14ac:dyDescent="0.3">
      <c r="A3057">
        <v>2765451</v>
      </c>
      <c r="B3057">
        <v>1</v>
      </c>
      <c r="C3057" t="s">
        <v>77</v>
      </c>
      <c r="D3057" t="s">
        <v>119</v>
      </c>
      <c r="E3057" t="s">
        <v>167</v>
      </c>
      <c r="F3057" t="s">
        <v>4934</v>
      </c>
      <c r="G3057" t="s">
        <v>348</v>
      </c>
      <c r="H3057" t="s">
        <v>46</v>
      </c>
      <c r="I3057" t="s">
        <v>129</v>
      </c>
      <c r="J3057" t="s">
        <v>130</v>
      </c>
      <c r="K3057" t="s">
        <v>142</v>
      </c>
      <c r="L3057" t="s">
        <v>8672</v>
      </c>
      <c r="M3057" t="s">
        <v>8673</v>
      </c>
      <c r="N3057">
        <v>6.0919444440000001</v>
      </c>
      <c r="O3057">
        <v>0</v>
      </c>
      <c r="P3057">
        <v>218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1328.043889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2765462</v>
      </c>
      <c r="B3058">
        <v>1</v>
      </c>
      <c r="C3058" t="s">
        <v>76</v>
      </c>
      <c r="D3058" t="s">
        <v>103</v>
      </c>
      <c r="E3058" t="s">
        <v>145</v>
      </c>
      <c r="F3058" t="s">
        <v>8674</v>
      </c>
      <c r="G3058" t="s">
        <v>160</v>
      </c>
      <c r="H3058" t="s">
        <v>46</v>
      </c>
      <c r="I3058" t="s">
        <v>129</v>
      </c>
      <c r="J3058" t="s">
        <v>130</v>
      </c>
      <c r="K3058" t="s">
        <v>131</v>
      </c>
      <c r="L3058" t="s">
        <v>8675</v>
      </c>
      <c r="M3058" t="s">
        <v>8676</v>
      </c>
      <c r="N3058">
        <v>1.245833333</v>
      </c>
      <c r="O3058">
        <v>0</v>
      </c>
      <c r="P3058">
        <v>0</v>
      </c>
      <c r="Q3058">
        <v>0</v>
      </c>
      <c r="R3058">
        <v>61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75.995833000000005</v>
      </c>
      <c r="Y3058">
        <v>0</v>
      </c>
      <c r="Z3058">
        <v>0</v>
      </c>
    </row>
    <row r="3059" spans="1:26" x14ac:dyDescent="0.3">
      <c r="A3059">
        <v>2765455</v>
      </c>
      <c r="B3059">
        <v>1</v>
      </c>
      <c r="C3059" t="s">
        <v>77</v>
      </c>
      <c r="D3059" t="s">
        <v>124</v>
      </c>
      <c r="E3059" t="s">
        <v>222</v>
      </c>
      <c r="F3059" t="s">
        <v>8677</v>
      </c>
      <c r="G3059" t="s">
        <v>348</v>
      </c>
      <c r="H3059" t="s">
        <v>47</v>
      </c>
      <c r="I3059" t="s">
        <v>129</v>
      </c>
      <c r="J3059" t="s">
        <v>130</v>
      </c>
      <c r="K3059" t="s">
        <v>142</v>
      </c>
      <c r="L3059" t="s">
        <v>8678</v>
      </c>
      <c r="M3059" t="s">
        <v>8679</v>
      </c>
      <c r="N3059">
        <v>0.48361111099999998</v>
      </c>
      <c r="O3059">
        <v>2</v>
      </c>
      <c r="P3059">
        <v>5505</v>
      </c>
      <c r="Q3059">
        <v>0</v>
      </c>
      <c r="R3059">
        <v>0</v>
      </c>
      <c r="S3059">
        <v>0</v>
      </c>
      <c r="T3059">
        <v>0</v>
      </c>
      <c r="U3059">
        <v>0.96722200000000003</v>
      </c>
      <c r="V3059">
        <v>2662.2791659999998</v>
      </c>
      <c r="W3059">
        <v>0</v>
      </c>
      <c r="X3059">
        <v>0</v>
      </c>
      <c r="Y3059">
        <v>0</v>
      </c>
      <c r="Z3059">
        <v>0</v>
      </c>
    </row>
    <row r="3060" spans="1:26" x14ac:dyDescent="0.3">
      <c r="A3060">
        <v>2765456</v>
      </c>
      <c r="B3060">
        <v>1</v>
      </c>
      <c r="C3060" t="s">
        <v>77</v>
      </c>
      <c r="D3060" t="s">
        <v>109</v>
      </c>
      <c r="E3060" t="s">
        <v>158</v>
      </c>
      <c r="F3060" t="s">
        <v>8680</v>
      </c>
      <c r="G3060" t="s">
        <v>199</v>
      </c>
      <c r="H3060" t="s">
        <v>47</v>
      </c>
      <c r="I3060" t="s">
        <v>129</v>
      </c>
      <c r="J3060" t="s">
        <v>130</v>
      </c>
      <c r="K3060" t="s">
        <v>131</v>
      </c>
      <c r="L3060" t="s">
        <v>8681</v>
      </c>
      <c r="M3060" t="s">
        <v>8682</v>
      </c>
      <c r="N3060">
        <v>0.44</v>
      </c>
      <c r="O3060">
        <v>24</v>
      </c>
      <c r="P3060">
        <v>326</v>
      </c>
      <c r="Q3060">
        <v>0</v>
      </c>
      <c r="R3060">
        <v>0</v>
      </c>
      <c r="S3060">
        <v>24</v>
      </c>
      <c r="T3060">
        <v>489</v>
      </c>
      <c r="U3060">
        <v>10.56</v>
      </c>
      <c r="V3060">
        <v>143.44</v>
      </c>
      <c r="W3060">
        <v>0</v>
      </c>
      <c r="X3060">
        <v>0</v>
      </c>
      <c r="Y3060">
        <v>10.56</v>
      </c>
      <c r="Z3060">
        <v>215.16</v>
      </c>
    </row>
    <row r="3061" spans="1:26" x14ac:dyDescent="0.3">
      <c r="A3061">
        <v>2765460</v>
      </c>
      <c r="B3061">
        <v>1</v>
      </c>
      <c r="C3061" t="s">
        <v>76</v>
      </c>
      <c r="D3061" t="s">
        <v>94</v>
      </c>
      <c r="E3061" t="s">
        <v>153</v>
      </c>
      <c r="F3061" t="s">
        <v>8683</v>
      </c>
      <c r="G3061" t="s">
        <v>249</v>
      </c>
      <c r="H3061" t="s">
        <v>46</v>
      </c>
      <c r="I3061" t="s">
        <v>129</v>
      </c>
      <c r="J3061" t="s">
        <v>130</v>
      </c>
      <c r="K3061" t="s">
        <v>131</v>
      </c>
      <c r="L3061" t="s">
        <v>8684</v>
      </c>
      <c r="M3061" t="s">
        <v>8685</v>
      </c>
      <c r="N3061">
        <v>2.5077777769999998</v>
      </c>
      <c r="O3061">
        <v>0</v>
      </c>
      <c r="P3061">
        <v>1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2.5077780000000001</v>
      </c>
      <c r="W3061">
        <v>0</v>
      </c>
      <c r="X3061">
        <v>0</v>
      </c>
      <c r="Y3061">
        <v>0</v>
      </c>
      <c r="Z3061">
        <v>0</v>
      </c>
    </row>
    <row r="3062" spans="1:26" x14ac:dyDescent="0.3">
      <c r="A3062">
        <v>2765464</v>
      </c>
      <c r="B3062">
        <v>1</v>
      </c>
      <c r="C3062" t="s">
        <v>76</v>
      </c>
      <c r="D3062" t="s">
        <v>93</v>
      </c>
      <c r="E3062" t="s">
        <v>167</v>
      </c>
      <c r="F3062" t="s">
        <v>6692</v>
      </c>
      <c r="G3062" t="s">
        <v>417</v>
      </c>
      <c r="H3062" t="s">
        <v>46</v>
      </c>
      <c r="I3062" t="s">
        <v>129</v>
      </c>
      <c r="J3062" t="s">
        <v>130</v>
      </c>
      <c r="K3062" t="s">
        <v>142</v>
      </c>
      <c r="L3062" t="s">
        <v>8686</v>
      </c>
      <c r="M3062" t="s">
        <v>8687</v>
      </c>
      <c r="N3062">
        <v>6.335555555</v>
      </c>
      <c r="O3062">
        <v>0</v>
      </c>
      <c r="P3062">
        <v>424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2686.2755550000002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2765465</v>
      </c>
      <c r="B3063">
        <v>1</v>
      </c>
      <c r="C3063" t="s">
        <v>76</v>
      </c>
      <c r="D3063" t="s">
        <v>80</v>
      </c>
      <c r="E3063" t="s">
        <v>167</v>
      </c>
      <c r="F3063" t="s">
        <v>4241</v>
      </c>
      <c r="G3063" t="s">
        <v>348</v>
      </c>
      <c r="H3063" t="s">
        <v>46</v>
      </c>
      <c r="I3063" t="s">
        <v>129</v>
      </c>
      <c r="J3063" t="s">
        <v>130</v>
      </c>
      <c r="K3063" t="s">
        <v>142</v>
      </c>
      <c r="L3063" t="s">
        <v>8688</v>
      </c>
      <c r="M3063" t="s">
        <v>8689</v>
      </c>
      <c r="N3063">
        <v>7.4097222220000001</v>
      </c>
      <c r="O3063">
        <v>0</v>
      </c>
      <c r="P3063">
        <v>419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3104.6736110000002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2765474</v>
      </c>
      <c r="B3064">
        <v>1</v>
      </c>
      <c r="C3064" t="s">
        <v>76</v>
      </c>
      <c r="D3064" t="s">
        <v>89</v>
      </c>
      <c r="E3064" t="s">
        <v>153</v>
      </c>
      <c r="F3064" t="s">
        <v>8690</v>
      </c>
      <c r="G3064" t="s">
        <v>155</v>
      </c>
      <c r="H3064" t="s">
        <v>46</v>
      </c>
      <c r="I3064" t="s">
        <v>129</v>
      </c>
      <c r="J3064" t="s">
        <v>130</v>
      </c>
      <c r="K3064" t="s">
        <v>131</v>
      </c>
      <c r="L3064" t="s">
        <v>8691</v>
      </c>
      <c r="M3064" t="s">
        <v>8692</v>
      </c>
      <c r="N3064">
        <v>0.42083333299999998</v>
      </c>
      <c r="O3064">
        <v>0</v>
      </c>
      <c r="P3064">
        <v>13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5.4708329999999998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2765473</v>
      </c>
      <c r="B3065">
        <v>1</v>
      </c>
      <c r="C3065" t="s">
        <v>76</v>
      </c>
      <c r="D3065" t="s">
        <v>78</v>
      </c>
      <c r="E3065" t="s">
        <v>153</v>
      </c>
      <c r="F3065" t="s">
        <v>8693</v>
      </c>
      <c r="G3065" t="s">
        <v>206</v>
      </c>
      <c r="H3065" t="s">
        <v>46</v>
      </c>
      <c r="I3065" t="s">
        <v>129</v>
      </c>
      <c r="J3065" t="s">
        <v>130</v>
      </c>
      <c r="K3065" t="s">
        <v>131</v>
      </c>
      <c r="L3065" t="s">
        <v>8694</v>
      </c>
      <c r="M3065" t="s">
        <v>8695</v>
      </c>
      <c r="N3065">
        <v>2.1825000000000001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2.1825000000000001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2765470</v>
      </c>
      <c r="B3066">
        <v>1</v>
      </c>
      <c r="C3066" t="s">
        <v>76</v>
      </c>
      <c r="D3066" t="s">
        <v>87</v>
      </c>
      <c r="E3066" t="s">
        <v>126</v>
      </c>
      <c r="F3066" t="s">
        <v>8696</v>
      </c>
      <c r="G3066" t="s">
        <v>348</v>
      </c>
      <c r="H3066" t="s">
        <v>46</v>
      </c>
      <c r="I3066" t="s">
        <v>129</v>
      </c>
      <c r="J3066" t="s">
        <v>130</v>
      </c>
      <c r="K3066" t="s">
        <v>142</v>
      </c>
      <c r="L3066" t="s">
        <v>8697</v>
      </c>
      <c r="M3066" t="s">
        <v>8698</v>
      </c>
      <c r="N3066">
        <v>1.6047222219999999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48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77.026667000000003</v>
      </c>
    </row>
    <row r="3067" spans="1:26" x14ac:dyDescent="0.3">
      <c r="A3067">
        <v>2765472</v>
      </c>
      <c r="B3067">
        <v>1</v>
      </c>
      <c r="C3067" t="s">
        <v>76</v>
      </c>
      <c r="D3067" t="s">
        <v>104</v>
      </c>
      <c r="E3067" t="s">
        <v>167</v>
      </c>
      <c r="F3067" t="s">
        <v>8699</v>
      </c>
      <c r="G3067" t="s">
        <v>348</v>
      </c>
      <c r="H3067" t="s">
        <v>46</v>
      </c>
      <c r="I3067" t="s">
        <v>129</v>
      </c>
      <c r="J3067" t="s">
        <v>130</v>
      </c>
      <c r="K3067" t="s">
        <v>142</v>
      </c>
      <c r="L3067" t="s">
        <v>8700</v>
      </c>
      <c r="M3067" t="s">
        <v>8701</v>
      </c>
      <c r="N3067">
        <v>7.6574999999999998</v>
      </c>
      <c r="O3067">
        <v>0</v>
      </c>
      <c r="P3067">
        <v>0</v>
      </c>
      <c r="Q3067">
        <v>0</v>
      </c>
      <c r="R3067">
        <v>11</v>
      </c>
      <c r="S3067">
        <v>0</v>
      </c>
      <c r="T3067">
        <v>52</v>
      </c>
      <c r="U3067">
        <v>0</v>
      </c>
      <c r="V3067">
        <v>0</v>
      </c>
      <c r="W3067">
        <v>0</v>
      </c>
      <c r="X3067">
        <v>84.232500000000002</v>
      </c>
      <c r="Y3067">
        <v>0</v>
      </c>
      <c r="Z3067">
        <v>398.19</v>
      </c>
    </row>
    <row r="3068" spans="1:26" x14ac:dyDescent="0.3">
      <c r="A3068">
        <v>2765485</v>
      </c>
      <c r="B3068">
        <v>1</v>
      </c>
      <c r="C3068" t="s">
        <v>76</v>
      </c>
      <c r="D3068" t="s">
        <v>99</v>
      </c>
      <c r="E3068" t="s">
        <v>126</v>
      </c>
      <c r="F3068" t="s">
        <v>134</v>
      </c>
      <c r="G3068" t="s">
        <v>128</v>
      </c>
      <c r="H3068" t="s">
        <v>46</v>
      </c>
      <c r="I3068" t="s">
        <v>129</v>
      </c>
      <c r="J3068" t="s">
        <v>130</v>
      </c>
      <c r="K3068" t="s">
        <v>131</v>
      </c>
      <c r="L3068" t="s">
        <v>8702</v>
      </c>
      <c r="M3068" t="s">
        <v>8703</v>
      </c>
      <c r="N3068">
        <v>2.5238888880000001</v>
      </c>
      <c r="O3068">
        <v>0</v>
      </c>
      <c r="P3068">
        <v>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2.523889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2765476</v>
      </c>
      <c r="B3069">
        <v>1</v>
      </c>
      <c r="C3069" t="s">
        <v>76</v>
      </c>
      <c r="D3069" t="s">
        <v>92</v>
      </c>
      <c r="E3069" t="s">
        <v>222</v>
      </c>
      <c r="F3069" t="s">
        <v>8704</v>
      </c>
      <c r="G3069" t="s">
        <v>348</v>
      </c>
      <c r="H3069" t="s">
        <v>47</v>
      </c>
      <c r="I3069" t="s">
        <v>129</v>
      </c>
      <c r="J3069" t="s">
        <v>130</v>
      </c>
      <c r="K3069" t="s">
        <v>142</v>
      </c>
      <c r="L3069" t="s">
        <v>8705</v>
      </c>
      <c r="M3069" t="s">
        <v>8706</v>
      </c>
      <c r="N3069">
        <v>10.910833332999999</v>
      </c>
      <c r="O3069">
        <v>0</v>
      </c>
      <c r="P3069">
        <v>0</v>
      </c>
      <c r="Q3069">
        <v>0</v>
      </c>
      <c r="R3069">
        <v>368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4015.1866669999999</v>
      </c>
      <c r="Y3069">
        <v>0</v>
      </c>
      <c r="Z3069">
        <v>0</v>
      </c>
    </row>
    <row r="3070" spans="1:26" x14ac:dyDescent="0.3">
      <c r="A3070">
        <v>2765477</v>
      </c>
      <c r="B3070">
        <v>1</v>
      </c>
      <c r="C3070" t="s">
        <v>76</v>
      </c>
      <c r="D3070" t="s">
        <v>99</v>
      </c>
      <c r="E3070" t="s">
        <v>158</v>
      </c>
      <c r="F3070" t="s">
        <v>8707</v>
      </c>
      <c r="G3070" t="s">
        <v>348</v>
      </c>
      <c r="H3070" t="s">
        <v>47</v>
      </c>
      <c r="I3070" t="s">
        <v>129</v>
      </c>
      <c r="J3070" t="s">
        <v>130</v>
      </c>
      <c r="K3070" t="s">
        <v>142</v>
      </c>
      <c r="L3070" t="s">
        <v>8708</v>
      </c>
      <c r="M3070" t="s">
        <v>8709</v>
      </c>
      <c r="N3070">
        <v>2.2949999999999999</v>
      </c>
      <c r="O3070">
        <v>0</v>
      </c>
      <c r="P3070">
        <v>96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220.32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2765490</v>
      </c>
      <c r="B3071">
        <v>1</v>
      </c>
      <c r="C3071" t="s">
        <v>76</v>
      </c>
      <c r="D3071" t="s">
        <v>83</v>
      </c>
      <c r="E3071" t="s">
        <v>167</v>
      </c>
      <c r="F3071" t="s">
        <v>8710</v>
      </c>
      <c r="G3071" t="s">
        <v>160</v>
      </c>
      <c r="H3071" t="s">
        <v>46</v>
      </c>
      <c r="I3071" t="s">
        <v>129</v>
      </c>
      <c r="J3071" t="s">
        <v>130</v>
      </c>
      <c r="K3071" t="s">
        <v>131</v>
      </c>
      <c r="L3071" t="s">
        <v>8711</v>
      </c>
      <c r="M3071" t="s">
        <v>8712</v>
      </c>
      <c r="N3071">
        <v>0.12222222200000001</v>
      </c>
      <c r="O3071">
        <v>0</v>
      </c>
      <c r="P3071">
        <v>568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69.422222000000005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2765484</v>
      </c>
      <c r="B3072">
        <v>1</v>
      </c>
      <c r="C3072" t="s">
        <v>76</v>
      </c>
      <c r="D3072" t="s">
        <v>106</v>
      </c>
      <c r="E3072" t="s">
        <v>126</v>
      </c>
      <c r="F3072" t="s">
        <v>8713</v>
      </c>
      <c r="G3072" t="s">
        <v>348</v>
      </c>
      <c r="H3072" t="s">
        <v>46</v>
      </c>
      <c r="I3072" t="s">
        <v>129</v>
      </c>
      <c r="J3072" t="s">
        <v>130</v>
      </c>
      <c r="K3072" t="s">
        <v>142</v>
      </c>
      <c r="L3072" t="s">
        <v>8714</v>
      </c>
      <c r="M3072" t="s">
        <v>8715</v>
      </c>
      <c r="N3072">
        <v>7.6316666660000001</v>
      </c>
      <c r="O3072">
        <v>0</v>
      </c>
      <c r="P3072">
        <v>147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1121.855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2765488</v>
      </c>
      <c r="B3073">
        <v>1</v>
      </c>
      <c r="C3073" t="s">
        <v>76</v>
      </c>
      <c r="D3073" t="s">
        <v>96</v>
      </c>
      <c r="E3073" t="s">
        <v>222</v>
      </c>
      <c r="F3073" t="s">
        <v>8716</v>
      </c>
      <c r="G3073" t="s">
        <v>199</v>
      </c>
      <c r="H3073" t="s">
        <v>47</v>
      </c>
      <c r="I3073" t="s">
        <v>129</v>
      </c>
      <c r="J3073" t="s">
        <v>130</v>
      </c>
      <c r="K3073" t="s">
        <v>131</v>
      </c>
      <c r="L3073" t="s">
        <v>8717</v>
      </c>
      <c r="M3073" t="s">
        <v>8718</v>
      </c>
      <c r="N3073">
        <v>0.177777777</v>
      </c>
      <c r="O3073">
        <v>41</v>
      </c>
      <c r="P3073">
        <v>738</v>
      </c>
      <c r="Q3073">
        <v>0</v>
      </c>
      <c r="R3073">
        <v>0</v>
      </c>
      <c r="S3073">
        <v>0</v>
      </c>
      <c r="T3073">
        <v>0</v>
      </c>
      <c r="U3073">
        <v>7.2888890000000002</v>
      </c>
      <c r="V3073">
        <v>131.19999899999999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2765489</v>
      </c>
      <c r="B3074">
        <v>1</v>
      </c>
      <c r="C3074" t="s">
        <v>77</v>
      </c>
      <c r="D3074" t="s">
        <v>110</v>
      </c>
      <c r="E3074" t="s">
        <v>163</v>
      </c>
      <c r="F3074" t="s">
        <v>8719</v>
      </c>
      <c r="G3074" t="s">
        <v>348</v>
      </c>
      <c r="H3074" t="s">
        <v>47</v>
      </c>
      <c r="I3074" t="s">
        <v>129</v>
      </c>
      <c r="J3074" t="s">
        <v>130</v>
      </c>
      <c r="K3074" t="s">
        <v>142</v>
      </c>
      <c r="L3074" t="s">
        <v>8720</v>
      </c>
      <c r="M3074" t="s">
        <v>8721</v>
      </c>
      <c r="N3074">
        <v>3.9925000000000002</v>
      </c>
      <c r="O3074">
        <v>0</v>
      </c>
      <c r="P3074">
        <v>0</v>
      </c>
      <c r="Q3074">
        <v>0</v>
      </c>
      <c r="R3074">
        <v>97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387.27249999999998</v>
      </c>
      <c r="Y3074">
        <v>0</v>
      </c>
      <c r="Z3074">
        <v>0</v>
      </c>
    </row>
    <row r="3075" spans="1:26" x14ac:dyDescent="0.3">
      <c r="A3075">
        <v>2765491</v>
      </c>
      <c r="B3075">
        <v>1</v>
      </c>
      <c r="C3075" t="s">
        <v>76</v>
      </c>
      <c r="D3075" t="s">
        <v>96</v>
      </c>
      <c r="E3075" t="s">
        <v>222</v>
      </c>
      <c r="F3075" t="s">
        <v>2123</v>
      </c>
      <c r="G3075" t="s">
        <v>199</v>
      </c>
      <c r="H3075" t="s">
        <v>47</v>
      </c>
      <c r="I3075" t="s">
        <v>129</v>
      </c>
      <c r="J3075" t="s">
        <v>130</v>
      </c>
      <c r="K3075" t="s">
        <v>131</v>
      </c>
      <c r="L3075" t="s">
        <v>8722</v>
      </c>
      <c r="M3075" t="s">
        <v>8723</v>
      </c>
      <c r="N3075">
        <v>1.831111111</v>
      </c>
      <c r="O3075">
        <v>31</v>
      </c>
      <c r="P3075">
        <v>2368</v>
      </c>
      <c r="Q3075">
        <v>0</v>
      </c>
      <c r="R3075">
        <v>0</v>
      </c>
      <c r="S3075">
        <v>0</v>
      </c>
      <c r="T3075">
        <v>0</v>
      </c>
      <c r="U3075">
        <v>56.764443999999997</v>
      </c>
      <c r="V3075">
        <v>4336.0711110000002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2765494</v>
      </c>
      <c r="B3076">
        <v>1</v>
      </c>
      <c r="C3076" t="s">
        <v>76</v>
      </c>
      <c r="D3076" t="s">
        <v>97</v>
      </c>
      <c r="E3076" t="s">
        <v>126</v>
      </c>
      <c r="F3076" t="s">
        <v>8724</v>
      </c>
      <c r="G3076" t="s">
        <v>344</v>
      </c>
      <c r="H3076" t="s">
        <v>46</v>
      </c>
      <c r="I3076" t="s">
        <v>129</v>
      </c>
      <c r="J3076" t="s">
        <v>130</v>
      </c>
      <c r="K3076" t="s">
        <v>142</v>
      </c>
      <c r="L3076" t="s">
        <v>8725</v>
      </c>
      <c r="M3076" t="s">
        <v>8726</v>
      </c>
      <c r="N3076">
        <v>7.5830555549999996</v>
      </c>
      <c r="O3076">
        <v>0</v>
      </c>
      <c r="P3076">
        <v>37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280.57305600000001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2765840</v>
      </c>
      <c r="B3077">
        <v>1</v>
      </c>
      <c r="C3077" t="s">
        <v>77</v>
      </c>
      <c r="D3077" t="s">
        <v>108</v>
      </c>
      <c r="E3077" t="s">
        <v>138</v>
      </c>
      <c r="F3077" t="s">
        <v>8727</v>
      </c>
      <c r="G3077" t="s">
        <v>344</v>
      </c>
      <c r="H3077" t="s">
        <v>47</v>
      </c>
      <c r="I3077" t="s">
        <v>129</v>
      </c>
      <c r="J3077" t="s">
        <v>130</v>
      </c>
      <c r="K3077" t="s">
        <v>142</v>
      </c>
      <c r="L3077" t="s">
        <v>8728</v>
      </c>
      <c r="M3077" t="s">
        <v>8729</v>
      </c>
      <c r="N3077">
        <v>6.0583333330000002</v>
      </c>
      <c r="O3077">
        <v>0</v>
      </c>
      <c r="P3077">
        <v>0</v>
      </c>
      <c r="Q3077">
        <v>80</v>
      </c>
      <c r="R3077">
        <v>11773</v>
      </c>
      <c r="S3077">
        <v>102</v>
      </c>
      <c r="T3077">
        <v>11938</v>
      </c>
      <c r="U3077">
        <v>0</v>
      </c>
      <c r="V3077">
        <v>0</v>
      </c>
      <c r="W3077">
        <v>484.66666700000002</v>
      </c>
      <c r="X3077">
        <v>71324.758329000004</v>
      </c>
      <c r="Y3077">
        <v>617.95000000000005</v>
      </c>
      <c r="Z3077">
        <v>72324.383329000004</v>
      </c>
    </row>
    <row r="3078" spans="1:26" x14ac:dyDescent="0.3">
      <c r="A3078">
        <v>2765496</v>
      </c>
      <c r="B3078">
        <v>1</v>
      </c>
      <c r="C3078" t="s">
        <v>76</v>
      </c>
      <c r="D3078" t="s">
        <v>96</v>
      </c>
      <c r="E3078" t="s">
        <v>158</v>
      </c>
      <c r="F3078" t="s">
        <v>8730</v>
      </c>
      <c r="G3078" t="s">
        <v>199</v>
      </c>
      <c r="H3078" t="s">
        <v>47</v>
      </c>
      <c r="I3078" t="s">
        <v>129</v>
      </c>
      <c r="J3078" t="s">
        <v>130</v>
      </c>
      <c r="K3078" t="s">
        <v>131</v>
      </c>
      <c r="L3078" t="s">
        <v>8731</v>
      </c>
      <c r="M3078" t="s">
        <v>8732</v>
      </c>
      <c r="N3078">
        <v>0.34555555500000001</v>
      </c>
      <c r="O3078">
        <v>12</v>
      </c>
      <c r="P3078">
        <v>65</v>
      </c>
      <c r="Q3078">
        <v>0</v>
      </c>
      <c r="R3078">
        <v>0</v>
      </c>
      <c r="S3078">
        <v>0</v>
      </c>
      <c r="T3078">
        <v>0</v>
      </c>
      <c r="U3078">
        <v>4.1466669999999999</v>
      </c>
      <c r="V3078">
        <v>22.461110999999999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2765498</v>
      </c>
      <c r="B3079">
        <v>1</v>
      </c>
      <c r="C3079" t="s">
        <v>76</v>
      </c>
      <c r="D3079" t="s">
        <v>99</v>
      </c>
      <c r="E3079" t="s">
        <v>158</v>
      </c>
      <c r="F3079" t="s">
        <v>8160</v>
      </c>
      <c r="G3079" t="s">
        <v>199</v>
      </c>
      <c r="H3079" t="s">
        <v>47</v>
      </c>
      <c r="I3079" t="s">
        <v>129</v>
      </c>
      <c r="J3079" t="s">
        <v>130</v>
      </c>
      <c r="K3079" t="s">
        <v>131</v>
      </c>
      <c r="L3079" t="s">
        <v>8733</v>
      </c>
      <c r="M3079" t="s">
        <v>8734</v>
      </c>
      <c r="N3079">
        <v>1.3688888880000001</v>
      </c>
      <c r="O3079">
        <v>30</v>
      </c>
      <c r="P3079">
        <v>5</v>
      </c>
      <c r="Q3079">
        <v>0</v>
      </c>
      <c r="R3079">
        <v>0</v>
      </c>
      <c r="S3079">
        <v>0</v>
      </c>
      <c r="T3079">
        <v>0</v>
      </c>
      <c r="U3079">
        <v>41.066667000000002</v>
      </c>
      <c r="V3079">
        <v>6.8444440000000002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2765575</v>
      </c>
      <c r="B3080">
        <v>1</v>
      </c>
      <c r="C3080" t="s">
        <v>77</v>
      </c>
      <c r="D3080" t="s">
        <v>108</v>
      </c>
      <c r="E3080" t="s">
        <v>163</v>
      </c>
      <c r="F3080" t="s">
        <v>8735</v>
      </c>
      <c r="G3080" t="s">
        <v>199</v>
      </c>
      <c r="H3080" t="s">
        <v>47</v>
      </c>
      <c r="I3080" t="s">
        <v>129</v>
      </c>
      <c r="J3080" t="s">
        <v>130</v>
      </c>
      <c r="K3080" t="s">
        <v>131</v>
      </c>
      <c r="L3080" t="s">
        <v>8736</v>
      </c>
      <c r="M3080" t="s">
        <v>8737</v>
      </c>
      <c r="N3080">
        <v>0.25888888799999998</v>
      </c>
      <c r="O3080">
        <v>86</v>
      </c>
      <c r="P3080">
        <v>3045</v>
      </c>
      <c r="Q3080">
        <v>0</v>
      </c>
      <c r="R3080">
        <v>0</v>
      </c>
      <c r="S3080">
        <v>0</v>
      </c>
      <c r="T3080">
        <v>0</v>
      </c>
      <c r="U3080">
        <v>22.264444000000001</v>
      </c>
      <c r="V3080">
        <v>788.31666399999995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2765500</v>
      </c>
      <c r="B3081">
        <v>1</v>
      </c>
      <c r="C3081" t="s">
        <v>77</v>
      </c>
      <c r="D3081" t="s">
        <v>116</v>
      </c>
      <c r="E3081" t="s">
        <v>222</v>
      </c>
      <c r="F3081" t="s">
        <v>7335</v>
      </c>
      <c r="G3081" t="s">
        <v>199</v>
      </c>
      <c r="H3081" t="s">
        <v>47</v>
      </c>
      <c r="I3081" t="s">
        <v>129</v>
      </c>
      <c r="J3081" t="s">
        <v>130</v>
      </c>
      <c r="K3081" t="s">
        <v>131</v>
      </c>
      <c r="L3081" t="s">
        <v>8738</v>
      </c>
      <c r="M3081" t="s">
        <v>8739</v>
      </c>
      <c r="N3081">
        <v>0.99527777699999997</v>
      </c>
      <c r="O3081">
        <v>150</v>
      </c>
      <c r="P3081">
        <v>1385</v>
      </c>
      <c r="Q3081">
        <v>0</v>
      </c>
      <c r="R3081">
        <v>0</v>
      </c>
      <c r="S3081">
        <v>0</v>
      </c>
      <c r="T3081">
        <v>0</v>
      </c>
      <c r="U3081">
        <v>149.29166699999999</v>
      </c>
      <c r="V3081">
        <v>1378.4597209999999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2765501</v>
      </c>
      <c r="B3082">
        <v>1</v>
      </c>
      <c r="C3082" t="s">
        <v>77</v>
      </c>
      <c r="D3082" t="s">
        <v>124</v>
      </c>
      <c r="E3082" t="s">
        <v>222</v>
      </c>
      <c r="F3082" t="s">
        <v>8740</v>
      </c>
      <c r="G3082" t="s">
        <v>348</v>
      </c>
      <c r="H3082" t="s">
        <v>47</v>
      </c>
      <c r="I3082" t="s">
        <v>129</v>
      </c>
      <c r="J3082" t="s">
        <v>130</v>
      </c>
      <c r="K3082" t="s">
        <v>142</v>
      </c>
      <c r="L3082" t="s">
        <v>8741</v>
      </c>
      <c r="M3082" t="s">
        <v>8742</v>
      </c>
      <c r="N3082">
        <v>4.2938888879999997</v>
      </c>
      <c r="O3082">
        <v>0</v>
      </c>
      <c r="P3082">
        <v>2959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12705.61722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2765502</v>
      </c>
      <c r="B3083">
        <v>1</v>
      </c>
      <c r="C3083" t="s">
        <v>76</v>
      </c>
      <c r="D3083" t="s">
        <v>100</v>
      </c>
      <c r="E3083" t="s">
        <v>158</v>
      </c>
      <c r="F3083" t="s">
        <v>8743</v>
      </c>
      <c r="G3083" t="s">
        <v>348</v>
      </c>
      <c r="H3083" t="s">
        <v>47</v>
      </c>
      <c r="I3083" t="s">
        <v>129</v>
      </c>
      <c r="J3083" t="s">
        <v>130</v>
      </c>
      <c r="K3083" t="s">
        <v>142</v>
      </c>
      <c r="L3083" t="s">
        <v>8744</v>
      </c>
      <c r="M3083" t="s">
        <v>8745</v>
      </c>
      <c r="N3083">
        <v>5.7233333330000002</v>
      </c>
      <c r="O3083">
        <v>6</v>
      </c>
      <c r="P3083">
        <v>324</v>
      </c>
      <c r="Q3083">
        <v>0</v>
      </c>
      <c r="R3083">
        <v>0</v>
      </c>
      <c r="S3083">
        <v>0</v>
      </c>
      <c r="T3083">
        <v>0</v>
      </c>
      <c r="U3083">
        <v>34.340000000000003</v>
      </c>
      <c r="V3083">
        <v>1854.36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2765505</v>
      </c>
      <c r="B3084">
        <v>1</v>
      </c>
      <c r="C3084" t="s">
        <v>76</v>
      </c>
      <c r="D3084" t="s">
        <v>94</v>
      </c>
      <c r="E3084" t="s">
        <v>126</v>
      </c>
      <c r="F3084" t="s">
        <v>8746</v>
      </c>
      <c r="G3084" t="s">
        <v>348</v>
      </c>
      <c r="H3084" t="s">
        <v>46</v>
      </c>
      <c r="I3084" t="s">
        <v>129</v>
      </c>
      <c r="J3084" t="s">
        <v>130</v>
      </c>
      <c r="K3084" t="s">
        <v>142</v>
      </c>
      <c r="L3084" t="s">
        <v>8747</v>
      </c>
      <c r="M3084" t="s">
        <v>8748</v>
      </c>
      <c r="N3084">
        <v>7.6016666659999999</v>
      </c>
      <c r="O3084">
        <v>0</v>
      </c>
      <c r="P3084">
        <v>0</v>
      </c>
      <c r="Q3084">
        <v>0</v>
      </c>
      <c r="R3084">
        <v>40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304.066667</v>
      </c>
      <c r="Y3084">
        <v>0</v>
      </c>
      <c r="Z3084">
        <v>0</v>
      </c>
    </row>
    <row r="3085" spans="1:26" x14ac:dyDescent="0.3">
      <c r="A3085">
        <v>2765520</v>
      </c>
      <c r="B3085">
        <v>1</v>
      </c>
      <c r="C3085" t="s">
        <v>76</v>
      </c>
      <c r="D3085" t="s">
        <v>104</v>
      </c>
      <c r="E3085" t="s">
        <v>163</v>
      </c>
      <c r="F3085" t="s">
        <v>8749</v>
      </c>
      <c r="G3085" t="s">
        <v>348</v>
      </c>
      <c r="H3085" t="s">
        <v>47</v>
      </c>
      <c r="I3085" t="s">
        <v>129</v>
      </c>
      <c r="J3085" t="s">
        <v>130</v>
      </c>
      <c r="K3085" t="s">
        <v>142</v>
      </c>
      <c r="L3085" t="s">
        <v>8750</v>
      </c>
      <c r="M3085" t="s">
        <v>8751</v>
      </c>
      <c r="N3085">
        <v>7.3741666659999998</v>
      </c>
      <c r="O3085">
        <v>0</v>
      </c>
      <c r="P3085">
        <v>0</v>
      </c>
      <c r="Q3085">
        <v>0</v>
      </c>
      <c r="R3085">
        <v>200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1474.833333</v>
      </c>
      <c r="Y3085">
        <v>0</v>
      </c>
      <c r="Z3085">
        <v>0</v>
      </c>
    </row>
    <row r="3086" spans="1:26" x14ac:dyDescent="0.3">
      <c r="A3086">
        <v>2765526</v>
      </c>
      <c r="B3086">
        <v>1</v>
      </c>
      <c r="C3086" t="s">
        <v>77</v>
      </c>
      <c r="D3086" t="s">
        <v>124</v>
      </c>
      <c r="E3086" t="s">
        <v>222</v>
      </c>
      <c r="F3086" t="s">
        <v>7890</v>
      </c>
      <c r="G3086" t="s">
        <v>348</v>
      </c>
      <c r="H3086" t="s">
        <v>47</v>
      </c>
      <c r="I3086" t="s">
        <v>129</v>
      </c>
      <c r="J3086" t="s">
        <v>130</v>
      </c>
      <c r="K3086" t="s">
        <v>142</v>
      </c>
      <c r="L3086" t="s">
        <v>8682</v>
      </c>
      <c r="M3086" t="s">
        <v>8752</v>
      </c>
      <c r="N3086">
        <v>4.2280555550000001</v>
      </c>
      <c r="O3086">
        <v>0</v>
      </c>
      <c r="P3086">
        <v>2559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10819.594165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2765516</v>
      </c>
      <c r="B3087">
        <v>1</v>
      </c>
      <c r="C3087" t="s">
        <v>77</v>
      </c>
      <c r="D3087" t="s">
        <v>108</v>
      </c>
      <c r="E3087" t="s">
        <v>167</v>
      </c>
      <c r="F3087" t="s">
        <v>1479</v>
      </c>
      <c r="G3087" t="s">
        <v>135</v>
      </c>
      <c r="H3087" t="s">
        <v>46</v>
      </c>
      <c r="I3087" t="s">
        <v>129</v>
      </c>
      <c r="J3087" t="s">
        <v>130</v>
      </c>
      <c r="K3087" t="s">
        <v>131</v>
      </c>
      <c r="L3087" t="s">
        <v>8753</v>
      </c>
      <c r="M3087" t="s">
        <v>8754</v>
      </c>
      <c r="N3087">
        <v>2.6247222219999999</v>
      </c>
      <c r="O3087">
        <v>0</v>
      </c>
      <c r="P3087">
        <v>162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425.20499999999998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2765512</v>
      </c>
      <c r="B3088">
        <v>1</v>
      </c>
      <c r="C3088" t="s">
        <v>77</v>
      </c>
      <c r="D3088" t="s">
        <v>120</v>
      </c>
      <c r="E3088" t="s">
        <v>167</v>
      </c>
      <c r="F3088" t="s">
        <v>8755</v>
      </c>
      <c r="G3088" t="s">
        <v>344</v>
      </c>
      <c r="H3088" t="s">
        <v>46</v>
      </c>
      <c r="I3088" t="s">
        <v>129</v>
      </c>
      <c r="J3088" t="s">
        <v>130</v>
      </c>
      <c r="K3088" t="s">
        <v>142</v>
      </c>
      <c r="L3088" t="s">
        <v>8756</v>
      </c>
      <c r="M3088" t="s">
        <v>8757</v>
      </c>
      <c r="N3088">
        <v>3.7519444439999998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88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330.171111</v>
      </c>
    </row>
    <row r="3089" spans="1:26" x14ac:dyDescent="0.3">
      <c r="A3089">
        <v>2765514</v>
      </c>
      <c r="B3089">
        <v>1</v>
      </c>
      <c r="C3089" t="s">
        <v>76</v>
      </c>
      <c r="D3089" t="s">
        <v>106</v>
      </c>
      <c r="E3089" t="s">
        <v>145</v>
      </c>
      <c r="F3089" t="s">
        <v>8758</v>
      </c>
      <c r="G3089" t="s">
        <v>348</v>
      </c>
      <c r="H3089" t="s">
        <v>46</v>
      </c>
      <c r="I3089" t="s">
        <v>129</v>
      </c>
      <c r="J3089" t="s">
        <v>130</v>
      </c>
      <c r="K3089" t="s">
        <v>142</v>
      </c>
      <c r="L3089" t="s">
        <v>8759</v>
      </c>
      <c r="M3089" t="s">
        <v>8760</v>
      </c>
      <c r="N3089">
        <v>0.43</v>
      </c>
      <c r="O3089">
        <v>0</v>
      </c>
      <c r="P3089">
        <v>2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0.86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2765515</v>
      </c>
      <c r="B3090">
        <v>1</v>
      </c>
      <c r="C3090" t="s">
        <v>76</v>
      </c>
      <c r="D3090" t="s">
        <v>89</v>
      </c>
      <c r="E3090" t="s">
        <v>167</v>
      </c>
      <c r="F3090" t="s">
        <v>8761</v>
      </c>
      <c r="G3090" t="s">
        <v>344</v>
      </c>
      <c r="H3090" t="s">
        <v>46</v>
      </c>
      <c r="I3090" t="s">
        <v>129</v>
      </c>
      <c r="J3090" t="s">
        <v>130</v>
      </c>
      <c r="K3090" t="s">
        <v>142</v>
      </c>
      <c r="L3090" t="s">
        <v>8762</v>
      </c>
      <c r="M3090" t="s">
        <v>8763</v>
      </c>
      <c r="N3090">
        <v>6.4524999999999997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166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1071.115</v>
      </c>
    </row>
    <row r="3091" spans="1:26" x14ac:dyDescent="0.3">
      <c r="A3091">
        <v>2765518</v>
      </c>
      <c r="B3091">
        <v>1</v>
      </c>
      <c r="C3091" t="s">
        <v>77</v>
      </c>
      <c r="D3091" t="s">
        <v>110</v>
      </c>
      <c r="E3091" t="s">
        <v>163</v>
      </c>
      <c r="F3091" t="s">
        <v>8764</v>
      </c>
      <c r="G3091" t="s">
        <v>417</v>
      </c>
      <c r="H3091" t="s">
        <v>47</v>
      </c>
      <c r="I3091" t="s">
        <v>129</v>
      </c>
      <c r="J3091" t="s">
        <v>130</v>
      </c>
      <c r="K3091" t="s">
        <v>142</v>
      </c>
      <c r="L3091" t="s">
        <v>8765</v>
      </c>
      <c r="M3091" t="s">
        <v>8766</v>
      </c>
      <c r="N3091">
        <v>7.8205555550000003</v>
      </c>
      <c r="O3091">
        <v>0</v>
      </c>
      <c r="P3091">
        <v>0</v>
      </c>
      <c r="Q3091">
        <v>0</v>
      </c>
      <c r="R3091">
        <v>15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117.308333</v>
      </c>
      <c r="Y3091">
        <v>0</v>
      </c>
      <c r="Z3091">
        <v>0</v>
      </c>
    </row>
    <row r="3092" spans="1:26" x14ac:dyDescent="0.3">
      <c r="A3092">
        <v>2765528</v>
      </c>
      <c r="B3092">
        <v>1</v>
      </c>
      <c r="C3092" t="s">
        <v>76</v>
      </c>
      <c r="D3092" t="s">
        <v>95</v>
      </c>
      <c r="E3092" t="s">
        <v>126</v>
      </c>
      <c r="F3092" t="s">
        <v>8767</v>
      </c>
      <c r="G3092" t="s">
        <v>128</v>
      </c>
      <c r="H3092" t="s">
        <v>46</v>
      </c>
      <c r="I3092" t="s">
        <v>129</v>
      </c>
      <c r="J3092" t="s">
        <v>130</v>
      </c>
      <c r="K3092" t="s">
        <v>131</v>
      </c>
      <c r="L3092" t="s">
        <v>8768</v>
      </c>
      <c r="M3092" t="s">
        <v>8769</v>
      </c>
      <c r="N3092">
        <v>1.3136111109999999</v>
      </c>
      <c r="O3092">
        <v>0</v>
      </c>
      <c r="P3092">
        <v>30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39.408332999999999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2765536</v>
      </c>
      <c r="B3093">
        <v>1</v>
      </c>
      <c r="C3093" t="s">
        <v>77</v>
      </c>
      <c r="D3093" t="s">
        <v>124</v>
      </c>
      <c r="E3093" t="s">
        <v>222</v>
      </c>
      <c r="F3093" t="s">
        <v>8770</v>
      </c>
      <c r="G3093" t="s">
        <v>348</v>
      </c>
      <c r="H3093" t="s">
        <v>47</v>
      </c>
      <c r="I3093" t="s">
        <v>129</v>
      </c>
      <c r="J3093" t="s">
        <v>130</v>
      </c>
      <c r="K3093" t="s">
        <v>142</v>
      </c>
      <c r="L3093" t="s">
        <v>8771</v>
      </c>
      <c r="M3093" t="s">
        <v>8772</v>
      </c>
      <c r="N3093">
        <v>8.7252777770000005</v>
      </c>
      <c r="O3093">
        <v>1</v>
      </c>
      <c r="P3093">
        <v>2878</v>
      </c>
      <c r="Q3093">
        <v>0</v>
      </c>
      <c r="R3093">
        <v>0</v>
      </c>
      <c r="S3093">
        <v>0</v>
      </c>
      <c r="T3093">
        <v>0</v>
      </c>
      <c r="U3093">
        <v>8.7252779999999994</v>
      </c>
      <c r="V3093">
        <v>25111.349441999999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2765540</v>
      </c>
      <c r="B3094">
        <v>1</v>
      </c>
      <c r="C3094" t="s">
        <v>77</v>
      </c>
      <c r="D3094" t="s">
        <v>122</v>
      </c>
      <c r="E3094" t="s">
        <v>163</v>
      </c>
      <c r="F3094" t="s">
        <v>8773</v>
      </c>
      <c r="G3094" t="s">
        <v>348</v>
      </c>
      <c r="H3094" t="s">
        <v>47</v>
      </c>
      <c r="I3094" t="s">
        <v>129</v>
      </c>
      <c r="J3094" t="s">
        <v>130</v>
      </c>
      <c r="K3094" t="s">
        <v>142</v>
      </c>
      <c r="L3094" t="s">
        <v>8774</v>
      </c>
      <c r="M3094" t="s">
        <v>8775</v>
      </c>
      <c r="N3094">
        <v>5.47</v>
      </c>
      <c r="O3094">
        <v>0</v>
      </c>
      <c r="P3094">
        <v>0</v>
      </c>
      <c r="Q3094">
        <v>18</v>
      </c>
      <c r="R3094">
        <v>134</v>
      </c>
      <c r="S3094">
        <v>0</v>
      </c>
      <c r="T3094">
        <v>0</v>
      </c>
      <c r="U3094">
        <v>0</v>
      </c>
      <c r="V3094">
        <v>0</v>
      </c>
      <c r="W3094">
        <v>98.46</v>
      </c>
      <c r="X3094">
        <v>732.98</v>
      </c>
      <c r="Y3094">
        <v>0</v>
      </c>
      <c r="Z3094">
        <v>0</v>
      </c>
    </row>
    <row r="3095" spans="1:26" x14ac:dyDescent="0.3">
      <c r="A3095">
        <v>2765557</v>
      </c>
      <c r="B3095">
        <v>1</v>
      </c>
      <c r="C3095" t="s">
        <v>76</v>
      </c>
      <c r="D3095" t="s">
        <v>81</v>
      </c>
      <c r="E3095" t="s">
        <v>153</v>
      </c>
      <c r="F3095" t="s">
        <v>8776</v>
      </c>
      <c r="G3095" t="s">
        <v>206</v>
      </c>
      <c r="H3095" t="s">
        <v>46</v>
      </c>
      <c r="I3095" t="s">
        <v>129</v>
      </c>
      <c r="J3095" t="s">
        <v>130</v>
      </c>
      <c r="K3095" t="s">
        <v>131</v>
      </c>
      <c r="L3095" t="s">
        <v>8777</v>
      </c>
      <c r="M3095" t="s">
        <v>8778</v>
      </c>
      <c r="N3095">
        <v>3.7863888879999998</v>
      </c>
      <c r="O3095">
        <v>0</v>
      </c>
      <c r="P3095">
        <v>21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79.514167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2765543</v>
      </c>
      <c r="B3096">
        <v>1</v>
      </c>
      <c r="C3096" t="s">
        <v>76</v>
      </c>
      <c r="D3096" t="s">
        <v>86</v>
      </c>
      <c r="E3096" t="s">
        <v>167</v>
      </c>
      <c r="F3096" t="s">
        <v>8779</v>
      </c>
      <c r="G3096" t="s">
        <v>348</v>
      </c>
      <c r="H3096" t="s">
        <v>46</v>
      </c>
      <c r="I3096" t="s">
        <v>129</v>
      </c>
      <c r="J3096" t="s">
        <v>130</v>
      </c>
      <c r="K3096" t="s">
        <v>142</v>
      </c>
      <c r="L3096" t="s">
        <v>8780</v>
      </c>
      <c r="M3096" t="s">
        <v>8781</v>
      </c>
      <c r="N3096">
        <v>7.2050000000000001</v>
      </c>
      <c r="O3096">
        <v>0</v>
      </c>
      <c r="P3096">
        <v>529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3811.4450000000002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2765546</v>
      </c>
      <c r="B3097">
        <v>1</v>
      </c>
      <c r="C3097" t="s">
        <v>76</v>
      </c>
      <c r="D3097" t="s">
        <v>92</v>
      </c>
      <c r="E3097" t="s">
        <v>138</v>
      </c>
      <c r="F3097" t="s">
        <v>8782</v>
      </c>
      <c r="G3097" t="s">
        <v>318</v>
      </c>
      <c r="H3097" t="s">
        <v>141</v>
      </c>
      <c r="I3097" t="s">
        <v>129</v>
      </c>
      <c r="J3097" t="s">
        <v>130</v>
      </c>
      <c r="K3097" t="s">
        <v>142</v>
      </c>
      <c r="L3097" t="s">
        <v>8783</v>
      </c>
      <c r="M3097" t="s">
        <v>8784</v>
      </c>
      <c r="N3097">
        <v>3.4961111109999998</v>
      </c>
      <c r="O3097">
        <v>0</v>
      </c>
      <c r="P3097">
        <v>0</v>
      </c>
      <c r="Q3097">
        <v>2</v>
      </c>
      <c r="R3097">
        <v>200</v>
      </c>
      <c r="S3097">
        <v>0</v>
      </c>
      <c r="T3097">
        <v>0</v>
      </c>
      <c r="U3097">
        <v>0</v>
      </c>
      <c r="V3097">
        <v>0</v>
      </c>
      <c r="W3097">
        <v>6.9922219999999999</v>
      </c>
      <c r="X3097">
        <v>699.22222199999999</v>
      </c>
      <c r="Y3097">
        <v>0</v>
      </c>
      <c r="Z3097">
        <v>0</v>
      </c>
    </row>
    <row r="3098" spans="1:26" x14ac:dyDescent="0.3">
      <c r="A3098">
        <v>2765548</v>
      </c>
      <c r="B3098">
        <v>1</v>
      </c>
      <c r="C3098" t="s">
        <v>76</v>
      </c>
      <c r="D3098" t="s">
        <v>92</v>
      </c>
      <c r="E3098" t="s">
        <v>138</v>
      </c>
      <c r="F3098" t="s">
        <v>8785</v>
      </c>
      <c r="G3098" t="s">
        <v>318</v>
      </c>
      <c r="H3098" t="s">
        <v>141</v>
      </c>
      <c r="I3098" t="s">
        <v>129</v>
      </c>
      <c r="J3098" t="s">
        <v>130</v>
      </c>
      <c r="K3098" t="s">
        <v>142</v>
      </c>
      <c r="L3098" t="s">
        <v>8786</v>
      </c>
      <c r="M3098" t="s">
        <v>8787</v>
      </c>
      <c r="N3098">
        <v>3.4441666660000001</v>
      </c>
      <c r="O3098">
        <v>14</v>
      </c>
      <c r="P3098">
        <v>425</v>
      </c>
      <c r="Q3098">
        <v>0</v>
      </c>
      <c r="R3098">
        <v>0</v>
      </c>
      <c r="S3098">
        <v>58</v>
      </c>
      <c r="T3098">
        <v>972</v>
      </c>
      <c r="U3098">
        <v>48.218333000000001</v>
      </c>
      <c r="V3098">
        <v>1463.770833</v>
      </c>
      <c r="W3098">
        <v>0</v>
      </c>
      <c r="X3098">
        <v>0</v>
      </c>
      <c r="Y3098">
        <v>199.76166699999999</v>
      </c>
      <c r="Z3098">
        <v>3347.7299990000001</v>
      </c>
    </row>
    <row r="3099" spans="1:26" x14ac:dyDescent="0.3">
      <c r="A3099">
        <v>2765554</v>
      </c>
      <c r="B3099">
        <v>1</v>
      </c>
      <c r="C3099" t="s">
        <v>76</v>
      </c>
      <c r="D3099" t="s">
        <v>92</v>
      </c>
      <c r="E3099" t="s">
        <v>138</v>
      </c>
      <c r="F3099" t="s">
        <v>8788</v>
      </c>
      <c r="G3099" t="s">
        <v>344</v>
      </c>
      <c r="H3099" t="s">
        <v>47</v>
      </c>
      <c r="I3099" t="s">
        <v>129</v>
      </c>
      <c r="J3099" t="s">
        <v>130</v>
      </c>
      <c r="K3099" t="s">
        <v>142</v>
      </c>
      <c r="L3099" t="s">
        <v>8789</v>
      </c>
      <c r="M3099" t="s">
        <v>8790</v>
      </c>
      <c r="N3099">
        <v>3.4097222220000001</v>
      </c>
      <c r="O3099">
        <v>0</v>
      </c>
      <c r="P3099">
        <v>0</v>
      </c>
      <c r="Q3099">
        <v>12</v>
      </c>
      <c r="R3099">
        <v>4</v>
      </c>
      <c r="S3099">
        <v>7</v>
      </c>
      <c r="T3099">
        <v>0</v>
      </c>
      <c r="U3099">
        <v>0</v>
      </c>
      <c r="V3099">
        <v>0</v>
      </c>
      <c r="W3099">
        <v>40.916666999999997</v>
      </c>
      <c r="X3099">
        <v>13.638889000000001</v>
      </c>
      <c r="Y3099">
        <v>23.868055999999999</v>
      </c>
      <c r="Z3099">
        <v>0</v>
      </c>
    </row>
    <row r="3100" spans="1:26" x14ac:dyDescent="0.3">
      <c r="A3100">
        <v>2765638</v>
      </c>
      <c r="B3100">
        <v>1</v>
      </c>
      <c r="C3100" t="s">
        <v>77</v>
      </c>
      <c r="D3100" t="s">
        <v>113</v>
      </c>
      <c r="E3100" t="s">
        <v>163</v>
      </c>
      <c r="F3100" t="s">
        <v>8791</v>
      </c>
      <c r="G3100" t="s">
        <v>348</v>
      </c>
      <c r="H3100" t="s">
        <v>47</v>
      </c>
      <c r="I3100" t="s">
        <v>129</v>
      </c>
      <c r="J3100" t="s">
        <v>130</v>
      </c>
      <c r="K3100" t="s">
        <v>142</v>
      </c>
      <c r="L3100" t="s">
        <v>8792</v>
      </c>
      <c r="M3100" t="s">
        <v>8793</v>
      </c>
      <c r="N3100">
        <v>5.563055555</v>
      </c>
      <c r="O3100">
        <v>0</v>
      </c>
      <c r="P3100">
        <v>0</v>
      </c>
      <c r="Q3100">
        <v>0</v>
      </c>
      <c r="R3100">
        <v>440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2447.7444439999999</v>
      </c>
      <c r="Y3100">
        <v>0</v>
      </c>
      <c r="Z3100">
        <v>0</v>
      </c>
    </row>
    <row r="3101" spans="1:26" x14ac:dyDescent="0.3">
      <c r="A3101">
        <v>2765558</v>
      </c>
      <c r="B3101">
        <v>1</v>
      </c>
      <c r="C3101" t="s">
        <v>76</v>
      </c>
      <c r="D3101" t="s">
        <v>91</v>
      </c>
      <c r="E3101" t="s">
        <v>222</v>
      </c>
      <c r="F3101" t="s">
        <v>8794</v>
      </c>
      <c r="G3101" t="s">
        <v>344</v>
      </c>
      <c r="H3101" t="s">
        <v>47</v>
      </c>
      <c r="I3101" t="s">
        <v>129</v>
      </c>
      <c r="J3101" t="s">
        <v>130</v>
      </c>
      <c r="K3101" t="s">
        <v>142</v>
      </c>
      <c r="L3101" t="s">
        <v>8795</v>
      </c>
      <c r="M3101" t="s">
        <v>8796</v>
      </c>
      <c r="N3101">
        <v>4.4422222219999998</v>
      </c>
      <c r="O3101">
        <v>0</v>
      </c>
      <c r="P3101">
        <v>2636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11709.697776999999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2765584</v>
      </c>
      <c r="B3102">
        <v>1</v>
      </c>
      <c r="C3102" t="s">
        <v>77</v>
      </c>
      <c r="D3102" t="s">
        <v>114</v>
      </c>
      <c r="E3102" t="s">
        <v>163</v>
      </c>
      <c r="F3102" t="s">
        <v>8797</v>
      </c>
      <c r="G3102" t="s">
        <v>344</v>
      </c>
      <c r="H3102" t="s">
        <v>47</v>
      </c>
      <c r="I3102" t="s">
        <v>129</v>
      </c>
      <c r="J3102" t="s">
        <v>130</v>
      </c>
      <c r="K3102" t="s">
        <v>142</v>
      </c>
      <c r="L3102" t="s">
        <v>8798</v>
      </c>
      <c r="M3102" t="s">
        <v>8799</v>
      </c>
      <c r="N3102">
        <v>5.6213888880000003</v>
      </c>
      <c r="O3102">
        <v>11</v>
      </c>
      <c r="P3102">
        <v>11157</v>
      </c>
      <c r="Q3102">
        <v>0</v>
      </c>
      <c r="R3102">
        <v>0</v>
      </c>
      <c r="S3102">
        <v>0</v>
      </c>
      <c r="T3102">
        <v>0</v>
      </c>
      <c r="U3102">
        <v>61.835278000000002</v>
      </c>
      <c r="V3102">
        <v>62717.835823000001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2765568</v>
      </c>
      <c r="B3103">
        <v>1</v>
      </c>
      <c r="C3103" t="s">
        <v>77</v>
      </c>
      <c r="D3103" t="s">
        <v>124</v>
      </c>
      <c r="E3103" t="s">
        <v>222</v>
      </c>
      <c r="F3103" t="s">
        <v>1446</v>
      </c>
      <c r="G3103" t="s">
        <v>344</v>
      </c>
      <c r="H3103" t="s">
        <v>47</v>
      </c>
      <c r="I3103" t="s">
        <v>129</v>
      </c>
      <c r="J3103" t="s">
        <v>130</v>
      </c>
      <c r="K3103" t="s">
        <v>142</v>
      </c>
      <c r="L3103" t="s">
        <v>8800</v>
      </c>
      <c r="M3103" t="s">
        <v>8801</v>
      </c>
      <c r="N3103">
        <v>2.2380555549999999</v>
      </c>
      <c r="O3103">
        <v>30</v>
      </c>
      <c r="P3103">
        <v>6053</v>
      </c>
      <c r="Q3103">
        <v>0</v>
      </c>
      <c r="R3103">
        <v>0</v>
      </c>
      <c r="S3103">
        <v>0</v>
      </c>
      <c r="T3103">
        <v>0</v>
      </c>
      <c r="U3103">
        <v>67.141666999999998</v>
      </c>
      <c r="V3103">
        <v>13546.950274000001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2765572</v>
      </c>
      <c r="B3104">
        <v>1</v>
      </c>
      <c r="C3104" t="s">
        <v>77</v>
      </c>
      <c r="D3104" t="s">
        <v>117</v>
      </c>
      <c r="E3104" t="s">
        <v>158</v>
      </c>
      <c r="F3104" t="s">
        <v>5803</v>
      </c>
      <c r="G3104" t="s">
        <v>344</v>
      </c>
      <c r="H3104" t="s">
        <v>47</v>
      </c>
      <c r="I3104" t="s">
        <v>129</v>
      </c>
      <c r="J3104" t="s">
        <v>130</v>
      </c>
      <c r="K3104" t="s">
        <v>142</v>
      </c>
      <c r="L3104" t="s">
        <v>8802</v>
      </c>
      <c r="M3104" t="s">
        <v>8803</v>
      </c>
      <c r="N3104">
        <v>5.2833333329999999</v>
      </c>
      <c r="O3104">
        <v>0</v>
      </c>
      <c r="P3104">
        <v>0</v>
      </c>
      <c r="Q3104">
        <v>1</v>
      </c>
      <c r="R3104">
        <v>82</v>
      </c>
      <c r="S3104">
        <v>9</v>
      </c>
      <c r="T3104">
        <v>280</v>
      </c>
      <c r="U3104">
        <v>0</v>
      </c>
      <c r="V3104">
        <v>0</v>
      </c>
      <c r="W3104">
        <v>5.2833329999999998</v>
      </c>
      <c r="X3104">
        <v>433.23333300000002</v>
      </c>
      <c r="Y3104">
        <v>47.55</v>
      </c>
      <c r="Z3104">
        <v>1479.333333</v>
      </c>
    </row>
    <row r="3105" spans="1:26" x14ac:dyDescent="0.3">
      <c r="A3105">
        <v>2765605</v>
      </c>
      <c r="B3105">
        <v>1</v>
      </c>
      <c r="C3105" t="s">
        <v>76</v>
      </c>
      <c r="D3105" t="s">
        <v>81</v>
      </c>
      <c r="E3105" t="s">
        <v>153</v>
      </c>
      <c r="F3105" t="s">
        <v>2569</v>
      </c>
      <c r="G3105" t="s">
        <v>206</v>
      </c>
      <c r="H3105" t="s">
        <v>46</v>
      </c>
      <c r="I3105" t="s">
        <v>129</v>
      </c>
      <c r="J3105" t="s">
        <v>130</v>
      </c>
      <c r="K3105" t="s">
        <v>131</v>
      </c>
      <c r="L3105" t="s">
        <v>8804</v>
      </c>
      <c r="M3105" t="s">
        <v>8805</v>
      </c>
      <c r="N3105">
        <v>1.6641666660000001</v>
      </c>
      <c r="O3105">
        <v>0</v>
      </c>
      <c r="P3105">
        <v>11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18.305833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2765590</v>
      </c>
      <c r="B3106">
        <v>1</v>
      </c>
      <c r="C3106" t="s">
        <v>76</v>
      </c>
      <c r="D3106" t="s">
        <v>95</v>
      </c>
      <c r="E3106" t="s">
        <v>167</v>
      </c>
      <c r="F3106" t="s">
        <v>351</v>
      </c>
      <c r="G3106" t="s">
        <v>348</v>
      </c>
      <c r="H3106" t="s">
        <v>46</v>
      </c>
      <c r="I3106" t="s">
        <v>129</v>
      </c>
      <c r="J3106" t="s">
        <v>130</v>
      </c>
      <c r="K3106" t="s">
        <v>142</v>
      </c>
      <c r="L3106" t="s">
        <v>8806</v>
      </c>
      <c r="M3106" t="s">
        <v>8807</v>
      </c>
      <c r="N3106">
        <v>8.2438888880000007</v>
      </c>
      <c r="O3106">
        <v>0</v>
      </c>
      <c r="P3106">
        <v>0</v>
      </c>
      <c r="Q3106">
        <v>0</v>
      </c>
      <c r="R3106">
        <v>1</v>
      </c>
      <c r="S3106">
        <v>0</v>
      </c>
      <c r="T3106">
        <v>115</v>
      </c>
      <c r="U3106">
        <v>0</v>
      </c>
      <c r="V3106">
        <v>0</v>
      </c>
      <c r="W3106">
        <v>0</v>
      </c>
      <c r="X3106">
        <v>8.2438889999999994</v>
      </c>
      <c r="Y3106">
        <v>0</v>
      </c>
      <c r="Z3106">
        <v>948.04722200000003</v>
      </c>
    </row>
    <row r="3107" spans="1:26" x14ac:dyDescent="0.3">
      <c r="A3107">
        <v>2765597</v>
      </c>
      <c r="B3107">
        <v>1</v>
      </c>
      <c r="C3107" t="s">
        <v>76</v>
      </c>
      <c r="D3107" t="s">
        <v>83</v>
      </c>
      <c r="E3107" t="s">
        <v>167</v>
      </c>
      <c r="F3107" t="s">
        <v>8808</v>
      </c>
      <c r="G3107" t="s">
        <v>348</v>
      </c>
      <c r="H3107" t="s">
        <v>46</v>
      </c>
      <c r="I3107" t="s">
        <v>129</v>
      </c>
      <c r="J3107" t="s">
        <v>130</v>
      </c>
      <c r="K3107" t="s">
        <v>142</v>
      </c>
      <c r="L3107" t="s">
        <v>8809</v>
      </c>
      <c r="M3107" t="s">
        <v>8810</v>
      </c>
      <c r="N3107">
        <v>7.1852777769999996</v>
      </c>
      <c r="O3107">
        <v>0</v>
      </c>
      <c r="P3107">
        <v>14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100.593889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2765599</v>
      </c>
      <c r="B3108">
        <v>1</v>
      </c>
      <c r="C3108" t="s">
        <v>77</v>
      </c>
      <c r="D3108" t="s">
        <v>110</v>
      </c>
      <c r="E3108" t="s">
        <v>126</v>
      </c>
      <c r="F3108" t="s">
        <v>8811</v>
      </c>
      <c r="G3108" t="s">
        <v>348</v>
      </c>
      <c r="H3108" t="s">
        <v>46</v>
      </c>
      <c r="I3108" t="s">
        <v>129</v>
      </c>
      <c r="J3108" t="s">
        <v>130</v>
      </c>
      <c r="K3108" t="s">
        <v>142</v>
      </c>
      <c r="L3108" t="s">
        <v>8812</v>
      </c>
      <c r="M3108" t="s">
        <v>8813</v>
      </c>
      <c r="N3108">
        <v>3.0672222219999998</v>
      </c>
      <c r="O3108">
        <v>0</v>
      </c>
      <c r="P3108">
        <v>0</v>
      </c>
      <c r="Q3108">
        <v>0</v>
      </c>
      <c r="R3108">
        <v>139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426.34388899999999</v>
      </c>
      <c r="Y3108">
        <v>0</v>
      </c>
      <c r="Z3108">
        <v>0</v>
      </c>
    </row>
    <row r="3109" spans="1:26" x14ac:dyDescent="0.3">
      <c r="A3109">
        <v>2765603</v>
      </c>
      <c r="B3109">
        <v>1</v>
      </c>
      <c r="C3109" t="s">
        <v>76</v>
      </c>
      <c r="D3109" t="s">
        <v>89</v>
      </c>
      <c r="E3109" t="s">
        <v>167</v>
      </c>
      <c r="F3109" t="s">
        <v>8814</v>
      </c>
      <c r="G3109" t="s">
        <v>348</v>
      </c>
      <c r="H3109" t="s">
        <v>46</v>
      </c>
      <c r="I3109" t="s">
        <v>129</v>
      </c>
      <c r="J3109" t="s">
        <v>130</v>
      </c>
      <c r="K3109" t="s">
        <v>142</v>
      </c>
      <c r="L3109" t="s">
        <v>8815</v>
      </c>
      <c r="M3109" t="s">
        <v>8816</v>
      </c>
      <c r="N3109">
        <v>3.824166666</v>
      </c>
      <c r="O3109">
        <v>0</v>
      </c>
      <c r="P3109">
        <v>9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34.417499999999997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2765620</v>
      </c>
      <c r="B3110">
        <v>1</v>
      </c>
      <c r="C3110" t="s">
        <v>76</v>
      </c>
      <c r="D3110" t="s">
        <v>96</v>
      </c>
      <c r="E3110" t="s">
        <v>167</v>
      </c>
      <c r="F3110" t="s">
        <v>8817</v>
      </c>
      <c r="G3110" t="s">
        <v>128</v>
      </c>
      <c r="H3110" t="s">
        <v>46</v>
      </c>
      <c r="I3110" t="s">
        <v>129</v>
      </c>
      <c r="J3110" t="s">
        <v>130</v>
      </c>
      <c r="K3110" t="s">
        <v>131</v>
      </c>
      <c r="L3110" t="s">
        <v>8818</v>
      </c>
      <c r="M3110" t="s">
        <v>8819</v>
      </c>
      <c r="N3110">
        <v>0.99111111100000004</v>
      </c>
      <c r="O3110">
        <v>0</v>
      </c>
      <c r="P3110">
        <v>38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37.662222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2765606</v>
      </c>
      <c r="B3111">
        <v>1</v>
      </c>
      <c r="C3111" t="s">
        <v>77</v>
      </c>
      <c r="D3111" t="s">
        <v>113</v>
      </c>
      <c r="E3111" t="s">
        <v>126</v>
      </c>
      <c r="F3111" t="s">
        <v>8820</v>
      </c>
      <c r="G3111" t="s">
        <v>348</v>
      </c>
      <c r="H3111" t="s">
        <v>46</v>
      </c>
      <c r="I3111" t="s">
        <v>129</v>
      </c>
      <c r="J3111" t="s">
        <v>130</v>
      </c>
      <c r="K3111" t="s">
        <v>142</v>
      </c>
      <c r="L3111" t="s">
        <v>8821</v>
      </c>
      <c r="M3111" t="s">
        <v>8822</v>
      </c>
      <c r="N3111">
        <v>4.7405555550000003</v>
      </c>
      <c r="O3111">
        <v>0</v>
      </c>
      <c r="P3111">
        <v>0</v>
      </c>
      <c r="Q3111">
        <v>0</v>
      </c>
      <c r="R3111">
        <v>142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673.15888900000004</v>
      </c>
      <c r="Y3111">
        <v>0</v>
      </c>
      <c r="Z3111">
        <v>0</v>
      </c>
    </row>
    <row r="3112" spans="1:26" x14ac:dyDescent="0.3">
      <c r="A3112">
        <v>2765609</v>
      </c>
      <c r="B3112">
        <v>1</v>
      </c>
      <c r="C3112" t="s">
        <v>76</v>
      </c>
      <c r="D3112" t="s">
        <v>96</v>
      </c>
      <c r="E3112" t="s">
        <v>167</v>
      </c>
      <c r="F3112" t="s">
        <v>6645</v>
      </c>
      <c r="G3112" t="s">
        <v>344</v>
      </c>
      <c r="H3112" t="s">
        <v>46</v>
      </c>
      <c r="I3112" t="s">
        <v>129</v>
      </c>
      <c r="J3112" t="s">
        <v>130</v>
      </c>
      <c r="K3112" t="s">
        <v>142</v>
      </c>
      <c r="L3112" t="s">
        <v>8823</v>
      </c>
      <c r="M3112" t="s">
        <v>8824</v>
      </c>
      <c r="N3112">
        <v>4.8605555550000004</v>
      </c>
      <c r="O3112">
        <v>0</v>
      </c>
      <c r="P3112">
        <v>42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204.14333300000001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2765619</v>
      </c>
      <c r="B3113">
        <v>1</v>
      </c>
      <c r="C3113" t="s">
        <v>76</v>
      </c>
      <c r="D3113" t="s">
        <v>86</v>
      </c>
      <c r="E3113" t="s">
        <v>167</v>
      </c>
      <c r="F3113" t="s">
        <v>8825</v>
      </c>
      <c r="G3113" t="s">
        <v>344</v>
      </c>
      <c r="H3113" t="s">
        <v>46</v>
      </c>
      <c r="I3113" t="s">
        <v>129</v>
      </c>
      <c r="J3113" t="s">
        <v>130</v>
      </c>
      <c r="K3113" t="s">
        <v>142</v>
      </c>
      <c r="L3113" t="s">
        <v>8826</v>
      </c>
      <c r="M3113" t="s">
        <v>8827</v>
      </c>
      <c r="N3113">
        <v>0.254722222</v>
      </c>
      <c r="O3113">
        <v>0</v>
      </c>
      <c r="P3113">
        <v>56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14.264443999999999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2765405</v>
      </c>
      <c r="B3114">
        <v>2</v>
      </c>
      <c r="C3114" t="s">
        <v>77</v>
      </c>
      <c r="D3114" t="s">
        <v>108</v>
      </c>
      <c r="E3114" t="s">
        <v>167</v>
      </c>
      <c r="F3114" t="s">
        <v>8828</v>
      </c>
      <c r="G3114" t="s">
        <v>371</v>
      </c>
      <c r="H3114" t="s">
        <v>46</v>
      </c>
      <c r="I3114" t="s">
        <v>129</v>
      </c>
      <c r="J3114" t="s">
        <v>130</v>
      </c>
      <c r="K3114" t="s">
        <v>131</v>
      </c>
      <c r="L3114" t="s">
        <v>8596</v>
      </c>
      <c r="M3114" t="s">
        <v>8829</v>
      </c>
      <c r="N3114">
        <v>1.686666666</v>
      </c>
      <c r="O3114">
        <v>0</v>
      </c>
      <c r="P3114">
        <v>509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858.51333299999999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2765621</v>
      </c>
      <c r="B3115">
        <v>1</v>
      </c>
      <c r="C3115" t="s">
        <v>77</v>
      </c>
      <c r="D3115" t="s">
        <v>114</v>
      </c>
      <c r="E3115" t="s">
        <v>163</v>
      </c>
      <c r="F3115" t="s">
        <v>8830</v>
      </c>
      <c r="G3115" t="s">
        <v>264</v>
      </c>
      <c r="H3115" t="s">
        <v>47</v>
      </c>
      <c r="I3115" t="s">
        <v>129</v>
      </c>
      <c r="J3115" t="s">
        <v>130</v>
      </c>
      <c r="K3115" t="s">
        <v>131</v>
      </c>
      <c r="L3115" t="s">
        <v>8831</v>
      </c>
      <c r="M3115" t="s">
        <v>8832</v>
      </c>
      <c r="N3115">
        <v>1.410555555</v>
      </c>
      <c r="O3115">
        <v>0</v>
      </c>
      <c r="P3115">
        <v>15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21.158332999999999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2765615</v>
      </c>
      <c r="B3116">
        <v>1</v>
      </c>
      <c r="C3116" t="s">
        <v>77</v>
      </c>
      <c r="D3116" t="s">
        <v>109</v>
      </c>
      <c r="E3116" t="s">
        <v>167</v>
      </c>
      <c r="F3116" t="s">
        <v>8833</v>
      </c>
      <c r="G3116" t="s">
        <v>344</v>
      </c>
      <c r="H3116" t="s">
        <v>46</v>
      </c>
      <c r="I3116" t="s">
        <v>129</v>
      </c>
      <c r="J3116" t="s">
        <v>130</v>
      </c>
      <c r="K3116" t="s">
        <v>142</v>
      </c>
      <c r="L3116" t="s">
        <v>8834</v>
      </c>
      <c r="M3116" t="s">
        <v>8835</v>
      </c>
      <c r="N3116">
        <v>1.599722222</v>
      </c>
      <c r="O3116">
        <v>0</v>
      </c>
      <c r="P3116">
        <v>580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927.83888899999999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2765616</v>
      </c>
      <c r="B3117">
        <v>1</v>
      </c>
      <c r="C3117" t="s">
        <v>76</v>
      </c>
      <c r="D3117" t="s">
        <v>100</v>
      </c>
      <c r="E3117" t="s">
        <v>158</v>
      </c>
      <c r="F3117" t="s">
        <v>8836</v>
      </c>
      <c r="G3117" t="s">
        <v>199</v>
      </c>
      <c r="H3117" t="s">
        <v>47</v>
      </c>
      <c r="I3117" t="s">
        <v>129</v>
      </c>
      <c r="J3117" t="s">
        <v>130</v>
      </c>
      <c r="K3117" t="s">
        <v>131</v>
      </c>
      <c r="L3117" t="s">
        <v>8837</v>
      </c>
      <c r="M3117" t="s">
        <v>8838</v>
      </c>
      <c r="N3117">
        <v>1.3991666659999999</v>
      </c>
      <c r="O3117">
        <v>11</v>
      </c>
      <c r="P3117">
        <v>587</v>
      </c>
      <c r="Q3117">
        <v>0</v>
      </c>
      <c r="R3117">
        <v>0</v>
      </c>
      <c r="S3117">
        <v>0</v>
      </c>
      <c r="T3117">
        <v>0</v>
      </c>
      <c r="U3117">
        <v>15.390833000000001</v>
      </c>
      <c r="V3117">
        <v>821.310833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2765633</v>
      </c>
      <c r="B3118">
        <v>1</v>
      </c>
      <c r="C3118" t="s">
        <v>77</v>
      </c>
      <c r="D3118" t="s">
        <v>123</v>
      </c>
      <c r="E3118" t="s">
        <v>138</v>
      </c>
      <c r="F3118" t="s">
        <v>2659</v>
      </c>
      <c r="G3118" t="s">
        <v>199</v>
      </c>
      <c r="H3118" t="s">
        <v>47</v>
      </c>
      <c r="I3118" t="s">
        <v>129</v>
      </c>
      <c r="J3118" t="s">
        <v>130</v>
      </c>
      <c r="K3118" t="s">
        <v>131</v>
      </c>
      <c r="L3118" t="s">
        <v>8839</v>
      </c>
      <c r="M3118" t="s">
        <v>8840</v>
      </c>
      <c r="N3118">
        <v>0.45833333300000001</v>
      </c>
      <c r="O3118">
        <v>371</v>
      </c>
      <c r="P3118">
        <v>1374</v>
      </c>
      <c r="Q3118">
        <v>0</v>
      </c>
      <c r="R3118">
        <v>0</v>
      </c>
      <c r="S3118">
        <v>0</v>
      </c>
      <c r="T3118">
        <v>0</v>
      </c>
      <c r="U3118">
        <v>170.04166699999999</v>
      </c>
      <c r="V3118">
        <v>629.75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2765625</v>
      </c>
      <c r="B3119">
        <v>1</v>
      </c>
      <c r="C3119" t="s">
        <v>77</v>
      </c>
      <c r="D3119" t="s">
        <v>113</v>
      </c>
      <c r="E3119" t="s">
        <v>126</v>
      </c>
      <c r="F3119" t="s">
        <v>8841</v>
      </c>
      <c r="G3119" t="s">
        <v>160</v>
      </c>
      <c r="H3119" t="s">
        <v>46</v>
      </c>
      <c r="I3119" t="s">
        <v>129</v>
      </c>
      <c r="J3119" t="s">
        <v>130</v>
      </c>
      <c r="K3119" t="s">
        <v>131</v>
      </c>
      <c r="L3119" t="s">
        <v>8842</v>
      </c>
      <c r="M3119" t="s">
        <v>8843</v>
      </c>
      <c r="N3119">
        <v>0.84222222199999996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4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3.3688889999999998</v>
      </c>
    </row>
    <row r="3120" spans="1:26" x14ac:dyDescent="0.3">
      <c r="A3120">
        <v>2765632</v>
      </c>
      <c r="B3120">
        <v>1</v>
      </c>
      <c r="C3120" t="s">
        <v>77</v>
      </c>
      <c r="D3120" t="s">
        <v>113</v>
      </c>
      <c r="E3120" t="s">
        <v>126</v>
      </c>
      <c r="F3120" t="s">
        <v>8844</v>
      </c>
      <c r="G3120" t="s">
        <v>348</v>
      </c>
      <c r="H3120" t="s">
        <v>46</v>
      </c>
      <c r="I3120" t="s">
        <v>129</v>
      </c>
      <c r="J3120" t="s">
        <v>130</v>
      </c>
      <c r="K3120" t="s">
        <v>142</v>
      </c>
      <c r="L3120" t="s">
        <v>8845</v>
      </c>
      <c r="M3120" t="s">
        <v>8846</v>
      </c>
      <c r="N3120">
        <v>4.3561111109999997</v>
      </c>
      <c r="O3120">
        <v>0</v>
      </c>
      <c r="P3120">
        <v>0</v>
      </c>
      <c r="Q3120">
        <v>0</v>
      </c>
      <c r="R3120">
        <v>21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91.478333000000006</v>
      </c>
      <c r="Y3120">
        <v>0</v>
      </c>
      <c r="Z3120">
        <v>0</v>
      </c>
    </row>
    <row r="3121" spans="1:26" x14ac:dyDescent="0.3">
      <c r="A3121">
        <v>2765643</v>
      </c>
      <c r="B3121">
        <v>1</v>
      </c>
      <c r="C3121" t="s">
        <v>76</v>
      </c>
      <c r="D3121" t="s">
        <v>95</v>
      </c>
      <c r="E3121" t="s">
        <v>126</v>
      </c>
      <c r="F3121" t="s">
        <v>8605</v>
      </c>
      <c r="G3121" t="s">
        <v>128</v>
      </c>
      <c r="H3121" t="s">
        <v>46</v>
      </c>
      <c r="I3121" t="s">
        <v>129</v>
      </c>
      <c r="J3121" t="s">
        <v>130</v>
      </c>
      <c r="K3121" t="s">
        <v>131</v>
      </c>
      <c r="L3121" t="s">
        <v>8847</v>
      </c>
      <c r="M3121" t="s">
        <v>8848</v>
      </c>
      <c r="N3121">
        <v>4.1036111110000002</v>
      </c>
      <c r="O3121">
        <v>0</v>
      </c>
      <c r="P3121">
        <v>0</v>
      </c>
      <c r="Q3121">
        <v>0</v>
      </c>
      <c r="R3121">
        <v>27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110.7975</v>
      </c>
      <c r="Y3121">
        <v>0</v>
      </c>
      <c r="Z3121">
        <v>0</v>
      </c>
    </row>
    <row r="3122" spans="1:26" x14ac:dyDescent="0.3">
      <c r="A3122">
        <v>2765619</v>
      </c>
      <c r="B3122">
        <v>2</v>
      </c>
      <c r="C3122" t="s">
        <v>76</v>
      </c>
      <c r="D3122" t="s">
        <v>83</v>
      </c>
      <c r="E3122" t="s">
        <v>222</v>
      </c>
      <c r="F3122" t="s">
        <v>8849</v>
      </c>
      <c r="G3122" t="s">
        <v>344</v>
      </c>
      <c r="H3122" t="s">
        <v>47</v>
      </c>
      <c r="I3122" t="s">
        <v>339</v>
      </c>
      <c r="J3122" t="s">
        <v>130</v>
      </c>
      <c r="K3122" t="s">
        <v>142</v>
      </c>
      <c r="L3122" t="s">
        <v>8827</v>
      </c>
      <c r="M3122" t="s">
        <v>8850</v>
      </c>
      <c r="N3122">
        <v>4.7777777E-2</v>
      </c>
      <c r="O3122">
        <v>9</v>
      </c>
      <c r="P3122">
        <v>2197</v>
      </c>
      <c r="Q3122">
        <v>0</v>
      </c>
      <c r="R3122">
        <v>0</v>
      </c>
      <c r="S3122">
        <v>0</v>
      </c>
      <c r="T3122">
        <v>0</v>
      </c>
      <c r="U3122">
        <v>0.43</v>
      </c>
      <c r="V3122">
        <v>104.967776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2765663</v>
      </c>
      <c r="B3123">
        <v>1</v>
      </c>
      <c r="C3123" t="s">
        <v>76</v>
      </c>
      <c r="D3123" t="s">
        <v>81</v>
      </c>
      <c r="E3123" t="s">
        <v>153</v>
      </c>
      <c r="F3123" t="s">
        <v>8851</v>
      </c>
      <c r="G3123" t="s">
        <v>155</v>
      </c>
      <c r="H3123" t="s">
        <v>46</v>
      </c>
      <c r="I3123" t="s">
        <v>129</v>
      </c>
      <c r="J3123" t="s">
        <v>130</v>
      </c>
      <c r="K3123" t="s">
        <v>131</v>
      </c>
      <c r="L3123" t="s">
        <v>8852</v>
      </c>
      <c r="M3123" t="s">
        <v>8853</v>
      </c>
      <c r="N3123">
        <v>3.8566666660000002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3.8566669999999998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2765641</v>
      </c>
      <c r="B3124">
        <v>1</v>
      </c>
      <c r="C3124" t="s">
        <v>76</v>
      </c>
      <c r="D3124" t="s">
        <v>83</v>
      </c>
      <c r="E3124" t="s">
        <v>126</v>
      </c>
      <c r="F3124" t="s">
        <v>8854</v>
      </c>
      <c r="G3124" t="s">
        <v>348</v>
      </c>
      <c r="H3124" t="s">
        <v>46</v>
      </c>
      <c r="I3124" t="s">
        <v>129</v>
      </c>
      <c r="J3124" t="s">
        <v>130</v>
      </c>
      <c r="K3124" t="s">
        <v>142</v>
      </c>
      <c r="L3124" t="s">
        <v>8855</v>
      </c>
      <c r="M3124" t="s">
        <v>8856</v>
      </c>
      <c r="N3124">
        <v>1.0591666660000001</v>
      </c>
      <c r="O3124">
        <v>0</v>
      </c>
      <c r="P3124">
        <v>9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9.5325000000000006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2765619</v>
      </c>
      <c r="B3125">
        <v>3</v>
      </c>
      <c r="C3125" t="s">
        <v>76</v>
      </c>
      <c r="D3125" t="s">
        <v>86</v>
      </c>
      <c r="E3125" t="s">
        <v>167</v>
      </c>
      <c r="F3125" t="s">
        <v>8825</v>
      </c>
      <c r="G3125" t="s">
        <v>344</v>
      </c>
      <c r="H3125" t="s">
        <v>46</v>
      </c>
      <c r="I3125" t="s">
        <v>129</v>
      </c>
      <c r="J3125" t="s">
        <v>130</v>
      </c>
      <c r="K3125" t="s">
        <v>142</v>
      </c>
      <c r="L3125" t="s">
        <v>8850</v>
      </c>
      <c r="M3125" t="s">
        <v>8857</v>
      </c>
      <c r="N3125">
        <v>2.0022222219999999</v>
      </c>
      <c r="O3125">
        <v>0</v>
      </c>
      <c r="P3125">
        <v>56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112.124444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2765674</v>
      </c>
      <c r="B3126">
        <v>1</v>
      </c>
      <c r="C3126" t="s">
        <v>76</v>
      </c>
      <c r="D3126" t="s">
        <v>87</v>
      </c>
      <c r="E3126" t="s">
        <v>167</v>
      </c>
      <c r="F3126" t="s">
        <v>5798</v>
      </c>
      <c r="G3126" t="s">
        <v>160</v>
      </c>
      <c r="H3126" t="s">
        <v>46</v>
      </c>
      <c r="I3126" t="s">
        <v>129</v>
      </c>
      <c r="J3126" t="s">
        <v>130</v>
      </c>
      <c r="K3126" t="s">
        <v>131</v>
      </c>
      <c r="L3126" t="s">
        <v>8858</v>
      </c>
      <c r="M3126" t="s">
        <v>8859</v>
      </c>
      <c r="N3126">
        <v>0.47083333300000002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43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20.245833000000001</v>
      </c>
    </row>
    <row r="3127" spans="1:26" x14ac:dyDescent="0.3">
      <c r="A3127">
        <v>2765528</v>
      </c>
      <c r="B3127">
        <v>2</v>
      </c>
      <c r="C3127" t="s">
        <v>76</v>
      </c>
      <c r="D3127" t="s">
        <v>95</v>
      </c>
      <c r="E3127" t="s">
        <v>167</v>
      </c>
      <c r="F3127" t="s">
        <v>8860</v>
      </c>
      <c r="G3127" t="s">
        <v>128</v>
      </c>
      <c r="H3127" t="s">
        <v>46</v>
      </c>
      <c r="I3127" t="s">
        <v>129</v>
      </c>
      <c r="J3127" t="s">
        <v>130</v>
      </c>
      <c r="K3127" t="s">
        <v>131</v>
      </c>
      <c r="L3127" t="s">
        <v>8769</v>
      </c>
      <c r="M3127" t="s">
        <v>8861</v>
      </c>
      <c r="N3127">
        <v>0.65305555500000001</v>
      </c>
      <c r="O3127">
        <v>0</v>
      </c>
      <c r="P3127">
        <v>71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46.366943999999997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2765647</v>
      </c>
      <c r="B3128">
        <v>1</v>
      </c>
      <c r="C3128" t="s">
        <v>76</v>
      </c>
      <c r="D3128" t="s">
        <v>87</v>
      </c>
      <c r="E3128" t="s">
        <v>126</v>
      </c>
      <c r="F3128" t="s">
        <v>5041</v>
      </c>
      <c r="G3128" t="s">
        <v>348</v>
      </c>
      <c r="H3128" t="s">
        <v>46</v>
      </c>
      <c r="I3128" t="s">
        <v>129</v>
      </c>
      <c r="J3128" t="s">
        <v>130</v>
      </c>
      <c r="K3128" t="s">
        <v>142</v>
      </c>
      <c r="L3128" t="s">
        <v>8862</v>
      </c>
      <c r="M3128" t="s">
        <v>8863</v>
      </c>
      <c r="N3128">
        <v>5.7549999999999999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14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80.569999999999993</v>
      </c>
    </row>
    <row r="3129" spans="1:26" x14ac:dyDescent="0.3">
      <c r="A3129">
        <v>2765658</v>
      </c>
      <c r="B3129">
        <v>1</v>
      </c>
      <c r="C3129" t="s">
        <v>76</v>
      </c>
      <c r="D3129" t="s">
        <v>82</v>
      </c>
      <c r="E3129" t="s">
        <v>153</v>
      </c>
      <c r="F3129" t="s">
        <v>8864</v>
      </c>
      <c r="G3129" t="s">
        <v>206</v>
      </c>
      <c r="H3129" t="s">
        <v>46</v>
      </c>
      <c r="I3129" t="s">
        <v>129</v>
      </c>
      <c r="J3129" t="s">
        <v>130</v>
      </c>
      <c r="K3129" t="s">
        <v>131</v>
      </c>
      <c r="L3129" t="s">
        <v>8865</v>
      </c>
      <c r="M3129" t="s">
        <v>8866</v>
      </c>
      <c r="N3129">
        <v>1.716111111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1.7161109999999999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2765751</v>
      </c>
      <c r="B3130">
        <v>1</v>
      </c>
      <c r="C3130" t="s">
        <v>77</v>
      </c>
      <c r="D3130" t="s">
        <v>122</v>
      </c>
      <c r="E3130" t="s">
        <v>163</v>
      </c>
      <c r="F3130" t="s">
        <v>1394</v>
      </c>
      <c r="G3130" t="s">
        <v>264</v>
      </c>
      <c r="H3130" t="s">
        <v>47</v>
      </c>
      <c r="I3130" t="s">
        <v>129</v>
      </c>
      <c r="J3130" t="s">
        <v>130</v>
      </c>
      <c r="K3130" t="s">
        <v>131</v>
      </c>
      <c r="L3130" t="s">
        <v>8867</v>
      </c>
      <c r="M3130" t="s">
        <v>8868</v>
      </c>
      <c r="N3130">
        <v>1.038611111</v>
      </c>
      <c r="O3130">
        <v>0</v>
      </c>
      <c r="P3130">
        <v>0</v>
      </c>
      <c r="Q3130">
        <v>6</v>
      </c>
      <c r="R3130">
        <v>179</v>
      </c>
      <c r="S3130">
        <v>4</v>
      </c>
      <c r="T3130">
        <v>83</v>
      </c>
      <c r="U3130">
        <v>0</v>
      </c>
      <c r="V3130">
        <v>0</v>
      </c>
      <c r="W3130">
        <v>6.2316669999999998</v>
      </c>
      <c r="X3130">
        <v>185.91138900000001</v>
      </c>
      <c r="Y3130">
        <v>4.1544439999999998</v>
      </c>
      <c r="Z3130">
        <v>86.204722000000004</v>
      </c>
    </row>
    <row r="3131" spans="1:26" x14ac:dyDescent="0.3">
      <c r="A3131">
        <v>2765664</v>
      </c>
      <c r="B3131">
        <v>1</v>
      </c>
      <c r="C3131" t="s">
        <v>76</v>
      </c>
      <c r="D3131" t="s">
        <v>78</v>
      </c>
      <c r="E3131" t="s">
        <v>153</v>
      </c>
      <c r="F3131" t="s">
        <v>8869</v>
      </c>
      <c r="G3131" t="s">
        <v>206</v>
      </c>
      <c r="H3131" t="s">
        <v>46</v>
      </c>
      <c r="I3131" t="s">
        <v>129</v>
      </c>
      <c r="J3131" t="s">
        <v>130</v>
      </c>
      <c r="K3131" t="s">
        <v>131</v>
      </c>
      <c r="L3131" t="s">
        <v>8870</v>
      </c>
      <c r="M3131" t="s">
        <v>8871</v>
      </c>
      <c r="N3131">
        <v>1.650833333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1.650833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2765657</v>
      </c>
      <c r="B3132">
        <v>1</v>
      </c>
      <c r="C3132" t="s">
        <v>76</v>
      </c>
      <c r="D3132" t="s">
        <v>98</v>
      </c>
      <c r="E3132" t="s">
        <v>167</v>
      </c>
      <c r="F3132" t="s">
        <v>8872</v>
      </c>
      <c r="G3132" t="s">
        <v>195</v>
      </c>
      <c r="H3132" t="s">
        <v>46</v>
      </c>
      <c r="I3132" t="s">
        <v>129</v>
      </c>
      <c r="J3132" t="s">
        <v>130</v>
      </c>
      <c r="K3132" t="s">
        <v>131</v>
      </c>
      <c r="L3132" t="s">
        <v>8873</v>
      </c>
      <c r="M3132" t="s">
        <v>8874</v>
      </c>
      <c r="N3132">
        <v>2.3702777770000001</v>
      </c>
      <c r="O3132">
        <v>0</v>
      </c>
      <c r="P3132">
        <v>0</v>
      </c>
      <c r="Q3132">
        <v>0</v>
      </c>
      <c r="R3132">
        <v>148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350.80111099999999</v>
      </c>
      <c r="Y3132">
        <v>0</v>
      </c>
      <c r="Z3132">
        <v>0</v>
      </c>
    </row>
    <row r="3133" spans="1:26" x14ac:dyDescent="0.3">
      <c r="A3133">
        <v>2765659</v>
      </c>
      <c r="B3133">
        <v>1</v>
      </c>
      <c r="C3133" t="s">
        <v>76</v>
      </c>
      <c r="D3133" t="s">
        <v>95</v>
      </c>
      <c r="E3133" t="s">
        <v>145</v>
      </c>
      <c r="F3133" t="s">
        <v>8875</v>
      </c>
      <c r="G3133" t="s">
        <v>150</v>
      </c>
      <c r="H3133" t="s">
        <v>46</v>
      </c>
      <c r="I3133" t="s">
        <v>129</v>
      </c>
      <c r="J3133" t="s">
        <v>130</v>
      </c>
      <c r="K3133" t="s">
        <v>131</v>
      </c>
      <c r="L3133" t="s">
        <v>8876</v>
      </c>
      <c r="M3133" t="s">
        <v>8877</v>
      </c>
      <c r="N3133">
        <v>1.01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77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77.77</v>
      </c>
    </row>
    <row r="3134" spans="1:26" x14ac:dyDescent="0.3">
      <c r="A3134">
        <v>2765666</v>
      </c>
      <c r="B3134">
        <v>1</v>
      </c>
      <c r="C3134" t="s">
        <v>76</v>
      </c>
      <c r="D3134" t="s">
        <v>97</v>
      </c>
      <c r="E3134" t="s">
        <v>126</v>
      </c>
      <c r="F3134" t="s">
        <v>4045</v>
      </c>
      <c r="G3134" t="s">
        <v>160</v>
      </c>
      <c r="H3134" t="s">
        <v>46</v>
      </c>
      <c r="I3134" t="s">
        <v>129</v>
      </c>
      <c r="J3134" t="s">
        <v>130</v>
      </c>
      <c r="K3134" t="s">
        <v>131</v>
      </c>
      <c r="L3134" t="s">
        <v>8878</v>
      </c>
      <c r="M3134" t="s">
        <v>8879</v>
      </c>
      <c r="N3134">
        <v>4.0525000000000002</v>
      </c>
      <c r="O3134">
        <v>0</v>
      </c>
      <c r="P3134">
        <v>35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141.83750000000001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2765671</v>
      </c>
      <c r="B3135">
        <v>1</v>
      </c>
      <c r="C3135" t="s">
        <v>76</v>
      </c>
      <c r="D3135" t="s">
        <v>83</v>
      </c>
      <c r="E3135" t="s">
        <v>163</v>
      </c>
      <c r="F3135" t="s">
        <v>8880</v>
      </c>
      <c r="G3135" t="s">
        <v>728</v>
      </c>
      <c r="H3135" t="s">
        <v>47</v>
      </c>
      <c r="I3135" t="s">
        <v>129</v>
      </c>
      <c r="J3135" t="s">
        <v>130</v>
      </c>
      <c r="K3135" t="s">
        <v>142</v>
      </c>
      <c r="L3135" t="s">
        <v>8881</v>
      </c>
      <c r="M3135" t="s">
        <v>8882</v>
      </c>
      <c r="N3135">
        <v>0.22527777700000001</v>
      </c>
      <c r="O3135">
        <v>2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0.45055600000000001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3">
      <c r="A3136">
        <v>2765675</v>
      </c>
      <c r="B3136">
        <v>1</v>
      </c>
      <c r="C3136" t="s">
        <v>77</v>
      </c>
      <c r="D3136" t="s">
        <v>114</v>
      </c>
      <c r="E3136" t="s">
        <v>138</v>
      </c>
      <c r="F3136" t="s">
        <v>8883</v>
      </c>
      <c r="G3136" t="s">
        <v>199</v>
      </c>
      <c r="H3136" t="s">
        <v>47</v>
      </c>
      <c r="I3136" t="s">
        <v>129</v>
      </c>
      <c r="J3136" t="s">
        <v>130</v>
      </c>
      <c r="K3136" t="s">
        <v>131</v>
      </c>
      <c r="L3136" t="s">
        <v>8884</v>
      </c>
      <c r="M3136" t="s">
        <v>8885</v>
      </c>
      <c r="N3136">
        <v>0.338888888</v>
      </c>
      <c r="O3136">
        <v>15</v>
      </c>
      <c r="P3136">
        <v>20713</v>
      </c>
      <c r="Q3136">
        <v>0</v>
      </c>
      <c r="R3136">
        <v>0</v>
      </c>
      <c r="S3136">
        <v>0</v>
      </c>
      <c r="T3136">
        <v>0</v>
      </c>
      <c r="U3136">
        <v>5.0833329999999997</v>
      </c>
      <c r="V3136">
        <v>7019.4055369999996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2765676</v>
      </c>
      <c r="B3137">
        <v>1</v>
      </c>
      <c r="C3137" t="s">
        <v>76</v>
      </c>
      <c r="D3137" t="s">
        <v>93</v>
      </c>
      <c r="E3137" t="s">
        <v>222</v>
      </c>
      <c r="F3137" t="s">
        <v>8886</v>
      </c>
      <c r="G3137" t="s">
        <v>348</v>
      </c>
      <c r="H3137" t="s">
        <v>47</v>
      </c>
      <c r="I3137" t="s">
        <v>129</v>
      </c>
      <c r="J3137" t="s">
        <v>130</v>
      </c>
      <c r="K3137" t="s">
        <v>142</v>
      </c>
      <c r="L3137" t="s">
        <v>8887</v>
      </c>
      <c r="M3137" t="s">
        <v>8888</v>
      </c>
      <c r="N3137">
        <v>5.6363888879999999</v>
      </c>
      <c r="O3137">
        <v>0</v>
      </c>
      <c r="P3137">
        <v>107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603.09361100000001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2765677</v>
      </c>
      <c r="B3138">
        <v>1</v>
      </c>
      <c r="C3138" t="s">
        <v>76</v>
      </c>
      <c r="D3138" t="s">
        <v>78</v>
      </c>
      <c r="E3138" t="s">
        <v>167</v>
      </c>
      <c r="F3138" t="s">
        <v>180</v>
      </c>
      <c r="G3138" t="s">
        <v>160</v>
      </c>
      <c r="H3138" t="s">
        <v>46</v>
      </c>
      <c r="I3138" t="s">
        <v>129</v>
      </c>
      <c r="J3138" t="s">
        <v>130</v>
      </c>
      <c r="K3138" t="s">
        <v>131</v>
      </c>
      <c r="L3138" t="s">
        <v>8889</v>
      </c>
      <c r="M3138" t="s">
        <v>8890</v>
      </c>
      <c r="N3138">
        <v>0.91444444400000002</v>
      </c>
      <c r="O3138">
        <v>0</v>
      </c>
      <c r="P3138">
        <v>600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548.66666599999996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2765685</v>
      </c>
      <c r="B3139">
        <v>1</v>
      </c>
      <c r="C3139" t="s">
        <v>76</v>
      </c>
      <c r="D3139" t="s">
        <v>78</v>
      </c>
      <c r="E3139" t="s">
        <v>153</v>
      </c>
      <c r="F3139" t="s">
        <v>8891</v>
      </c>
      <c r="G3139" t="s">
        <v>206</v>
      </c>
      <c r="H3139" t="s">
        <v>46</v>
      </c>
      <c r="I3139" t="s">
        <v>129</v>
      </c>
      <c r="J3139" t="s">
        <v>130</v>
      </c>
      <c r="K3139" t="s">
        <v>131</v>
      </c>
      <c r="L3139" t="s">
        <v>8892</v>
      </c>
      <c r="M3139" t="s">
        <v>8893</v>
      </c>
      <c r="N3139">
        <v>5.4349999999999996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5.4349999999999996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2765721</v>
      </c>
      <c r="B3140">
        <v>1</v>
      </c>
      <c r="C3140" t="s">
        <v>76</v>
      </c>
      <c r="D3140" t="s">
        <v>89</v>
      </c>
      <c r="E3140" t="s">
        <v>153</v>
      </c>
      <c r="F3140" t="s">
        <v>8894</v>
      </c>
      <c r="G3140" t="s">
        <v>155</v>
      </c>
      <c r="H3140" t="s">
        <v>46</v>
      </c>
      <c r="I3140" t="s">
        <v>129</v>
      </c>
      <c r="J3140" t="s">
        <v>130</v>
      </c>
      <c r="K3140" t="s">
        <v>131</v>
      </c>
      <c r="L3140" t="s">
        <v>8895</v>
      </c>
      <c r="M3140" t="s">
        <v>8896</v>
      </c>
      <c r="N3140">
        <v>5.954722222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5.9547220000000003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2765687</v>
      </c>
      <c r="B3141">
        <v>1</v>
      </c>
      <c r="C3141" t="s">
        <v>76</v>
      </c>
      <c r="D3141" t="s">
        <v>93</v>
      </c>
      <c r="E3141" t="s">
        <v>138</v>
      </c>
      <c r="F3141" t="s">
        <v>8897</v>
      </c>
      <c r="G3141" t="s">
        <v>344</v>
      </c>
      <c r="H3141" t="s">
        <v>47</v>
      </c>
      <c r="I3141" t="s">
        <v>129</v>
      </c>
      <c r="J3141" t="s">
        <v>130</v>
      </c>
      <c r="K3141" t="s">
        <v>142</v>
      </c>
      <c r="L3141" t="s">
        <v>8898</v>
      </c>
      <c r="M3141" t="s">
        <v>8899</v>
      </c>
      <c r="N3141">
        <v>5.2658333329999998</v>
      </c>
      <c r="O3141">
        <v>110</v>
      </c>
      <c r="P3141">
        <v>20529</v>
      </c>
      <c r="Q3141">
        <v>0</v>
      </c>
      <c r="R3141">
        <v>0</v>
      </c>
      <c r="S3141">
        <v>0</v>
      </c>
      <c r="T3141">
        <v>0</v>
      </c>
      <c r="U3141">
        <v>579.24166700000001</v>
      </c>
      <c r="V3141">
        <v>108102.292493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2765713</v>
      </c>
      <c r="B3142">
        <v>1</v>
      </c>
      <c r="C3142" t="s">
        <v>76</v>
      </c>
      <c r="D3142" t="s">
        <v>81</v>
      </c>
      <c r="E3142" t="s">
        <v>153</v>
      </c>
      <c r="F3142" t="s">
        <v>8900</v>
      </c>
      <c r="G3142" t="s">
        <v>155</v>
      </c>
      <c r="H3142" t="s">
        <v>46</v>
      </c>
      <c r="I3142" t="s">
        <v>129</v>
      </c>
      <c r="J3142" t="s">
        <v>130</v>
      </c>
      <c r="K3142" t="s">
        <v>131</v>
      </c>
      <c r="L3142" t="s">
        <v>8901</v>
      </c>
      <c r="M3142" t="s">
        <v>8902</v>
      </c>
      <c r="N3142">
        <v>1.6163888879999999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1.6163890000000001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2765671</v>
      </c>
      <c r="B3143">
        <v>2</v>
      </c>
      <c r="C3143" t="s">
        <v>76</v>
      </c>
      <c r="D3143" t="s">
        <v>83</v>
      </c>
      <c r="E3143" t="s">
        <v>222</v>
      </c>
      <c r="F3143" t="s">
        <v>8903</v>
      </c>
      <c r="G3143" t="s">
        <v>348</v>
      </c>
      <c r="H3143" t="s">
        <v>47</v>
      </c>
      <c r="I3143" t="s">
        <v>339</v>
      </c>
      <c r="J3143" t="s">
        <v>130</v>
      </c>
      <c r="K3143" t="s">
        <v>142</v>
      </c>
      <c r="L3143" t="s">
        <v>8882</v>
      </c>
      <c r="M3143" t="s">
        <v>8904</v>
      </c>
      <c r="N3143">
        <v>2.1944444E-2</v>
      </c>
      <c r="O3143">
        <v>35</v>
      </c>
      <c r="P3143">
        <v>1283</v>
      </c>
      <c r="Q3143">
        <v>0</v>
      </c>
      <c r="R3143">
        <v>0</v>
      </c>
      <c r="S3143">
        <v>0</v>
      </c>
      <c r="T3143">
        <v>0</v>
      </c>
      <c r="U3143">
        <v>0.76805599999999996</v>
      </c>
      <c r="V3143">
        <v>28.154722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2765696</v>
      </c>
      <c r="B3144">
        <v>1</v>
      </c>
      <c r="C3144" t="s">
        <v>77</v>
      </c>
      <c r="D3144" t="s">
        <v>124</v>
      </c>
      <c r="E3144" t="s">
        <v>163</v>
      </c>
      <c r="F3144" t="s">
        <v>8905</v>
      </c>
      <c r="G3144" t="s">
        <v>264</v>
      </c>
      <c r="H3144" t="s">
        <v>47</v>
      </c>
      <c r="I3144" t="s">
        <v>129</v>
      </c>
      <c r="J3144" t="s">
        <v>130</v>
      </c>
      <c r="K3144" t="s">
        <v>131</v>
      </c>
      <c r="L3144" t="s">
        <v>8906</v>
      </c>
      <c r="M3144" t="s">
        <v>8907</v>
      </c>
      <c r="N3144">
        <v>7.261111111</v>
      </c>
      <c r="O3144">
        <v>0</v>
      </c>
      <c r="P3144">
        <v>111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805.98333300000002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2765671</v>
      </c>
      <c r="B3145">
        <v>3</v>
      </c>
      <c r="C3145" t="s">
        <v>76</v>
      </c>
      <c r="D3145" t="s">
        <v>83</v>
      </c>
      <c r="E3145" t="s">
        <v>163</v>
      </c>
      <c r="F3145" t="s">
        <v>8908</v>
      </c>
      <c r="G3145" t="s">
        <v>348</v>
      </c>
      <c r="H3145" t="s">
        <v>47</v>
      </c>
      <c r="I3145" t="s">
        <v>129</v>
      </c>
      <c r="J3145" t="s">
        <v>130</v>
      </c>
      <c r="K3145" t="s">
        <v>142</v>
      </c>
      <c r="L3145" t="s">
        <v>8904</v>
      </c>
      <c r="M3145" t="s">
        <v>8909</v>
      </c>
      <c r="N3145">
        <v>3.0041666660000002</v>
      </c>
      <c r="O3145">
        <v>2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6.0083330000000004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2765694</v>
      </c>
      <c r="B3146">
        <v>1</v>
      </c>
      <c r="C3146" t="s">
        <v>76</v>
      </c>
      <c r="D3146" t="s">
        <v>99</v>
      </c>
      <c r="E3146" t="s">
        <v>222</v>
      </c>
      <c r="F3146" t="s">
        <v>8910</v>
      </c>
      <c r="G3146" t="s">
        <v>199</v>
      </c>
      <c r="H3146" t="s">
        <v>47</v>
      </c>
      <c r="I3146" t="s">
        <v>129</v>
      </c>
      <c r="J3146" t="s">
        <v>130</v>
      </c>
      <c r="K3146" t="s">
        <v>131</v>
      </c>
      <c r="L3146" t="s">
        <v>8911</v>
      </c>
      <c r="M3146" t="s">
        <v>8912</v>
      </c>
      <c r="N3146">
        <v>0.76694444399999995</v>
      </c>
      <c r="O3146">
        <v>95</v>
      </c>
      <c r="P3146">
        <v>2</v>
      </c>
      <c r="Q3146">
        <v>0</v>
      </c>
      <c r="R3146">
        <v>0</v>
      </c>
      <c r="S3146">
        <v>0</v>
      </c>
      <c r="T3146">
        <v>0</v>
      </c>
      <c r="U3146">
        <v>72.859722000000005</v>
      </c>
      <c r="V3146">
        <v>1.5338890000000001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2765702</v>
      </c>
      <c r="B3147">
        <v>1</v>
      </c>
      <c r="C3147" t="s">
        <v>76</v>
      </c>
      <c r="D3147" t="s">
        <v>91</v>
      </c>
      <c r="E3147" t="s">
        <v>153</v>
      </c>
      <c r="F3147" t="s">
        <v>8913</v>
      </c>
      <c r="G3147" t="s">
        <v>155</v>
      </c>
      <c r="H3147" t="s">
        <v>46</v>
      </c>
      <c r="I3147" t="s">
        <v>129</v>
      </c>
      <c r="J3147" t="s">
        <v>130</v>
      </c>
      <c r="K3147" t="s">
        <v>131</v>
      </c>
      <c r="L3147" t="s">
        <v>8914</v>
      </c>
      <c r="M3147" t="s">
        <v>8915</v>
      </c>
      <c r="N3147">
        <v>5.9452777770000003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5.9452780000000001</v>
      </c>
      <c r="W3147">
        <v>0</v>
      </c>
      <c r="X3147">
        <v>0</v>
      </c>
      <c r="Y3147">
        <v>0</v>
      </c>
      <c r="Z3147">
        <v>0</v>
      </c>
    </row>
    <row r="3148" spans="1:26" x14ac:dyDescent="0.3">
      <c r="A3148">
        <v>2765703</v>
      </c>
      <c r="B3148">
        <v>1</v>
      </c>
      <c r="C3148" t="s">
        <v>76</v>
      </c>
      <c r="D3148" t="s">
        <v>96</v>
      </c>
      <c r="E3148" t="s">
        <v>158</v>
      </c>
      <c r="F3148" t="s">
        <v>3816</v>
      </c>
      <c r="G3148" t="s">
        <v>199</v>
      </c>
      <c r="H3148" t="s">
        <v>47</v>
      </c>
      <c r="I3148" t="s">
        <v>129</v>
      </c>
      <c r="J3148" t="s">
        <v>130</v>
      </c>
      <c r="K3148" t="s">
        <v>131</v>
      </c>
      <c r="L3148" t="s">
        <v>8916</v>
      </c>
      <c r="M3148" t="s">
        <v>8917</v>
      </c>
      <c r="N3148">
        <v>0.91472222199999997</v>
      </c>
      <c r="O3148">
        <v>61</v>
      </c>
      <c r="P3148">
        <v>41</v>
      </c>
      <c r="Q3148">
        <v>0</v>
      </c>
      <c r="R3148">
        <v>0</v>
      </c>
      <c r="S3148">
        <v>0</v>
      </c>
      <c r="T3148">
        <v>0</v>
      </c>
      <c r="U3148">
        <v>55.798056000000003</v>
      </c>
      <c r="V3148">
        <v>37.503610999999999</v>
      </c>
      <c r="W3148">
        <v>0</v>
      </c>
      <c r="X3148">
        <v>0</v>
      </c>
      <c r="Y3148">
        <v>0</v>
      </c>
      <c r="Z3148">
        <v>0</v>
      </c>
    </row>
    <row r="3149" spans="1:26" x14ac:dyDescent="0.3">
      <c r="A3149">
        <v>2765707</v>
      </c>
      <c r="B3149">
        <v>1</v>
      </c>
      <c r="C3149" t="s">
        <v>76</v>
      </c>
      <c r="D3149" t="s">
        <v>103</v>
      </c>
      <c r="E3149" t="s">
        <v>126</v>
      </c>
      <c r="F3149" t="s">
        <v>8918</v>
      </c>
      <c r="G3149" t="s">
        <v>160</v>
      </c>
      <c r="H3149" t="s">
        <v>46</v>
      </c>
      <c r="I3149" t="s">
        <v>129</v>
      </c>
      <c r="J3149" t="s">
        <v>130</v>
      </c>
      <c r="K3149" t="s">
        <v>131</v>
      </c>
      <c r="L3149" t="s">
        <v>8919</v>
      </c>
      <c r="M3149" t="s">
        <v>8920</v>
      </c>
      <c r="N3149">
        <v>3.0766666659999999</v>
      </c>
      <c r="O3149">
        <v>0</v>
      </c>
      <c r="P3149">
        <v>0</v>
      </c>
      <c r="Q3149">
        <v>0</v>
      </c>
      <c r="R3149">
        <v>34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104.606667</v>
      </c>
      <c r="Y3149">
        <v>0</v>
      </c>
      <c r="Z3149">
        <v>0</v>
      </c>
    </row>
    <row r="3150" spans="1:26" x14ac:dyDescent="0.3">
      <c r="A3150">
        <v>2765711</v>
      </c>
      <c r="B3150">
        <v>1</v>
      </c>
      <c r="C3150" t="s">
        <v>76</v>
      </c>
      <c r="D3150" t="s">
        <v>103</v>
      </c>
      <c r="E3150" t="s">
        <v>153</v>
      </c>
      <c r="F3150" t="s">
        <v>8921</v>
      </c>
      <c r="G3150" t="s">
        <v>155</v>
      </c>
      <c r="H3150" t="s">
        <v>46</v>
      </c>
      <c r="I3150" t="s">
        <v>129</v>
      </c>
      <c r="J3150" t="s">
        <v>130</v>
      </c>
      <c r="K3150" t="s">
        <v>131</v>
      </c>
      <c r="L3150" t="s">
        <v>8922</v>
      </c>
      <c r="M3150" t="s">
        <v>8923</v>
      </c>
      <c r="N3150">
        <v>5.8574999999999999</v>
      </c>
      <c r="O3150">
        <v>0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5.8574999999999999</v>
      </c>
      <c r="Y3150">
        <v>0</v>
      </c>
      <c r="Z3150">
        <v>0</v>
      </c>
    </row>
    <row r="3151" spans="1:26" x14ac:dyDescent="0.3">
      <c r="A3151">
        <v>2765728</v>
      </c>
      <c r="B3151">
        <v>1</v>
      </c>
      <c r="C3151" t="s">
        <v>76</v>
      </c>
      <c r="D3151" t="s">
        <v>94</v>
      </c>
      <c r="E3151" t="s">
        <v>153</v>
      </c>
      <c r="F3151" t="s">
        <v>8924</v>
      </c>
      <c r="G3151" t="s">
        <v>249</v>
      </c>
      <c r="H3151" t="s">
        <v>46</v>
      </c>
      <c r="I3151" t="s">
        <v>129</v>
      </c>
      <c r="J3151" t="s">
        <v>130</v>
      </c>
      <c r="K3151" t="s">
        <v>131</v>
      </c>
      <c r="L3151" t="s">
        <v>8925</v>
      </c>
      <c r="M3151" t="s">
        <v>8926</v>
      </c>
      <c r="N3151">
        <v>5.7149999999999999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1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5.7149999999999999</v>
      </c>
    </row>
    <row r="3152" spans="1:26" x14ac:dyDescent="0.3">
      <c r="A3152">
        <v>2765729</v>
      </c>
      <c r="B3152">
        <v>1</v>
      </c>
      <c r="C3152" t="s">
        <v>76</v>
      </c>
      <c r="D3152" t="s">
        <v>99</v>
      </c>
      <c r="E3152" t="s">
        <v>167</v>
      </c>
      <c r="F3152" t="s">
        <v>168</v>
      </c>
      <c r="G3152" t="s">
        <v>195</v>
      </c>
      <c r="H3152" t="s">
        <v>46</v>
      </c>
      <c r="I3152" t="s">
        <v>129</v>
      </c>
      <c r="J3152" t="s">
        <v>130</v>
      </c>
      <c r="K3152" t="s">
        <v>131</v>
      </c>
      <c r="L3152" t="s">
        <v>8927</v>
      </c>
      <c r="M3152" t="s">
        <v>8928</v>
      </c>
      <c r="N3152">
        <v>1.7022222220000001</v>
      </c>
      <c r="O3152">
        <v>0</v>
      </c>
      <c r="P3152">
        <v>109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185.54222200000001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2765723</v>
      </c>
      <c r="B3153">
        <v>1</v>
      </c>
      <c r="C3153" t="s">
        <v>77</v>
      </c>
      <c r="D3153" t="s">
        <v>111</v>
      </c>
      <c r="E3153" t="s">
        <v>163</v>
      </c>
      <c r="F3153" t="s">
        <v>8929</v>
      </c>
      <c r="G3153" t="s">
        <v>364</v>
      </c>
      <c r="H3153" t="s">
        <v>47</v>
      </c>
      <c r="I3153" t="s">
        <v>129</v>
      </c>
      <c r="J3153" t="s">
        <v>130</v>
      </c>
      <c r="K3153" t="s">
        <v>131</v>
      </c>
      <c r="L3153" t="s">
        <v>8930</v>
      </c>
      <c r="M3153" t="s">
        <v>8931</v>
      </c>
      <c r="N3153">
        <v>0.84916666600000001</v>
      </c>
      <c r="O3153">
        <v>0</v>
      </c>
      <c r="P3153">
        <v>0</v>
      </c>
      <c r="Q3153">
        <v>0</v>
      </c>
      <c r="R3153">
        <v>7</v>
      </c>
      <c r="S3153">
        <v>0</v>
      </c>
      <c r="T3153">
        <v>273</v>
      </c>
      <c r="U3153">
        <v>0</v>
      </c>
      <c r="V3153">
        <v>0</v>
      </c>
      <c r="W3153">
        <v>0</v>
      </c>
      <c r="X3153">
        <v>5.9441670000000002</v>
      </c>
      <c r="Y3153">
        <v>0</v>
      </c>
      <c r="Z3153">
        <v>231.82249999999999</v>
      </c>
    </row>
    <row r="3154" spans="1:26" x14ac:dyDescent="0.3">
      <c r="A3154">
        <v>2765730</v>
      </c>
      <c r="B3154">
        <v>1</v>
      </c>
      <c r="C3154" t="s">
        <v>77</v>
      </c>
      <c r="D3154" t="s">
        <v>116</v>
      </c>
      <c r="E3154" t="s">
        <v>158</v>
      </c>
      <c r="F3154" t="s">
        <v>8932</v>
      </c>
      <c r="G3154" t="s">
        <v>199</v>
      </c>
      <c r="H3154" t="s">
        <v>47</v>
      </c>
      <c r="I3154" t="s">
        <v>129</v>
      </c>
      <c r="J3154" t="s">
        <v>130</v>
      </c>
      <c r="K3154" t="s">
        <v>131</v>
      </c>
      <c r="L3154" t="s">
        <v>8933</v>
      </c>
      <c r="M3154" t="s">
        <v>8934</v>
      </c>
      <c r="N3154">
        <v>0.97944444399999997</v>
      </c>
      <c r="O3154">
        <v>50</v>
      </c>
      <c r="P3154">
        <v>103</v>
      </c>
      <c r="Q3154">
        <v>0</v>
      </c>
      <c r="R3154">
        <v>0</v>
      </c>
      <c r="S3154">
        <v>0</v>
      </c>
      <c r="T3154">
        <v>0</v>
      </c>
      <c r="U3154">
        <v>48.972222000000002</v>
      </c>
      <c r="V3154">
        <v>100.882778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2765831</v>
      </c>
      <c r="B3155">
        <v>1</v>
      </c>
      <c r="C3155" t="s">
        <v>76</v>
      </c>
      <c r="D3155" t="s">
        <v>99</v>
      </c>
      <c r="E3155" t="s">
        <v>158</v>
      </c>
      <c r="F3155" t="s">
        <v>8935</v>
      </c>
      <c r="G3155" t="s">
        <v>348</v>
      </c>
      <c r="H3155" t="s">
        <v>47</v>
      </c>
      <c r="I3155" t="s">
        <v>129</v>
      </c>
      <c r="J3155" t="s">
        <v>130</v>
      </c>
      <c r="K3155" t="s">
        <v>142</v>
      </c>
      <c r="L3155" t="s">
        <v>8936</v>
      </c>
      <c r="M3155" t="s">
        <v>8937</v>
      </c>
      <c r="N3155">
        <v>6.1272222220000003</v>
      </c>
      <c r="O3155">
        <v>34</v>
      </c>
      <c r="P3155">
        <v>469</v>
      </c>
      <c r="Q3155">
        <v>0</v>
      </c>
      <c r="R3155">
        <v>0</v>
      </c>
      <c r="S3155">
        <v>0</v>
      </c>
      <c r="T3155">
        <v>0</v>
      </c>
      <c r="U3155">
        <v>208.32555600000001</v>
      </c>
      <c r="V3155">
        <v>2873.667222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2765736</v>
      </c>
      <c r="B3156">
        <v>1</v>
      </c>
      <c r="C3156" t="s">
        <v>76</v>
      </c>
      <c r="D3156" t="s">
        <v>98</v>
      </c>
      <c r="E3156" t="s">
        <v>138</v>
      </c>
      <c r="F3156" t="s">
        <v>7479</v>
      </c>
      <c r="G3156" t="s">
        <v>199</v>
      </c>
      <c r="H3156" t="s">
        <v>47</v>
      </c>
      <c r="I3156" t="s">
        <v>339</v>
      </c>
      <c r="J3156" t="s">
        <v>130</v>
      </c>
      <c r="K3156" t="s">
        <v>131</v>
      </c>
      <c r="L3156" t="s">
        <v>8938</v>
      </c>
      <c r="M3156" t="s">
        <v>8939</v>
      </c>
      <c r="N3156">
        <v>1.9444444000000002E-2</v>
      </c>
      <c r="O3156">
        <v>2</v>
      </c>
      <c r="P3156">
        <v>146</v>
      </c>
      <c r="Q3156">
        <v>100</v>
      </c>
      <c r="R3156">
        <v>10554</v>
      </c>
      <c r="S3156">
        <v>69</v>
      </c>
      <c r="T3156">
        <v>3815</v>
      </c>
      <c r="U3156">
        <v>3.8889E-2</v>
      </c>
      <c r="V3156">
        <v>2.838889</v>
      </c>
      <c r="W3156">
        <v>1.9444440000000001</v>
      </c>
      <c r="X3156">
        <v>205.21666200000001</v>
      </c>
      <c r="Y3156">
        <v>1.3416669999999999</v>
      </c>
      <c r="Z3156">
        <v>74.180554000000001</v>
      </c>
    </row>
    <row r="3157" spans="1:26" x14ac:dyDescent="0.3">
      <c r="A3157">
        <v>2765659</v>
      </c>
      <c r="B3157">
        <v>2</v>
      </c>
      <c r="C3157" t="s">
        <v>76</v>
      </c>
      <c r="D3157" t="s">
        <v>95</v>
      </c>
      <c r="E3157" t="s">
        <v>167</v>
      </c>
      <c r="F3157" t="s">
        <v>8940</v>
      </c>
      <c r="G3157" t="s">
        <v>150</v>
      </c>
      <c r="H3157" t="s">
        <v>46</v>
      </c>
      <c r="I3157" t="s">
        <v>129</v>
      </c>
      <c r="J3157" t="s">
        <v>130</v>
      </c>
      <c r="K3157" t="s">
        <v>131</v>
      </c>
      <c r="L3157" t="s">
        <v>8877</v>
      </c>
      <c r="M3157" t="s">
        <v>8941</v>
      </c>
      <c r="N3157">
        <v>3.503055555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285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998.37083299999995</v>
      </c>
    </row>
    <row r="3158" spans="1:26" x14ac:dyDescent="0.3">
      <c r="A3158">
        <v>2765742</v>
      </c>
      <c r="B3158">
        <v>1</v>
      </c>
      <c r="C3158" t="s">
        <v>76</v>
      </c>
      <c r="D3158" t="s">
        <v>81</v>
      </c>
      <c r="E3158" t="s">
        <v>153</v>
      </c>
      <c r="F3158" t="s">
        <v>5579</v>
      </c>
      <c r="G3158" t="s">
        <v>155</v>
      </c>
      <c r="H3158" t="s">
        <v>46</v>
      </c>
      <c r="I3158" t="s">
        <v>129</v>
      </c>
      <c r="J3158" t="s">
        <v>130</v>
      </c>
      <c r="K3158" t="s">
        <v>131</v>
      </c>
      <c r="L3158" t="s">
        <v>8942</v>
      </c>
      <c r="M3158" t="s">
        <v>8943</v>
      </c>
      <c r="N3158">
        <v>5.7772222219999998</v>
      </c>
      <c r="O3158">
        <v>0</v>
      </c>
      <c r="P3158">
        <v>11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63.549444000000001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2765740</v>
      </c>
      <c r="B3159">
        <v>1</v>
      </c>
      <c r="C3159" t="s">
        <v>77</v>
      </c>
      <c r="D3159" t="s">
        <v>114</v>
      </c>
      <c r="E3159" t="s">
        <v>158</v>
      </c>
      <c r="F3159" t="s">
        <v>8944</v>
      </c>
      <c r="G3159" t="s">
        <v>199</v>
      </c>
      <c r="H3159" t="s">
        <v>47</v>
      </c>
      <c r="I3159" t="s">
        <v>129</v>
      </c>
      <c r="J3159" t="s">
        <v>130</v>
      </c>
      <c r="K3159" t="s">
        <v>131</v>
      </c>
      <c r="L3159" t="s">
        <v>8945</v>
      </c>
      <c r="M3159" t="s">
        <v>8946</v>
      </c>
      <c r="N3159">
        <v>1.166666666</v>
      </c>
      <c r="O3159">
        <v>0</v>
      </c>
      <c r="P3159">
        <v>0</v>
      </c>
      <c r="Q3159">
        <v>0</v>
      </c>
      <c r="R3159">
        <v>0</v>
      </c>
      <c r="S3159">
        <v>36</v>
      </c>
      <c r="T3159">
        <v>60</v>
      </c>
      <c r="U3159">
        <v>0</v>
      </c>
      <c r="V3159">
        <v>0</v>
      </c>
      <c r="W3159">
        <v>0</v>
      </c>
      <c r="X3159">
        <v>0</v>
      </c>
      <c r="Y3159">
        <v>42</v>
      </c>
      <c r="Z3159">
        <v>70</v>
      </c>
    </row>
    <row r="3160" spans="1:26" x14ac:dyDescent="0.3">
      <c r="A3160">
        <v>2765746</v>
      </c>
      <c r="B3160">
        <v>1</v>
      </c>
      <c r="C3160" t="s">
        <v>77</v>
      </c>
      <c r="D3160" t="s">
        <v>123</v>
      </c>
      <c r="E3160" t="s">
        <v>126</v>
      </c>
      <c r="F3160" t="s">
        <v>8947</v>
      </c>
      <c r="G3160" t="s">
        <v>128</v>
      </c>
      <c r="H3160" t="s">
        <v>46</v>
      </c>
      <c r="I3160" t="s">
        <v>129</v>
      </c>
      <c r="J3160" t="s">
        <v>130</v>
      </c>
      <c r="K3160" t="s">
        <v>131</v>
      </c>
      <c r="L3160" t="s">
        <v>8948</v>
      </c>
      <c r="M3160" t="s">
        <v>8949</v>
      </c>
      <c r="N3160">
        <v>2.0755555550000002</v>
      </c>
      <c r="O3160">
        <v>0</v>
      </c>
      <c r="P3160">
        <v>21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43.586666999999998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2765748</v>
      </c>
      <c r="B3161">
        <v>1</v>
      </c>
      <c r="C3161" t="s">
        <v>77</v>
      </c>
      <c r="D3161" t="s">
        <v>108</v>
      </c>
      <c r="E3161" t="s">
        <v>153</v>
      </c>
      <c r="F3161" t="s">
        <v>8950</v>
      </c>
      <c r="G3161" t="s">
        <v>249</v>
      </c>
      <c r="H3161" t="s">
        <v>46</v>
      </c>
      <c r="I3161" t="s">
        <v>129</v>
      </c>
      <c r="J3161" t="s">
        <v>130</v>
      </c>
      <c r="K3161" t="s">
        <v>131</v>
      </c>
      <c r="L3161" t="s">
        <v>8951</v>
      </c>
      <c r="M3161" t="s">
        <v>8952</v>
      </c>
      <c r="N3161">
        <v>2.8688888879999999</v>
      </c>
      <c r="O3161">
        <v>0</v>
      </c>
      <c r="P3161">
        <v>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2.8688889999999998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2765749</v>
      </c>
      <c r="B3162">
        <v>1</v>
      </c>
      <c r="C3162" t="s">
        <v>76</v>
      </c>
      <c r="D3162" t="s">
        <v>78</v>
      </c>
      <c r="E3162" t="s">
        <v>145</v>
      </c>
      <c r="F3162" t="s">
        <v>8953</v>
      </c>
      <c r="G3162" t="s">
        <v>135</v>
      </c>
      <c r="H3162" t="s">
        <v>46</v>
      </c>
      <c r="I3162" t="s">
        <v>129</v>
      </c>
      <c r="J3162" t="s">
        <v>130</v>
      </c>
      <c r="K3162" t="s">
        <v>131</v>
      </c>
      <c r="L3162" t="s">
        <v>8954</v>
      </c>
      <c r="M3162" t="s">
        <v>8955</v>
      </c>
      <c r="N3162">
        <v>1.8802777770000001</v>
      </c>
      <c r="O3162">
        <v>0</v>
      </c>
      <c r="P3162">
        <v>152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285.80222199999997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2765750</v>
      </c>
      <c r="B3163">
        <v>1</v>
      </c>
      <c r="C3163" t="s">
        <v>76</v>
      </c>
      <c r="D3163" t="s">
        <v>78</v>
      </c>
      <c r="E3163" t="s">
        <v>145</v>
      </c>
      <c r="F3163" t="s">
        <v>8290</v>
      </c>
      <c r="G3163" t="s">
        <v>135</v>
      </c>
      <c r="H3163" t="s">
        <v>46</v>
      </c>
      <c r="I3163" t="s">
        <v>129</v>
      </c>
      <c r="J3163" t="s">
        <v>130</v>
      </c>
      <c r="K3163" t="s">
        <v>131</v>
      </c>
      <c r="L3163" t="s">
        <v>8956</v>
      </c>
      <c r="M3163" t="s">
        <v>8957</v>
      </c>
      <c r="N3163">
        <v>1.832777777</v>
      </c>
      <c r="O3163">
        <v>0</v>
      </c>
      <c r="P3163">
        <v>7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12.829444000000001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2765758</v>
      </c>
      <c r="B3164">
        <v>1</v>
      </c>
      <c r="C3164" t="s">
        <v>76</v>
      </c>
      <c r="D3164" t="s">
        <v>80</v>
      </c>
      <c r="E3164" t="s">
        <v>167</v>
      </c>
      <c r="F3164" t="s">
        <v>8958</v>
      </c>
      <c r="G3164" t="s">
        <v>195</v>
      </c>
      <c r="H3164" t="s">
        <v>46</v>
      </c>
      <c r="I3164" t="s">
        <v>129</v>
      </c>
      <c r="J3164" t="s">
        <v>130</v>
      </c>
      <c r="K3164" t="s">
        <v>131</v>
      </c>
      <c r="L3164" t="s">
        <v>8959</v>
      </c>
      <c r="M3164" t="s">
        <v>8960</v>
      </c>
      <c r="N3164">
        <v>1.9880555550000001</v>
      </c>
      <c r="O3164">
        <v>0</v>
      </c>
      <c r="P3164">
        <v>223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443.336389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2765759</v>
      </c>
      <c r="B3165">
        <v>1</v>
      </c>
      <c r="C3165" t="s">
        <v>76</v>
      </c>
      <c r="D3165" t="s">
        <v>89</v>
      </c>
      <c r="E3165" t="s">
        <v>153</v>
      </c>
      <c r="F3165" t="s">
        <v>8961</v>
      </c>
      <c r="G3165" t="s">
        <v>249</v>
      </c>
      <c r="H3165" t="s">
        <v>46</v>
      </c>
      <c r="I3165" t="s">
        <v>129</v>
      </c>
      <c r="J3165" t="s">
        <v>130</v>
      </c>
      <c r="K3165" t="s">
        <v>131</v>
      </c>
      <c r="L3165" t="s">
        <v>8962</v>
      </c>
      <c r="M3165" t="s">
        <v>8963</v>
      </c>
      <c r="N3165">
        <v>2.0952777770000002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2.095278</v>
      </c>
    </row>
    <row r="3166" spans="1:26" x14ac:dyDescent="0.3">
      <c r="A3166">
        <v>2765765</v>
      </c>
      <c r="B3166">
        <v>1</v>
      </c>
      <c r="C3166" t="s">
        <v>77</v>
      </c>
      <c r="D3166" t="s">
        <v>115</v>
      </c>
      <c r="E3166" t="s">
        <v>163</v>
      </c>
      <c r="F3166" t="s">
        <v>8964</v>
      </c>
      <c r="G3166" t="s">
        <v>264</v>
      </c>
      <c r="H3166" t="s">
        <v>47</v>
      </c>
      <c r="I3166" t="s">
        <v>129</v>
      </c>
      <c r="J3166" t="s">
        <v>130</v>
      </c>
      <c r="K3166" t="s">
        <v>131</v>
      </c>
      <c r="L3166" t="s">
        <v>8965</v>
      </c>
      <c r="M3166" t="s">
        <v>8966</v>
      </c>
      <c r="N3166">
        <v>2.233333333</v>
      </c>
      <c r="O3166">
        <v>0</v>
      </c>
      <c r="P3166">
        <v>0</v>
      </c>
      <c r="Q3166">
        <v>0</v>
      </c>
      <c r="R3166">
        <v>0</v>
      </c>
      <c r="S3166">
        <v>3</v>
      </c>
      <c r="T3166">
        <v>406</v>
      </c>
      <c r="U3166">
        <v>0</v>
      </c>
      <c r="V3166">
        <v>0</v>
      </c>
      <c r="W3166">
        <v>0</v>
      </c>
      <c r="X3166">
        <v>0</v>
      </c>
      <c r="Y3166">
        <v>6.7</v>
      </c>
      <c r="Z3166">
        <v>906.73333300000002</v>
      </c>
    </row>
    <row r="3167" spans="1:26" x14ac:dyDescent="0.3">
      <c r="A3167">
        <v>2765768</v>
      </c>
      <c r="B3167">
        <v>1</v>
      </c>
      <c r="C3167" t="s">
        <v>76</v>
      </c>
      <c r="D3167" t="s">
        <v>86</v>
      </c>
      <c r="E3167" t="s">
        <v>163</v>
      </c>
      <c r="F3167" t="s">
        <v>8967</v>
      </c>
      <c r="G3167" t="s">
        <v>199</v>
      </c>
      <c r="H3167" t="s">
        <v>47</v>
      </c>
      <c r="I3167" t="s">
        <v>129</v>
      </c>
      <c r="J3167" t="s">
        <v>130</v>
      </c>
      <c r="K3167" t="s">
        <v>131</v>
      </c>
      <c r="L3167" t="s">
        <v>8968</v>
      </c>
      <c r="M3167" t="s">
        <v>8969</v>
      </c>
      <c r="N3167">
        <v>0.169444444</v>
      </c>
      <c r="O3167">
        <v>4</v>
      </c>
      <c r="P3167">
        <v>232</v>
      </c>
      <c r="Q3167">
        <v>0</v>
      </c>
      <c r="R3167">
        <v>0</v>
      </c>
      <c r="S3167">
        <v>0</v>
      </c>
      <c r="T3167">
        <v>0</v>
      </c>
      <c r="U3167">
        <v>0.67777799999999999</v>
      </c>
      <c r="V3167">
        <v>39.311110999999997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2765772</v>
      </c>
      <c r="B3168">
        <v>1</v>
      </c>
      <c r="C3168" t="s">
        <v>76</v>
      </c>
      <c r="D3168" t="s">
        <v>90</v>
      </c>
      <c r="E3168" t="s">
        <v>153</v>
      </c>
      <c r="F3168" t="s">
        <v>8970</v>
      </c>
      <c r="G3168" t="s">
        <v>249</v>
      </c>
      <c r="H3168" t="s">
        <v>46</v>
      </c>
      <c r="I3168" t="s">
        <v>129</v>
      </c>
      <c r="J3168" t="s">
        <v>130</v>
      </c>
      <c r="K3168" t="s">
        <v>131</v>
      </c>
      <c r="L3168" t="s">
        <v>8971</v>
      </c>
      <c r="M3168" t="s">
        <v>8972</v>
      </c>
      <c r="N3168">
        <v>0.694722222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0.69472199999999995</v>
      </c>
    </row>
    <row r="3169" spans="1:26" x14ac:dyDescent="0.3">
      <c r="A3169">
        <v>2765775</v>
      </c>
      <c r="B3169">
        <v>1</v>
      </c>
      <c r="C3169" t="s">
        <v>76</v>
      </c>
      <c r="D3169" t="s">
        <v>78</v>
      </c>
      <c r="E3169" t="s">
        <v>153</v>
      </c>
      <c r="F3169" t="s">
        <v>8973</v>
      </c>
      <c r="G3169" t="s">
        <v>249</v>
      </c>
      <c r="H3169" t="s">
        <v>46</v>
      </c>
      <c r="I3169" t="s">
        <v>129</v>
      </c>
      <c r="J3169" t="s">
        <v>130</v>
      </c>
      <c r="K3169" t="s">
        <v>131</v>
      </c>
      <c r="L3169" t="s">
        <v>8974</v>
      </c>
      <c r="M3169" t="s">
        <v>8975</v>
      </c>
      <c r="N3169">
        <v>1.6788888879999999</v>
      </c>
      <c r="O3169">
        <v>0</v>
      </c>
      <c r="P3169">
        <v>4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6.7155560000000003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2765785</v>
      </c>
      <c r="B3170">
        <v>1</v>
      </c>
      <c r="C3170" t="s">
        <v>76</v>
      </c>
      <c r="D3170" t="s">
        <v>99</v>
      </c>
      <c r="E3170" t="s">
        <v>153</v>
      </c>
      <c r="F3170" t="s">
        <v>8976</v>
      </c>
      <c r="G3170" t="s">
        <v>155</v>
      </c>
      <c r="H3170" t="s">
        <v>46</v>
      </c>
      <c r="I3170" t="s">
        <v>129</v>
      </c>
      <c r="J3170" t="s">
        <v>130</v>
      </c>
      <c r="K3170" t="s">
        <v>131</v>
      </c>
      <c r="L3170" t="s">
        <v>8977</v>
      </c>
      <c r="M3170" t="s">
        <v>8978</v>
      </c>
      <c r="N3170">
        <v>4.7372222219999998</v>
      </c>
      <c r="O3170">
        <v>0</v>
      </c>
      <c r="P3170">
        <v>7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33.160556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2765783</v>
      </c>
      <c r="B3171">
        <v>1</v>
      </c>
      <c r="C3171" t="s">
        <v>77</v>
      </c>
      <c r="D3171" t="s">
        <v>124</v>
      </c>
      <c r="E3171" t="s">
        <v>222</v>
      </c>
      <c r="F3171" t="s">
        <v>8979</v>
      </c>
      <c r="G3171" t="s">
        <v>578</v>
      </c>
      <c r="H3171" t="s">
        <v>47</v>
      </c>
      <c r="I3171" t="s">
        <v>129</v>
      </c>
      <c r="J3171" t="s">
        <v>15</v>
      </c>
      <c r="K3171" t="s">
        <v>131</v>
      </c>
      <c r="L3171" t="s">
        <v>8980</v>
      </c>
      <c r="M3171" t="s">
        <v>8981</v>
      </c>
      <c r="N3171">
        <v>0.79777777699999997</v>
      </c>
      <c r="O3171">
        <v>53</v>
      </c>
      <c r="P3171">
        <v>7854</v>
      </c>
      <c r="Q3171">
        <v>0</v>
      </c>
      <c r="R3171">
        <v>0</v>
      </c>
      <c r="S3171">
        <v>0</v>
      </c>
      <c r="T3171">
        <v>0</v>
      </c>
      <c r="U3171">
        <v>42.282221999999997</v>
      </c>
      <c r="V3171">
        <v>6265.7466610000001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2765791</v>
      </c>
      <c r="B3172">
        <v>1</v>
      </c>
      <c r="C3172" t="s">
        <v>77</v>
      </c>
      <c r="D3172" t="s">
        <v>123</v>
      </c>
      <c r="E3172" t="s">
        <v>158</v>
      </c>
      <c r="F3172" t="s">
        <v>8982</v>
      </c>
      <c r="G3172" t="s">
        <v>732</v>
      </c>
      <c r="H3172" t="s">
        <v>47</v>
      </c>
      <c r="I3172" t="s">
        <v>129</v>
      </c>
      <c r="J3172" t="s">
        <v>130</v>
      </c>
      <c r="K3172" t="s">
        <v>131</v>
      </c>
      <c r="L3172" t="s">
        <v>8980</v>
      </c>
      <c r="M3172" t="s">
        <v>8983</v>
      </c>
      <c r="N3172">
        <v>3.3255555550000002</v>
      </c>
      <c r="O3172">
        <v>0</v>
      </c>
      <c r="P3172">
        <v>233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774.85444399999994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2765784</v>
      </c>
      <c r="B3173">
        <v>1</v>
      </c>
      <c r="C3173" t="s">
        <v>77</v>
      </c>
      <c r="D3173" t="s">
        <v>119</v>
      </c>
      <c r="E3173" t="s">
        <v>163</v>
      </c>
      <c r="F3173" t="s">
        <v>8984</v>
      </c>
      <c r="G3173" t="s">
        <v>344</v>
      </c>
      <c r="H3173" t="s">
        <v>47</v>
      </c>
      <c r="I3173" t="s">
        <v>129</v>
      </c>
      <c r="J3173" t="s">
        <v>130</v>
      </c>
      <c r="K3173" t="s">
        <v>142</v>
      </c>
      <c r="L3173" t="s">
        <v>8985</v>
      </c>
      <c r="M3173" t="s">
        <v>8986</v>
      </c>
      <c r="N3173">
        <v>1.5277777770000001</v>
      </c>
      <c r="O3173">
        <v>16</v>
      </c>
      <c r="P3173">
        <v>416</v>
      </c>
      <c r="Q3173">
        <v>0</v>
      </c>
      <c r="R3173">
        <v>0</v>
      </c>
      <c r="S3173">
        <v>0</v>
      </c>
      <c r="T3173">
        <v>0</v>
      </c>
      <c r="U3173">
        <v>24.444444000000001</v>
      </c>
      <c r="V3173">
        <v>635.55555500000003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2765743</v>
      </c>
      <c r="B3174">
        <v>1</v>
      </c>
      <c r="C3174" t="s">
        <v>77</v>
      </c>
      <c r="D3174" t="s">
        <v>108</v>
      </c>
      <c r="E3174" t="s">
        <v>167</v>
      </c>
      <c r="F3174" t="s">
        <v>1479</v>
      </c>
      <c r="G3174" t="s">
        <v>160</v>
      </c>
      <c r="H3174" t="s">
        <v>46</v>
      </c>
      <c r="I3174" t="s">
        <v>129</v>
      </c>
      <c r="J3174" t="s">
        <v>130</v>
      </c>
      <c r="K3174" t="s">
        <v>131</v>
      </c>
      <c r="L3174" t="s">
        <v>8987</v>
      </c>
      <c r="M3174" t="s">
        <v>8988</v>
      </c>
      <c r="N3174">
        <v>0.85083333299999997</v>
      </c>
      <c r="O3174">
        <v>0</v>
      </c>
      <c r="P3174">
        <v>162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137.83500000000001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2765789</v>
      </c>
      <c r="B3175">
        <v>1</v>
      </c>
      <c r="C3175" t="s">
        <v>76</v>
      </c>
      <c r="D3175" t="s">
        <v>106</v>
      </c>
      <c r="E3175" t="s">
        <v>163</v>
      </c>
      <c r="F3175" t="s">
        <v>8989</v>
      </c>
      <c r="G3175" t="s">
        <v>348</v>
      </c>
      <c r="H3175" t="s">
        <v>47</v>
      </c>
      <c r="I3175" t="s">
        <v>129</v>
      </c>
      <c r="J3175" t="s">
        <v>130</v>
      </c>
      <c r="K3175" t="s">
        <v>142</v>
      </c>
      <c r="L3175" t="s">
        <v>8990</v>
      </c>
      <c r="M3175" t="s">
        <v>8991</v>
      </c>
      <c r="N3175">
        <v>4.3261111110000003</v>
      </c>
      <c r="O3175">
        <v>1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4.326111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2765796</v>
      </c>
      <c r="B3176">
        <v>1</v>
      </c>
      <c r="C3176" t="s">
        <v>76</v>
      </c>
      <c r="D3176" t="s">
        <v>89</v>
      </c>
      <c r="E3176" t="s">
        <v>126</v>
      </c>
      <c r="F3176" t="s">
        <v>8992</v>
      </c>
      <c r="G3176" t="s">
        <v>128</v>
      </c>
      <c r="H3176" t="s">
        <v>46</v>
      </c>
      <c r="I3176" t="s">
        <v>129</v>
      </c>
      <c r="J3176" t="s">
        <v>130</v>
      </c>
      <c r="K3176" t="s">
        <v>131</v>
      </c>
      <c r="L3176" t="s">
        <v>8993</v>
      </c>
      <c r="M3176" t="s">
        <v>8994</v>
      </c>
      <c r="N3176">
        <v>2.1411111109999998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4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8.5644439999999999</v>
      </c>
    </row>
    <row r="3177" spans="1:26" x14ac:dyDescent="0.3">
      <c r="A3177">
        <v>2765794</v>
      </c>
      <c r="B3177">
        <v>1</v>
      </c>
      <c r="C3177" t="s">
        <v>77</v>
      </c>
      <c r="D3177" t="s">
        <v>124</v>
      </c>
      <c r="E3177" t="s">
        <v>153</v>
      </c>
      <c r="F3177" t="s">
        <v>8995</v>
      </c>
      <c r="G3177" t="s">
        <v>249</v>
      </c>
      <c r="H3177" t="s">
        <v>46</v>
      </c>
      <c r="I3177" t="s">
        <v>129</v>
      </c>
      <c r="J3177" t="s">
        <v>130</v>
      </c>
      <c r="K3177" t="s">
        <v>131</v>
      </c>
      <c r="L3177" t="s">
        <v>8996</v>
      </c>
      <c r="M3177" t="s">
        <v>8997</v>
      </c>
      <c r="N3177">
        <v>2.3388888880000001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2.338889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2765795</v>
      </c>
      <c r="B3178">
        <v>1</v>
      </c>
      <c r="C3178" t="s">
        <v>77</v>
      </c>
      <c r="D3178" t="s">
        <v>122</v>
      </c>
      <c r="E3178" t="s">
        <v>163</v>
      </c>
      <c r="F3178" t="s">
        <v>1394</v>
      </c>
      <c r="G3178" t="s">
        <v>199</v>
      </c>
      <c r="H3178" t="s">
        <v>47</v>
      </c>
      <c r="I3178" t="s">
        <v>129</v>
      </c>
      <c r="J3178" t="s">
        <v>130</v>
      </c>
      <c r="K3178" t="s">
        <v>131</v>
      </c>
      <c r="L3178" t="s">
        <v>8998</v>
      </c>
      <c r="M3178" t="s">
        <v>8999</v>
      </c>
      <c r="N3178">
        <v>8.9722222000000004E-2</v>
      </c>
      <c r="O3178">
        <v>0</v>
      </c>
      <c r="P3178">
        <v>0</v>
      </c>
      <c r="Q3178">
        <v>6</v>
      </c>
      <c r="R3178">
        <v>179</v>
      </c>
      <c r="S3178">
        <v>4</v>
      </c>
      <c r="T3178">
        <v>83</v>
      </c>
      <c r="U3178">
        <v>0</v>
      </c>
      <c r="V3178">
        <v>0</v>
      </c>
      <c r="W3178">
        <v>0.53833299999999995</v>
      </c>
      <c r="X3178">
        <v>16.060278</v>
      </c>
      <c r="Y3178">
        <v>0.35888900000000001</v>
      </c>
      <c r="Z3178">
        <v>7.4469440000000002</v>
      </c>
    </row>
    <row r="3179" spans="1:26" x14ac:dyDescent="0.3">
      <c r="A3179">
        <v>2765772</v>
      </c>
      <c r="B3179">
        <v>2</v>
      </c>
      <c r="C3179" t="s">
        <v>76</v>
      </c>
      <c r="D3179" t="s">
        <v>90</v>
      </c>
      <c r="E3179" t="s">
        <v>167</v>
      </c>
      <c r="F3179" t="s">
        <v>9000</v>
      </c>
      <c r="G3179" t="s">
        <v>249</v>
      </c>
      <c r="H3179" t="s">
        <v>46</v>
      </c>
      <c r="I3179" t="s">
        <v>129</v>
      </c>
      <c r="J3179" t="s">
        <v>130</v>
      </c>
      <c r="K3179" t="s">
        <v>131</v>
      </c>
      <c r="L3179" t="s">
        <v>8972</v>
      </c>
      <c r="M3179" t="s">
        <v>9001</v>
      </c>
      <c r="N3179">
        <v>0.65722222200000002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169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111.070556</v>
      </c>
    </row>
    <row r="3180" spans="1:26" x14ac:dyDescent="0.3">
      <c r="A3180">
        <v>2765808</v>
      </c>
      <c r="B3180">
        <v>1</v>
      </c>
      <c r="C3180" t="s">
        <v>77</v>
      </c>
      <c r="D3180" t="s">
        <v>123</v>
      </c>
      <c r="E3180" t="s">
        <v>163</v>
      </c>
      <c r="F3180" t="s">
        <v>3489</v>
      </c>
      <c r="G3180" t="s">
        <v>199</v>
      </c>
      <c r="H3180" t="s">
        <v>47</v>
      </c>
      <c r="I3180" t="s">
        <v>129</v>
      </c>
      <c r="J3180" t="s">
        <v>130</v>
      </c>
      <c r="K3180" t="s">
        <v>131</v>
      </c>
      <c r="L3180" t="s">
        <v>9002</v>
      </c>
      <c r="M3180" t="s">
        <v>9003</v>
      </c>
      <c r="N3180">
        <v>0.71388888800000005</v>
      </c>
      <c r="O3180">
        <v>116</v>
      </c>
      <c r="P3180">
        <v>719</v>
      </c>
      <c r="Q3180">
        <v>0</v>
      </c>
      <c r="R3180">
        <v>0</v>
      </c>
      <c r="S3180">
        <v>0</v>
      </c>
      <c r="T3180">
        <v>0</v>
      </c>
      <c r="U3180">
        <v>82.811110999999997</v>
      </c>
      <c r="V3180">
        <v>513.28611000000001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2765806</v>
      </c>
      <c r="B3181">
        <v>1</v>
      </c>
      <c r="C3181" t="s">
        <v>76</v>
      </c>
      <c r="D3181" t="s">
        <v>101</v>
      </c>
      <c r="E3181" t="s">
        <v>222</v>
      </c>
      <c r="F3181" t="s">
        <v>7884</v>
      </c>
      <c r="G3181" t="s">
        <v>199</v>
      </c>
      <c r="H3181" t="s">
        <v>47</v>
      </c>
      <c r="I3181" t="s">
        <v>129</v>
      </c>
      <c r="J3181" t="s">
        <v>130</v>
      </c>
      <c r="K3181" t="s">
        <v>131</v>
      </c>
      <c r="L3181" t="s">
        <v>9004</v>
      </c>
      <c r="M3181" t="s">
        <v>9005</v>
      </c>
      <c r="N3181">
        <v>0.97694444400000002</v>
      </c>
      <c r="O3181">
        <v>0</v>
      </c>
      <c r="P3181">
        <v>689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673.11472200000003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2765557</v>
      </c>
      <c r="B3182">
        <v>2</v>
      </c>
      <c r="C3182" t="s">
        <v>76</v>
      </c>
      <c r="D3182" t="s">
        <v>81</v>
      </c>
      <c r="E3182" t="s">
        <v>167</v>
      </c>
      <c r="F3182" t="s">
        <v>9006</v>
      </c>
      <c r="G3182" t="s">
        <v>206</v>
      </c>
      <c r="H3182" t="s">
        <v>46</v>
      </c>
      <c r="I3182" t="s">
        <v>129</v>
      </c>
      <c r="J3182" t="s">
        <v>130</v>
      </c>
      <c r="K3182" t="s">
        <v>131</v>
      </c>
      <c r="L3182" t="s">
        <v>8778</v>
      </c>
      <c r="M3182" t="s">
        <v>9007</v>
      </c>
      <c r="N3182">
        <v>1.8661111109999999</v>
      </c>
      <c r="O3182">
        <v>0</v>
      </c>
      <c r="P3182">
        <v>348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649.40666699999997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2765811</v>
      </c>
      <c r="B3183">
        <v>1</v>
      </c>
      <c r="C3183" t="s">
        <v>76</v>
      </c>
      <c r="D3183" t="s">
        <v>79</v>
      </c>
      <c r="E3183" t="s">
        <v>153</v>
      </c>
      <c r="F3183" t="s">
        <v>9008</v>
      </c>
      <c r="G3183" t="s">
        <v>206</v>
      </c>
      <c r="H3183" t="s">
        <v>46</v>
      </c>
      <c r="I3183" t="s">
        <v>129</v>
      </c>
      <c r="J3183" t="s">
        <v>130</v>
      </c>
      <c r="K3183" t="s">
        <v>131</v>
      </c>
      <c r="L3183" t="s">
        <v>9009</v>
      </c>
      <c r="M3183" t="s">
        <v>9010</v>
      </c>
      <c r="N3183">
        <v>2.394722222</v>
      </c>
      <c r="O3183">
        <v>0</v>
      </c>
      <c r="P3183">
        <v>3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7.1841670000000004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2765823</v>
      </c>
      <c r="B3184">
        <v>1</v>
      </c>
      <c r="C3184" t="s">
        <v>76</v>
      </c>
      <c r="D3184" t="s">
        <v>99</v>
      </c>
      <c r="E3184" t="s">
        <v>158</v>
      </c>
      <c r="F3184" t="s">
        <v>7896</v>
      </c>
      <c r="G3184" t="s">
        <v>199</v>
      </c>
      <c r="H3184" t="s">
        <v>47</v>
      </c>
      <c r="I3184" t="s">
        <v>129</v>
      </c>
      <c r="J3184" t="s">
        <v>130</v>
      </c>
      <c r="K3184" t="s">
        <v>131</v>
      </c>
      <c r="L3184" t="s">
        <v>9011</v>
      </c>
      <c r="M3184" t="s">
        <v>9012</v>
      </c>
      <c r="N3184">
        <v>1.4183333330000001</v>
      </c>
      <c r="O3184">
        <v>4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5.6733330000000004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2765825</v>
      </c>
      <c r="B3185">
        <v>1</v>
      </c>
      <c r="C3185" t="s">
        <v>76</v>
      </c>
      <c r="D3185" t="s">
        <v>101</v>
      </c>
      <c r="E3185" t="s">
        <v>126</v>
      </c>
      <c r="F3185" t="s">
        <v>9013</v>
      </c>
      <c r="G3185" t="s">
        <v>160</v>
      </c>
      <c r="H3185" t="s">
        <v>46</v>
      </c>
      <c r="I3185" t="s">
        <v>129</v>
      </c>
      <c r="J3185" t="s">
        <v>130</v>
      </c>
      <c r="K3185" t="s">
        <v>131</v>
      </c>
      <c r="L3185" t="s">
        <v>9014</v>
      </c>
      <c r="M3185" t="s">
        <v>9015</v>
      </c>
      <c r="N3185">
        <v>2.5888888880000001</v>
      </c>
      <c r="O3185">
        <v>0</v>
      </c>
      <c r="P3185">
        <v>270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699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2765826</v>
      </c>
      <c r="B3186">
        <v>1</v>
      </c>
      <c r="C3186" t="s">
        <v>76</v>
      </c>
      <c r="D3186" t="s">
        <v>88</v>
      </c>
      <c r="E3186" t="s">
        <v>167</v>
      </c>
      <c r="F3186" t="s">
        <v>4769</v>
      </c>
      <c r="G3186" t="s">
        <v>135</v>
      </c>
      <c r="H3186" t="s">
        <v>46</v>
      </c>
      <c r="I3186" t="s">
        <v>129</v>
      </c>
      <c r="J3186" t="s">
        <v>130</v>
      </c>
      <c r="K3186" t="s">
        <v>131</v>
      </c>
      <c r="L3186" t="s">
        <v>9016</v>
      </c>
      <c r="M3186" t="s">
        <v>9017</v>
      </c>
      <c r="N3186">
        <v>2.1208333330000002</v>
      </c>
      <c r="O3186">
        <v>0</v>
      </c>
      <c r="P3186">
        <v>234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496.27499999999998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2765835</v>
      </c>
      <c r="B3187">
        <v>1</v>
      </c>
      <c r="C3187" t="s">
        <v>77</v>
      </c>
      <c r="D3187" t="s">
        <v>119</v>
      </c>
      <c r="E3187" t="s">
        <v>222</v>
      </c>
      <c r="F3187" t="s">
        <v>3317</v>
      </c>
      <c r="G3187" t="s">
        <v>199</v>
      </c>
      <c r="H3187" t="s">
        <v>47</v>
      </c>
      <c r="I3187" t="s">
        <v>129</v>
      </c>
      <c r="J3187" t="s">
        <v>130</v>
      </c>
      <c r="K3187" t="s">
        <v>131</v>
      </c>
      <c r="L3187" t="s">
        <v>9018</v>
      </c>
      <c r="M3187" t="s">
        <v>9019</v>
      </c>
      <c r="N3187">
        <v>0.56194444399999999</v>
      </c>
      <c r="O3187">
        <v>97</v>
      </c>
      <c r="P3187">
        <v>114</v>
      </c>
      <c r="Q3187">
        <v>0</v>
      </c>
      <c r="R3187">
        <v>0</v>
      </c>
      <c r="S3187">
        <v>1</v>
      </c>
      <c r="T3187">
        <v>0</v>
      </c>
      <c r="U3187">
        <v>54.508611000000002</v>
      </c>
      <c r="V3187">
        <v>64.061667</v>
      </c>
      <c r="W3187">
        <v>0</v>
      </c>
      <c r="X3187">
        <v>0</v>
      </c>
      <c r="Y3187">
        <v>0.561944</v>
      </c>
      <c r="Z3187">
        <v>0</v>
      </c>
    </row>
    <row r="3188" spans="1:26" x14ac:dyDescent="0.3">
      <c r="A3188">
        <v>2765837</v>
      </c>
      <c r="B3188">
        <v>1</v>
      </c>
      <c r="C3188" t="s">
        <v>77</v>
      </c>
      <c r="D3188" t="s">
        <v>120</v>
      </c>
      <c r="E3188" t="s">
        <v>126</v>
      </c>
      <c r="F3188" t="s">
        <v>9020</v>
      </c>
      <c r="G3188" t="s">
        <v>128</v>
      </c>
      <c r="H3188" t="s">
        <v>46</v>
      </c>
      <c r="I3188" t="s">
        <v>129</v>
      </c>
      <c r="J3188" t="s">
        <v>130</v>
      </c>
      <c r="K3188" t="s">
        <v>131</v>
      </c>
      <c r="L3188" t="s">
        <v>9021</v>
      </c>
      <c r="M3188" t="s">
        <v>9022</v>
      </c>
      <c r="N3188">
        <v>0.951944444</v>
      </c>
      <c r="O3188">
        <v>0</v>
      </c>
      <c r="P3188">
        <v>0</v>
      </c>
      <c r="Q3188">
        <v>0</v>
      </c>
      <c r="R3188">
        <v>110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104.71388899999999</v>
      </c>
      <c r="Y3188">
        <v>0</v>
      </c>
      <c r="Z3188">
        <v>0</v>
      </c>
    </row>
    <row r="3189" spans="1:26" x14ac:dyDescent="0.3">
      <c r="A3189">
        <v>2765839</v>
      </c>
      <c r="B3189">
        <v>1</v>
      </c>
      <c r="C3189" t="s">
        <v>76</v>
      </c>
      <c r="D3189" t="s">
        <v>78</v>
      </c>
      <c r="E3189" t="s">
        <v>167</v>
      </c>
      <c r="F3189" t="s">
        <v>180</v>
      </c>
      <c r="G3189" t="s">
        <v>135</v>
      </c>
      <c r="H3189" t="s">
        <v>46</v>
      </c>
      <c r="I3189" t="s">
        <v>129</v>
      </c>
      <c r="J3189" t="s">
        <v>130</v>
      </c>
      <c r="K3189" t="s">
        <v>131</v>
      </c>
      <c r="L3189" t="s">
        <v>9023</v>
      </c>
      <c r="M3189" t="s">
        <v>9024</v>
      </c>
      <c r="N3189">
        <v>1.166111111</v>
      </c>
      <c r="O3189">
        <v>0</v>
      </c>
      <c r="P3189">
        <v>600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699.66666699999996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2765846</v>
      </c>
      <c r="B3190">
        <v>1</v>
      </c>
      <c r="C3190" t="s">
        <v>76</v>
      </c>
      <c r="D3190" t="s">
        <v>81</v>
      </c>
      <c r="E3190" t="s">
        <v>153</v>
      </c>
      <c r="F3190" t="s">
        <v>741</v>
      </c>
      <c r="G3190" t="s">
        <v>206</v>
      </c>
      <c r="H3190" t="s">
        <v>46</v>
      </c>
      <c r="I3190" t="s">
        <v>129</v>
      </c>
      <c r="J3190" t="s">
        <v>130</v>
      </c>
      <c r="K3190" t="s">
        <v>131</v>
      </c>
      <c r="L3190" t="s">
        <v>9025</v>
      </c>
      <c r="M3190" t="s">
        <v>9026</v>
      </c>
      <c r="N3190">
        <v>2.6072222219999999</v>
      </c>
      <c r="O3190">
        <v>0</v>
      </c>
      <c r="P3190">
        <v>18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46.93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2765842</v>
      </c>
      <c r="B3191">
        <v>1</v>
      </c>
      <c r="C3191" t="s">
        <v>76</v>
      </c>
      <c r="D3191" t="s">
        <v>83</v>
      </c>
      <c r="E3191" t="s">
        <v>167</v>
      </c>
      <c r="F3191" t="s">
        <v>8710</v>
      </c>
      <c r="G3191" t="s">
        <v>160</v>
      </c>
      <c r="H3191" t="s">
        <v>46</v>
      </c>
      <c r="I3191" t="s">
        <v>129</v>
      </c>
      <c r="J3191" t="s">
        <v>130</v>
      </c>
      <c r="K3191" t="s">
        <v>131</v>
      </c>
      <c r="L3191" t="s">
        <v>9027</v>
      </c>
      <c r="M3191" t="s">
        <v>9028</v>
      </c>
      <c r="N3191">
        <v>9.8055555000000003E-2</v>
      </c>
      <c r="O3191">
        <v>0</v>
      </c>
      <c r="P3191">
        <v>568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55.695554999999999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2765746</v>
      </c>
      <c r="B3192">
        <v>2</v>
      </c>
      <c r="C3192" t="s">
        <v>77</v>
      </c>
      <c r="D3192" t="s">
        <v>123</v>
      </c>
      <c r="E3192" t="s">
        <v>167</v>
      </c>
      <c r="F3192" t="s">
        <v>9029</v>
      </c>
      <c r="G3192" t="s">
        <v>195</v>
      </c>
      <c r="H3192" t="s">
        <v>46</v>
      </c>
      <c r="I3192" t="s">
        <v>129</v>
      </c>
      <c r="J3192" t="s">
        <v>130</v>
      </c>
      <c r="K3192" t="s">
        <v>131</v>
      </c>
      <c r="L3192" t="s">
        <v>8949</v>
      </c>
      <c r="M3192" t="s">
        <v>9030</v>
      </c>
      <c r="N3192">
        <v>0.24666666600000001</v>
      </c>
      <c r="O3192">
        <v>0</v>
      </c>
      <c r="P3192">
        <v>202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49.826667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2765848</v>
      </c>
      <c r="B3193">
        <v>1</v>
      </c>
      <c r="C3193" t="s">
        <v>76</v>
      </c>
      <c r="D3193" t="s">
        <v>80</v>
      </c>
      <c r="E3193" t="s">
        <v>126</v>
      </c>
      <c r="F3193" t="s">
        <v>9031</v>
      </c>
      <c r="G3193" t="s">
        <v>128</v>
      </c>
      <c r="H3193" t="s">
        <v>46</v>
      </c>
      <c r="I3193" t="s">
        <v>129</v>
      </c>
      <c r="J3193" t="s">
        <v>130</v>
      </c>
      <c r="K3193" t="s">
        <v>131</v>
      </c>
      <c r="L3193" t="s">
        <v>9032</v>
      </c>
      <c r="M3193" t="s">
        <v>9033</v>
      </c>
      <c r="N3193">
        <v>1.6497222220000001</v>
      </c>
      <c r="O3193">
        <v>0</v>
      </c>
      <c r="P3193">
        <v>77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127.028611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2765852</v>
      </c>
      <c r="B3194">
        <v>1</v>
      </c>
      <c r="C3194" t="s">
        <v>76</v>
      </c>
      <c r="D3194" t="s">
        <v>85</v>
      </c>
      <c r="E3194" t="s">
        <v>167</v>
      </c>
      <c r="F3194" t="s">
        <v>9034</v>
      </c>
      <c r="G3194" t="s">
        <v>160</v>
      </c>
      <c r="H3194" t="s">
        <v>46</v>
      </c>
      <c r="I3194" t="s">
        <v>129</v>
      </c>
      <c r="J3194" t="s">
        <v>130</v>
      </c>
      <c r="K3194" t="s">
        <v>131</v>
      </c>
      <c r="L3194" t="s">
        <v>9035</v>
      </c>
      <c r="M3194" t="s">
        <v>9036</v>
      </c>
      <c r="N3194">
        <v>0.17277777699999999</v>
      </c>
      <c r="O3194">
        <v>0</v>
      </c>
      <c r="P3194">
        <v>180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31.1</v>
      </c>
      <c r="W3194">
        <v>0</v>
      </c>
      <c r="X3194">
        <v>0</v>
      </c>
      <c r="Y3194">
        <v>0</v>
      </c>
      <c r="Z3194">
        <v>0</v>
      </c>
    </row>
    <row r="3195" spans="1:26" x14ac:dyDescent="0.3">
      <c r="A3195">
        <v>2765855</v>
      </c>
      <c r="B3195">
        <v>1</v>
      </c>
      <c r="C3195" t="s">
        <v>77</v>
      </c>
      <c r="D3195" t="s">
        <v>114</v>
      </c>
      <c r="E3195" t="s">
        <v>158</v>
      </c>
      <c r="F3195" t="s">
        <v>9037</v>
      </c>
      <c r="G3195" t="s">
        <v>199</v>
      </c>
      <c r="H3195" t="s">
        <v>47</v>
      </c>
      <c r="I3195" t="s">
        <v>339</v>
      </c>
      <c r="J3195" t="s">
        <v>130</v>
      </c>
      <c r="K3195" t="s">
        <v>131</v>
      </c>
      <c r="L3195" t="s">
        <v>9038</v>
      </c>
      <c r="M3195" t="s">
        <v>9039</v>
      </c>
      <c r="N3195">
        <v>2.8333332999999999E-2</v>
      </c>
      <c r="O3195">
        <v>3</v>
      </c>
      <c r="P3195">
        <v>513</v>
      </c>
      <c r="Q3195">
        <v>0</v>
      </c>
      <c r="R3195">
        <v>0</v>
      </c>
      <c r="S3195">
        <v>8</v>
      </c>
      <c r="T3195">
        <v>361</v>
      </c>
      <c r="U3195">
        <v>8.5000000000000006E-2</v>
      </c>
      <c r="V3195">
        <v>14.535</v>
      </c>
      <c r="W3195">
        <v>0</v>
      </c>
      <c r="X3195">
        <v>0</v>
      </c>
      <c r="Y3195">
        <v>0.22666700000000001</v>
      </c>
      <c r="Z3195">
        <v>10.228332999999999</v>
      </c>
    </row>
    <row r="3196" spans="1:26" x14ac:dyDescent="0.3">
      <c r="A3196">
        <v>2765859</v>
      </c>
      <c r="B3196">
        <v>1</v>
      </c>
      <c r="C3196" t="s">
        <v>76</v>
      </c>
      <c r="D3196" t="s">
        <v>90</v>
      </c>
      <c r="E3196" t="s">
        <v>126</v>
      </c>
      <c r="F3196" t="s">
        <v>9040</v>
      </c>
      <c r="G3196" t="s">
        <v>160</v>
      </c>
      <c r="H3196" t="s">
        <v>46</v>
      </c>
      <c r="I3196" t="s">
        <v>129</v>
      </c>
      <c r="J3196" t="s">
        <v>130</v>
      </c>
      <c r="K3196" t="s">
        <v>131</v>
      </c>
      <c r="L3196" t="s">
        <v>9041</v>
      </c>
      <c r="M3196" t="s">
        <v>9042</v>
      </c>
      <c r="N3196">
        <v>0.5575</v>
      </c>
      <c r="O3196">
        <v>0</v>
      </c>
      <c r="P3196">
        <v>121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67.457499999999996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2765860</v>
      </c>
      <c r="B3197">
        <v>1</v>
      </c>
      <c r="C3197" t="s">
        <v>76</v>
      </c>
      <c r="D3197" t="s">
        <v>101</v>
      </c>
      <c r="E3197" t="s">
        <v>222</v>
      </c>
      <c r="F3197" t="s">
        <v>9043</v>
      </c>
      <c r="G3197" t="s">
        <v>199</v>
      </c>
      <c r="H3197" t="s">
        <v>47</v>
      </c>
      <c r="I3197" t="s">
        <v>129</v>
      </c>
      <c r="J3197" t="s">
        <v>130</v>
      </c>
      <c r="K3197" t="s">
        <v>131</v>
      </c>
      <c r="L3197" t="s">
        <v>9044</v>
      </c>
      <c r="M3197" t="s">
        <v>9045</v>
      </c>
      <c r="N3197">
        <v>2.11</v>
      </c>
      <c r="O3197">
        <v>0</v>
      </c>
      <c r="P3197">
        <v>689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1453.79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2765423</v>
      </c>
      <c r="B3198">
        <v>2</v>
      </c>
      <c r="C3198" t="s">
        <v>76</v>
      </c>
      <c r="D3198" t="s">
        <v>103</v>
      </c>
      <c r="E3198" t="s">
        <v>167</v>
      </c>
      <c r="F3198" t="s">
        <v>9046</v>
      </c>
      <c r="G3198" t="s">
        <v>155</v>
      </c>
      <c r="H3198" t="s">
        <v>46</v>
      </c>
      <c r="I3198" t="s">
        <v>129</v>
      </c>
      <c r="J3198" t="s">
        <v>130</v>
      </c>
      <c r="K3198" t="s">
        <v>131</v>
      </c>
      <c r="L3198" t="s">
        <v>8615</v>
      </c>
      <c r="M3198" t="s">
        <v>9047</v>
      </c>
      <c r="N3198">
        <v>0.69027777700000004</v>
      </c>
      <c r="O3198">
        <v>0</v>
      </c>
      <c r="P3198">
        <v>0</v>
      </c>
      <c r="Q3198">
        <v>0</v>
      </c>
      <c r="R3198">
        <v>73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50.390278000000002</v>
      </c>
      <c r="Y3198">
        <v>0</v>
      </c>
      <c r="Z3198">
        <v>0</v>
      </c>
    </row>
    <row r="3199" spans="1:26" x14ac:dyDescent="0.3">
      <c r="A3199">
        <v>2765869</v>
      </c>
      <c r="B3199">
        <v>1</v>
      </c>
      <c r="C3199" t="s">
        <v>76</v>
      </c>
      <c r="D3199" t="s">
        <v>91</v>
      </c>
      <c r="E3199" t="s">
        <v>153</v>
      </c>
      <c r="F3199" t="s">
        <v>9048</v>
      </c>
      <c r="G3199" t="s">
        <v>155</v>
      </c>
      <c r="H3199" t="s">
        <v>46</v>
      </c>
      <c r="I3199" t="s">
        <v>129</v>
      </c>
      <c r="J3199" t="s">
        <v>130</v>
      </c>
      <c r="K3199" t="s">
        <v>131</v>
      </c>
      <c r="L3199" t="s">
        <v>9049</v>
      </c>
      <c r="M3199" t="s">
        <v>9050</v>
      </c>
      <c r="N3199">
        <v>3.5233333330000001</v>
      </c>
      <c r="O3199">
        <v>0</v>
      </c>
      <c r="P3199">
        <v>0</v>
      </c>
      <c r="Q3199">
        <v>0</v>
      </c>
      <c r="R3199">
        <v>2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7.0466670000000002</v>
      </c>
      <c r="Y3199">
        <v>0</v>
      </c>
      <c r="Z3199">
        <v>0</v>
      </c>
    </row>
    <row r="3200" spans="1:26" x14ac:dyDescent="0.3">
      <c r="A3200">
        <v>2765866</v>
      </c>
      <c r="B3200">
        <v>1</v>
      </c>
      <c r="C3200" t="s">
        <v>76</v>
      </c>
      <c r="D3200" t="s">
        <v>102</v>
      </c>
      <c r="E3200" t="s">
        <v>167</v>
      </c>
      <c r="F3200" t="s">
        <v>9051</v>
      </c>
      <c r="G3200" t="s">
        <v>160</v>
      </c>
      <c r="H3200" t="s">
        <v>46</v>
      </c>
      <c r="I3200" t="s">
        <v>129</v>
      </c>
      <c r="J3200" t="s">
        <v>130</v>
      </c>
      <c r="K3200" t="s">
        <v>131</v>
      </c>
      <c r="L3200" t="s">
        <v>9052</v>
      </c>
      <c r="M3200" t="s">
        <v>9053</v>
      </c>
      <c r="N3200">
        <v>1.479166666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107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158.27083300000001</v>
      </c>
    </row>
    <row r="3201" spans="1:26" x14ac:dyDescent="0.3">
      <c r="A3201">
        <v>2765870</v>
      </c>
      <c r="B3201">
        <v>1</v>
      </c>
      <c r="C3201" t="s">
        <v>76</v>
      </c>
      <c r="D3201" t="s">
        <v>94</v>
      </c>
      <c r="E3201" t="s">
        <v>153</v>
      </c>
      <c r="F3201" t="s">
        <v>9054</v>
      </c>
      <c r="G3201" t="s">
        <v>249</v>
      </c>
      <c r="H3201" t="s">
        <v>46</v>
      </c>
      <c r="I3201" t="s">
        <v>129</v>
      </c>
      <c r="J3201" t="s">
        <v>130</v>
      </c>
      <c r="K3201" t="s">
        <v>131</v>
      </c>
      <c r="L3201" t="s">
        <v>9055</v>
      </c>
      <c r="M3201" t="s">
        <v>9056</v>
      </c>
      <c r="N3201">
        <v>6.812777777</v>
      </c>
      <c r="O3201">
        <v>0</v>
      </c>
      <c r="P3201">
        <v>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6.8127779999999998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2765871</v>
      </c>
      <c r="B3202">
        <v>1</v>
      </c>
      <c r="C3202" t="s">
        <v>76</v>
      </c>
      <c r="D3202" t="s">
        <v>88</v>
      </c>
      <c r="E3202" t="s">
        <v>126</v>
      </c>
      <c r="F3202" t="s">
        <v>9057</v>
      </c>
      <c r="G3202" t="s">
        <v>128</v>
      </c>
      <c r="H3202" t="s">
        <v>46</v>
      </c>
      <c r="I3202" t="s">
        <v>129</v>
      </c>
      <c r="J3202" t="s">
        <v>130</v>
      </c>
      <c r="K3202" t="s">
        <v>131</v>
      </c>
      <c r="L3202" t="s">
        <v>9058</v>
      </c>
      <c r="M3202" t="s">
        <v>9059</v>
      </c>
      <c r="N3202">
        <v>1.146666666</v>
      </c>
      <c r="O3202">
        <v>0</v>
      </c>
      <c r="P3202">
        <v>170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194.933333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2765882</v>
      </c>
      <c r="B3203">
        <v>1</v>
      </c>
      <c r="C3203" t="s">
        <v>76</v>
      </c>
      <c r="D3203" t="s">
        <v>96</v>
      </c>
      <c r="E3203" t="s">
        <v>153</v>
      </c>
      <c r="F3203" t="s">
        <v>9060</v>
      </c>
      <c r="G3203" t="s">
        <v>249</v>
      </c>
      <c r="H3203" t="s">
        <v>46</v>
      </c>
      <c r="I3203" t="s">
        <v>129</v>
      </c>
      <c r="J3203" t="s">
        <v>130</v>
      </c>
      <c r="K3203" t="s">
        <v>131</v>
      </c>
      <c r="L3203" t="s">
        <v>9061</v>
      </c>
      <c r="M3203" t="s">
        <v>9062</v>
      </c>
      <c r="N3203">
        <v>0.95166666600000005</v>
      </c>
      <c r="O3203">
        <v>0</v>
      </c>
      <c r="P3203">
        <v>1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0.95166700000000004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2765878</v>
      </c>
      <c r="B3204">
        <v>1</v>
      </c>
      <c r="C3204" t="s">
        <v>76</v>
      </c>
      <c r="D3204" t="s">
        <v>104</v>
      </c>
      <c r="E3204" t="s">
        <v>153</v>
      </c>
      <c r="F3204" t="s">
        <v>9063</v>
      </c>
      <c r="G3204" t="s">
        <v>249</v>
      </c>
      <c r="H3204" t="s">
        <v>46</v>
      </c>
      <c r="I3204" t="s">
        <v>129</v>
      </c>
      <c r="J3204" t="s">
        <v>130</v>
      </c>
      <c r="K3204" t="s">
        <v>131</v>
      </c>
      <c r="L3204" t="s">
        <v>9064</v>
      </c>
      <c r="M3204" t="s">
        <v>9065</v>
      </c>
      <c r="N3204">
        <v>3.8233333329999999</v>
      </c>
      <c r="O3204">
        <v>0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3.8233329999999999</v>
      </c>
      <c r="Y3204">
        <v>0</v>
      </c>
      <c r="Z3204">
        <v>0</v>
      </c>
    </row>
    <row r="3205" spans="1:26" x14ac:dyDescent="0.3">
      <c r="A3205">
        <v>2765880</v>
      </c>
      <c r="B3205">
        <v>1</v>
      </c>
      <c r="C3205" t="s">
        <v>77</v>
      </c>
      <c r="D3205" t="s">
        <v>123</v>
      </c>
      <c r="E3205" t="s">
        <v>163</v>
      </c>
      <c r="F3205" t="s">
        <v>3649</v>
      </c>
      <c r="G3205" t="s">
        <v>199</v>
      </c>
      <c r="H3205" t="s">
        <v>47</v>
      </c>
      <c r="I3205" t="s">
        <v>129</v>
      </c>
      <c r="J3205" t="s">
        <v>130</v>
      </c>
      <c r="K3205" t="s">
        <v>131</v>
      </c>
      <c r="L3205" t="s">
        <v>9066</v>
      </c>
      <c r="M3205" t="s">
        <v>9067</v>
      </c>
      <c r="N3205">
        <v>3.111111111</v>
      </c>
      <c r="O3205">
        <v>116</v>
      </c>
      <c r="P3205">
        <v>719</v>
      </c>
      <c r="Q3205">
        <v>0</v>
      </c>
      <c r="R3205">
        <v>0</v>
      </c>
      <c r="S3205">
        <v>0</v>
      </c>
      <c r="T3205">
        <v>0</v>
      </c>
      <c r="U3205">
        <v>360.88888900000001</v>
      </c>
      <c r="V3205">
        <v>2236.8888889999998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2766067</v>
      </c>
      <c r="B3206">
        <v>1</v>
      </c>
      <c r="C3206" t="s">
        <v>76</v>
      </c>
      <c r="D3206" t="s">
        <v>78</v>
      </c>
      <c r="E3206" t="s">
        <v>145</v>
      </c>
      <c r="F3206" t="s">
        <v>1795</v>
      </c>
      <c r="G3206" t="s">
        <v>135</v>
      </c>
      <c r="H3206" t="s">
        <v>46</v>
      </c>
      <c r="I3206" t="s">
        <v>129</v>
      </c>
      <c r="J3206" t="s">
        <v>130</v>
      </c>
      <c r="K3206" t="s">
        <v>131</v>
      </c>
      <c r="L3206" t="s">
        <v>9068</v>
      </c>
      <c r="M3206" t="s">
        <v>9069</v>
      </c>
      <c r="N3206">
        <v>4.0441666659999997</v>
      </c>
      <c r="O3206">
        <v>0</v>
      </c>
      <c r="P3206">
        <v>18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72.795000000000002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2765884</v>
      </c>
      <c r="B3207">
        <v>1</v>
      </c>
      <c r="C3207" t="s">
        <v>76</v>
      </c>
      <c r="D3207" t="s">
        <v>101</v>
      </c>
      <c r="E3207" t="s">
        <v>222</v>
      </c>
      <c r="F3207" t="s">
        <v>9070</v>
      </c>
      <c r="G3207" t="s">
        <v>199</v>
      </c>
      <c r="H3207" t="s">
        <v>47</v>
      </c>
      <c r="I3207" t="s">
        <v>129</v>
      </c>
      <c r="J3207" t="s">
        <v>130</v>
      </c>
      <c r="K3207" t="s">
        <v>131</v>
      </c>
      <c r="L3207" t="s">
        <v>9071</v>
      </c>
      <c r="M3207" t="s">
        <v>9072</v>
      </c>
      <c r="N3207">
        <v>1.901944444</v>
      </c>
      <c r="O3207">
        <v>33</v>
      </c>
      <c r="P3207">
        <v>1550</v>
      </c>
      <c r="Q3207">
        <v>0</v>
      </c>
      <c r="R3207">
        <v>0</v>
      </c>
      <c r="S3207">
        <v>0</v>
      </c>
      <c r="T3207">
        <v>0</v>
      </c>
      <c r="U3207">
        <v>62.764167</v>
      </c>
      <c r="V3207">
        <v>2948.013888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2765892</v>
      </c>
      <c r="B3208">
        <v>1</v>
      </c>
      <c r="C3208" t="s">
        <v>76</v>
      </c>
      <c r="D3208" t="s">
        <v>94</v>
      </c>
      <c r="E3208" t="s">
        <v>153</v>
      </c>
      <c r="F3208" t="s">
        <v>8683</v>
      </c>
      <c r="G3208" t="s">
        <v>249</v>
      </c>
      <c r="H3208" t="s">
        <v>46</v>
      </c>
      <c r="I3208" t="s">
        <v>129</v>
      </c>
      <c r="J3208" t="s">
        <v>130</v>
      </c>
      <c r="K3208" t="s">
        <v>131</v>
      </c>
      <c r="L3208" t="s">
        <v>9073</v>
      </c>
      <c r="M3208" t="s">
        <v>9074</v>
      </c>
      <c r="N3208">
        <v>7.5805555550000001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7.5805559999999996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2765893</v>
      </c>
      <c r="B3209">
        <v>1</v>
      </c>
      <c r="C3209" t="s">
        <v>76</v>
      </c>
      <c r="D3209" t="s">
        <v>81</v>
      </c>
      <c r="E3209" t="s">
        <v>153</v>
      </c>
      <c r="F3209" t="s">
        <v>8597</v>
      </c>
      <c r="G3209" t="s">
        <v>206</v>
      </c>
      <c r="H3209" t="s">
        <v>46</v>
      </c>
      <c r="I3209" t="s">
        <v>129</v>
      </c>
      <c r="J3209" t="s">
        <v>130</v>
      </c>
      <c r="K3209" t="s">
        <v>131</v>
      </c>
      <c r="L3209" t="s">
        <v>9075</v>
      </c>
      <c r="M3209" t="s">
        <v>9076</v>
      </c>
      <c r="N3209">
        <v>4.7644444439999996</v>
      </c>
      <c r="O3209">
        <v>0</v>
      </c>
      <c r="P3209">
        <v>13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61.937778000000002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2765903</v>
      </c>
      <c r="B3210">
        <v>1</v>
      </c>
      <c r="C3210" t="s">
        <v>76</v>
      </c>
      <c r="D3210" t="s">
        <v>103</v>
      </c>
      <c r="E3210" t="s">
        <v>153</v>
      </c>
      <c r="F3210" t="s">
        <v>9077</v>
      </c>
      <c r="G3210" t="s">
        <v>155</v>
      </c>
      <c r="H3210" t="s">
        <v>46</v>
      </c>
      <c r="I3210" t="s">
        <v>129</v>
      </c>
      <c r="J3210" t="s">
        <v>130</v>
      </c>
      <c r="K3210" t="s">
        <v>131</v>
      </c>
      <c r="L3210" t="s">
        <v>9078</v>
      </c>
      <c r="M3210" t="s">
        <v>9079</v>
      </c>
      <c r="N3210">
        <v>3.864166666</v>
      </c>
      <c r="O3210">
        <v>0</v>
      </c>
      <c r="P3210">
        <v>0</v>
      </c>
      <c r="Q3210">
        <v>0</v>
      </c>
      <c r="R3210">
        <v>7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27.049167000000001</v>
      </c>
      <c r="Y3210">
        <v>0</v>
      </c>
      <c r="Z3210">
        <v>0</v>
      </c>
    </row>
    <row r="3211" spans="1:26" x14ac:dyDescent="0.3">
      <c r="A3211">
        <v>2765557</v>
      </c>
      <c r="B3211">
        <v>3</v>
      </c>
      <c r="C3211" t="s">
        <v>76</v>
      </c>
      <c r="D3211" t="s">
        <v>81</v>
      </c>
      <c r="E3211" t="s">
        <v>153</v>
      </c>
      <c r="F3211" t="s">
        <v>8776</v>
      </c>
      <c r="G3211" t="s">
        <v>206</v>
      </c>
      <c r="H3211" t="s">
        <v>46</v>
      </c>
      <c r="I3211" t="s">
        <v>129</v>
      </c>
      <c r="J3211" t="s">
        <v>130</v>
      </c>
      <c r="K3211" t="s">
        <v>131</v>
      </c>
      <c r="L3211" t="s">
        <v>9007</v>
      </c>
      <c r="M3211" t="s">
        <v>9080</v>
      </c>
      <c r="N3211">
        <v>0.1225</v>
      </c>
      <c r="O3211">
        <v>0</v>
      </c>
      <c r="P3211">
        <v>21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2.5724999999999998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2765904</v>
      </c>
      <c r="B3212">
        <v>1</v>
      </c>
      <c r="C3212" t="s">
        <v>76</v>
      </c>
      <c r="D3212" t="s">
        <v>89</v>
      </c>
      <c r="E3212" t="s">
        <v>153</v>
      </c>
      <c r="F3212" t="s">
        <v>9081</v>
      </c>
      <c r="G3212" t="s">
        <v>206</v>
      </c>
      <c r="H3212" t="s">
        <v>46</v>
      </c>
      <c r="I3212" t="s">
        <v>129</v>
      </c>
      <c r="J3212" t="s">
        <v>130</v>
      </c>
      <c r="K3212" t="s">
        <v>131</v>
      </c>
      <c r="L3212" t="s">
        <v>9082</v>
      </c>
      <c r="M3212" t="s">
        <v>9083</v>
      </c>
      <c r="N3212">
        <v>4.2699999999999996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4.2699999999999996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2765906</v>
      </c>
      <c r="B3213">
        <v>1</v>
      </c>
      <c r="C3213" t="s">
        <v>76</v>
      </c>
      <c r="D3213" t="s">
        <v>94</v>
      </c>
      <c r="E3213" t="s">
        <v>222</v>
      </c>
      <c r="F3213" t="s">
        <v>5463</v>
      </c>
      <c r="G3213" t="s">
        <v>199</v>
      </c>
      <c r="H3213" t="s">
        <v>47</v>
      </c>
      <c r="I3213" t="s">
        <v>129</v>
      </c>
      <c r="J3213" t="s">
        <v>130</v>
      </c>
      <c r="K3213" t="s">
        <v>131</v>
      </c>
      <c r="L3213" t="s">
        <v>9084</v>
      </c>
      <c r="M3213" t="s">
        <v>9085</v>
      </c>
      <c r="N3213">
        <v>0.105833333</v>
      </c>
      <c r="O3213">
        <v>13</v>
      </c>
      <c r="P3213">
        <v>121</v>
      </c>
      <c r="Q3213">
        <v>0</v>
      </c>
      <c r="R3213">
        <v>0</v>
      </c>
      <c r="S3213">
        <v>0</v>
      </c>
      <c r="T3213">
        <v>0</v>
      </c>
      <c r="U3213">
        <v>1.3758330000000001</v>
      </c>
      <c r="V3213">
        <v>12.805833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2765909</v>
      </c>
      <c r="B3214">
        <v>1</v>
      </c>
      <c r="C3214" t="s">
        <v>76</v>
      </c>
      <c r="D3214" t="s">
        <v>101</v>
      </c>
      <c r="E3214" t="s">
        <v>222</v>
      </c>
      <c r="F3214" t="s">
        <v>9086</v>
      </c>
      <c r="G3214" t="s">
        <v>199</v>
      </c>
      <c r="H3214" t="s">
        <v>47</v>
      </c>
      <c r="I3214" t="s">
        <v>129</v>
      </c>
      <c r="J3214" t="s">
        <v>130</v>
      </c>
      <c r="K3214" t="s">
        <v>131</v>
      </c>
      <c r="L3214" t="s">
        <v>9087</v>
      </c>
      <c r="M3214" t="s">
        <v>9088</v>
      </c>
      <c r="N3214">
        <v>0.158611111</v>
      </c>
      <c r="O3214">
        <v>0</v>
      </c>
      <c r="P3214">
        <v>689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109.283055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2765911</v>
      </c>
      <c r="B3215">
        <v>1</v>
      </c>
      <c r="C3215" t="s">
        <v>76</v>
      </c>
      <c r="D3215" t="s">
        <v>102</v>
      </c>
      <c r="E3215" t="s">
        <v>126</v>
      </c>
      <c r="F3215" t="s">
        <v>9089</v>
      </c>
      <c r="G3215" t="s">
        <v>128</v>
      </c>
      <c r="H3215" t="s">
        <v>46</v>
      </c>
      <c r="I3215" t="s">
        <v>129</v>
      </c>
      <c r="J3215" t="s">
        <v>130</v>
      </c>
      <c r="K3215" t="s">
        <v>131</v>
      </c>
      <c r="L3215" t="s">
        <v>9090</v>
      </c>
      <c r="M3215" t="s">
        <v>9091</v>
      </c>
      <c r="N3215">
        <v>2.7919444439999999</v>
      </c>
      <c r="O3215">
        <v>0</v>
      </c>
      <c r="P3215">
        <v>7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19.543610999999999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2765923</v>
      </c>
      <c r="B3216">
        <v>1</v>
      </c>
      <c r="C3216" t="s">
        <v>77</v>
      </c>
      <c r="D3216" t="s">
        <v>119</v>
      </c>
      <c r="E3216" t="s">
        <v>153</v>
      </c>
      <c r="F3216" t="s">
        <v>9092</v>
      </c>
      <c r="G3216" t="s">
        <v>249</v>
      </c>
      <c r="H3216" t="s">
        <v>46</v>
      </c>
      <c r="I3216" t="s">
        <v>129</v>
      </c>
      <c r="J3216" t="s">
        <v>130</v>
      </c>
      <c r="K3216" t="s">
        <v>131</v>
      </c>
      <c r="L3216" t="s">
        <v>9093</v>
      </c>
      <c r="M3216" t="s">
        <v>9094</v>
      </c>
      <c r="N3216">
        <v>3.6758333329999999</v>
      </c>
      <c r="O3216">
        <v>0</v>
      </c>
      <c r="P3216">
        <v>5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18.379166999999999</v>
      </c>
      <c r="W3216">
        <v>0</v>
      </c>
      <c r="X3216">
        <v>0</v>
      </c>
      <c r="Y3216">
        <v>0</v>
      </c>
      <c r="Z3216">
        <v>0</v>
      </c>
    </row>
    <row r="3217" spans="1:26" x14ac:dyDescent="0.3">
      <c r="A3217">
        <v>2765925</v>
      </c>
      <c r="B3217">
        <v>1</v>
      </c>
      <c r="C3217" t="s">
        <v>77</v>
      </c>
      <c r="D3217" t="s">
        <v>119</v>
      </c>
      <c r="E3217" t="s">
        <v>153</v>
      </c>
      <c r="F3217" t="s">
        <v>9095</v>
      </c>
      <c r="G3217" t="s">
        <v>249</v>
      </c>
      <c r="H3217" t="s">
        <v>46</v>
      </c>
      <c r="I3217" t="s">
        <v>129</v>
      </c>
      <c r="J3217" t="s">
        <v>130</v>
      </c>
      <c r="K3217" t="s">
        <v>131</v>
      </c>
      <c r="L3217" t="s">
        <v>9096</v>
      </c>
      <c r="M3217" t="s">
        <v>9097</v>
      </c>
      <c r="N3217">
        <v>3.028333333</v>
      </c>
      <c r="O3217">
        <v>0</v>
      </c>
      <c r="P3217">
        <v>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3.0283329999999999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2765921</v>
      </c>
      <c r="B3218">
        <v>1</v>
      </c>
      <c r="C3218" t="s">
        <v>77</v>
      </c>
      <c r="D3218" t="s">
        <v>114</v>
      </c>
      <c r="E3218" t="s">
        <v>163</v>
      </c>
      <c r="F3218" t="s">
        <v>9098</v>
      </c>
      <c r="G3218" t="s">
        <v>264</v>
      </c>
      <c r="H3218" t="s">
        <v>47</v>
      </c>
      <c r="I3218" t="s">
        <v>129</v>
      </c>
      <c r="J3218" t="s">
        <v>130</v>
      </c>
      <c r="K3218" t="s">
        <v>131</v>
      </c>
      <c r="L3218" t="s">
        <v>9099</v>
      </c>
      <c r="M3218" t="s">
        <v>9100</v>
      </c>
      <c r="N3218">
        <v>1.1644444439999999</v>
      </c>
      <c r="O3218">
        <v>7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8.1511110000000002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2765929</v>
      </c>
      <c r="B3219">
        <v>1</v>
      </c>
      <c r="C3219" t="s">
        <v>76</v>
      </c>
      <c r="D3219" t="s">
        <v>93</v>
      </c>
      <c r="E3219" t="s">
        <v>126</v>
      </c>
      <c r="F3219" t="s">
        <v>9101</v>
      </c>
      <c r="G3219" t="s">
        <v>128</v>
      </c>
      <c r="H3219" t="s">
        <v>46</v>
      </c>
      <c r="I3219" t="s">
        <v>129</v>
      </c>
      <c r="J3219" t="s">
        <v>130</v>
      </c>
      <c r="K3219" t="s">
        <v>131</v>
      </c>
      <c r="L3219" t="s">
        <v>9102</v>
      </c>
      <c r="M3219" t="s">
        <v>9103</v>
      </c>
      <c r="N3219">
        <v>4.95</v>
      </c>
      <c r="O3219">
        <v>0</v>
      </c>
      <c r="P3219">
        <v>58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287.10000000000002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2765931</v>
      </c>
      <c r="B3220">
        <v>1</v>
      </c>
      <c r="C3220" t="s">
        <v>76</v>
      </c>
      <c r="D3220" t="s">
        <v>78</v>
      </c>
      <c r="E3220" t="s">
        <v>145</v>
      </c>
      <c r="F3220" t="s">
        <v>5682</v>
      </c>
      <c r="G3220" t="s">
        <v>135</v>
      </c>
      <c r="H3220" t="s">
        <v>46</v>
      </c>
      <c r="I3220" t="s">
        <v>129</v>
      </c>
      <c r="J3220" t="s">
        <v>130</v>
      </c>
      <c r="K3220" t="s">
        <v>131</v>
      </c>
      <c r="L3220" t="s">
        <v>9104</v>
      </c>
      <c r="M3220" t="s">
        <v>9105</v>
      </c>
      <c r="N3220">
        <v>7.528333333</v>
      </c>
      <c r="O3220">
        <v>0</v>
      </c>
      <c r="P3220">
        <v>72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542.04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2765944</v>
      </c>
      <c r="B3221">
        <v>1</v>
      </c>
      <c r="C3221" t="s">
        <v>77</v>
      </c>
      <c r="D3221" t="s">
        <v>122</v>
      </c>
      <c r="E3221" t="s">
        <v>163</v>
      </c>
      <c r="F3221" t="s">
        <v>5937</v>
      </c>
      <c r="G3221" t="s">
        <v>264</v>
      </c>
      <c r="H3221" t="s">
        <v>47</v>
      </c>
      <c r="I3221" t="s">
        <v>129</v>
      </c>
      <c r="J3221" t="s">
        <v>130</v>
      </c>
      <c r="K3221" t="s">
        <v>131</v>
      </c>
      <c r="L3221" t="s">
        <v>9106</v>
      </c>
      <c r="M3221" t="s">
        <v>9107</v>
      </c>
      <c r="N3221">
        <v>2.0130555550000002</v>
      </c>
      <c r="O3221">
        <v>0</v>
      </c>
      <c r="P3221">
        <v>0</v>
      </c>
      <c r="Q3221">
        <v>0</v>
      </c>
      <c r="R3221">
        <v>66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132.86166700000001</v>
      </c>
      <c r="Y3221">
        <v>0</v>
      </c>
      <c r="Z3221">
        <v>0</v>
      </c>
    </row>
    <row r="3222" spans="1:26" x14ac:dyDescent="0.3">
      <c r="A3222">
        <v>2765937</v>
      </c>
      <c r="B3222">
        <v>1</v>
      </c>
      <c r="C3222" t="s">
        <v>76</v>
      </c>
      <c r="D3222" t="s">
        <v>106</v>
      </c>
      <c r="E3222" t="s">
        <v>153</v>
      </c>
      <c r="F3222" t="s">
        <v>9108</v>
      </c>
      <c r="G3222" t="s">
        <v>578</v>
      </c>
      <c r="H3222" t="s">
        <v>46</v>
      </c>
      <c r="I3222" t="s">
        <v>129</v>
      </c>
      <c r="J3222" t="s">
        <v>130</v>
      </c>
      <c r="K3222" t="s">
        <v>131</v>
      </c>
      <c r="L3222" t="s">
        <v>9109</v>
      </c>
      <c r="M3222" t="s">
        <v>9110</v>
      </c>
      <c r="N3222">
        <v>9.375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9.375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2765938</v>
      </c>
      <c r="B3223">
        <v>1</v>
      </c>
      <c r="C3223" t="s">
        <v>77</v>
      </c>
      <c r="D3223" t="s">
        <v>109</v>
      </c>
      <c r="E3223" t="s">
        <v>163</v>
      </c>
      <c r="F3223" t="s">
        <v>9111</v>
      </c>
      <c r="G3223" t="s">
        <v>264</v>
      </c>
      <c r="H3223" t="s">
        <v>47</v>
      </c>
      <c r="I3223" t="s">
        <v>129</v>
      </c>
      <c r="J3223" t="s">
        <v>130</v>
      </c>
      <c r="K3223" t="s">
        <v>131</v>
      </c>
      <c r="L3223" t="s">
        <v>9112</v>
      </c>
      <c r="M3223" t="s">
        <v>9113</v>
      </c>
      <c r="N3223">
        <v>0.61083333299999998</v>
      </c>
      <c r="O3223">
        <v>0</v>
      </c>
      <c r="P3223">
        <v>108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65.97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2765941</v>
      </c>
      <c r="B3224">
        <v>1</v>
      </c>
      <c r="C3224" t="s">
        <v>77</v>
      </c>
      <c r="D3224" t="s">
        <v>117</v>
      </c>
      <c r="E3224" t="s">
        <v>158</v>
      </c>
      <c r="F3224" t="s">
        <v>8316</v>
      </c>
      <c r="G3224" t="s">
        <v>199</v>
      </c>
      <c r="H3224" t="s">
        <v>47</v>
      </c>
      <c r="I3224" t="s">
        <v>129</v>
      </c>
      <c r="J3224" t="s">
        <v>130</v>
      </c>
      <c r="K3224" t="s">
        <v>131</v>
      </c>
      <c r="L3224" t="s">
        <v>9114</v>
      </c>
      <c r="M3224" t="s">
        <v>9115</v>
      </c>
      <c r="N3224">
        <v>2.2805555549999998</v>
      </c>
      <c r="O3224">
        <v>0</v>
      </c>
      <c r="P3224">
        <v>0</v>
      </c>
      <c r="Q3224">
        <v>0</v>
      </c>
      <c r="R3224">
        <v>0</v>
      </c>
      <c r="S3224">
        <v>5</v>
      </c>
      <c r="T3224">
        <v>133</v>
      </c>
      <c r="U3224">
        <v>0</v>
      </c>
      <c r="V3224">
        <v>0</v>
      </c>
      <c r="W3224">
        <v>0</v>
      </c>
      <c r="X3224">
        <v>0</v>
      </c>
      <c r="Y3224">
        <v>11.402778</v>
      </c>
      <c r="Z3224">
        <v>303.31388900000002</v>
      </c>
    </row>
    <row r="3225" spans="1:26" x14ac:dyDescent="0.3">
      <c r="A3225">
        <v>2765942</v>
      </c>
      <c r="B3225">
        <v>1</v>
      </c>
      <c r="C3225" t="s">
        <v>77</v>
      </c>
      <c r="D3225" t="s">
        <v>119</v>
      </c>
      <c r="E3225" t="s">
        <v>158</v>
      </c>
      <c r="F3225" t="s">
        <v>9116</v>
      </c>
      <c r="G3225" t="s">
        <v>199</v>
      </c>
      <c r="H3225" t="s">
        <v>47</v>
      </c>
      <c r="I3225" t="s">
        <v>129</v>
      </c>
      <c r="J3225" t="s">
        <v>130</v>
      </c>
      <c r="K3225" t="s">
        <v>131</v>
      </c>
      <c r="L3225" t="s">
        <v>9117</v>
      </c>
      <c r="M3225" t="s">
        <v>9118</v>
      </c>
      <c r="N3225">
        <v>0.50638888800000004</v>
      </c>
      <c r="O3225">
        <v>164</v>
      </c>
      <c r="P3225">
        <v>484</v>
      </c>
      <c r="Q3225">
        <v>0</v>
      </c>
      <c r="R3225">
        <v>0</v>
      </c>
      <c r="S3225">
        <v>0</v>
      </c>
      <c r="T3225">
        <v>0</v>
      </c>
      <c r="U3225">
        <v>83.047777999999994</v>
      </c>
      <c r="V3225">
        <v>245.09222199999999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2765950</v>
      </c>
      <c r="B3226">
        <v>1</v>
      </c>
      <c r="C3226" t="s">
        <v>76</v>
      </c>
      <c r="D3226" t="s">
        <v>92</v>
      </c>
      <c r="E3226" t="s">
        <v>145</v>
      </c>
      <c r="F3226" t="s">
        <v>9119</v>
      </c>
      <c r="G3226" t="s">
        <v>135</v>
      </c>
      <c r="H3226" t="s">
        <v>46</v>
      </c>
      <c r="I3226" t="s">
        <v>129</v>
      </c>
      <c r="J3226" t="s">
        <v>130</v>
      </c>
      <c r="K3226" t="s">
        <v>131</v>
      </c>
      <c r="L3226" t="s">
        <v>9120</v>
      </c>
      <c r="M3226" t="s">
        <v>9121</v>
      </c>
      <c r="N3226">
        <v>5.9186111109999997</v>
      </c>
      <c r="O3226">
        <v>0</v>
      </c>
      <c r="P3226">
        <v>0</v>
      </c>
      <c r="Q3226">
        <v>0</v>
      </c>
      <c r="R3226">
        <v>23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136.12805599999999</v>
      </c>
      <c r="Y3226">
        <v>0</v>
      </c>
      <c r="Z3226">
        <v>0</v>
      </c>
    </row>
    <row r="3227" spans="1:26" x14ac:dyDescent="0.3">
      <c r="A3227">
        <v>2765952</v>
      </c>
      <c r="B3227">
        <v>1</v>
      </c>
      <c r="C3227" t="s">
        <v>76</v>
      </c>
      <c r="D3227" t="s">
        <v>92</v>
      </c>
      <c r="E3227" t="s">
        <v>153</v>
      </c>
      <c r="F3227" t="s">
        <v>9122</v>
      </c>
      <c r="G3227" t="s">
        <v>155</v>
      </c>
      <c r="H3227" t="s">
        <v>46</v>
      </c>
      <c r="I3227" t="s">
        <v>129</v>
      </c>
      <c r="J3227" t="s">
        <v>130</v>
      </c>
      <c r="K3227" t="s">
        <v>131</v>
      </c>
      <c r="L3227" t="s">
        <v>9123</v>
      </c>
      <c r="M3227" t="s">
        <v>9124</v>
      </c>
      <c r="N3227">
        <v>2.0077777769999998</v>
      </c>
      <c r="O3227">
        <v>0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2.0077780000000001</v>
      </c>
      <c r="Y3227">
        <v>0</v>
      </c>
      <c r="Z3227">
        <v>0</v>
      </c>
    </row>
    <row r="3228" spans="1:26" x14ac:dyDescent="0.3">
      <c r="A3228">
        <v>2765946</v>
      </c>
      <c r="B3228">
        <v>1</v>
      </c>
      <c r="C3228" t="s">
        <v>77</v>
      </c>
      <c r="D3228" t="s">
        <v>109</v>
      </c>
      <c r="E3228" t="s">
        <v>158</v>
      </c>
      <c r="F3228" t="s">
        <v>4420</v>
      </c>
      <c r="G3228" t="s">
        <v>160</v>
      </c>
      <c r="H3228" t="s">
        <v>47</v>
      </c>
      <c r="I3228" t="s">
        <v>129</v>
      </c>
      <c r="J3228" t="s">
        <v>130</v>
      </c>
      <c r="K3228" t="s">
        <v>131</v>
      </c>
      <c r="L3228" t="s">
        <v>9125</v>
      </c>
      <c r="M3228" t="s">
        <v>9126</v>
      </c>
      <c r="N3228">
        <v>0.36611111099999999</v>
      </c>
      <c r="O3228">
        <v>112</v>
      </c>
      <c r="P3228">
        <v>2243</v>
      </c>
      <c r="Q3228">
        <v>0</v>
      </c>
      <c r="R3228">
        <v>0</v>
      </c>
      <c r="S3228">
        <v>0</v>
      </c>
      <c r="T3228">
        <v>0</v>
      </c>
      <c r="U3228">
        <v>41.004443999999999</v>
      </c>
      <c r="V3228">
        <v>821.18722200000002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2765953</v>
      </c>
      <c r="B3229">
        <v>1</v>
      </c>
      <c r="C3229" t="s">
        <v>76</v>
      </c>
      <c r="D3229" t="s">
        <v>86</v>
      </c>
      <c r="E3229" t="s">
        <v>126</v>
      </c>
      <c r="F3229" t="s">
        <v>9127</v>
      </c>
      <c r="G3229" t="s">
        <v>1679</v>
      </c>
      <c r="H3229" t="s">
        <v>46</v>
      </c>
      <c r="I3229" t="s">
        <v>129</v>
      </c>
      <c r="J3229" t="s">
        <v>130</v>
      </c>
      <c r="K3229" t="s">
        <v>131</v>
      </c>
      <c r="L3229" t="s">
        <v>9128</v>
      </c>
      <c r="M3229" t="s">
        <v>9129</v>
      </c>
      <c r="N3229">
        <v>0.94166666600000004</v>
      </c>
      <c r="O3229">
        <v>0</v>
      </c>
      <c r="P3229">
        <v>212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199.63333299999999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2765955</v>
      </c>
      <c r="B3230">
        <v>1</v>
      </c>
      <c r="C3230" t="s">
        <v>76</v>
      </c>
      <c r="D3230" t="s">
        <v>78</v>
      </c>
      <c r="E3230" t="s">
        <v>153</v>
      </c>
      <c r="F3230" t="s">
        <v>9130</v>
      </c>
      <c r="G3230" t="s">
        <v>155</v>
      </c>
      <c r="H3230" t="s">
        <v>46</v>
      </c>
      <c r="I3230" t="s">
        <v>129</v>
      </c>
      <c r="J3230" t="s">
        <v>130</v>
      </c>
      <c r="K3230" t="s">
        <v>131</v>
      </c>
      <c r="L3230" t="s">
        <v>9131</v>
      </c>
      <c r="M3230" t="s">
        <v>9132</v>
      </c>
      <c r="N3230">
        <v>1.791388888</v>
      </c>
      <c r="O3230">
        <v>0</v>
      </c>
      <c r="P3230">
        <v>3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5.3741669999999999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2765989</v>
      </c>
      <c r="B3231">
        <v>1</v>
      </c>
      <c r="C3231" t="s">
        <v>77</v>
      </c>
      <c r="D3231" t="s">
        <v>109</v>
      </c>
      <c r="E3231" t="s">
        <v>158</v>
      </c>
      <c r="F3231" t="s">
        <v>6282</v>
      </c>
      <c r="G3231" t="s">
        <v>199</v>
      </c>
      <c r="H3231" t="s">
        <v>47</v>
      </c>
      <c r="I3231" t="s">
        <v>129</v>
      </c>
      <c r="J3231" t="s">
        <v>130</v>
      </c>
      <c r="K3231" t="s">
        <v>131</v>
      </c>
      <c r="L3231" t="s">
        <v>9133</v>
      </c>
      <c r="M3231" t="s">
        <v>9134</v>
      </c>
      <c r="N3231">
        <v>0.94083333300000005</v>
      </c>
      <c r="O3231">
        <v>7</v>
      </c>
      <c r="P3231">
        <v>0</v>
      </c>
      <c r="Q3231">
        <v>0</v>
      </c>
      <c r="R3231">
        <v>0</v>
      </c>
      <c r="S3231">
        <v>19</v>
      </c>
      <c r="T3231">
        <v>396</v>
      </c>
      <c r="U3231">
        <v>6.585833</v>
      </c>
      <c r="V3231">
        <v>0</v>
      </c>
      <c r="W3231">
        <v>0</v>
      </c>
      <c r="X3231">
        <v>0</v>
      </c>
      <c r="Y3231">
        <v>17.875833</v>
      </c>
      <c r="Z3231">
        <v>372.57</v>
      </c>
    </row>
    <row r="3232" spans="1:26" x14ac:dyDescent="0.3">
      <c r="A3232">
        <v>2765957</v>
      </c>
      <c r="B3232">
        <v>1</v>
      </c>
      <c r="C3232" t="s">
        <v>77</v>
      </c>
      <c r="D3232" t="s">
        <v>109</v>
      </c>
      <c r="E3232" t="s">
        <v>158</v>
      </c>
      <c r="F3232" t="s">
        <v>9135</v>
      </c>
      <c r="G3232" t="s">
        <v>199</v>
      </c>
      <c r="H3232" t="s">
        <v>47</v>
      </c>
      <c r="I3232" t="s">
        <v>129</v>
      </c>
      <c r="J3232" t="s">
        <v>130</v>
      </c>
      <c r="K3232" t="s">
        <v>131</v>
      </c>
      <c r="L3232" t="s">
        <v>9136</v>
      </c>
      <c r="M3232" t="s">
        <v>9137</v>
      </c>
      <c r="N3232">
        <v>0.23888888799999999</v>
      </c>
      <c r="O3232">
        <v>11</v>
      </c>
      <c r="P3232">
        <v>326</v>
      </c>
      <c r="Q3232">
        <v>0</v>
      </c>
      <c r="R3232">
        <v>0</v>
      </c>
      <c r="S3232">
        <v>0</v>
      </c>
      <c r="T3232">
        <v>0</v>
      </c>
      <c r="U3232">
        <v>2.6277780000000002</v>
      </c>
      <c r="V3232">
        <v>77.877776999999995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2765960</v>
      </c>
      <c r="B3233">
        <v>1</v>
      </c>
      <c r="C3233" t="s">
        <v>76</v>
      </c>
      <c r="D3233" t="s">
        <v>96</v>
      </c>
      <c r="E3233" t="s">
        <v>158</v>
      </c>
      <c r="F3233" t="s">
        <v>1236</v>
      </c>
      <c r="G3233" t="s">
        <v>199</v>
      </c>
      <c r="H3233" t="s">
        <v>47</v>
      </c>
      <c r="I3233" t="s">
        <v>129</v>
      </c>
      <c r="J3233" t="s">
        <v>130</v>
      </c>
      <c r="K3233" t="s">
        <v>131</v>
      </c>
      <c r="L3233" t="s">
        <v>9138</v>
      </c>
      <c r="M3233" t="s">
        <v>9139</v>
      </c>
      <c r="N3233">
        <v>0.518055555</v>
      </c>
      <c r="O3233">
        <v>26</v>
      </c>
      <c r="P3233">
        <v>184</v>
      </c>
      <c r="Q3233">
        <v>0</v>
      </c>
      <c r="R3233">
        <v>0</v>
      </c>
      <c r="S3233">
        <v>0</v>
      </c>
      <c r="T3233">
        <v>0</v>
      </c>
      <c r="U3233">
        <v>13.469443999999999</v>
      </c>
      <c r="V3233">
        <v>95.322221999999996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2765961</v>
      </c>
      <c r="B3234">
        <v>1</v>
      </c>
      <c r="C3234" t="s">
        <v>76</v>
      </c>
      <c r="D3234" t="s">
        <v>94</v>
      </c>
      <c r="E3234" t="s">
        <v>153</v>
      </c>
      <c r="F3234" t="s">
        <v>9140</v>
      </c>
      <c r="G3234" t="s">
        <v>249</v>
      </c>
      <c r="H3234" t="s">
        <v>46</v>
      </c>
      <c r="I3234" t="s">
        <v>129</v>
      </c>
      <c r="J3234" t="s">
        <v>130</v>
      </c>
      <c r="K3234" t="s">
        <v>131</v>
      </c>
      <c r="L3234" t="s">
        <v>9141</v>
      </c>
      <c r="M3234" t="s">
        <v>9142</v>
      </c>
      <c r="N3234">
        <v>2.9163888880000002</v>
      </c>
      <c r="O3234">
        <v>0</v>
      </c>
      <c r="P3234">
        <v>0</v>
      </c>
      <c r="Q3234">
        <v>0</v>
      </c>
      <c r="R3234">
        <v>2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5.8327780000000002</v>
      </c>
      <c r="Y3234">
        <v>0</v>
      </c>
      <c r="Z3234">
        <v>0</v>
      </c>
    </row>
    <row r="3235" spans="1:26" x14ac:dyDescent="0.3">
      <c r="A3235">
        <v>2765966</v>
      </c>
      <c r="B3235">
        <v>1</v>
      </c>
      <c r="C3235" t="s">
        <v>76</v>
      </c>
      <c r="D3235" t="s">
        <v>94</v>
      </c>
      <c r="E3235" t="s">
        <v>167</v>
      </c>
      <c r="F3235" t="s">
        <v>9143</v>
      </c>
      <c r="G3235" t="s">
        <v>160</v>
      </c>
      <c r="H3235" t="s">
        <v>46</v>
      </c>
      <c r="I3235" t="s">
        <v>129</v>
      </c>
      <c r="J3235" t="s">
        <v>130</v>
      </c>
      <c r="K3235" t="s">
        <v>131</v>
      </c>
      <c r="L3235" t="s">
        <v>9144</v>
      </c>
      <c r="M3235" t="s">
        <v>9145</v>
      </c>
      <c r="N3235">
        <v>0.20138888799999999</v>
      </c>
      <c r="O3235">
        <v>0</v>
      </c>
      <c r="P3235">
        <v>0</v>
      </c>
      <c r="Q3235">
        <v>0</v>
      </c>
      <c r="R3235">
        <v>201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40.479165999999999</v>
      </c>
      <c r="Y3235">
        <v>0</v>
      </c>
      <c r="Z3235">
        <v>0</v>
      </c>
    </row>
    <row r="3236" spans="1:26" x14ac:dyDescent="0.3">
      <c r="A3236">
        <v>2765964</v>
      </c>
      <c r="B3236">
        <v>1</v>
      </c>
      <c r="C3236" t="s">
        <v>76</v>
      </c>
      <c r="D3236" t="s">
        <v>93</v>
      </c>
      <c r="E3236" t="s">
        <v>222</v>
      </c>
      <c r="F3236" t="s">
        <v>9146</v>
      </c>
      <c r="G3236" t="s">
        <v>199</v>
      </c>
      <c r="H3236" t="s">
        <v>47</v>
      </c>
      <c r="I3236" t="s">
        <v>129</v>
      </c>
      <c r="J3236" t="s">
        <v>130</v>
      </c>
      <c r="K3236" t="s">
        <v>131</v>
      </c>
      <c r="L3236" t="s">
        <v>9147</v>
      </c>
      <c r="M3236" t="s">
        <v>9148</v>
      </c>
      <c r="N3236">
        <v>2.218611111</v>
      </c>
      <c r="O3236">
        <v>61</v>
      </c>
      <c r="P3236">
        <v>3782</v>
      </c>
      <c r="Q3236">
        <v>0</v>
      </c>
      <c r="R3236">
        <v>0</v>
      </c>
      <c r="S3236">
        <v>0</v>
      </c>
      <c r="T3236">
        <v>0</v>
      </c>
      <c r="U3236">
        <v>135.33527799999999</v>
      </c>
      <c r="V3236">
        <v>8390.7872220000008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2765967</v>
      </c>
      <c r="B3237">
        <v>1</v>
      </c>
      <c r="C3237" t="s">
        <v>76</v>
      </c>
      <c r="D3237" t="s">
        <v>78</v>
      </c>
      <c r="E3237" t="s">
        <v>153</v>
      </c>
      <c r="F3237" t="s">
        <v>9149</v>
      </c>
      <c r="G3237" t="s">
        <v>249</v>
      </c>
      <c r="H3237" t="s">
        <v>46</v>
      </c>
      <c r="I3237" t="s">
        <v>129</v>
      </c>
      <c r="J3237" t="s">
        <v>130</v>
      </c>
      <c r="K3237" t="s">
        <v>131</v>
      </c>
      <c r="L3237" t="s">
        <v>9150</v>
      </c>
      <c r="M3237" t="s">
        <v>9151</v>
      </c>
      <c r="N3237">
        <v>2.3849999999999998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2.3849999999999998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2765971</v>
      </c>
      <c r="B3238">
        <v>1</v>
      </c>
      <c r="C3238" t="s">
        <v>77</v>
      </c>
      <c r="D3238" t="s">
        <v>111</v>
      </c>
      <c r="E3238" t="s">
        <v>158</v>
      </c>
      <c r="F3238" t="s">
        <v>9152</v>
      </c>
      <c r="G3238" t="s">
        <v>728</v>
      </c>
      <c r="H3238" t="s">
        <v>47</v>
      </c>
      <c r="I3238" t="s">
        <v>129</v>
      </c>
      <c r="J3238" t="s">
        <v>130</v>
      </c>
      <c r="K3238" t="s">
        <v>142</v>
      </c>
      <c r="L3238" t="s">
        <v>9153</v>
      </c>
      <c r="M3238" t="s">
        <v>9154</v>
      </c>
      <c r="N3238">
        <v>0.141666666</v>
      </c>
      <c r="O3238">
        <v>0</v>
      </c>
      <c r="P3238">
        <v>0</v>
      </c>
      <c r="Q3238">
        <v>58</v>
      </c>
      <c r="R3238">
        <v>10683</v>
      </c>
      <c r="S3238">
        <v>74</v>
      </c>
      <c r="T3238">
        <v>9813</v>
      </c>
      <c r="U3238">
        <v>0</v>
      </c>
      <c r="V3238">
        <v>0</v>
      </c>
      <c r="W3238">
        <v>8.2166669999999993</v>
      </c>
      <c r="X3238">
        <v>1513.4249930000001</v>
      </c>
      <c r="Y3238">
        <v>10.483333</v>
      </c>
      <c r="Z3238">
        <v>1390.1749930000001</v>
      </c>
    </row>
    <row r="3239" spans="1:26" x14ac:dyDescent="0.3">
      <c r="A3239">
        <v>2765977</v>
      </c>
      <c r="B3239">
        <v>1</v>
      </c>
      <c r="C3239" t="s">
        <v>77</v>
      </c>
      <c r="D3239" t="s">
        <v>109</v>
      </c>
      <c r="E3239" t="s">
        <v>167</v>
      </c>
      <c r="F3239" t="s">
        <v>9155</v>
      </c>
      <c r="G3239" t="s">
        <v>195</v>
      </c>
      <c r="H3239" t="s">
        <v>46</v>
      </c>
      <c r="I3239" t="s">
        <v>129</v>
      </c>
      <c r="J3239" t="s">
        <v>130</v>
      </c>
      <c r="K3239" t="s">
        <v>131</v>
      </c>
      <c r="L3239" t="s">
        <v>9156</v>
      </c>
      <c r="M3239" t="s">
        <v>9157</v>
      </c>
      <c r="N3239">
        <v>0.98250000000000004</v>
      </c>
      <c r="O3239">
        <v>0</v>
      </c>
      <c r="P3239">
        <v>312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306.54000000000002</v>
      </c>
      <c r="W3239">
        <v>0</v>
      </c>
      <c r="X3239">
        <v>0</v>
      </c>
      <c r="Y3239">
        <v>0</v>
      </c>
      <c r="Z3239">
        <v>0</v>
      </c>
    </row>
    <row r="3240" spans="1:26" x14ac:dyDescent="0.3">
      <c r="A3240">
        <v>2765990</v>
      </c>
      <c r="B3240">
        <v>1</v>
      </c>
      <c r="C3240" t="s">
        <v>76</v>
      </c>
      <c r="D3240" t="s">
        <v>106</v>
      </c>
      <c r="E3240" t="s">
        <v>126</v>
      </c>
      <c r="F3240" t="s">
        <v>9158</v>
      </c>
      <c r="G3240" t="s">
        <v>128</v>
      </c>
      <c r="H3240" t="s">
        <v>46</v>
      </c>
      <c r="I3240" t="s">
        <v>129</v>
      </c>
      <c r="J3240" t="s">
        <v>130</v>
      </c>
      <c r="K3240" t="s">
        <v>131</v>
      </c>
      <c r="L3240" t="s">
        <v>9159</v>
      </c>
      <c r="M3240" t="s">
        <v>9160</v>
      </c>
      <c r="N3240">
        <v>0.79111111099999998</v>
      </c>
      <c r="O3240">
        <v>0</v>
      </c>
      <c r="P3240">
        <v>150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118.666667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2765981</v>
      </c>
      <c r="B3241">
        <v>1</v>
      </c>
      <c r="C3241" t="s">
        <v>76</v>
      </c>
      <c r="D3241" t="s">
        <v>78</v>
      </c>
      <c r="E3241" t="s">
        <v>153</v>
      </c>
      <c r="F3241" t="s">
        <v>9161</v>
      </c>
      <c r="G3241" t="s">
        <v>206</v>
      </c>
      <c r="H3241" t="s">
        <v>46</v>
      </c>
      <c r="I3241" t="s">
        <v>129</v>
      </c>
      <c r="J3241" t="s">
        <v>130</v>
      </c>
      <c r="K3241" t="s">
        <v>131</v>
      </c>
      <c r="L3241" t="s">
        <v>9162</v>
      </c>
      <c r="M3241" t="s">
        <v>9163</v>
      </c>
      <c r="N3241">
        <v>2.0786111109999998</v>
      </c>
      <c r="O3241">
        <v>0</v>
      </c>
      <c r="P3241">
        <v>9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18.7075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2765983</v>
      </c>
      <c r="B3242">
        <v>1</v>
      </c>
      <c r="C3242" t="s">
        <v>77</v>
      </c>
      <c r="D3242" t="s">
        <v>123</v>
      </c>
      <c r="E3242" t="s">
        <v>158</v>
      </c>
      <c r="F3242" t="s">
        <v>9164</v>
      </c>
      <c r="G3242" t="s">
        <v>199</v>
      </c>
      <c r="H3242" t="s">
        <v>47</v>
      </c>
      <c r="I3242" t="s">
        <v>129</v>
      </c>
      <c r="J3242" t="s">
        <v>130</v>
      </c>
      <c r="K3242" t="s">
        <v>131</v>
      </c>
      <c r="L3242" t="s">
        <v>9165</v>
      </c>
      <c r="M3242" t="s">
        <v>9166</v>
      </c>
      <c r="N3242">
        <v>0.17333333300000001</v>
      </c>
      <c r="O3242">
        <v>17</v>
      </c>
      <c r="P3242">
        <v>150</v>
      </c>
      <c r="Q3242">
        <v>0</v>
      </c>
      <c r="R3242">
        <v>0</v>
      </c>
      <c r="S3242">
        <v>0</v>
      </c>
      <c r="T3242">
        <v>0</v>
      </c>
      <c r="U3242">
        <v>2.9466670000000001</v>
      </c>
      <c r="V3242">
        <v>26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2765987</v>
      </c>
      <c r="B3243">
        <v>1</v>
      </c>
      <c r="C3243" t="s">
        <v>77</v>
      </c>
      <c r="D3243" t="s">
        <v>110</v>
      </c>
      <c r="E3243" t="s">
        <v>126</v>
      </c>
      <c r="F3243" t="s">
        <v>9167</v>
      </c>
      <c r="G3243" t="s">
        <v>128</v>
      </c>
      <c r="H3243" t="s">
        <v>46</v>
      </c>
      <c r="I3243" t="s">
        <v>129</v>
      </c>
      <c r="J3243" t="s">
        <v>130</v>
      </c>
      <c r="K3243" t="s">
        <v>131</v>
      </c>
      <c r="L3243" t="s">
        <v>9168</v>
      </c>
      <c r="M3243" t="s">
        <v>9169</v>
      </c>
      <c r="N3243">
        <v>1.443333333</v>
      </c>
      <c r="O3243">
        <v>0</v>
      </c>
      <c r="P3243">
        <v>0</v>
      </c>
      <c r="Q3243">
        <v>0</v>
      </c>
      <c r="R3243">
        <v>26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37.526667000000003</v>
      </c>
      <c r="Y3243">
        <v>0</v>
      </c>
      <c r="Z3243">
        <v>0</v>
      </c>
    </row>
    <row r="3244" spans="1:26" x14ac:dyDescent="0.3">
      <c r="A3244">
        <v>2765985</v>
      </c>
      <c r="B3244">
        <v>1</v>
      </c>
      <c r="C3244" t="s">
        <v>77</v>
      </c>
      <c r="D3244" t="s">
        <v>123</v>
      </c>
      <c r="E3244" t="s">
        <v>153</v>
      </c>
      <c r="F3244" t="s">
        <v>9170</v>
      </c>
      <c r="G3244" t="s">
        <v>155</v>
      </c>
      <c r="H3244" t="s">
        <v>46</v>
      </c>
      <c r="I3244" t="s">
        <v>129</v>
      </c>
      <c r="J3244" t="s">
        <v>130</v>
      </c>
      <c r="K3244" t="s">
        <v>131</v>
      </c>
      <c r="L3244" t="s">
        <v>9171</v>
      </c>
      <c r="M3244" t="s">
        <v>9172</v>
      </c>
      <c r="N3244">
        <v>2.7947222219999999</v>
      </c>
      <c r="O3244">
        <v>0</v>
      </c>
      <c r="P3244">
        <v>6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16.768332999999998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2765986</v>
      </c>
      <c r="B3245">
        <v>1</v>
      </c>
      <c r="C3245" t="s">
        <v>77</v>
      </c>
      <c r="D3245" t="s">
        <v>113</v>
      </c>
      <c r="E3245" t="s">
        <v>163</v>
      </c>
      <c r="F3245" t="s">
        <v>9173</v>
      </c>
      <c r="G3245" t="s">
        <v>264</v>
      </c>
      <c r="H3245" t="s">
        <v>47</v>
      </c>
      <c r="I3245" t="s">
        <v>129</v>
      </c>
      <c r="J3245" t="s">
        <v>130</v>
      </c>
      <c r="K3245" t="s">
        <v>131</v>
      </c>
      <c r="L3245" t="s">
        <v>9174</v>
      </c>
      <c r="M3245" t="s">
        <v>9175</v>
      </c>
      <c r="N3245">
        <v>0.53083333300000002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36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19.11</v>
      </c>
    </row>
    <row r="3246" spans="1:26" x14ac:dyDescent="0.3">
      <c r="A3246">
        <v>2766021</v>
      </c>
      <c r="B3246">
        <v>1</v>
      </c>
      <c r="C3246" t="s">
        <v>76</v>
      </c>
      <c r="D3246" t="s">
        <v>106</v>
      </c>
      <c r="E3246" t="s">
        <v>153</v>
      </c>
      <c r="F3246" t="s">
        <v>9176</v>
      </c>
      <c r="G3246" t="s">
        <v>249</v>
      </c>
      <c r="H3246" t="s">
        <v>46</v>
      </c>
      <c r="I3246" t="s">
        <v>129</v>
      </c>
      <c r="J3246" t="s">
        <v>130</v>
      </c>
      <c r="K3246" t="s">
        <v>131</v>
      </c>
      <c r="L3246" t="s">
        <v>9177</v>
      </c>
      <c r="M3246" t="s">
        <v>9178</v>
      </c>
      <c r="N3246">
        <v>1.9838888880000001</v>
      </c>
      <c r="O3246">
        <v>0</v>
      </c>
      <c r="P3246">
        <v>3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5.9516669999999996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2765996</v>
      </c>
      <c r="B3247">
        <v>1</v>
      </c>
      <c r="C3247" t="s">
        <v>77</v>
      </c>
      <c r="D3247" t="s">
        <v>110</v>
      </c>
      <c r="E3247" t="s">
        <v>158</v>
      </c>
      <c r="F3247" t="s">
        <v>4873</v>
      </c>
      <c r="G3247" t="s">
        <v>199</v>
      </c>
      <c r="H3247" t="s">
        <v>47</v>
      </c>
      <c r="I3247" t="s">
        <v>129</v>
      </c>
      <c r="J3247" t="s">
        <v>130</v>
      </c>
      <c r="K3247" t="s">
        <v>131</v>
      </c>
      <c r="L3247" t="s">
        <v>9179</v>
      </c>
      <c r="M3247" t="s">
        <v>9180</v>
      </c>
      <c r="N3247">
        <v>2.1586111109999999</v>
      </c>
      <c r="O3247">
        <v>0</v>
      </c>
      <c r="P3247">
        <v>0</v>
      </c>
      <c r="Q3247">
        <v>0</v>
      </c>
      <c r="R3247">
        <v>0</v>
      </c>
      <c r="S3247">
        <v>4</v>
      </c>
      <c r="T3247">
        <v>1126</v>
      </c>
      <c r="U3247">
        <v>0</v>
      </c>
      <c r="V3247">
        <v>0</v>
      </c>
      <c r="W3247">
        <v>0</v>
      </c>
      <c r="X3247">
        <v>0</v>
      </c>
      <c r="Y3247">
        <v>8.6344440000000002</v>
      </c>
      <c r="Z3247">
        <v>2430.5961109999998</v>
      </c>
    </row>
    <row r="3248" spans="1:26" x14ac:dyDescent="0.3">
      <c r="A3248">
        <v>2765999</v>
      </c>
      <c r="B3248">
        <v>1</v>
      </c>
      <c r="C3248" t="s">
        <v>76</v>
      </c>
      <c r="D3248" t="s">
        <v>90</v>
      </c>
      <c r="E3248" t="s">
        <v>222</v>
      </c>
      <c r="F3248" t="s">
        <v>9181</v>
      </c>
      <c r="G3248" t="s">
        <v>199</v>
      </c>
      <c r="H3248" t="s">
        <v>47</v>
      </c>
      <c r="I3248" t="s">
        <v>129</v>
      </c>
      <c r="J3248" t="s">
        <v>130</v>
      </c>
      <c r="K3248" t="s">
        <v>131</v>
      </c>
      <c r="L3248" t="s">
        <v>9182</v>
      </c>
      <c r="M3248" t="s">
        <v>9183</v>
      </c>
      <c r="N3248">
        <v>1.0024999999999999</v>
      </c>
      <c r="O3248">
        <v>0</v>
      </c>
      <c r="P3248">
        <v>0</v>
      </c>
      <c r="Q3248">
        <v>0</v>
      </c>
      <c r="R3248">
        <v>0</v>
      </c>
      <c r="S3248">
        <v>12</v>
      </c>
      <c r="T3248">
        <v>124</v>
      </c>
      <c r="U3248">
        <v>0</v>
      </c>
      <c r="V3248">
        <v>0</v>
      </c>
      <c r="W3248">
        <v>0</v>
      </c>
      <c r="X3248">
        <v>0</v>
      </c>
      <c r="Y3248">
        <v>12.03</v>
      </c>
      <c r="Z3248">
        <v>124.31</v>
      </c>
    </row>
    <row r="3249" spans="1:26" x14ac:dyDescent="0.3">
      <c r="A3249">
        <v>2766002</v>
      </c>
      <c r="B3249">
        <v>1</v>
      </c>
      <c r="C3249" t="s">
        <v>77</v>
      </c>
      <c r="D3249" t="s">
        <v>115</v>
      </c>
      <c r="E3249" t="s">
        <v>126</v>
      </c>
      <c r="F3249" t="s">
        <v>7782</v>
      </c>
      <c r="G3249" t="s">
        <v>128</v>
      </c>
      <c r="H3249" t="s">
        <v>46</v>
      </c>
      <c r="I3249" t="s">
        <v>129</v>
      </c>
      <c r="J3249" t="s">
        <v>130</v>
      </c>
      <c r="K3249" t="s">
        <v>131</v>
      </c>
      <c r="L3249" t="s">
        <v>9184</v>
      </c>
      <c r="M3249" t="s">
        <v>9185</v>
      </c>
      <c r="N3249">
        <v>0.55638888799999997</v>
      </c>
      <c r="O3249">
        <v>0</v>
      </c>
      <c r="P3249">
        <v>0</v>
      </c>
      <c r="Q3249">
        <v>0</v>
      </c>
      <c r="R3249">
        <v>115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63.984721999999998</v>
      </c>
      <c r="Y3249">
        <v>0</v>
      </c>
      <c r="Z3249">
        <v>0</v>
      </c>
    </row>
    <row r="3250" spans="1:26" x14ac:dyDescent="0.3">
      <c r="A3250">
        <v>2766009</v>
      </c>
      <c r="B3250">
        <v>1</v>
      </c>
      <c r="C3250" t="s">
        <v>77</v>
      </c>
      <c r="D3250" t="s">
        <v>123</v>
      </c>
      <c r="E3250" t="s">
        <v>163</v>
      </c>
      <c r="F3250" t="s">
        <v>2087</v>
      </c>
      <c r="G3250" t="s">
        <v>264</v>
      </c>
      <c r="H3250" t="s">
        <v>47</v>
      </c>
      <c r="I3250" t="s">
        <v>129</v>
      </c>
      <c r="J3250" t="s">
        <v>130</v>
      </c>
      <c r="K3250" t="s">
        <v>131</v>
      </c>
      <c r="L3250" t="s">
        <v>9186</v>
      </c>
      <c r="M3250" t="s">
        <v>9187</v>
      </c>
      <c r="N3250">
        <v>4.5536111110000004</v>
      </c>
      <c r="O3250">
        <v>0</v>
      </c>
      <c r="P3250">
        <v>130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591.96944399999995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2765742</v>
      </c>
      <c r="B3251">
        <v>2</v>
      </c>
      <c r="C3251" t="s">
        <v>76</v>
      </c>
      <c r="D3251" t="s">
        <v>81</v>
      </c>
      <c r="E3251" t="s">
        <v>167</v>
      </c>
      <c r="F3251" t="s">
        <v>7431</v>
      </c>
      <c r="G3251" t="s">
        <v>155</v>
      </c>
      <c r="H3251" t="s">
        <v>46</v>
      </c>
      <c r="I3251" t="s">
        <v>129</v>
      </c>
      <c r="J3251" t="s">
        <v>130</v>
      </c>
      <c r="K3251" t="s">
        <v>131</v>
      </c>
      <c r="L3251" t="s">
        <v>8943</v>
      </c>
      <c r="M3251" t="s">
        <v>9188</v>
      </c>
      <c r="N3251">
        <v>0.61555555500000003</v>
      </c>
      <c r="O3251">
        <v>0</v>
      </c>
      <c r="P3251">
        <v>616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379.18222200000002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2766011</v>
      </c>
      <c r="B3252">
        <v>1</v>
      </c>
      <c r="C3252" t="s">
        <v>76</v>
      </c>
      <c r="D3252" t="s">
        <v>103</v>
      </c>
      <c r="E3252" t="s">
        <v>153</v>
      </c>
      <c r="F3252" t="s">
        <v>9189</v>
      </c>
      <c r="G3252" t="s">
        <v>206</v>
      </c>
      <c r="H3252" t="s">
        <v>46</v>
      </c>
      <c r="I3252" t="s">
        <v>129</v>
      </c>
      <c r="J3252" t="s">
        <v>130</v>
      </c>
      <c r="K3252" t="s">
        <v>131</v>
      </c>
      <c r="L3252" t="s">
        <v>9190</v>
      </c>
      <c r="M3252" t="s">
        <v>9191</v>
      </c>
      <c r="N3252">
        <v>2.9816666660000002</v>
      </c>
      <c r="O3252">
        <v>0</v>
      </c>
      <c r="P3252">
        <v>0</v>
      </c>
      <c r="Q3252">
        <v>0</v>
      </c>
      <c r="R3252">
        <v>5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14.908333000000001</v>
      </c>
      <c r="Y3252">
        <v>0</v>
      </c>
      <c r="Z3252">
        <v>0</v>
      </c>
    </row>
    <row r="3253" spans="1:26" x14ac:dyDescent="0.3">
      <c r="A3253">
        <v>2765944</v>
      </c>
      <c r="B3253">
        <v>2</v>
      </c>
      <c r="C3253" t="s">
        <v>77</v>
      </c>
      <c r="D3253" t="s">
        <v>122</v>
      </c>
      <c r="E3253" t="s">
        <v>158</v>
      </c>
      <c r="F3253" t="s">
        <v>9192</v>
      </c>
      <c r="G3253" t="s">
        <v>264</v>
      </c>
      <c r="H3253" t="s">
        <v>47</v>
      </c>
      <c r="I3253" t="s">
        <v>129</v>
      </c>
      <c r="J3253" t="s">
        <v>130</v>
      </c>
      <c r="K3253" t="s">
        <v>131</v>
      </c>
      <c r="L3253" t="s">
        <v>9107</v>
      </c>
      <c r="M3253" t="s">
        <v>9193</v>
      </c>
      <c r="N3253">
        <v>0.80833333299999999</v>
      </c>
      <c r="O3253">
        <v>0</v>
      </c>
      <c r="P3253">
        <v>0</v>
      </c>
      <c r="Q3253">
        <v>43</v>
      </c>
      <c r="R3253">
        <v>364</v>
      </c>
      <c r="S3253">
        <v>12</v>
      </c>
      <c r="T3253">
        <v>111</v>
      </c>
      <c r="U3253">
        <v>0</v>
      </c>
      <c r="V3253">
        <v>0</v>
      </c>
      <c r="W3253">
        <v>34.758333</v>
      </c>
      <c r="X3253">
        <v>294.23333300000002</v>
      </c>
      <c r="Y3253">
        <v>9.6999999999999993</v>
      </c>
      <c r="Z3253">
        <v>89.724999999999994</v>
      </c>
    </row>
    <row r="3254" spans="1:26" x14ac:dyDescent="0.3">
      <c r="A3254">
        <v>2766017</v>
      </c>
      <c r="B3254">
        <v>1</v>
      </c>
      <c r="C3254" t="s">
        <v>77</v>
      </c>
      <c r="D3254" t="s">
        <v>117</v>
      </c>
      <c r="E3254" t="s">
        <v>163</v>
      </c>
      <c r="F3254" t="s">
        <v>9194</v>
      </c>
      <c r="G3254" t="s">
        <v>264</v>
      </c>
      <c r="H3254" t="s">
        <v>47</v>
      </c>
      <c r="I3254" t="s">
        <v>129</v>
      </c>
      <c r="J3254" t="s">
        <v>130</v>
      </c>
      <c r="K3254" t="s">
        <v>131</v>
      </c>
      <c r="L3254" t="s">
        <v>9195</v>
      </c>
      <c r="M3254" t="s">
        <v>9196</v>
      </c>
      <c r="N3254">
        <v>2.0699999999999998</v>
      </c>
      <c r="O3254">
        <v>0</v>
      </c>
      <c r="P3254">
        <v>0</v>
      </c>
      <c r="Q3254">
        <v>1</v>
      </c>
      <c r="R3254">
        <v>59</v>
      </c>
      <c r="S3254">
        <v>0</v>
      </c>
      <c r="T3254">
        <v>0</v>
      </c>
      <c r="U3254">
        <v>0</v>
      </c>
      <c r="V3254">
        <v>0</v>
      </c>
      <c r="W3254">
        <v>2.0699999999999998</v>
      </c>
      <c r="X3254">
        <v>122.13</v>
      </c>
      <c r="Y3254">
        <v>0</v>
      </c>
      <c r="Z3254">
        <v>0</v>
      </c>
    </row>
    <row r="3255" spans="1:26" x14ac:dyDescent="0.3">
      <c r="A3255">
        <v>2766020</v>
      </c>
      <c r="B3255">
        <v>1</v>
      </c>
      <c r="C3255" t="s">
        <v>76</v>
      </c>
      <c r="D3255" t="s">
        <v>78</v>
      </c>
      <c r="E3255" t="s">
        <v>153</v>
      </c>
      <c r="F3255" t="s">
        <v>9197</v>
      </c>
      <c r="G3255" t="s">
        <v>249</v>
      </c>
      <c r="H3255" t="s">
        <v>46</v>
      </c>
      <c r="I3255" t="s">
        <v>129</v>
      </c>
      <c r="J3255" t="s">
        <v>130</v>
      </c>
      <c r="K3255" t="s">
        <v>131</v>
      </c>
      <c r="L3255" t="s">
        <v>9198</v>
      </c>
      <c r="M3255" t="s">
        <v>9199</v>
      </c>
      <c r="N3255">
        <v>1.271666666</v>
      </c>
      <c r="O3255">
        <v>0</v>
      </c>
      <c r="P3255">
        <v>3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3.8149999999999999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2766022</v>
      </c>
      <c r="B3256">
        <v>1</v>
      </c>
      <c r="C3256" t="s">
        <v>76</v>
      </c>
      <c r="D3256" t="s">
        <v>81</v>
      </c>
      <c r="E3256" t="s">
        <v>145</v>
      </c>
      <c r="F3256" t="s">
        <v>9200</v>
      </c>
      <c r="G3256" t="s">
        <v>150</v>
      </c>
      <c r="H3256" t="s">
        <v>46</v>
      </c>
      <c r="I3256" t="s">
        <v>129</v>
      </c>
      <c r="J3256" t="s">
        <v>130</v>
      </c>
      <c r="K3256" t="s">
        <v>131</v>
      </c>
      <c r="L3256" t="s">
        <v>9201</v>
      </c>
      <c r="M3256" t="s">
        <v>9202</v>
      </c>
      <c r="N3256">
        <v>2.5252777769999999</v>
      </c>
      <c r="O3256">
        <v>0</v>
      </c>
      <c r="P3256">
        <v>46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116.162778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2766023</v>
      </c>
      <c r="B3257">
        <v>1</v>
      </c>
      <c r="C3257" t="s">
        <v>77</v>
      </c>
      <c r="D3257" t="s">
        <v>119</v>
      </c>
      <c r="E3257" t="s">
        <v>153</v>
      </c>
      <c r="F3257" t="s">
        <v>9203</v>
      </c>
      <c r="G3257" t="s">
        <v>249</v>
      </c>
      <c r="H3257" t="s">
        <v>46</v>
      </c>
      <c r="I3257" t="s">
        <v>129</v>
      </c>
      <c r="J3257" t="s">
        <v>130</v>
      </c>
      <c r="K3257" t="s">
        <v>131</v>
      </c>
      <c r="L3257" t="s">
        <v>9204</v>
      </c>
      <c r="M3257" t="s">
        <v>9205</v>
      </c>
      <c r="N3257">
        <v>2.2555555549999999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2.2555559999999999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2765696</v>
      </c>
      <c r="B3258">
        <v>2</v>
      </c>
      <c r="C3258" t="s">
        <v>77</v>
      </c>
      <c r="D3258" t="s">
        <v>124</v>
      </c>
      <c r="E3258" t="s">
        <v>158</v>
      </c>
      <c r="F3258" t="s">
        <v>9206</v>
      </c>
      <c r="G3258" t="s">
        <v>264</v>
      </c>
      <c r="H3258" t="s">
        <v>47</v>
      </c>
      <c r="I3258" t="s">
        <v>129</v>
      </c>
      <c r="J3258" t="s">
        <v>130</v>
      </c>
      <c r="K3258" t="s">
        <v>131</v>
      </c>
      <c r="L3258" t="s">
        <v>8907</v>
      </c>
      <c r="M3258" t="s">
        <v>9207</v>
      </c>
      <c r="N3258">
        <v>0.69805555500000005</v>
      </c>
      <c r="O3258">
        <v>29</v>
      </c>
      <c r="P3258">
        <v>672</v>
      </c>
      <c r="Q3258">
        <v>0</v>
      </c>
      <c r="R3258">
        <v>0</v>
      </c>
      <c r="S3258">
        <v>0</v>
      </c>
      <c r="T3258">
        <v>0</v>
      </c>
      <c r="U3258">
        <v>20.243611000000001</v>
      </c>
      <c r="V3258">
        <v>469.09333299999997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2766026</v>
      </c>
      <c r="B3259">
        <v>1</v>
      </c>
      <c r="C3259" t="s">
        <v>76</v>
      </c>
      <c r="D3259" t="s">
        <v>93</v>
      </c>
      <c r="E3259" t="s">
        <v>126</v>
      </c>
      <c r="F3259" t="s">
        <v>9208</v>
      </c>
      <c r="G3259" t="s">
        <v>128</v>
      </c>
      <c r="H3259" t="s">
        <v>46</v>
      </c>
      <c r="I3259" t="s">
        <v>129</v>
      </c>
      <c r="J3259" t="s">
        <v>130</v>
      </c>
      <c r="K3259" t="s">
        <v>131</v>
      </c>
      <c r="L3259" t="s">
        <v>9209</v>
      </c>
      <c r="M3259" t="s">
        <v>9210</v>
      </c>
      <c r="N3259">
        <v>4.6838888880000003</v>
      </c>
      <c r="O3259">
        <v>0</v>
      </c>
      <c r="P3259">
        <v>113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529.27944400000001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2766067</v>
      </c>
      <c r="B3260">
        <v>2</v>
      </c>
      <c r="C3260" t="s">
        <v>76</v>
      </c>
      <c r="D3260" t="s">
        <v>78</v>
      </c>
      <c r="E3260" t="s">
        <v>167</v>
      </c>
      <c r="F3260" t="s">
        <v>7450</v>
      </c>
      <c r="G3260" t="s">
        <v>135</v>
      </c>
      <c r="H3260" t="s">
        <v>46</v>
      </c>
      <c r="I3260" t="s">
        <v>129</v>
      </c>
      <c r="J3260" t="s">
        <v>130</v>
      </c>
      <c r="K3260" t="s">
        <v>131</v>
      </c>
      <c r="L3260" t="s">
        <v>9069</v>
      </c>
      <c r="M3260" t="s">
        <v>9211</v>
      </c>
      <c r="N3260">
        <v>0.86305555499999997</v>
      </c>
      <c r="O3260">
        <v>0</v>
      </c>
      <c r="P3260">
        <v>356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307.24777799999998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2766031</v>
      </c>
      <c r="B3261">
        <v>1</v>
      </c>
      <c r="C3261" t="s">
        <v>76</v>
      </c>
      <c r="D3261" t="s">
        <v>97</v>
      </c>
      <c r="E3261" t="s">
        <v>167</v>
      </c>
      <c r="F3261" t="s">
        <v>4187</v>
      </c>
      <c r="G3261" t="s">
        <v>160</v>
      </c>
      <c r="H3261" t="s">
        <v>46</v>
      </c>
      <c r="I3261" t="s">
        <v>129</v>
      </c>
      <c r="J3261" t="s">
        <v>130</v>
      </c>
      <c r="K3261" t="s">
        <v>131</v>
      </c>
      <c r="L3261" t="s">
        <v>9212</v>
      </c>
      <c r="M3261" t="s">
        <v>9213</v>
      </c>
      <c r="N3261">
        <v>0.60666666599999997</v>
      </c>
      <c r="O3261">
        <v>1</v>
      </c>
      <c r="P3261">
        <v>107</v>
      </c>
      <c r="Q3261">
        <v>0</v>
      </c>
      <c r="R3261">
        <v>0</v>
      </c>
      <c r="S3261">
        <v>0</v>
      </c>
      <c r="T3261">
        <v>0</v>
      </c>
      <c r="U3261">
        <v>0.60666699999999996</v>
      </c>
      <c r="V3261">
        <v>64.913332999999994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2766033</v>
      </c>
      <c r="B3262">
        <v>1</v>
      </c>
      <c r="C3262" t="s">
        <v>76</v>
      </c>
      <c r="D3262" t="s">
        <v>86</v>
      </c>
      <c r="E3262" t="s">
        <v>126</v>
      </c>
      <c r="F3262" t="s">
        <v>9214</v>
      </c>
      <c r="G3262" t="s">
        <v>1679</v>
      </c>
      <c r="H3262" t="s">
        <v>46</v>
      </c>
      <c r="I3262" t="s">
        <v>129</v>
      </c>
      <c r="J3262" t="s">
        <v>130</v>
      </c>
      <c r="K3262" t="s">
        <v>131</v>
      </c>
      <c r="L3262" t="s">
        <v>9215</v>
      </c>
      <c r="M3262" t="s">
        <v>9216</v>
      </c>
      <c r="N3262">
        <v>1.3352777769999999</v>
      </c>
      <c r="O3262">
        <v>0</v>
      </c>
      <c r="P3262">
        <v>244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325.80777799999998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2766037</v>
      </c>
      <c r="B3263">
        <v>1</v>
      </c>
      <c r="C3263" t="s">
        <v>76</v>
      </c>
      <c r="D3263" t="s">
        <v>93</v>
      </c>
      <c r="E3263" t="s">
        <v>163</v>
      </c>
      <c r="F3263" t="s">
        <v>9217</v>
      </c>
      <c r="G3263" t="s">
        <v>199</v>
      </c>
      <c r="H3263" t="s">
        <v>47</v>
      </c>
      <c r="I3263" t="s">
        <v>129</v>
      </c>
      <c r="J3263" t="s">
        <v>130</v>
      </c>
      <c r="K3263" t="s">
        <v>131</v>
      </c>
      <c r="L3263" t="s">
        <v>9218</v>
      </c>
      <c r="M3263" t="s">
        <v>9219</v>
      </c>
      <c r="N3263">
        <v>0.248611111</v>
      </c>
      <c r="O3263">
        <v>25</v>
      </c>
      <c r="P3263">
        <v>2534</v>
      </c>
      <c r="Q3263">
        <v>0</v>
      </c>
      <c r="R3263">
        <v>0</v>
      </c>
      <c r="S3263">
        <v>0</v>
      </c>
      <c r="T3263">
        <v>0</v>
      </c>
      <c r="U3263">
        <v>6.2152779999999996</v>
      </c>
      <c r="V3263">
        <v>629.98055499999998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2766058</v>
      </c>
      <c r="B3264">
        <v>1</v>
      </c>
      <c r="C3264" t="s">
        <v>76</v>
      </c>
      <c r="D3264" t="s">
        <v>97</v>
      </c>
      <c r="E3264" t="s">
        <v>167</v>
      </c>
      <c r="F3264" t="s">
        <v>9220</v>
      </c>
      <c r="G3264" t="s">
        <v>195</v>
      </c>
      <c r="H3264" t="s">
        <v>46</v>
      </c>
      <c r="I3264" t="s">
        <v>129</v>
      </c>
      <c r="J3264" t="s">
        <v>130</v>
      </c>
      <c r="K3264" t="s">
        <v>131</v>
      </c>
      <c r="L3264" t="s">
        <v>9221</v>
      </c>
      <c r="M3264" t="s">
        <v>9222</v>
      </c>
      <c r="N3264">
        <v>1.6630555549999999</v>
      </c>
      <c r="O3264">
        <v>0</v>
      </c>
      <c r="P3264">
        <v>512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851.48444400000005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2766042</v>
      </c>
      <c r="B3265">
        <v>1</v>
      </c>
      <c r="C3265" t="s">
        <v>76</v>
      </c>
      <c r="D3265" t="s">
        <v>93</v>
      </c>
      <c r="E3265" t="s">
        <v>126</v>
      </c>
      <c r="F3265" t="s">
        <v>9223</v>
      </c>
      <c r="G3265" t="s">
        <v>128</v>
      </c>
      <c r="H3265" t="s">
        <v>46</v>
      </c>
      <c r="I3265" t="s">
        <v>129</v>
      </c>
      <c r="J3265" t="s">
        <v>130</v>
      </c>
      <c r="K3265" t="s">
        <v>131</v>
      </c>
      <c r="L3265" t="s">
        <v>9224</v>
      </c>
      <c r="M3265" t="s">
        <v>9225</v>
      </c>
      <c r="N3265">
        <v>0.94666666600000005</v>
      </c>
      <c r="O3265">
        <v>0</v>
      </c>
      <c r="P3265">
        <v>102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96.56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2766038</v>
      </c>
      <c r="B3266">
        <v>1</v>
      </c>
      <c r="C3266" t="s">
        <v>76</v>
      </c>
      <c r="D3266" t="s">
        <v>78</v>
      </c>
      <c r="E3266" t="s">
        <v>153</v>
      </c>
      <c r="F3266" t="s">
        <v>9226</v>
      </c>
      <c r="G3266" t="s">
        <v>155</v>
      </c>
      <c r="H3266" t="s">
        <v>46</v>
      </c>
      <c r="I3266" t="s">
        <v>129</v>
      </c>
      <c r="J3266" t="s">
        <v>130</v>
      </c>
      <c r="K3266" t="s">
        <v>131</v>
      </c>
      <c r="L3266" t="s">
        <v>9227</v>
      </c>
      <c r="M3266" t="s">
        <v>9228</v>
      </c>
      <c r="N3266">
        <v>1.7052777770000001</v>
      </c>
      <c r="O3266">
        <v>0</v>
      </c>
      <c r="P3266">
        <v>5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8.526389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2766045</v>
      </c>
      <c r="B3267">
        <v>1</v>
      </c>
      <c r="C3267" t="s">
        <v>76</v>
      </c>
      <c r="D3267" t="s">
        <v>103</v>
      </c>
      <c r="E3267" t="s">
        <v>153</v>
      </c>
      <c r="F3267" t="s">
        <v>9229</v>
      </c>
      <c r="G3267" t="s">
        <v>155</v>
      </c>
      <c r="H3267" t="s">
        <v>46</v>
      </c>
      <c r="I3267" t="s">
        <v>129</v>
      </c>
      <c r="J3267" t="s">
        <v>130</v>
      </c>
      <c r="K3267" t="s">
        <v>131</v>
      </c>
      <c r="L3267" t="s">
        <v>9230</v>
      </c>
      <c r="M3267" t="s">
        <v>9231</v>
      </c>
      <c r="N3267">
        <v>3.5672222219999998</v>
      </c>
      <c r="O3267">
        <v>0</v>
      </c>
      <c r="P3267">
        <v>0</v>
      </c>
      <c r="Q3267">
        <v>0</v>
      </c>
      <c r="R3267">
        <v>2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7.1344440000000002</v>
      </c>
      <c r="Y3267">
        <v>0</v>
      </c>
      <c r="Z3267">
        <v>0</v>
      </c>
    </row>
    <row r="3268" spans="1:26" x14ac:dyDescent="0.3">
      <c r="A3268">
        <v>2766056</v>
      </c>
      <c r="B3268">
        <v>1</v>
      </c>
      <c r="C3268" t="s">
        <v>76</v>
      </c>
      <c r="D3268" t="s">
        <v>93</v>
      </c>
      <c r="E3268" t="s">
        <v>153</v>
      </c>
      <c r="F3268" t="s">
        <v>9232</v>
      </c>
      <c r="G3268" t="s">
        <v>249</v>
      </c>
      <c r="H3268" t="s">
        <v>46</v>
      </c>
      <c r="I3268" t="s">
        <v>129</v>
      </c>
      <c r="J3268" t="s">
        <v>130</v>
      </c>
      <c r="K3268" t="s">
        <v>131</v>
      </c>
      <c r="L3268" t="s">
        <v>9233</v>
      </c>
      <c r="M3268" t="s">
        <v>9234</v>
      </c>
      <c r="N3268">
        <v>2.8944444439999999</v>
      </c>
      <c r="O3268">
        <v>0</v>
      </c>
      <c r="P3268">
        <v>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2.894444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2766049</v>
      </c>
      <c r="B3269">
        <v>1</v>
      </c>
      <c r="C3269" t="s">
        <v>76</v>
      </c>
      <c r="D3269" t="s">
        <v>93</v>
      </c>
      <c r="E3269" t="s">
        <v>153</v>
      </c>
      <c r="F3269" t="s">
        <v>9235</v>
      </c>
      <c r="G3269" t="s">
        <v>249</v>
      </c>
      <c r="H3269" t="s">
        <v>46</v>
      </c>
      <c r="I3269" t="s">
        <v>129</v>
      </c>
      <c r="J3269" t="s">
        <v>130</v>
      </c>
      <c r="K3269" t="s">
        <v>131</v>
      </c>
      <c r="L3269" t="s">
        <v>9236</v>
      </c>
      <c r="M3269" t="s">
        <v>9237</v>
      </c>
      <c r="N3269">
        <v>2.5236111110000001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2.5236109999999998</v>
      </c>
      <c r="W3269">
        <v>0</v>
      </c>
      <c r="X3269">
        <v>0</v>
      </c>
      <c r="Y3269">
        <v>0</v>
      </c>
      <c r="Z3269">
        <v>0</v>
      </c>
    </row>
    <row r="3270" spans="1:26" x14ac:dyDescent="0.3">
      <c r="A3270">
        <v>2766067</v>
      </c>
      <c r="B3270">
        <v>3</v>
      </c>
      <c r="C3270" t="s">
        <v>76</v>
      </c>
      <c r="D3270" t="s">
        <v>78</v>
      </c>
      <c r="E3270" t="s">
        <v>145</v>
      </c>
      <c r="F3270" t="s">
        <v>1795</v>
      </c>
      <c r="G3270" t="s">
        <v>135</v>
      </c>
      <c r="H3270" t="s">
        <v>46</v>
      </c>
      <c r="I3270" t="s">
        <v>129</v>
      </c>
      <c r="J3270" t="s">
        <v>130</v>
      </c>
      <c r="K3270" t="s">
        <v>131</v>
      </c>
      <c r="L3270" t="s">
        <v>9211</v>
      </c>
      <c r="M3270" t="s">
        <v>9238</v>
      </c>
      <c r="N3270">
        <v>3.2205555549999998</v>
      </c>
      <c r="O3270">
        <v>0</v>
      </c>
      <c r="P3270">
        <v>18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57.97</v>
      </c>
      <c r="W3270">
        <v>0</v>
      </c>
      <c r="X3270">
        <v>0</v>
      </c>
      <c r="Y3270">
        <v>0</v>
      </c>
      <c r="Z3270">
        <v>0</v>
      </c>
    </row>
    <row r="3271" spans="1:26" x14ac:dyDescent="0.3">
      <c r="A3271">
        <v>2766050</v>
      </c>
      <c r="B3271">
        <v>1</v>
      </c>
      <c r="C3271" t="s">
        <v>77</v>
      </c>
      <c r="D3271" t="s">
        <v>108</v>
      </c>
      <c r="E3271" t="s">
        <v>158</v>
      </c>
      <c r="F3271" t="s">
        <v>9239</v>
      </c>
      <c r="G3271" t="s">
        <v>199</v>
      </c>
      <c r="H3271" t="s">
        <v>47</v>
      </c>
      <c r="I3271" t="s">
        <v>129</v>
      </c>
      <c r="J3271" t="s">
        <v>130</v>
      </c>
      <c r="K3271" t="s">
        <v>131</v>
      </c>
      <c r="L3271" t="s">
        <v>9240</v>
      </c>
      <c r="M3271" t="s">
        <v>9241</v>
      </c>
      <c r="N3271">
        <v>0.63416666600000005</v>
      </c>
      <c r="O3271">
        <v>0</v>
      </c>
      <c r="P3271">
        <v>0</v>
      </c>
      <c r="Q3271">
        <v>31</v>
      </c>
      <c r="R3271">
        <v>836</v>
      </c>
      <c r="S3271">
        <v>0</v>
      </c>
      <c r="T3271">
        <v>0</v>
      </c>
      <c r="U3271">
        <v>0</v>
      </c>
      <c r="V3271">
        <v>0</v>
      </c>
      <c r="W3271">
        <v>19.659167</v>
      </c>
      <c r="X3271">
        <v>530.16333299999997</v>
      </c>
      <c r="Y3271">
        <v>0</v>
      </c>
      <c r="Z3271">
        <v>0</v>
      </c>
    </row>
    <row r="3272" spans="1:26" x14ac:dyDescent="0.3">
      <c r="A3272">
        <v>2766051</v>
      </c>
      <c r="B3272">
        <v>1</v>
      </c>
      <c r="C3272" t="s">
        <v>76</v>
      </c>
      <c r="D3272" t="s">
        <v>80</v>
      </c>
      <c r="E3272" t="s">
        <v>126</v>
      </c>
      <c r="F3272" t="s">
        <v>6342</v>
      </c>
      <c r="G3272" t="s">
        <v>128</v>
      </c>
      <c r="H3272" t="s">
        <v>46</v>
      </c>
      <c r="I3272" t="s">
        <v>129</v>
      </c>
      <c r="J3272" t="s">
        <v>130</v>
      </c>
      <c r="K3272" t="s">
        <v>131</v>
      </c>
      <c r="L3272" t="s">
        <v>9242</v>
      </c>
      <c r="M3272" t="s">
        <v>9243</v>
      </c>
      <c r="N3272">
        <v>2.329722222</v>
      </c>
      <c r="O3272">
        <v>0</v>
      </c>
      <c r="P3272">
        <v>123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286.55583300000001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2766054</v>
      </c>
      <c r="B3273">
        <v>1</v>
      </c>
      <c r="C3273" t="s">
        <v>76</v>
      </c>
      <c r="D3273" t="s">
        <v>97</v>
      </c>
      <c r="E3273" t="s">
        <v>167</v>
      </c>
      <c r="F3273" t="s">
        <v>9244</v>
      </c>
      <c r="G3273" t="s">
        <v>195</v>
      </c>
      <c r="H3273" t="s">
        <v>46</v>
      </c>
      <c r="I3273" t="s">
        <v>129</v>
      </c>
      <c r="J3273" t="s">
        <v>130</v>
      </c>
      <c r="K3273" t="s">
        <v>131</v>
      </c>
      <c r="L3273" t="s">
        <v>9245</v>
      </c>
      <c r="M3273" t="s">
        <v>9246</v>
      </c>
      <c r="N3273">
        <v>0.89277777700000005</v>
      </c>
      <c r="O3273">
        <v>0</v>
      </c>
      <c r="P3273">
        <v>360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321.39999999999998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2766053</v>
      </c>
      <c r="B3274">
        <v>1</v>
      </c>
      <c r="C3274" t="s">
        <v>76</v>
      </c>
      <c r="D3274" t="s">
        <v>80</v>
      </c>
      <c r="E3274" t="s">
        <v>153</v>
      </c>
      <c r="F3274" t="s">
        <v>9247</v>
      </c>
      <c r="G3274" t="s">
        <v>249</v>
      </c>
      <c r="H3274" t="s">
        <v>46</v>
      </c>
      <c r="I3274" t="s">
        <v>129</v>
      </c>
      <c r="J3274" t="s">
        <v>130</v>
      </c>
      <c r="K3274" t="s">
        <v>131</v>
      </c>
      <c r="L3274" t="s">
        <v>9248</v>
      </c>
      <c r="M3274" t="s">
        <v>9249</v>
      </c>
      <c r="N3274">
        <v>2.5477777769999999</v>
      </c>
      <c r="O3274">
        <v>0</v>
      </c>
      <c r="P3274">
        <v>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2.5477780000000001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2766064</v>
      </c>
      <c r="B3275">
        <v>1</v>
      </c>
      <c r="C3275" t="s">
        <v>76</v>
      </c>
      <c r="D3275" t="s">
        <v>107</v>
      </c>
      <c r="E3275" t="s">
        <v>153</v>
      </c>
      <c r="F3275" t="s">
        <v>9250</v>
      </c>
      <c r="G3275" t="s">
        <v>578</v>
      </c>
      <c r="H3275" t="s">
        <v>46</v>
      </c>
      <c r="I3275" t="s">
        <v>129</v>
      </c>
      <c r="J3275" t="s">
        <v>130</v>
      </c>
      <c r="K3275" t="s">
        <v>131</v>
      </c>
      <c r="L3275" t="s">
        <v>9251</v>
      </c>
      <c r="M3275" t="s">
        <v>9252</v>
      </c>
      <c r="N3275">
        <v>0.94527777700000004</v>
      </c>
      <c r="O3275">
        <v>0</v>
      </c>
      <c r="P3275">
        <v>5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4.7263890000000002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2766066</v>
      </c>
      <c r="B3276">
        <v>1</v>
      </c>
      <c r="C3276" t="s">
        <v>76</v>
      </c>
      <c r="D3276" t="s">
        <v>81</v>
      </c>
      <c r="E3276" t="s">
        <v>153</v>
      </c>
      <c r="F3276" t="s">
        <v>9253</v>
      </c>
      <c r="G3276" t="s">
        <v>206</v>
      </c>
      <c r="H3276" t="s">
        <v>46</v>
      </c>
      <c r="I3276" t="s">
        <v>129</v>
      </c>
      <c r="J3276" t="s">
        <v>130</v>
      </c>
      <c r="K3276" t="s">
        <v>131</v>
      </c>
      <c r="L3276" t="s">
        <v>9254</v>
      </c>
      <c r="M3276" t="s">
        <v>9255</v>
      </c>
      <c r="N3276">
        <v>1.937777777</v>
      </c>
      <c r="O3276">
        <v>0</v>
      </c>
      <c r="P3276">
        <v>7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13.564444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2766076</v>
      </c>
      <c r="B3277">
        <v>1</v>
      </c>
      <c r="C3277" t="s">
        <v>76</v>
      </c>
      <c r="D3277" t="s">
        <v>93</v>
      </c>
      <c r="E3277" t="s">
        <v>153</v>
      </c>
      <c r="F3277" t="s">
        <v>9256</v>
      </c>
      <c r="G3277" t="s">
        <v>155</v>
      </c>
      <c r="H3277" t="s">
        <v>46</v>
      </c>
      <c r="I3277" t="s">
        <v>129</v>
      </c>
      <c r="J3277" t="s">
        <v>130</v>
      </c>
      <c r="K3277" t="s">
        <v>131</v>
      </c>
      <c r="L3277" t="s">
        <v>9257</v>
      </c>
      <c r="M3277" t="s">
        <v>9258</v>
      </c>
      <c r="N3277">
        <v>2.548333333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2.548333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2766078</v>
      </c>
      <c r="B3278">
        <v>1</v>
      </c>
      <c r="C3278" t="s">
        <v>77</v>
      </c>
      <c r="D3278" t="s">
        <v>118</v>
      </c>
      <c r="E3278" t="s">
        <v>153</v>
      </c>
      <c r="F3278" t="s">
        <v>9259</v>
      </c>
      <c r="G3278" t="s">
        <v>155</v>
      </c>
      <c r="H3278" t="s">
        <v>46</v>
      </c>
      <c r="I3278" t="s">
        <v>129</v>
      </c>
      <c r="J3278" t="s">
        <v>130</v>
      </c>
      <c r="K3278" t="s">
        <v>131</v>
      </c>
      <c r="L3278" t="s">
        <v>9260</v>
      </c>
      <c r="M3278" t="s">
        <v>9261</v>
      </c>
      <c r="N3278">
        <v>0.954166666</v>
      </c>
      <c r="O3278">
        <v>0</v>
      </c>
      <c r="P3278">
        <v>3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2.8624999999999998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2766077</v>
      </c>
      <c r="B3279">
        <v>1</v>
      </c>
      <c r="C3279" t="s">
        <v>77</v>
      </c>
      <c r="D3279" t="s">
        <v>124</v>
      </c>
      <c r="E3279" t="s">
        <v>167</v>
      </c>
      <c r="F3279" t="s">
        <v>9262</v>
      </c>
      <c r="G3279" t="s">
        <v>195</v>
      </c>
      <c r="H3279" t="s">
        <v>46</v>
      </c>
      <c r="I3279" t="s">
        <v>129</v>
      </c>
      <c r="J3279" t="s">
        <v>130</v>
      </c>
      <c r="K3279" t="s">
        <v>131</v>
      </c>
      <c r="L3279" t="s">
        <v>9263</v>
      </c>
      <c r="M3279" t="s">
        <v>9264</v>
      </c>
      <c r="N3279">
        <v>3.8347222219999999</v>
      </c>
      <c r="O3279">
        <v>0</v>
      </c>
      <c r="P3279">
        <v>356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1365.1611109999999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2766085</v>
      </c>
      <c r="B3280">
        <v>1</v>
      </c>
      <c r="C3280" t="s">
        <v>77</v>
      </c>
      <c r="D3280" t="s">
        <v>119</v>
      </c>
      <c r="E3280" t="s">
        <v>167</v>
      </c>
      <c r="F3280" t="s">
        <v>4434</v>
      </c>
      <c r="G3280" t="s">
        <v>195</v>
      </c>
      <c r="H3280" t="s">
        <v>46</v>
      </c>
      <c r="I3280" t="s">
        <v>129</v>
      </c>
      <c r="J3280" t="s">
        <v>130</v>
      </c>
      <c r="K3280" t="s">
        <v>131</v>
      </c>
      <c r="L3280" t="s">
        <v>9265</v>
      </c>
      <c r="M3280" t="s">
        <v>9266</v>
      </c>
      <c r="N3280">
        <v>1.734444444</v>
      </c>
      <c r="O3280">
        <v>0</v>
      </c>
      <c r="P3280">
        <v>503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872.42555500000003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2766064</v>
      </c>
      <c r="B3281">
        <v>2</v>
      </c>
      <c r="C3281" t="s">
        <v>76</v>
      </c>
      <c r="D3281" t="s">
        <v>107</v>
      </c>
      <c r="E3281" t="s">
        <v>126</v>
      </c>
      <c r="F3281" t="s">
        <v>9267</v>
      </c>
      <c r="G3281" t="s">
        <v>578</v>
      </c>
      <c r="H3281" t="s">
        <v>46</v>
      </c>
      <c r="I3281" t="s">
        <v>339</v>
      </c>
      <c r="J3281" t="s">
        <v>130</v>
      </c>
      <c r="K3281" t="s">
        <v>131</v>
      </c>
      <c r="L3281" t="s">
        <v>9252</v>
      </c>
      <c r="M3281" t="s">
        <v>9268</v>
      </c>
      <c r="N3281">
        <v>2.2499999999999999E-2</v>
      </c>
      <c r="O3281">
        <v>0</v>
      </c>
      <c r="P3281">
        <v>111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2.4975000000000001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2766064</v>
      </c>
      <c r="B3282">
        <v>3</v>
      </c>
      <c r="C3282" t="s">
        <v>76</v>
      </c>
      <c r="D3282" t="s">
        <v>107</v>
      </c>
      <c r="E3282" t="s">
        <v>167</v>
      </c>
      <c r="F3282" t="s">
        <v>9269</v>
      </c>
      <c r="G3282" t="s">
        <v>578</v>
      </c>
      <c r="H3282" t="s">
        <v>46</v>
      </c>
      <c r="I3282" t="s">
        <v>129</v>
      </c>
      <c r="J3282" t="s">
        <v>130</v>
      </c>
      <c r="K3282" t="s">
        <v>131</v>
      </c>
      <c r="L3282" t="s">
        <v>9268</v>
      </c>
      <c r="M3282" t="s">
        <v>9270</v>
      </c>
      <c r="N3282">
        <v>1.1844444439999999</v>
      </c>
      <c r="O3282">
        <v>0</v>
      </c>
      <c r="P3282">
        <v>1404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1662.9599989999999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2766097</v>
      </c>
      <c r="B3283">
        <v>1</v>
      </c>
      <c r="C3283" t="s">
        <v>76</v>
      </c>
      <c r="D3283" t="s">
        <v>97</v>
      </c>
      <c r="E3283" t="s">
        <v>126</v>
      </c>
      <c r="F3283" t="s">
        <v>9271</v>
      </c>
      <c r="G3283" t="s">
        <v>128</v>
      </c>
      <c r="H3283" t="s">
        <v>46</v>
      </c>
      <c r="I3283" t="s">
        <v>129</v>
      </c>
      <c r="J3283" t="s">
        <v>130</v>
      </c>
      <c r="K3283" t="s">
        <v>131</v>
      </c>
      <c r="L3283" t="s">
        <v>9272</v>
      </c>
      <c r="M3283" t="s">
        <v>9273</v>
      </c>
      <c r="N3283">
        <v>1.1958333329999999</v>
      </c>
      <c r="O3283">
        <v>0</v>
      </c>
      <c r="P3283">
        <v>506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605.09166600000003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2766094</v>
      </c>
      <c r="B3284">
        <v>1</v>
      </c>
      <c r="C3284" t="s">
        <v>77</v>
      </c>
      <c r="D3284" t="s">
        <v>115</v>
      </c>
      <c r="E3284" t="s">
        <v>126</v>
      </c>
      <c r="F3284" t="s">
        <v>9274</v>
      </c>
      <c r="G3284" t="s">
        <v>128</v>
      </c>
      <c r="H3284" t="s">
        <v>46</v>
      </c>
      <c r="I3284" t="s">
        <v>129</v>
      </c>
      <c r="J3284" t="s">
        <v>130</v>
      </c>
      <c r="K3284" t="s">
        <v>131</v>
      </c>
      <c r="L3284" t="s">
        <v>9275</v>
      </c>
      <c r="M3284" t="s">
        <v>9276</v>
      </c>
      <c r="N3284">
        <v>1.2116666659999999</v>
      </c>
      <c r="O3284">
        <v>0</v>
      </c>
      <c r="P3284">
        <v>0</v>
      </c>
      <c r="Q3284">
        <v>0</v>
      </c>
      <c r="R3284">
        <v>37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44.831667000000003</v>
      </c>
      <c r="Y3284">
        <v>0</v>
      </c>
      <c r="Z3284">
        <v>0</v>
      </c>
    </row>
    <row r="3285" spans="1:26" x14ac:dyDescent="0.3">
      <c r="A3285">
        <v>2766100</v>
      </c>
      <c r="B3285">
        <v>1</v>
      </c>
      <c r="C3285" t="s">
        <v>77</v>
      </c>
      <c r="D3285" t="s">
        <v>117</v>
      </c>
      <c r="E3285" t="s">
        <v>126</v>
      </c>
      <c r="F3285" t="s">
        <v>9277</v>
      </c>
      <c r="G3285" t="s">
        <v>128</v>
      </c>
      <c r="H3285" t="s">
        <v>46</v>
      </c>
      <c r="I3285" t="s">
        <v>129</v>
      </c>
      <c r="J3285" t="s">
        <v>130</v>
      </c>
      <c r="K3285" t="s">
        <v>131</v>
      </c>
      <c r="L3285" t="s">
        <v>9278</v>
      </c>
      <c r="M3285" t="s">
        <v>9279</v>
      </c>
      <c r="N3285">
        <v>1.0766666659999999</v>
      </c>
      <c r="O3285">
        <v>0</v>
      </c>
      <c r="P3285">
        <v>0</v>
      </c>
      <c r="Q3285">
        <v>0</v>
      </c>
      <c r="R3285">
        <v>3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3.23</v>
      </c>
      <c r="Y3285">
        <v>0</v>
      </c>
      <c r="Z3285">
        <v>0</v>
      </c>
    </row>
    <row r="3286" spans="1:26" x14ac:dyDescent="0.3">
      <c r="A3286">
        <v>2766101</v>
      </c>
      <c r="B3286">
        <v>1</v>
      </c>
      <c r="C3286" t="s">
        <v>77</v>
      </c>
      <c r="D3286" t="s">
        <v>117</v>
      </c>
      <c r="E3286" t="s">
        <v>126</v>
      </c>
      <c r="F3286" t="s">
        <v>9280</v>
      </c>
      <c r="G3286" t="s">
        <v>128</v>
      </c>
      <c r="H3286" t="s">
        <v>46</v>
      </c>
      <c r="I3286" t="s">
        <v>129</v>
      </c>
      <c r="J3286" t="s">
        <v>130</v>
      </c>
      <c r="K3286" t="s">
        <v>131</v>
      </c>
      <c r="L3286" t="s">
        <v>9281</v>
      </c>
      <c r="M3286" t="s">
        <v>9282</v>
      </c>
      <c r="N3286">
        <v>1.8274999999999999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14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25.585000000000001</v>
      </c>
    </row>
    <row r="3287" spans="1:26" x14ac:dyDescent="0.3">
      <c r="A3287">
        <v>2766102</v>
      </c>
      <c r="B3287">
        <v>1</v>
      </c>
      <c r="C3287" t="s">
        <v>76</v>
      </c>
      <c r="D3287" t="s">
        <v>102</v>
      </c>
      <c r="E3287" t="s">
        <v>158</v>
      </c>
      <c r="F3287" t="s">
        <v>9283</v>
      </c>
      <c r="G3287" t="s">
        <v>199</v>
      </c>
      <c r="H3287" t="s">
        <v>47</v>
      </c>
      <c r="I3287" t="s">
        <v>129</v>
      </c>
      <c r="J3287" t="s">
        <v>130</v>
      </c>
      <c r="K3287" t="s">
        <v>131</v>
      </c>
      <c r="L3287" t="s">
        <v>9284</v>
      </c>
      <c r="M3287" t="s">
        <v>9285</v>
      </c>
      <c r="N3287">
        <v>0.32888888799999999</v>
      </c>
      <c r="O3287">
        <v>3</v>
      </c>
      <c r="P3287">
        <v>589</v>
      </c>
      <c r="Q3287">
        <v>0</v>
      </c>
      <c r="R3287">
        <v>0</v>
      </c>
      <c r="S3287">
        <v>0</v>
      </c>
      <c r="T3287">
        <v>0</v>
      </c>
      <c r="U3287">
        <v>0.98666699999999996</v>
      </c>
      <c r="V3287">
        <v>193.71555499999999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2766105</v>
      </c>
      <c r="B3288">
        <v>1</v>
      </c>
      <c r="C3288" t="s">
        <v>76</v>
      </c>
      <c r="D3288" t="s">
        <v>78</v>
      </c>
      <c r="E3288" t="s">
        <v>145</v>
      </c>
      <c r="F3288" t="s">
        <v>9286</v>
      </c>
      <c r="G3288" t="s">
        <v>135</v>
      </c>
      <c r="H3288" t="s">
        <v>46</v>
      </c>
      <c r="I3288" t="s">
        <v>129</v>
      </c>
      <c r="J3288" t="s">
        <v>130</v>
      </c>
      <c r="K3288" t="s">
        <v>131</v>
      </c>
      <c r="L3288" t="s">
        <v>9287</v>
      </c>
      <c r="M3288" t="s">
        <v>9288</v>
      </c>
      <c r="N3288">
        <v>1.3233333329999999</v>
      </c>
      <c r="O3288">
        <v>0</v>
      </c>
      <c r="P3288">
        <v>59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78.076667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2766116</v>
      </c>
      <c r="B3289">
        <v>1</v>
      </c>
      <c r="C3289" t="s">
        <v>77</v>
      </c>
      <c r="D3289" t="s">
        <v>119</v>
      </c>
      <c r="E3289" t="s">
        <v>153</v>
      </c>
      <c r="F3289" t="s">
        <v>9289</v>
      </c>
      <c r="G3289" t="s">
        <v>249</v>
      </c>
      <c r="H3289" t="s">
        <v>46</v>
      </c>
      <c r="I3289" t="s">
        <v>129</v>
      </c>
      <c r="J3289" t="s">
        <v>130</v>
      </c>
      <c r="K3289" t="s">
        <v>131</v>
      </c>
      <c r="L3289" t="s">
        <v>9290</v>
      </c>
      <c r="M3289" t="s">
        <v>9291</v>
      </c>
      <c r="N3289">
        <v>0.81277777699999998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0.812778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2766122</v>
      </c>
      <c r="B3290">
        <v>1</v>
      </c>
      <c r="C3290" t="s">
        <v>76</v>
      </c>
      <c r="D3290" t="s">
        <v>99</v>
      </c>
      <c r="E3290" t="s">
        <v>153</v>
      </c>
      <c r="F3290" t="s">
        <v>9292</v>
      </c>
      <c r="G3290" t="s">
        <v>249</v>
      </c>
      <c r="H3290" t="s">
        <v>46</v>
      </c>
      <c r="I3290" t="s">
        <v>129</v>
      </c>
      <c r="J3290" t="s">
        <v>130</v>
      </c>
      <c r="K3290" t="s">
        <v>131</v>
      </c>
      <c r="L3290" t="s">
        <v>9293</v>
      </c>
      <c r="M3290" t="s">
        <v>9294</v>
      </c>
      <c r="N3290">
        <v>0.45111111100000001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0.45111099999999998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2766009</v>
      </c>
      <c r="B3291">
        <v>2</v>
      </c>
      <c r="C3291" t="s">
        <v>77</v>
      </c>
      <c r="D3291" t="s">
        <v>123</v>
      </c>
      <c r="E3291" t="s">
        <v>158</v>
      </c>
      <c r="F3291" t="s">
        <v>9295</v>
      </c>
      <c r="G3291" t="s">
        <v>264</v>
      </c>
      <c r="H3291" t="s">
        <v>47</v>
      </c>
      <c r="I3291" t="s">
        <v>129</v>
      </c>
      <c r="J3291" t="s">
        <v>130</v>
      </c>
      <c r="K3291" t="s">
        <v>131</v>
      </c>
      <c r="L3291" t="s">
        <v>9187</v>
      </c>
      <c r="M3291" t="s">
        <v>9296</v>
      </c>
      <c r="N3291">
        <v>0.88972222199999995</v>
      </c>
      <c r="O3291">
        <v>106</v>
      </c>
      <c r="P3291">
        <v>313</v>
      </c>
      <c r="Q3291">
        <v>0</v>
      </c>
      <c r="R3291">
        <v>0</v>
      </c>
      <c r="S3291">
        <v>0</v>
      </c>
      <c r="T3291">
        <v>0</v>
      </c>
      <c r="U3291">
        <v>94.310556000000005</v>
      </c>
      <c r="V3291">
        <v>278.48305499999998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2766127</v>
      </c>
      <c r="B3292">
        <v>1</v>
      </c>
      <c r="C3292" t="s">
        <v>76</v>
      </c>
      <c r="D3292" t="s">
        <v>93</v>
      </c>
      <c r="E3292" t="s">
        <v>222</v>
      </c>
      <c r="F3292" t="s">
        <v>9146</v>
      </c>
      <c r="G3292" t="s">
        <v>199</v>
      </c>
      <c r="H3292" t="s">
        <v>47</v>
      </c>
      <c r="I3292" t="s">
        <v>129</v>
      </c>
      <c r="J3292" t="s">
        <v>130</v>
      </c>
      <c r="K3292" t="s">
        <v>131</v>
      </c>
      <c r="L3292" t="s">
        <v>9297</v>
      </c>
      <c r="M3292" t="s">
        <v>9298</v>
      </c>
      <c r="N3292">
        <v>1.820277777</v>
      </c>
      <c r="O3292">
        <v>61</v>
      </c>
      <c r="P3292">
        <v>3782</v>
      </c>
      <c r="Q3292">
        <v>0</v>
      </c>
      <c r="R3292">
        <v>0</v>
      </c>
      <c r="S3292">
        <v>0</v>
      </c>
      <c r="T3292">
        <v>0</v>
      </c>
      <c r="U3292">
        <v>111.03694400000001</v>
      </c>
      <c r="V3292">
        <v>6884.2905529999998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2766131</v>
      </c>
      <c r="B3293">
        <v>1</v>
      </c>
      <c r="C3293" t="s">
        <v>76</v>
      </c>
      <c r="D3293" t="s">
        <v>78</v>
      </c>
      <c r="E3293" t="s">
        <v>153</v>
      </c>
      <c r="F3293" t="s">
        <v>1034</v>
      </c>
      <c r="G3293" t="s">
        <v>206</v>
      </c>
      <c r="H3293" t="s">
        <v>46</v>
      </c>
      <c r="I3293" t="s">
        <v>129</v>
      </c>
      <c r="J3293" t="s">
        <v>130</v>
      </c>
      <c r="K3293" t="s">
        <v>131</v>
      </c>
      <c r="L3293" t="s">
        <v>9299</v>
      </c>
      <c r="M3293" t="s">
        <v>9300</v>
      </c>
      <c r="N3293">
        <v>2.290277777</v>
      </c>
      <c r="O3293">
        <v>0</v>
      </c>
      <c r="P3293">
        <v>19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43.515278000000002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2766128</v>
      </c>
      <c r="B3294">
        <v>1</v>
      </c>
      <c r="C3294" t="s">
        <v>76</v>
      </c>
      <c r="D3294" t="s">
        <v>103</v>
      </c>
      <c r="E3294" t="s">
        <v>153</v>
      </c>
      <c r="F3294" t="s">
        <v>9301</v>
      </c>
      <c r="G3294" t="s">
        <v>155</v>
      </c>
      <c r="H3294" t="s">
        <v>46</v>
      </c>
      <c r="I3294" t="s">
        <v>129</v>
      </c>
      <c r="J3294" t="s">
        <v>130</v>
      </c>
      <c r="K3294" t="s">
        <v>131</v>
      </c>
      <c r="L3294" t="s">
        <v>9302</v>
      </c>
      <c r="M3294" t="s">
        <v>9303</v>
      </c>
      <c r="N3294">
        <v>4.7858333330000002</v>
      </c>
      <c r="O3294">
        <v>0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4.7858330000000002</v>
      </c>
      <c r="Y3294">
        <v>0</v>
      </c>
      <c r="Z3294">
        <v>0</v>
      </c>
    </row>
    <row r="3295" spans="1:26" x14ac:dyDescent="0.3">
      <c r="A3295">
        <v>2766094</v>
      </c>
      <c r="B3295">
        <v>2</v>
      </c>
      <c r="C3295" t="s">
        <v>77</v>
      </c>
      <c r="D3295" t="s">
        <v>115</v>
      </c>
      <c r="E3295" t="s">
        <v>167</v>
      </c>
      <c r="F3295" t="s">
        <v>9304</v>
      </c>
      <c r="G3295" t="s">
        <v>128</v>
      </c>
      <c r="H3295" t="s">
        <v>46</v>
      </c>
      <c r="I3295" t="s">
        <v>129</v>
      </c>
      <c r="J3295" t="s">
        <v>130</v>
      </c>
      <c r="K3295" t="s">
        <v>131</v>
      </c>
      <c r="L3295" t="s">
        <v>9276</v>
      </c>
      <c r="M3295" t="s">
        <v>9305</v>
      </c>
      <c r="N3295">
        <v>0.51888888799999999</v>
      </c>
      <c r="O3295">
        <v>0</v>
      </c>
      <c r="P3295">
        <v>0</v>
      </c>
      <c r="Q3295">
        <v>0</v>
      </c>
      <c r="R3295">
        <v>609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316.003333</v>
      </c>
      <c r="Y3295">
        <v>0</v>
      </c>
      <c r="Z3295">
        <v>0</v>
      </c>
    </row>
    <row r="3296" spans="1:26" x14ac:dyDescent="0.3">
      <c r="A3296">
        <v>2766133</v>
      </c>
      <c r="B3296">
        <v>1</v>
      </c>
      <c r="C3296" t="s">
        <v>76</v>
      </c>
      <c r="D3296" t="s">
        <v>93</v>
      </c>
      <c r="E3296" t="s">
        <v>163</v>
      </c>
      <c r="F3296" t="s">
        <v>9306</v>
      </c>
      <c r="G3296" t="s">
        <v>1799</v>
      </c>
      <c r="H3296" t="s">
        <v>47</v>
      </c>
      <c r="I3296" t="s">
        <v>129</v>
      </c>
      <c r="J3296" t="s">
        <v>130</v>
      </c>
      <c r="K3296" t="s">
        <v>131</v>
      </c>
      <c r="L3296" t="s">
        <v>9307</v>
      </c>
      <c r="M3296" t="s">
        <v>9308</v>
      </c>
      <c r="N3296">
        <v>1.7450000000000001</v>
      </c>
      <c r="O3296">
        <v>3</v>
      </c>
      <c r="P3296">
        <v>1126</v>
      </c>
      <c r="Q3296">
        <v>0</v>
      </c>
      <c r="R3296">
        <v>0</v>
      </c>
      <c r="S3296">
        <v>0</v>
      </c>
      <c r="T3296">
        <v>0</v>
      </c>
      <c r="U3296">
        <v>5.2350000000000003</v>
      </c>
      <c r="V3296">
        <v>1964.87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2766135</v>
      </c>
      <c r="B3297">
        <v>1</v>
      </c>
      <c r="C3297" t="s">
        <v>76</v>
      </c>
      <c r="D3297" t="s">
        <v>97</v>
      </c>
      <c r="E3297" t="s">
        <v>126</v>
      </c>
      <c r="F3297" t="s">
        <v>9309</v>
      </c>
      <c r="G3297" t="s">
        <v>128</v>
      </c>
      <c r="H3297" t="s">
        <v>46</v>
      </c>
      <c r="I3297" t="s">
        <v>129</v>
      </c>
      <c r="J3297" t="s">
        <v>130</v>
      </c>
      <c r="K3297" t="s">
        <v>131</v>
      </c>
      <c r="L3297" t="s">
        <v>9310</v>
      </c>
      <c r="M3297" t="s">
        <v>9311</v>
      </c>
      <c r="N3297">
        <v>0.505</v>
      </c>
      <c r="O3297">
        <v>0</v>
      </c>
      <c r="P3297">
        <v>148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74.739999999999995</v>
      </c>
      <c r="W3297">
        <v>0</v>
      </c>
      <c r="X3297">
        <v>0</v>
      </c>
      <c r="Y3297">
        <v>0</v>
      </c>
      <c r="Z3297">
        <v>0</v>
      </c>
    </row>
    <row r="3298" spans="1:26" x14ac:dyDescent="0.3">
      <c r="A3298">
        <v>2766148</v>
      </c>
      <c r="B3298">
        <v>1</v>
      </c>
      <c r="C3298" t="s">
        <v>76</v>
      </c>
      <c r="D3298" t="s">
        <v>78</v>
      </c>
      <c r="E3298" t="s">
        <v>126</v>
      </c>
      <c r="F3298" t="s">
        <v>9312</v>
      </c>
      <c r="G3298" t="s">
        <v>371</v>
      </c>
      <c r="H3298" t="s">
        <v>46</v>
      </c>
      <c r="I3298" t="s">
        <v>129</v>
      </c>
      <c r="J3298" t="s">
        <v>130</v>
      </c>
      <c r="K3298" t="s">
        <v>131</v>
      </c>
      <c r="L3298" t="s">
        <v>9313</v>
      </c>
      <c r="M3298" t="s">
        <v>9314</v>
      </c>
      <c r="N3298">
        <v>6.2633333330000003</v>
      </c>
      <c r="O3298">
        <v>0</v>
      </c>
      <c r="P3298">
        <v>8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50.106667000000002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2766152</v>
      </c>
      <c r="B3299">
        <v>1</v>
      </c>
      <c r="C3299" t="s">
        <v>76</v>
      </c>
      <c r="D3299" t="s">
        <v>93</v>
      </c>
      <c r="E3299" t="s">
        <v>222</v>
      </c>
      <c r="F3299" t="s">
        <v>9315</v>
      </c>
      <c r="G3299" t="s">
        <v>199</v>
      </c>
      <c r="H3299" t="s">
        <v>47</v>
      </c>
      <c r="I3299" t="s">
        <v>129</v>
      </c>
      <c r="J3299" t="s">
        <v>130</v>
      </c>
      <c r="K3299" t="s">
        <v>131</v>
      </c>
      <c r="L3299" t="s">
        <v>9316</v>
      </c>
      <c r="M3299" t="s">
        <v>9317</v>
      </c>
      <c r="N3299">
        <v>0.55388888800000002</v>
      </c>
      <c r="O3299">
        <v>13</v>
      </c>
      <c r="P3299">
        <v>2456</v>
      </c>
      <c r="Q3299">
        <v>0</v>
      </c>
      <c r="R3299">
        <v>0</v>
      </c>
      <c r="S3299">
        <v>0</v>
      </c>
      <c r="T3299">
        <v>0</v>
      </c>
      <c r="U3299">
        <v>7.2005559999999997</v>
      </c>
      <c r="V3299">
        <v>1360.351109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2766154</v>
      </c>
      <c r="B3300">
        <v>1</v>
      </c>
      <c r="C3300" t="s">
        <v>76</v>
      </c>
      <c r="D3300" t="s">
        <v>78</v>
      </c>
      <c r="E3300" t="s">
        <v>145</v>
      </c>
      <c r="F3300" t="s">
        <v>9318</v>
      </c>
      <c r="G3300" t="s">
        <v>348</v>
      </c>
      <c r="H3300" t="s">
        <v>46</v>
      </c>
      <c r="I3300" t="s">
        <v>129</v>
      </c>
      <c r="J3300" t="s">
        <v>130</v>
      </c>
      <c r="K3300" t="s">
        <v>142</v>
      </c>
      <c r="L3300" t="s">
        <v>9319</v>
      </c>
      <c r="M3300" t="s">
        <v>9320</v>
      </c>
      <c r="N3300">
        <v>2.633888888</v>
      </c>
      <c r="O3300">
        <v>0</v>
      </c>
      <c r="P3300">
        <v>165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434.59166699999997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2766157</v>
      </c>
      <c r="B3301">
        <v>1</v>
      </c>
      <c r="C3301" t="s">
        <v>76</v>
      </c>
      <c r="D3301" t="s">
        <v>78</v>
      </c>
      <c r="E3301" t="s">
        <v>153</v>
      </c>
      <c r="F3301" t="s">
        <v>9321</v>
      </c>
      <c r="G3301" t="s">
        <v>155</v>
      </c>
      <c r="H3301" t="s">
        <v>46</v>
      </c>
      <c r="I3301" t="s">
        <v>129</v>
      </c>
      <c r="J3301" t="s">
        <v>130</v>
      </c>
      <c r="K3301" t="s">
        <v>131</v>
      </c>
      <c r="L3301" t="s">
        <v>9322</v>
      </c>
      <c r="M3301" t="s">
        <v>9323</v>
      </c>
      <c r="N3301">
        <v>6.3458333329999999</v>
      </c>
      <c r="O3301">
        <v>0</v>
      </c>
      <c r="P3301">
        <v>19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120.57083299999999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2766169</v>
      </c>
      <c r="B3302">
        <v>1</v>
      </c>
      <c r="C3302" t="s">
        <v>77</v>
      </c>
      <c r="D3302" t="s">
        <v>114</v>
      </c>
      <c r="E3302" t="s">
        <v>167</v>
      </c>
      <c r="F3302" t="s">
        <v>9324</v>
      </c>
      <c r="G3302" t="s">
        <v>160</v>
      </c>
      <c r="H3302" t="s">
        <v>46</v>
      </c>
      <c r="I3302" t="s">
        <v>129</v>
      </c>
      <c r="J3302" t="s">
        <v>130</v>
      </c>
      <c r="K3302" t="s">
        <v>131</v>
      </c>
      <c r="L3302" t="s">
        <v>9325</v>
      </c>
      <c r="M3302" t="s">
        <v>9326</v>
      </c>
      <c r="N3302">
        <v>0.55222222200000004</v>
      </c>
      <c r="O3302">
        <v>0</v>
      </c>
      <c r="P3302">
        <v>183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101.056667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2766176</v>
      </c>
      <c r="B3303">
        <v>1</v>
      </c>
      <c r="C3303" t="s">
        <v>76</v>
      </c>
      <c r="D3303" t="s">
        <v>81</v>
      </c>
      <c r="E3303" t="s">
        <v>126</v>
      </c>
      <c r="F3303" t="s">
        <v>9327</v>
      </c>
      <c r="G3303" t="s">
        <v>128</v>
      </c>
      <c r="H3303" t="s">
        <v>46</v>
      </c>
      <c r="I3303" t="s">
        <v>129</v>
      </c>
      <c r="J3303" t="s">
        <v>130</v>
      </c>
      <c r="K3303" t="s">
        <v>131</v>
      </c>
      <c r="L3303" t="s">
        <v>9328</v>
      </c>
      <c r="M3303" t="s">
        <v>9329</v>
      </c>
      <c r="N3303">
        <v>2.690833333</v>
      </c>
      <c r="O3303">
        <v>0</v>
      </c>
      <c r="P3303">
        <v>106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285.22833300000002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2766174</v>
      </c>
      <c r="B3304">
        <v>1</v>
      </c>
      <c r="C3304" t="s">
        <v>77</v>
      </c>
      <c r="D3304" t="s">
        <v>116</v>
      </c>
      <c r="E3304" t="s">
        <v>167</v>
      </c>
      <c r="F3304" t="s">
        <v>9330</v>
      </c>
      <c r="G3304" t="s">
        <v>195</v>
      </c>
      <c r="H3304" t="s">
        <v>46</v>
      </c>
      <c r="I3304" t="s">
        <v>129</v>
      </c>
      <c r="J3304" t="s">
        <v>130</v>
      </c>
      <c r="K3304" t="s">
        <v>131</v>
      </c>
      <c r="L3304" t="s">
        <v>9331</v>
      </c>
      <c r="M3304" t="s">
        <v>9332</v>
      </c>
      <c r="N3304">
        <v>0.65083333300000001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91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59.225833000000002</v>
      </c>
    </row>
    <row r="3305" spans="1:26" x14ac:dyDescent="0.3">
      <c r="A3305">
        <v>2766177</v>
      </c>
      <c r="B3305">
        <v>1</v>
      </c>
      <c r="C3305" t="s">
        <v>76</v>
      </c>
      <c r="D3305" t="s">
        <v>86</v>
      </c>
      <c r="E3305" t="s">
        <v>126</v>
      </c>
      <c r="F3305" t="s">
        <v>9333</v>
      </c>
      <c r="G3305" t="s">
        <v>160</v>
      </c>
      <c r="H3305" t="s">
        <v>46</v>
      </c>
      <c r="I3305" t="s">
        <v>129</v>
      </c>
      <c r="J3305" t="s">
        <v>130</v>
      </c>
      <c r="K3305" t="s">
        <v>131</v>
      </c>
      <c r="L3305" t="s">
        <v>9334</v>
      </c>
      <c r="M3305" t="s">
        <v>9335</v>
      </c>
      <c r="N3305">
        <v>0.22777777699999999</v>
      </c>
      <c r="O3305">
        <v>0</v>
      </c>
      <c r="P3305">
        <v>159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36.216667000000001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2766178</v>
      </c>
      <c r="B3306">
        <v>1</v>
      </c>
      <c r="C3306" t="s">
        <v>76</v>
      </c>
      <c r="D3306" t="s">
        <v>102</v>
      </c>
      <c r="E3306" t="s">
        <v>158</v>
      </c>
      <c r="F3306" t="s">
        <v>9336</v>
      </c>
      <c r="G3306" t="s">
        <v>199</v>
      </c>
      <c r="H3306" t="s">
        <v>47</v>
      </c>
      <c r="I3306" t="s">
        <v>129</v>
      </c>
      <c r="J3306" t="s">
        <v>130</v>
      </c>
      <c r="K3306" t="s">
        <v>131</v>
      </c>
      <c r="L3306" t="s">
        <v>9337</v>
      </c>
      <c r="M3306" t="s">
        <v>9338</v>
      </c>
      <c r="N3306">
        <v>0.85111111100000003</v>
      </c>
      <c r="O3306">
        <v>0</v>
      </c>
      <c r="P3306">
        <v>0</v>
      </c>
      <c r="Q3306">
        <v>0</v>
      </c>
      <c r="R3306">
        <v>0</v>
      </c>
      <c r="S3306">
        <v>1</v>
      </c>
      <c r="T3306">
        <v>873</v>
      </c>
      <c r="U3306">
        <v>0</v>
      </c>
      <c r="V3306">
        <v>0</v>
      </c>
      <c r="W3306">
        <v>0</v>
      </c>
      <c r="X3306">
        <v>0</v>
      </c>
      <c r="Y3306">
        <v>0.85111099999999995</v>
      </c>
      <c r="Z3306">
        <v>743.02</v>
      </c>
    </row>
    <row r="3307" spans="1:26" x14ac:dyDescent="0.3">
      <c r="A3307">
        <v>2766180</v>
      </c>
      <c r="B3307">
        <v>1</v>
      </c>
      <c r="C3307" t="s">
        <v>76</v>
      </c>
      <c r="D3307" t="s">
        <v>97</v>
      </c>
      <c r="E3307" t="s">
        <v>126</v>
      </c>
      <c r="F3307" t="s">
        <v>9339</v>
      </c>
      <c r="G3307" t="s">
        <v>160</v>
      </c>
      <c r="H3307" t="s">
        <v>46</v>
      </c>
      <c r="I3307" t="s">
        <v>129</v>
      </c>
      <c r="J3307" t="s">
        <v>130</v>
      </c>
      <c r="K3307" t="s">
        <v>131</v>
      </c>
      <c r="L3307" t="s">
        <v>9340</v>
      </c>
      <c r="M3307" t="s">
        <v>9341</v>
      </c>
      <c r="N3307">
        <v>0.46666666600000001</v>
      </c>
      <c r="O3307">
        <v>0</v>
      </c>
      <c r="P3307">
        <v>73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34.066667000000002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2766183</v>
      </c>
      <c r="B3308">
        <v>1</v>
      </c>
      <c r="C3308" t="s">
        <v>77</v>
      </c>
      <c r="D3308" t="s">
        <v>109</v>
      </c>
      <c r="E3308" t="s">
        <v>126</v>
      </c>
      <c r="F3308" t="s">
        <v>9342</v>
      </c>
      <c r="G3308" t="s">
        <v>128</v>
      </c>
      <c r="H3308" t="s">
        <v>46</v>
      </c>
      <c r="I3308" t="s">
        <v>129</v>
      </c>
      <c r="J3308" t="s">
        <v>130</v>
      </c>
      <c r="K3308" t="s">
        <v>131</v>
      </c>
      <c r="L3308" t="s">
        <v>9343</v>
      </c>
      <c r="M3308" t="s">
        <v>9344</v>
      </c>
      <c r="N3308">
        <v>0.40777777700000001</v>
      </c>
      <c r="O3308">
        <v>0</v>
      </c>
      <c r="P3308">
        <v>21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8.5633330000000001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2766187</v>
      </c>
      <c r="B3309">
        <v>1</v>
      </c>
      <c r="C3309" t="s">
        <v>76</v>
      </c>
      <c r="D3309" t="s">
        <v>81</v>
      </c>
      <c r="E3309" t="s">
        <v>153</v>
      </c>
      <c r="F3309" t="s">
        <v>2569</v>
      </c>
      <c r="G3309" t="s">
        <v>155</v>
      </c>
      <c r="H3309" t="s">
        <v>46</v>
      </c>
      <c r="I3309" t="s">
        <v>129</v>
      </c>
      <c r="J3309" t="s">
        <v>130</v>
      </c>
      <c r="K3309" t="s">
        <v>131</v>
      </c>
      <c r="L3309" t="s">
        <v>9345</v>
      </c>
      <c r="M3309" t="s">
        <v>9346</v>
      </c>
      <c r="N3309">
        <v>3.9563888880000002</v>
      </c>
      <c r="O3309">
        <v>0</v>
      </c>
      <c r="P3309">
        <v>11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43.520277999999998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2766188</v>
      </c>
      <c r="B3310">
        <v>1</v>
      </c>
      <c r="C3310" t="s">
        <v>76</v>
      </c>
      <c r="D3310" t="s">
        <v>81</v>
      </c>
      <c r="E3310" t="s">
        <v>153</v>
      </c>
      <c r="F3310" t="s">
        <v>8597</v>
      </c>
      <c r="G3310" t="s">
        <v>155</v>
      </c>
      <c r="H3310" t="s">
        <v>46</v>
      </c>
      <c r="I3310" t="s">
        <v>129</v>
      </c>
      <c r="J3310" t="s">
        <v>130</v>
      </c>
      <c r="K3310" t="s">
        <v>131</v>
      </c>
      <c r="L3310" t="s">
        <v>9347</v>
      </c>
      <c r="M3310" t="s">
        <v>9348</v>
      </c>
      <c r="N3310">
        <v>5.4511111110000003</v>
      </c>
      <c r="O3310">
        <v>0</v>
      </c>
      <c r="P3310">
        <v>13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70.864444000000006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2766189</v>
      </c>
      <c r="B3311">
        <v>1</v>
      </c>
      <c r="C3311" t="s">
        <v>76</v>
      </c>
      <c r="D3311" t="s">
        <v>81</v>
      </c>
      <c r="E3311" t="s">
        <v>153</v>
      </c>
      <c r="F3311" t="s">
        <v>9349</v>
      </c>
      <c r="G3311" t="s">
        <v>155</v>
      </c>
      <c r="H3311" t="s">
        <v>46</v>
      </c>
      <c r="I3311" t="s">
        <v>129</v>
      </c>
      <c r="J3311" t="s">
        <v>130</v>
      </c>
      <c r="K3311" t="s">
        <v>131</v>
      </c>
      <c r="L3311" t="s">
        <v>9350</v>
      </c>
      <c r="M3311" t="s">
        <v>9351</v>
      </c>
      <c r="N3311">
        <v>6.1641666659999999</v>
      </c>
      <c r="O3311">
        <v>0</v>
      </c>
      <c r="P3311">
        <v>19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117.119167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2766197</v>
      </c>
      <c r="B3312">
        <v>1</v>
      </c>
      <c r="C3312" t="s">
        <v>77</v>
      </c>
      <c r="D3312" t="s">
        <v>111</v>
      </c>
      <c r="E3312" t="s">
        <v>163</v>
      </c>
      <c r="F3312" t="s">
        <v>9352</v>
      </c>
      <c r="G3312" t="s">
        <v>264</v>
      </c>
      <c r="H3312" t="s">
        <v>47</v>
      </c>
      <c r="I3312" t="s">
        <v>129</v>
      </c>
      <c r="J3312" t="s">
        <v>130</v>
      </c>
      <c r="K3312" t="s">
        <v>131</v>
      </c>
      <c r="L3312" t="s">
        <v>9353</v>
      </c>
      <c r="M3312" t="s">
        <v>9354</v>
      </c>
      <c r="N3312">
        <v>2.1630555550000001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14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30.282778</v>
      </c>
    </row>
    <row r="3313" spans="1:26" x14ac:dyDescent="0.3">
      <c r="A3313">
        <v>2766198</v>
      </c>
      <c r="B3313">
        <v>1</v>
      </c>
      <c r="C3313" t="s">
        <v>76</v>
      </c>
      <c r="D3313" t="s">
        <v>101</v>
      </c>
      <c r="E3313" t="s">
        <v>222</v>
      </c>
      <c r="F3313" t="s">
        <v>7884</v>
      </c>
      <c r="G3313" t="s">
        <v>199</v>
      </c>
      <c r="H3313" t="s">
        <v>47</v>
      </c>
      <c r="I3313" t="s">
        <v>129</v>
      </c>
      <c r="J3313" t="s">
        <v>130</v>
      </c>
      <c r="K3313" t="s">
        <v>131</v>
      </c>
      <c r="L3313" t="s">
        <v>9355</v>
      </c>
      <c r="M3313" t="s">
        <v>9356</v>
      </c>
      <c r="N3313">
        <v>0.46111111100000002</v>
      </c>
      <c r="O3313">
        <v>0</v>
      </c>
      <c r="P3313">
        <v>689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317.705555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2766204</v>
      </c>
      <c r="B3314">
        <v>1</v>
      </c>
      <c r="C3314" t="s">
        <v>77</v>
      </c>
      <c r="D3314" t="s">
        <v>116</v>
      </c>
      <c r="E3314" t="s">
        <v>222</v>
      </c>
      <c r="F3314" t="s">
        <v>9357</v>
      </c>
      <c r="G3314" t="s">
        <v>199</v>
      </c>
      <c r="H3314" t="s">
        <v>47</v>
      </c>
      <c r="I3314" t="s">
        <v>129</v>
      </c>
      <c r="J3314" t="s">
        <v>130</v>
      </c>
      <c r="K3314" t="s">
        <v>131</v>
      </c>
      <c r="L3314" t="s">
        <v>9358</v>
      </c>
      <c r="M3314" t="s">
        <v>9359</v>
      </c>
      <c r="N3314">
        <v>0.50611111099999995</v>
      </c>
      <c r="O3314">
        <v>385</v>
      </c>
      <c r="P3314">
        <v>4288</v>
      </c>
      <c r="Q3314">
        <v>0</v>
      </c>
      <c r="R3314">
        <v>0</v>
      </c>
      <c r="S3314">
        <v>23</v>
      </c>
      <c r="T3314">
        <v>244</v>
      </c>
      <c r="U3314">
        <v>194.852778</v>
      </c>
      <c r="V3314">
        <v>2170.204444</v>
      </c>
      <c r="W3314">
        <v>0</v>
      </c>
      <c r="X3314">
        <v>0</v>
      </c>
      <c r="Y3314">
        <v>11.640556</v>
      </c>
      <c r="Z3314">
        <v>123.491111</v>
      </c>
    </row>
    <row r="3315" spans="1:26" x14ac:dyDescent="0.3">
      <c r="A3315">
        <v>2766207</v>
      </c>
      <c r="B3315">
        <v>1</v>
      </c>
      <c r="C3315" t="s">
        <v>77</v>
      </c>
      <c r="D3315" t="s">
        <v>119</v>
      </c>
      <c r="E3315" t="s">
        <v>138</v>
      </c>
      <c r="F3315" t="s">
        <v>9360</v>
      </c>
      <c r="G3315" t="s">
        <v>199</v>
      </c>
      <c r="H3315" t="s">
        <v>47</v>
      </c>
      <c r="I3315" t="s">
        <v>129</v>
      </c>
      <c r="J3315" t="s">
        <v>130</v>
      </c>
      <c r="K3315" t="s">
        <v>131</v>
      </c>
      <c r="L3315" t="s">
        <v>9361</v>
      </c>
      <c r="M3315" t="s">
        <v>9362</v>
      </c>
      <c r="N3315">
        <v>0.34499999999999997</v>
      </c>
      <c r="O3315">
        <v>22</v>
      </c>
      <c r="P3315">
        <v>2932</v>
      </c>
      <c r="Q3315">
        <v>0</v>
      </c>
      <c r="R3315">
        <v>0</v>
      </c>
      <c r="S3315">
        <v>0</v>
      </c>
      <c r="T3315">
        <v>0</v>
      </c>
      <c r="U3315">
        <v>7.59</v>
      </c>
      <c r="V3315">
        <v>1011.54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2766210</v>
      </c>
      <c r="B3316">
        <v>1</v>
      </c>
      <c r="C3316" t="s">
        <v>76</v>
      </c>
      <c r="D3316" t="s">
        <v>101</v>
      </c>
      <c r="E3316" t="s">
        <v>222</v>
      </c>
      <c r="F3316" t="s">
        <v>9363</v>
      </c>
      <c r="G3316" t="s">
        <v>199</v>
      </c>
      <c r="H3316" t="s">
        <v>47</v>
      </c>
      <c r="I3316" t="s">
        <v>129</v>
      </c>
      <c r="J3316" t="s">
        <v>130</v>
      </c>
      <c r="K3316" t="s">
        <v>131</v>
      </c>
      <c r="L3316" t="s">
        <v>9364</v>
      </c>
      <c r="M3316" t="s">
        <v>9365</v>
      </c>
      <c r="N3316">
        <v>0.49888888799999997</v>
      </c>
      <c r="O3316">
        <v>156</v>
      </c>
      <c r="P3316">
        <v>199</v>
      </c>
      <c r="Q3316">
        <v>0</v>
      </c>
      <c r="R3316">
        <v>0</v>
      </c>
      <c r="S3316">
        <v>0</v>
      </c>
      <c r="T3316">
        <v>0</v>
      </c>
      <c r="U3316">
        <v>77.826667</v>
      </c>
      <c r="V3316">
        <v>99.278889000000007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2766218</v>
      </c>
      <c r="B3317">
        <v>1</v>
      </c>
      <c r="C3317" t="s">
        <v>76</v>
      </c>
      <c r="D3317" t="s">
        <v>92</v>
      </c>
      <c r="E3317" t="s">
        <v>153</v>
      </c>
      <c r="F3317" t="s">
        <v>9366</v>
      </c>
      <c r="G3317" t="s">
        <v>249</v>
      </c>
      <c r="H3317" t="s">
        <v>46</v>
      </c>
      <c r="I3317" t="s">
        <v>129</v>
      </c>
      <c r="J3317" t="s">
        <v>130</v>
      </c>
      <c r="K3317" t="s">
        <v>131</v>
      </c>
      <c r="L3317" t="s">
        <v>9367</v>
      </c>
      <c r="M3317" t="s">
        <v>9368</v>
      </c>
      <c r="N3317">
        <v>3.5933333329999999</v>
      </c>
      <c r="O3317">
        <v>0</v>
      </c>
      <c r="P3317">
        <v>0</v>
      </c>
      <c r="Q3317">
        <v>0</v>
      </c>
      <c r="R3317">
        <v>2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7.1866669999999999</v>
      </c>
      <c r="Y3317">
        <v>0</v>
      </c>
      <c r="Z3317">
        <v>0</v>
      </c>
    </row>
    <row r="3318" spans="1:26" x14ac:dyDescent="0.3">
      <c r="A3318">
        <v>2766243</v>
      </c>
      <c r="B3318">
        <v>1</v>
      </c>
      <c r="C3318" t="s">
        <v>76</v>
      </c>
      <c r="D3318" t="s">
        <v>80</v>
      </c>
      <c r="E3318" t="s">
        <v>126</v>
      </c>
      <c r="F3318" t="s">
        <v>9369</v>
      </c>
      <c r="G3318" t="s">
        <v>128</v>
      </c>
      <c r="H3318" t="s">
        <v>46</v>
      </c>
      <c r="I3318" t="s">
        <v>129</v>
      </c>
      <c r="J3318" t="s">
        <v>130</v>
      </c>
      <c r="K3318" t="s">
        <v>131</v>
      </c>
      <c r="L3318" t="s">
        <v>9370</v>
      </c>
      <c r="M3318" t="s">
        <v>9371</v>
      </c>
      <c r="N3318">
        <v>1.8372222220000001</v>
      </c>
      <c r="O3318">
        <v>0</v>
      </c>
      <c r="P3318">
        <v>93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170.86166700000001</v>
      </c>
      <c r="W3318">
        <v>0</v>
      </c>
      <c r="X3318">
        <v>0</v>
      </c>
      <c r="Y3318">
        <v>0</v>
      </c>
      <c r="Z3318">
        <v>0</v>
      </c>
    </row>
    <row r="3319" spans="1:26" x14ac:dyDescent="0.3">
      <c r="A3319">
        <v>2766231</v>
      </c>
      <c r="B3319">
        <v>1</v>
      </c>
      <c r="C3319" t="s">
        <v>77</v>
      </c>
      <c r="D3319" t="s">
        <v>110</v>
      </c>
      <c r="E3319" t="s">
        <v>163</v>
      </c>
      <c r="F3319" t="s">
        <v>7341</v>
      </c>
      <c r="G3319" t="s">
        <v>348</v>
      </c>
      <c r="H3319" t="s">
        <v>47</v>
      </c>
      <c r="I3319" t="s">
        <v>129</v>
      </c>
      <c r="J3319" t="s">
        <v>130</v>
      </c>
      <c r="K3319" t="s">
        <v>142</v>
      </c>
      <c r="L3319" t="s">
        <v>9372</v>
      </c>
      <c r="M3319" t="s">
        <v>9373</v>
      </c>
      <c r="N3319">
        <v>9.7461111109999994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106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1033.0877780000001</v>
      </c>
    </row>
    <row r="3320" spans="1:26" x14ac:dyDescent="0.3">
      <c r="A3320">
        <v>2766245</v>
      </c>
      <c r="B3320">
        <v>1</v>
      </c>
      <c r="C3320" t="s">
        <v>77</v>
      </c>
      <c r="D3320" t="s">
        <v>109</v>
      </c>
      <c r="E3320" t="s">
        <v>126</v>
      </c>
      <c r="F3320" t="s">
        <v>9374</v>
      </c>
      <c r="G3320" t="s">
        <v>128</v>
      </c>
      <c r="H3320" t="s">
        <v>46</v>
      </c>
      <c r="I3320" t="s">
        <v>129</v>
      </c>
      <c r="J3320" t="s">
        <v>130</v>
      </c>
      <c r="K3320" t="s">
        <v>131</v>
      </c>
      <c r="L3320" t="s">
        <v>9375</v>
      </c>
      <c r="M3320" t="s">
        <v>9376</v>
      </c>
      <c r="N3320">
        <v>2.634166666</v>
      </c>
      <c r="O3320">
        <v>0</v>
      </c>
      <c r="P3320">
        <v>0</v>
      </c>
      <c r="Q3320">
        <v>0</v>
      </c>
      <c r="R3320">
        <v>27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71.122500000000002</v>
      </c>
      <c r="Y3320">
        <v>0</v>
      </c>
      <c r="Z3320">
        <v>0</v>
      </c>
    </row>
    <row r="3321" spans="1:26" x14ac:dyDescent="0.3">
      <c r="A3321">
        <v>2766235</v>
      </c>
      <c r="B3321">
        <v>1</v>
      </c>
      <c r="C3321" t="s">
        <v>76</v>
      </c>
      <c r="D3321" t="s">
        <v>92</v>
      </c>
      <c r="E3321" t="s">
        <v>222</v>
      </c>
      <c r="F3321" t="s">
        <v>9377</v>
      </c>
      <c r="G3321" t="s">
        <v>199</v>
      </c>
      <c r="H3321" t="s">
        <v>47</v>
      </c>
      <c r="I3321" t="s">
        <v>129</v>
      </c>
      <c r="J3321" t="s">
        <v>130</v>
      </c>
      <c r="K3321" t="s">
        <v>131</v>
      </c>
      <c r="L3321" t="s">
        <v>9378</v>
      </c>
      <c r="M3321" t="s">
        <v>9379</v>
      </c>
      <c r="N3321">
        <v>1.4027777770000001</v>
      </c>
      <c r="O3321">
        <v>0</v>
      </c>
      <c r="P3321">
        <v>0</v>
      </c>
      <c r="Q3321">
        <v>12</v>
      </c>
      <c r="R3321">
        <v>1162</v>
      </c>
      <c r="S3321">
        <v>0</v>
      </c>
      <c r="T3321">
        <v>0</v>
      </c>
      <c r="U3321">
        <v>0</v>
      </c>
      <c r="V3321">
        <v>0</v>
      </c>
      <c r="W3321">
        <v>16.833333</v>
      </c>
      <c r="X3321">
        <v>1630.027777</v>
      </c>
      <c r="Y3321">
        <v>0</v>
      </c>
      <c r="Z3321">
        <v>0</v>
      </c>
    </row>
    <row r="3322" spans="1:26" x14ac:dyDescent="0.3">
      <c r="A3322">
        <v>2766238</v>
      </c>
      <c r="B3322">
        <v>1</v>
      </c>
      <c r="C3322" t="s">
        <v>77</v>
      </c>
      <c r="D3322" t="s">
        <v>113</v>
      </c>
      <c r="E3322" t="s">
        <v>222</v>
      </c>
      <c r="F3322" t="s">
        <v>2404</v>
      </c>
      <c r="G3322" t="s">
        <v>199</v>
      </c>
      <c r="H3322" t="s">
        <v>47</v>
      </c>
      <c r="I3322" t="s">
        <v>129</v>
      </c>
      <c r="J3322" t="s">
        <v>130</v>
      </c>
      <c r="K3322" t="s">
        <v>131</v>
      </c>
      <c r="L3322" t="s">
        <v>9380</v>
      </c>
      <c r="M3322" t="s">
        <v>9381</v>
      </c>
      <c r="N3322">
        <v>1.1147222219999999</v>
      </c>
      <c r="O3322">
        <v>0</v>
      </c>
      <c r="P3322">
        <v>0</v>
      </c>
      <c r="Q3322">
        <v>30</v>
      </c>
      <c r="R3322">
        <v>856</v>
      </c>
      <c r="S3322">
        <v>29</v>
      </c>
      <c r="T3322">
        <v>709</v>
      </c>
      <c r="U3322">
        <v>0</v>
      </c>
      <c r="V3322">
        <v>0</v>
      </c>
      <c r="W3322">
        <v>33.441667000000002</v>
      </c>
      <c r="X3322">
        <v>954.20222200000001</v>
      </c>
      <c r="Y3322">
        <v>32.326943999999997</v>
      </c>
      <c r="Z3322">
        <v>790.33805500000005</v>
      </c>
    </row>
    <row r="3323" spans="1:26" x14ac:dyDescent="0.3">
      <c r="A3323">
        <v>2766236</v>
      </c>
      <c r="B3323">
        <v>1</v>
      </c>
      <c r="C3323" t="s">
        <v>77</v>
      </c>
      <c r="D3323" t="s">
        <v>119</v>
      </c>
      <c r="E3323" t="s">
        <v>138</v>
      </c>
      <c r="F3323" t="s">
        <v>9382</v>
      </c>
      <c r="G3323" t="s">
        <v>199</v>
      </c>
      <c r="H3323" t="s">
        <v>47</v>
      </c>
      <c r="I3323" t="s">
        <v>129</v>
      </c>
      <c r="J3323" t="s">
        <v>130</v>
      </c>
      <c r="K3323" t="s">
        <v>131</v>
      </c>
      <c r="L3323" t="s">
        <v>9383</v>
      </c>
      <c r="M3323" t="s">
        <v>9384</v>
      </c>
      <c r="N3323">
        <v>6.4722221999999996E-2</v>
      </c>
      <c r="O3323">
        <v>267</v>
      </c>
      <c r="P3323">
        <v>397</v>
      </c>
      <c r="Q3323">
        <v>0</v>
      </c>
      <c r="R3323">
        <v>0</v>
      </c>
      <c r="S3323">
        <v>0</v>
      </c>
      <c r="T3323">
        <v>0</v>
      </c>
      <c r="U3323">
        <v>17.280833000000001</v>
      </c>
      <c r="V3323">
        <v>25.694721999999999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2766250</v>
      </c>
      <c r="B3324">
        <v>1</v>
      </c>
      <c r="C3324" t="s">
        <v>77</v>
      </c>
      <c r="D3324" t="s">
        <v>123</v>
      </c>
      <c r="E3324" t="s">
        <v>158</v>
      </c>
      <c r="F3324" t="s">
        <v>9385</v>
      </c>
      <c r="G3324" t="s">
        <v>344</v>
      </c>
      <c r="H3324" t="s">
        <v>47</v>
      </c>
      <c r="I3324" t="s">
        <v>129</v>
      </c>
      <c r="J3324" t="s">
        <v>130</v>
      </c>
      <c r="K3324" t="s">
        <v>142</v>
      </c>
      <c r="L3324" t="s">
        <v>9386</v>
      </c>
      <c r="M3324" t="s">
        <v>9387</v>
      </c>
      <c r="N3324">
        <v>8.1908333330000005</v>
      </c>
      <c r="O3324">
        <v>213</v>
      </c>
      <c r="P3324">
        <v>141</v>
      </c>
      <c r="Q3324">
        <v>0</v>
      </c>
      <c r="R3324">
        <v>0</v>
      </c>
      <c r="S3324">
        <v>0</v>
      </c>
      <c r="T3324">
        <v>0</v>
      </c>
      <c r="U3324">
        <v>1744.6475</v>
      </c>
      <c r="V3324">
        <v>1154.9075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2766241</v>
      </c>
      <c r="B3325">
        <v>1</v>
      </c>
      <c r="C3325" t="s">
        <v>77</v>
      </c>
      <c r="D3325" t="s">
        <v>119</v>
      </c>
      <c r="E3325" t="s">
        <v>158</v>
      </c>
      <c r="F3325" t="s">
        <v>9388</v>
      </c>
      <c r="G3325" t="s">
        <v>199</v>
      </c>
      <c r="H3325" t="s">
        <v>47</v>
      </c>
      <c r="I3325" t="s">
        <v>129</v>
      </c>
      <c r="J3325" t="s">
        <v>130</v>
      </c>
      <c r="K3325" t="s">
        <v>131</v>
      </c>
      <c r="L3325" t="s">
        <v>9389</v>
      </c>
      <c r="M3325" t="s">
        <v>9390</v>
      </c>
      <c r="N3325">
        <v>0.89416666600000005</v>
      </c>
      <c r="O3325">
        <v>151</v>
      </c>
      <c r="P3325">
        <v>482</v>
      </c>
      <c r="Q3325">
        <v>0</v>
      </c>
      <c r="R3325">
        <v>0</v>
      </c>
      <c r="S3325">
        <v>0</v>
      </c>
      <c r="T3325">
        <v>0</v>
      </c>
      <c r="U3325">
        <v>135.01916700000001</v>
      </c>
      <c r="V3325">
        <v>430.98833300000001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2766242</v>
      </c>
      <c r="B3326">
        <v>1</v>
      </c>
      <c r="C3326" t="s">
        <v>77</v>
      </c>
      <c r="D3326" t="s">
        <v>109</v>
      </c>
      <c r="E3326" t="s">
        <v>222</v>
      </c>
      <c r="F3326" t="s">
        <v>4537</v>
      </c>
      <c r="G3326" t="s">
        <v>344</v>
      </c>
      <c r="H3326" t="s">
        <v>47</v>
      </c>
      <c r="I3326" t="s">
        <v>129</v>
      </c>
      <c r="J3326" t="s">
        <v>130</v>
      </c>
      <c r="K3326" t="s">
        <v>142</v>
      </c>
      <c r="L3326" t="s">
        <v>9391</v>
      </c>
      <c r="M3326" t="s">
        <v>9392</v>
      </c>
      <c r="N3326">
        <v>6.2305555549999996</v>
      </c>
      <c r="O3326">
        <v>15</v>
      </c>
      <c r="P3326">
        <v>498</v>
      </c>
      <c r="Q3326">
        <v>0</v>
      </c>
      <c r="R3326">
        <v>0</v>
      </c>
      <c r="S3326">
        <v>0</v>
      </c>
      <c r="T3326">
        <v>0</v>
      </c>
      <c r="U3326">
        <v>93.458332999999996</v>
      </c>
      <c r="V3326">
        <v>3102.8166660000002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2766264</v>
      </c>
      <c r="B3327">
        <v>1</v>
      </c>
      <c r="C3327" t="s">
        <v>76</v>
      </c>
      <c r="D3327" t="s">
        <v>101</v>
      </c>
      <c r="E3327" t="s">
        <v>222</v>
      </c>
      <c r="F3327" t="s">
        <v>7884</v>
      </c>
      <c r="G3327" t="s">
        <v>199</v>
      </c>
      <c r="H3327" t="s">
        <v>47</v>
      </c>
      <c r="I3327" t="s">
        <v>129</v>
      </c>
      <c r="J3327" t="s">
        <v>130</v>
      </c>
      <c r="K3327" t="s">
        <v>131</v>
      </c>
      <c r="L3327" t="s">
        <v>9393</v>
      </c>
      <c r="M3327" t="s">
        <v>9394</v>
      </c>
      <c r="N3327">
        <v>0.34638888800000001</v>
      </c>
      <c r="O3327">
        <v>0</v>
      </c>
      <c r="P3327">
        <v>689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238.66194400000001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2766247</v>
      </c>
      <c r="B3328">
        <v>1</v>
      </c>
      <c r="C3328" t="s">
        <v>76</v>
      </c>
      <c r="D3328" t="s">
        <v>97</v>
      </c>
      <c r="E3328" t="s">
        <v>163</v>
      </c>
      <c r="F3328" t="s">
        <v>9395</v>
      </c>
      <c r="G3328" t="s">
        <v>199</v>
      </c>
      <c r="H3328" t="s">
        <v>47</v>
      </c>
      <c r="I3328" t="s">
        <v>129</v>
      </c>
      <c r="J3328" t="s">
        <v>130</v>
      </c>
      <c r="K3328" t="s">
        <v>131</v>
      </c>
      <c r="L3328" t="s">
        <v>9396</v>
      </c>
      <c r="M3328" t="s">
        <v>9397</v>
      </c>
      <c r="N3328">
        <v>0.54361111100000004</v>
      </c>
      <c r="O3328">
        <v>7</v>
      </c>
      <c r="P3328">
        <v>903</v>
      </c>
      <c r="Q3328">
        <v>0</v>
      </c>
      <c r="R3328">
        <v>0</v>
      </c>
      <c r="S3328">
        <v>0</v>
      </c>
      <c r="T3328">
        <v>0</v>
      </c>
      <c r="U3328">
        <v>3.8052779999999999</v>
      </c>
      <c r="V3328">
        <v>490.880833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2766246</v>
      </c>
      <c r="B3329">
        <v>1</v>
      </c>
      <c r="C3329" t="s">
        <v>76</v>
      </c>
      <c r="D3329" t="s">
        <v>106</v>
      </c>
      <c r="E3329" t="s">
        <v>163</v>
      </c>
      <c r="F3329" t="s">
        <v>9398</v>
      </c>
      <c r="G3329" t="s">
        <v>348</v>
      </c>
      <c r="H3329" t="s">
        <v>47</v>
      </c>
      <c r="I3329" t="s">
        <v>129</v>
      </c>
      <c r="J3329" t="s">
        <v>130</v>
      </c>
      <c r="K3329" t="s">
        <v>142</v>
      </c>
      <c r="L3329" t="s">
        <v>9399</v>
      </c>
      <c r="M3329" t="s">
        <v>9400</v>
      </c>
      <c r="N3329">
        <v>4.2861111110000003</v>
      </c>
      <c r="O3329">
        <v>0</v>
      </c>
      <c r="P3329">
        <v>2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8.572222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2766249</v>
      </c>
      <c r="B3330">
        <v>1</v>
      </c>
      <c r="C3330" t="s">
        <v>77</v>
      </c>
      <c r="D3330" t="s">
        <v>112</v>
      </c>
      <c r="E3330" t="s">
        <v>222</v>
      </c>
      <c r="F3330" t="s">
        <v>9401</v>
      </c>
      <c r="G3330" t="s">
        <v>344</v>
      </c>
      <c r="H3330" t="s">
        <v>47</v>
      </c>
      <c r="I3330" t="s">
        <v>129</v>
      </c>
      <c r="J3330" t="s">
        <v>130</v>
      </c>
      <c r="K3330" t="s">
        <v>142</v>
      </c>
      <c r="L3330" t="s">
        <v>9402</v>
      </c>
      <c r="M3330" t="s">
        <v>9403</v>
      </c>
      <c r="N3330">
        <v>2.5847222219999999</v>
      </c>
      <c r="O3330">
        <v>0</v>
      </c>
      <c r="P3330">
        <v>0</v>
      </c>
      <c r="Q3330">
        <v>298</v>
      </c>
      <c r="R3330">
        <v>2885</v>
      </c>
      <c r="S3330">
        <v>2</v>
      </c>
      <c r="T3330">
        <v>861</v>
      </c>
      <c r="U3330">
        <v>0</v>
      </c>
      <c r="V3330">
        <v>0</v>
      </c>
      <c r="W3330">
        <v>770.24722199999997</v>
      </c>
      <c r="X3330">
        <v>7456.9236099999998</v>
      </c>
      <c r="Y3330">
        <v>5.1694440000000004</v>
      </c>
      <c r="Z3330">
        <v>2225.4458330000002</v>
      </c>
    </row>
    <row r="3331" spans="1:26" x14ac:dyDescent="0.3">
      <c r="A3331">
        <v>2766350</v>
      </c>
      <c r="B3331">
        <v>1</v>
      </c>
      <c r="C3331" t="s">
        <v>76</v>
      </c>
      <c r="D3331" t="s">
        <v>91</v>
      </c>
      <c r="E3331" t="s">
        <v>138</v>
      </c>
      <c r="F3331" t="s">
        <v>9404</v>
      </c>
      <c r="G3331" t="s">
        <v>160</v>
      </c>
      <c r="H3331" t="s">
        <v>47</v>
      </c>
      <c r="I3331" t="s">
        <v>129</v>
      </c>
      <c r="J3331" t="s">
        <v>130</v>
      </c>
      <c r="K3331" t="s">
        <v>131</v>
      </c>
      <c r="L3331" t="s">
        <v>9405</v>
      </c>
      <c r="M3331" t="s">
        <v>9406</v>
      </c>
      <c r="N3331">
        <v>1.6924999999999999</v>
      </c>
      <c r="O3331">
        <v>141</v>
      </c>
      <c r="P3331">
        <v>7970</v>
      </c>
      <c r="Q3331">
        <v>0</v>
      </c>
      <c r="R3331">
        <v>0</v>
      </c>
      <c r="S3331">
        <v>0</v>
      </c>
      <c r="T3331">
        <v>0</v>
      </c>
      <c r="U3331">
        <v>238.64250000000001</v>
      </c>
      <c r="V3331">
        <v>13489.225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2766260</v>
      </c>
      <c r="B3332">
        <v>1</v>
      </c>
      <c r="C3332" t="s">
        <v>76</v>
      </c>
      <c r="D3332" t="s">
        <v>79</v>
      </c>
      <c r="E3332" t="s">
        <v>153</v>
      </c>
      <c r="F3332" t="s">
        <v>9407</v>
      </c>
      <c r="G3332" t="s">
        <v>155</v>
      </c>
      <c r="H3332" t="s">
        <v>46</v>
      </c>
      <c r="I3332" t="s">
        <v>129</v>
      </c>
      <c r="J3332" t="s">
        <v>130</v>
      </c>
      <c r="K3332" t="s">
        <v>131</v>
      </c>
      <c r="L3332" t="s">
        <v>9408</v>
      </c>
      <c r="M3332" t="s">
        <v>9409</v>
      </c>
      <c r="N3332">
        <v>1.983055555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1.9830559999999999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2766252</v>
      </c>
      <c r="B3333">
        <v>1</v>
      </c>
      <c r="C3333" t="s">
        <v>76</v>
      </c>
      <c r="D3333" t="s">
        <v>103</v>
      </c>
      <c r="E3333" t="s">
        <v>167</v>
      </c>
      <c r="F3333" t="s">
        <v>410</v>
      </c>
      <c r="G3333" t="s">
        <v>344</v>
      </c>
      <c r="H3333" t="s">
        <v>46</v>
      </c>
      <c r="I3333" t="s">
        <v>129</v>
      </c>
      <c r="J3333" t="s">
        <v>130</v>
      </c>
      <c r="K3333" t="s">
        <v>142</v>
      </c>
      <c r="L3333" t="s">
        <v>9410</v>
      </c>
      <c r="M3333" t="s">
        <v>9411</v>
      </c>
      <c r="N3333">
        <v>8.2238888879999994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71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583.89611100000002</v>
      </c>
    </row>
    <row r="3334" spans="1:26" x14ac:dyDescent="0.3">
      <c r="A3334">
        <v>2766253</v>
      </c>
      <c r="B3334">
        <v>1</v>
      </c>
      <c r="C3334" t="s">
        <v>76</v>
      </c>
      <c r="D3334" t="s">
        <v>87</v>
      </c>
      <c r="E3334" t="s">
        <v>222</v>
      </c>
      <c r="F3334" t="s">
        <v>9412</v>
      </c>
      <c r="G3334" t="s">
        <v>199</v>
      </c>
      <c r="H3334" t="s">
        <v>47</v>
      </c>
      <c r="I3334" t="s">
        <v>129</v>
      </c>
      <c r="J3334" t="s">
        <v>130</v>
      </c>
      <c r="K3334" t="s">
        <v>131</v>
      </c>
      <c r="L3334" t="s">
        <v>9413</v>
      </c>
      <c r="M3334" t="s">
        <v>9414</v>
      </c>
      <c r="N3334">
        <v>0.79416666599999997</v>
      </c>
      <c r="O3334">
        <v>0</v>
      </c>
      <c r="P3334">
        <v>0</v>
      </c>
      <c r="Q3334">
        <v>43</v>
      </c>
      <c r="R3334">
        <v>377</v>
      </c>
      <c r="S3334">
        <v>79</v>
      </c>
      <c r="T3334">
        <v>1515</v>
      </c>
      <c r="U3334">
        <v>0</v>
      </c>
      <c r="V3334">
        <v>0</v>
      </c>
      <c r="W3334">
        <v>34.149166999999998</v>
      </c>
      <c r="X3334">
        <v>299.40083299999998</v>
      </c>
      <c r="Y3334">
        <v>62.739167000000002</v>
      </c>
      <c r="Z3334">
        <v>1203.162499</v>
      </c>
    </row>
    <row r="3335" spans="1:26" x14ac:dyDescent="0.3">
      <c r="A3335">
        <v>2766255</v>
      </c>
      <c r="B3335">
        <v>1</v>
      </c>
      <c r="C3335" t="s">
        <v>76</v>
      </c>
      <c r="D3335" t="s">
        <v>94</v>
      </c>
      <c r="E3335" t="s">
        <v>126</v>
      </c>
      <c r="F3335" t="s">
        <v>9415</v>
      </c>
      <c r="G3335" t="s">
        <v>348</v>
      </c>
      <c r="H3335" t="s">
        <v>46</v>
      </c>
      <c r="I3335" t="s">
        <v>129</v>
      </c>
      <c r="J3335" t="s">
        <v>130</v>
      </c>
      <c r="K3335" t="s">
        <v>142</v>
      </c>
      <c r="L3335" t="s">
        <v>9416</v>
      </c>
      <c r="M3335" t="s">
        <v>9417</v>
      </c>
      <c r="N3335">
        <v>8.1675000000000004</v>
      </c>
      <c r="O3335">
        <v>0</v>
      </c>
      <c r="P3335">
        <v>0</v>
      </c>
      <c r="Q3335">
        <v>0</v>
      </c>
      <c r="R3335">
        <v>62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506.38499999999999</v>
      </c>
      <c r="Y3335">
        <v>0</v>
      </c>
      <c r="Z3335">
        <v>0</v>
      </c>
    </row>
    <row r="3336" spans="1:26" x14ac:dyDescent="0.3">
      <c r="A3336">
        <v>2766244</v>
      </c>
      <c r="B3336">
        <v>1</v>
      </c>
      <c r="C3336" t="s">
        <v>77</v>
      </c>
      <c r="D3336" t="s">
        <v>117</v>
      </c>
      <c r="E3336" t="s">
        <v>158</v>
      </c>
      <c r="F3336" t="s">
        <v>9418</v>
      </c>
      <c r="G3336" t="s">
        <v>199</v>
      </c>
      <c r="H3336" t="s">
        <v>47</v>
      </c>
      <c r="I3336" t="s">
        <v>129</v>
      </c>
      <c r="J3336" t="s">
        <v>130</v>
      </c>
      <c r="K3336" t="s">
        <v>131</v>
      </c>
      <c r="L3336" t="s">
        <v>9419</v>
      </c>
      <c r="M3336" t="s">
        <v>9420</v>
      </c>
      <c r="N3336">
        <v>9.8611111000000001E-2</v>
      </c>
      <c r="O3336">
        <v>0</v>
      </c>
      <c r="P3336">
        <v>0</v>
      </c>
      <c r="Q3336">
        <v>3</v>
      </c>
      <c r="R3336">
        <v>278</v>
      </c>
      <c r="S3336">
        <v>3</v>
      </c>
      <c r="T3336">
        <v>316</v>
      </c>
      <c r="U3336">
        <v>0</v>
      </c>
      <c r="V3336">
        <v>0</v>
      </c>
      <c r="W3336">
        <v>0.29583300000000001</v>
      </c>
      <c r="X3336">
        <v>27.413889000000001</v>
      </c>
      <c r="Y3336">
        <v>0.29583300000000001</v>
      </c>
      <c r="Z3336">
        <v>31.161110999999998</v>
      </c>
    </row>
    <row r="3337" spans="1:26" x14ac:dyDescent="0.3">
      <c r="A3337">
        <v>2766263</v>
      </c>
      <c r="B3337">
        <v>1</v>
      </c>
      <c r="C3337" t="s">
        <v>77</v>
      </c>
      <c r="D3337" t="s">
        <v>119</v>
      </c>
      <c r="E3337" t="s">
        <v>167</v>
      </c>
      <c r="F3337" t="s">
        <v>4934</v>
      </c>
      <c r="G3337" t="s">
        <v>348</v>
      </c>
      <c r="H3337" t="s">
        <v>46</v>
      </c>
      <c r="I3337" t="s">
        <v>129</v>
      </c>
      <c r="J3337" t="s">
        <v>130</v>
      </c>
      <c r="K3337" t="s">
        <v>142</v>
      </c>
      <c r="L3337" t="s">
        <v>9421</v>
      </c>
      <c r="M3337" t="s">
        <v>9422</v>
      </c>
      <c r="N3337">
        <v>8.3788888880000005</v>
      </c>
      <c r="O3337">
        <v>0</v>
      </c>
      <c r="P3337">
        <v>218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1826.5977780000001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2766265</v>
      </c>
      <c r="B3338">
        <v>1</v>
      </c>
      <c r="C3338" t="s">
        <v>77</v>
      </c>
      <c r="D3338" t="s">
        <v>124</v>
      </c>
      <c r="E3338" t="s">
        <v>222</v>
      </c>
      <c r="F3338" t="s">
        <v>8770</v>
      </c>
      <c r="G3338" t="s">
        <v>348</v>
      </c>
      <c r="H3338" t="s">
        <v>47</v>
      </c>
      <c r="I3338" t="s">
        <v>129</v>
      </c>
      <c r="J3338" t="s">
        <v>130</v>
      </c>
      <c r="K3338" t="s">
        <v>142</v>
      </c>
      <c r="L3338" t="s">
        <v>9423</v>
      </c>
      <c r="M3338" t="s">
        <v>9424</v>
      </c>
      <c r="N3338">
        <v>7.1030555550000001</v>
      </c>
      <c r="O3338">
        <v>1</v>
      </c>
      <c r="P3338">
        <v>2876</v>
      </c>
      <c r="Q3338">
        <v>0</v>
      </c>
      <c r="R3338">
        <v>0</v>
      </c>
      <c r="S3338">
        <v>0</v>
      </c>
      <c r="T3338">
        <v>0</v>
      </c>
      <c r="U3338">
        <v>7.1030559999999996</v>
      </c>
      <c r="V3338">
        <v>20428.387776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2766266</v>
      </c>
      <c r="B3339">
        <v>1</v>
      </c>
      <c r="C3339" t="s">
        <v>77</v>
      </c>
      <c r="D3339" t="s">
        <v>111</v>
      </c>
      <c r="E3339" t="s">
        <v>158</v>
      </c>
      <c r="F3339" t="s">
        <v>9425</v>
      </c>
      <c r="G3339" t="s">
        <v>199</v>
      </c>
      <c r="H3339" t="s">
        <v>47</v>
      </c>
      <c r="I3339" t="s">
        <v>339</v>
      </c>
      <c r="J3339" t="s">
        <v>130</v>
      </c>
      <c r="K3339" t="s">
        <v>131</v>
      </c>
      <c r="L3339" t="s">
        <v>9426</v>
      </c>
      <c r="M3339" t="s">
        <v>9427</v>
      </c>
      <c r="N3339">
        <v>1.1111109999999999E-3</v>
      </c>
      <c r="O3339">
        <v>0</v>
      </c>
      <c r="P3339">
        <v>0</v>
      </c>
      <c r="Q3339">
        <v>0</v>
      </c>
      <c r="R3339">
        <v>7</v>
      </c>
      <c r="S3339">
        <v>5</v>
      </c>
      <c r="T3339">
        <v>932</v>
      </c>
      <c r="U3339">
        <v>0</v>
      </c>
      <c r="V3339">
        <v>0</v>
      </c>
      <c r="W3339">
        <v>0</v>
      </c>
      <c r="X3339">
        <v>7.7780000000000002E-3</v>
      </c>
      <c r="Y3339">
        <v>5.5560000000000002E-3</v>
      </c>
      <c r="Z3339">
        <v>1.035555</v>
      </c>
    </row>
    <row r="3340" spans="1:26" x14ac:dyDescent="0.3">
      <c r="A3340">
        <v>2766268</v>
      </c>
      <c r="B3340">
        <v>1</v>
      </c>
      <c r="C3340" t="s">
        <v>77</v>
      </c>
      <c r="D3340" t="s">
        <v>123</v>
      </c>
      <c r="E3340" t="s">
        <v>158</v>
      </c>
      <c r="F3340" t="s">
        <v>9428</v>
      </c>
      <c r="G3340" t="s">
        <v>199</v>
      </c>
      <c r="H3340" t="s">
        <v>47</v>
      </c>
      <c r="I3340" t="s">
        <v>129</v>
      </c>
      <c r="J3340" t="s">
        <v>130</v>
      </c>
      <c r="K3340" t="s">
        <v>131</v>
      </c>
      <c r="L3340" t="s">
        <v>9429</v>
      </c>
      <c r="M3340" t="s">
        <v>9430</v>
      </c>
      <c r="N3340">
        <v>2.2594444440000001</v>
      </c>
      <c r="O3340">
        <v>46</v>
      </c>
      <c r="P3340">
        <v>64</v>
      </c>
      <c r="Q3340">
        <v>0</v>
      </c>
      <c r="R3340">
        <v>0</v>
      </c>
      <c r="S3340">
        <v>0</v>
      </c>
      <c r="T3340">
        <v>0</v>
      </c>
      <c r="U3340">
        <v>103.934444</v>
      </c>
      <c r="V3340">
        <v>144.604444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2766270</v>
      </c>
      <c r="B3341">
        <v>1</v>
      </c>
      <c r="C3341" t="s">
        <v>76</v>
      </c>
      <c r="D3341" t="s">
        <v>92</v>
      </c>
      <c r="E3341" t="s">
        <v>222</v>
      </c>
      <c r="F3341" t="s">
        <v>9431</v>
      </c>
      <c r="G3341" t="s">
        <v>344</v>
      </c>
      <c r="H3341" t="s">
        <v>47</v>
      </c>
      <c r="I3341" t="s">
        <v>129</v>
      </c>
      <c r="J3341" t="s">
        <v>130</v>
      </c>
      <c r="K3341" t="s">
        <v>142</v>
      </c>
      <c r="L3341" t="s">
        <v>9432</v>
      </c>
      <c r="M3341" t="s">
        <v>9433</v>
      </c>
      <c r="N3341">
        <v>0.76277777700000005</v>
      </c>
      <c r="O3341">
        <v>0</v>
      </c>
      <c r="P3341">
        <v>0</v>
      </c>
      <c r="Q3341">
        <v>0</v>
      </c>
      <c r="R3341">
        <v>1211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923.72388799999999</v>
      </c>
      <c r="Y3341">
        <v>0</v>
      </c>
      <c r="Z3341">
        <v>0</v>
      </c>
    </row>
    <row r="3342" spans="1:26" x14ac:dyDescent="0.3">
      <c r="A3342">
        <v>2766271</v>
      </c>
      <c r="B3342">
        <v>1</v>
      </c>
      <c r="C3342" t="s">
        <v>77</v>
      </c>
      <c r="D3342" t="s">
        <v>118</v>
      </c>
      <c r="E3342" t="s">
        <v>222</v>
      </c>
      <c r="F3342" t="s">
        <v>9434</v>
      </c>
      <c r="G3342" t="s">
        <v>348</v>
      </c>
      <c r="H3342" t="s">
        <v>47</v>
      </c>
      <c r="I3342" t="s">
        <v>129</v>
      </c>
      <c r="J3342" t="s">
        <v>130</v>
      </c>
      <c r="K3342" t="s">
        <v>142</v>
      </c>
      <c r="L3342" t="s">
        <v>9435</v>
      </c>
      <c r="M3342" t="s">
        <v>9436</v>
      </c>
      <c r="N3342">
        <v>4.3849999999999998</v>
      </c>
      <c r="O3342">
        <v>0</v>
      </c>
      <c r="P3342">
        <v>6233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27331.705000000002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2766272</v>
      </c>
      <c r="B3343">
        <v>1</v>
      </c>
      <c r="C3343" t="s">
        <v>76</v>
      </c>
      <c r="D3343" t="s">
        <v>80</v>
      </c>
      <c r="E3343" t="s">
        <v>167</v>
      </c>
      <c r="F3343" t="s">
        <v>1424</v>
      </c>
      <c r="G3343" t="s">
        <v>348</v>
      </c>
      <c r="H3343" t="s">
        <v>46</v>
      </c>
      <c r="I3343" t="s">
        <v>129</v>
      </c>
      <c r="J3343" t="s">
        <v>130</v>
      </c>
      <c r="K3343" t="s">
        <v>142</v>
      </c>
      <c r="L3343" t="s">
        <v>9437</v>
      </c>
      <c r="M3343" t="s">
        <v>9438</v>
      </c>
      <c r="N3343">
        <v>7.579722222</v>
      </c>
      <c r="O3343">
        <v>0</v>
      </c>
      <c r="P3343">
        <v>1251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9482.2325000000001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2766707</v>
      </c>
      <c r="B3344">
        <v>1</v>
      </c>
      <c r="C3344" t="s">
        <v>77</v>
      </c>
      <c r="D3344" t="s">
        <v>113</v>
      </c>
      <c r="E3344" t="s">
        <v>138</v>
      </c>
      <c r="F3344" t="s">
        <v>9439</v>
      </c>
      <c r="G3344" t="s">
        <v>348</v>
      </c>
      <c r="H3344" t="s">
        <v>47</v>
      </c>
      <c r="I3344" t="s">
        <v>129</v>
      </c>
      <c r="J3344" t="s">
        <v>130</v>
      </c>
      <c r="K3344" t="s">
        <v>142</v>
      </c>
      <c r="L3344" t="s">
        <v>9440</v>
      </c>
      <c r="M3344" t="s">
        <v>9441</v>
      </c>
      <c r="N3344">
        <v>8.6694444439999998</v>
      </c>
      <c r="O3344">
        <v>0</v>
      </c>
      <c r="P3344">
        <v>12</v>
      </c>
      <c r="Q3344">
        <v>164</v>
      </c>
      <c r="R3344">
        <v>17162</v>
      </c>
      <c r="S3344">
        <v>292</v>
      </c>
      <c r="T3344">
        <v>6253</v>
      </c>
      <c r="U3344">
        <v>0</v>
      </c>
      <c r="V3344">
        <v>104.033333</v>
      </c>
      <c r="W3344">
        <v>1421.7888889999999</v>
      </c>
      <c r="X3344">
        <v>148785.00554799999</v>
      </c>
      <c r="Y3344">
        <v>2531.4777779999999</v>
      </c>
      <c r="Z3344">
        <v>54210.036108</v>
      </c>
    </row>
    <row r="3345" spans="1:26" x14ac:dyDescent="0.3">
      <c r="A3345">
        <v>2766276</v>
      </c>
      <c r="B3345">
        <v>1</v>
      </c>
      <c r="C3345" t="s">
        <v>76</v>
      </c>
      <c r="D3345" t="s">
        <v>97</v>
      </c>
      <c r="E3345" t="s">
        <v>126</v>
      </c>
      <c r="F3345" t="s">
        <v>5775</v>
      </c>
      <c r="G3345" t="s">
        <v>344</v>
      </c>
      <c r="H3345" t="s">
        <v>46</v>
      </c>
      <c r="I3345" t="s">
        <v>129</v>
      </c>
      <c r="J3345" t="s">
        <v>130</v>
      </c>
      <c r="K3345" t="s">
        <v>142</v>
      </c>
      <c r="L3345" t="s">
        <v>9442</v>
      </c>
      <c r="M3345" t="s">
        <v>9443</v>
      </c>
      <c r="N3345">
        <v>7.1624999999999996</v>
      </c>
      <c r="O3345">
        <v>0</v>
      </c>
      <c r="P3345">
        <v>27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193.38749999999999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2766278</v>
      </c>
      <c r="B3346">
        <v>1</v>
      </c>
      <c r="C3346" t="s">
        <v>76</v>
      </c>
      <c r="D3346" t="s">
        <v>104</v>
      </c>
      <c r="E3346" t="s">
        <v>163</v>
      </c>
      <c r="F3346" t="s">
        <v>3040</v>
      </c>
      <c r="G3346" t="s">
        <v>348</v>
      </c>
      <c r="H3346" t="s">
        <v>47</v>
      </c>
      <c r="I3346" t="s">
        <v>129</v>
      </c>
      <c r="J3346" t="s">
        <v>130</v>
      </c>
      <c r="K3346" t="s">
        <v>142</v>
      </c>
      <c r="L3346" t="s">
        <v>9444</v>
      </c>
      <c r="M3346" t="s">
        <v>9445</v>
      </c>
      <c r="N3346">
        <v>7.8777777770000004</v>
      </c>
      <c r="O3346">
        <v>0</v>
      </c>
      <c r="P3346">
        <v>0</v>
      </c>
      <c r="Q3346">
        <v>0</v>
      </c>
      <c r="R3346">
        <v>59</v>
      </c>
      <c r="S3346">
        <v>0</v>
      </c>
      <c r="T3346">
        <v>200</v>
      </c>
      <c r="U3346">
        <v>0</v>
      </c>
      <c r="V3346">
        <v>0</v>
      </c>
      <c r="W3346">
        <v>0</v>
      </c>
      <c r="X3346">
        <v>464.78888899999998</v>
      </c>
      <c r="Y3346">
        <v>0</v>
      </c>
      <c r="Z3346">
        <v>1575.5555549999999</v>
      </c>
    </row>
    <row r="3347" spans="1:26" x14ac:dyDescent="0.3">
      <c r="A3347">
        <v>2766283</v>
      </c>
      <c r="B3347">
        <v>1</v>
      </c>
      <c r="C3347" t="s">
        <v>76</v>
      </c>
      <c r="D3347" t="s">
        <v>99</v>
      </c>
      <c r="E3347" t="s">
        <v>158</v>
      </c>
      <c r="F3347" t="s">
        <v>9446</v>
      </c>
      <c r="G3347" t="s">
        <v>199</v>
      </c>
      <c r="H3347" t="s">
        <v>47</v>
      </c>
      <c r="I3347" t="s">
        <v>129</v>
      </c>
      <c r="J3347" t="s">
        <v>130</v>
      </c>
      <c r="K3347" t="s">
        <v>131</v>
      </c>
      <c r="L3347" t="s">
        <v>9447</v>
      </c>
      <c r="M3347" t="s">
        <v>9448</v>
      </c>
      <c r="N3347">
        <v>3.5136111109999999</v>
      </c>
      <c r="O3347">
        <v>13</v>
      </c>
      <c r="P3347">
        <v>3</v>
      </c>
      <c r="Q3347">
        <v>0</v>
      </c>
      <c r="R3347">
        <v>0</v>
      </c>
      <c r="S3347">
        <v>0</v>
      </c>
      <c r="T3347">
        <v>0</v>
      </c>
      <c r="U3347">
        <v>45.676943999999999</v>
      </c>
      <c r="V3347">
        <v>10.540832999999999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2766282</v>
      </c>
      <c r="B3348">
        <v>1</v>
      </c>
      <c r="C3348" t="s">
        <v>77</v>
      </c>
      <c r="D3348" t="s">
        <v>124</v>
      </c>
      <c r="E3348" t="s">
        <v>167</v>
      </c>
      <c r="F3348" t="s">
        <v>9449</v>
      </c>
      <c r="G3348" t="s">
        <v>344</v>
      </c>
      <c r="H3348" t="s">
        <v>46</v>
      </c>
      <c r="I3348" t="s">
        <v>129</v>
      </c>
      <c r="J3348" t="s">
        <v>130</v>
      </c>
      <c r="K3348" t="s">
        <v>142</v>
      </c>
      <c r="L3348" t="s">
        <v>9450</v>
      </c>
      <c r="M3348" t="s">
        <v>9451</v>
      </c>
      <c r="N3348">
        <v>0.78583333300000002</v>
      </c>
      <c r="O3348">
        <v>0</v>
      </c>
      <c r="P3348">
        <v>599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470.71416599999998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2766288</v>
      </c>
      <c r="B3349">
        <v>1</v>
      </c>
      <c r="C3349" t="s">
        <v>76</v>
      </c>
      <c r="D3349" t="s">
        <v>89</v>
      </c>
      <c r="E3349" t="s">
        <v>167</v>
      </c>
      <c r="F3349" t="s">
        <v>477</v>
      </c>
      <c r="G3349" t="s">
        <v>344</v>
      </c>
      <c r="H3349" t="s">
        <v>46</v>
      </c>
      <c r="I3349" t="s">
        <v>129</v>
      </c>
      <c r="J3349" t="s">
        <v>130</v>
      </c>
      <c r="K3349" t="s">
        <v>142</v>
      </c>
      <c r="L3349" t="s">
        <v>9452</v>
      </c>
      <c r="M3349" t="s">
        <v>9453</v>
      </c>
      <c r="N3349">
        <v>7.7186111110000004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188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1451.0988890000001</v>
      </c>
    </row>
    <row r="3350" spans="1:26" x14ac:dyDescent="0.3">
      <c r="A3350">
        <v>2766289</v>
      </c>
      <c r="B3350">
        <v>1</v>
      </c>
      <c r="C3350" t="s">
        <v>76</v>
      </c>
      <c r="D3350" t="s">
        <v>87</v>
      </c>
      <c r="E3350" t="s">
        <v>163</v>
      </c>
      <c r="F3350" t="s">
        <v>9454</v>
      </c>
      <c r="G3350" t="s">
        <v>348</v>
      </c>
      <c r="H3350" t="s">
        <v>47</v>
      </c>
      <c r="I3350" t="s">
        <v>129</v>
      </c>
      <c r="J3350" t="s">
        <v>130</v>
      </c>
      <c r="K3350" t="s">
        <v>142</v>
      </c>
      <c r="L3350" t="s">
        <v>9455</v>
      </c>
      <c r="M3350" t="s">
        <v>9456</v>
      </c>
      <c r="N3350">
        <v>7.8294444439999999</v>
      </c>
      <c r="O3350">
        <v>0</v>
      </c>
      <c r="P3350">
        <v>0</v>
      </c>
      <c r="Q3350">
        <v>0</v>
      </c>
      <c r="R3350">
        <v>0</v>
      </c>
      <c r="S3350">
        <v>3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23.488333000000001</v>
      </c>
      <c r="Z3350">
        <v>0</v>
      </c>
    </row>
    <row r="3351" spans="1:26" x14ac:dyDescent="0.3">
      <c r="A3351">
        <v>2766298</v>
      </c>
      <c r="B3351">
        <v>1</v>
      </c>
      <c r="C3351" t="s">
        <v>76</v>
      </c>
      <c r="D3351" t="s">
        <v>96</v>
      </c>
      <c r="E3351" t="s">
        <v>222</v>
      </c>
      <c r="F3351" t="s">
        <v>9457</v>
      </c>
      <c r="G3351" t="s">
        <v>199</v>
      </c>
      <c r="H3351" t="s">
        <v>47</v>
      </c>
      <c r="I3351" t="s">
        <v>129</v>
      </c>
      <c r="J3351" t="s">
        <v>130</v>
      </c>
      <c r="K3351" t="s">
        <v>131</v>
      </c>
      <c r="L3351" t="s">
        <v>9458</v>
      </c>
      <c r="M3351" t="s">
        <v>9459</v>
      </c>
      <c r="N3351">
        <v>0.50305555499999999</v>
      </c>
      <c r="O3351">
        <v>33</v>
      </c>
      <c r="P3351">
        <v>637</v>
      </c>
      <c r="Q3351">
        <v>0</v>
      </c>
      <c r="R3351">
        <v>0</v>
      </c>
      <c r="S3351">
        <v>0</v>
      </c>
      <c r="T3351">
        <v>0</v>
      </c>
      <c r="U3351">
        <v>16.600833000000002</v>
      </c>
      <c r="V3351">
        <v>320.44638900000001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2766292</v>
      </c>
      <c r="B3352">
        <v>1</v>
      </c>
      <c r="C3352" t="s">
        <v>77</v>
      </c>
      <c r="D3352" t="s">
        <v>110</v>
      </c>
      <c r="E3352" t="s">
        <v>126</v>
      </c>
      <c r="F3352" t="s">
        <v>9460</v>
      </c>
      <c r="G3352" t="s">
        <v>128</v>
      </c>
      <c r="H3352" t="s">
        <v>46</v>
      </c>
      <c r="I3352" t="s">
        <v>129</v>
      </c>
      <c r="J3352" t="s">
        <v>130</v>
      </c>
      <c r="K3352" t="s">
        <v>131</v>
      </c>
      <c r="L3352" t="s">
        <v>9461</v>
      </c>
      <c r="M3352" t="s">
        <v>9462</v>
      </c>
      <c r="N3352">
        <v>1.179166666</v>
      </c>
      <c r="O3352">
        <v>0</v>
      </c>
      <c r="P3352">
        <v>0</v>
      </c>
      <c r="Q3352">
        <v>0</v>
      </c>
      <c r="R3352">
        <v>153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180.41249999999999</v>
      </c>
      <c r="Y3352">
        <v>0</v>
      </c>
      <c r="Z3352">
        <v>0</v>
      </c>
    </row>
    <row r="3353" spans="1:26" x14ac:dyDescent="0.3">
      <c r="A3353">
        <v>2766294</v>
      </c>
      <c r="B3353">
        <v>1</v>
      </c>
      <c r="C3353" t="s">
        <v>76</v>
      </c>
      <c r="D3353" t="s">
        <v>96</v>
      </c>
      <c r="E3353" t="s">
        <v>167</v>
      </c>
      <c r="F3353" t="s">
        <v>6645</v>
      </c>
      <c r="G3353" t="s">
        <v>344</v>
      </c>
      <c r="H3353" t="s">
        <v>46</v>
      </c>
      <c r="I3353" t="s">
        <v>129</v>
      </c>
      <c r="J3353" t="s">
        <v>130</v>
      </c>
      <c r="K3353" t="s">
        <v>142</v>
      </c>
      <c r="L3353" t="s">
        <v>9463</v>
      </c>
      <c r="M3353" t="s">
        <v>9464</v>
      </c>
      <c r="N3353">
        <v>6.2141666659999997</v>
      </c>
      <c r="O3353">
        <v>0</v>
      </c>
      <c r="P3353">
        <v>42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260.995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2766293</v>
      </c>
      <c r="B3354">
        <v>1</v>
      </c>
      <c r="C3354" t="s">
        <v>76</v>
      </c>
      <c r="D3354" t="s">
        <v>79</v>
      </c>
      <c r="E3354" t="s">
        <v>126</v>
      </c>
      <c r="F3354" t="s">
        <v>9465</v>
      </c>
      <c r="G3354" t="s">
        <v>348</v>
      </c>
      <c r="H3354" t="s">
        <v>46</v>
      </c>
      <c r="I3354" t="s">
        <v>129</v>
      </c>
      <c r="J3354" t="s">
        <v>130</v>
      </c>
      <c r="K3354" t="s">
        <v>142</v>
      </c>
      <c r="L3354" t="s">
        <v>9466</v>
      </c>
      <c r="M3354" t="s">
        <v>9467</v>
      </c>
      <c r="N3354">
        <v>8.7188888880000004</v>
      </c>
      <c r="O3354">
        <v>0</v>
      </c>
      <c r="P3354">
        <v>212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1848.404444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2766296</v>
      </c>
      <c r="B3355">
        <v>1</v>
      </c>
      <c r="C3355" t="s">
        <v>76</v>
      </c>
      <c r="D3355" t="s">
        <v>86</v>
      </c>
      <c r="E3355" t="s">
        <v>138</v>
      </c>
      <c r="F3355" t="s">
        <v>9468</v>
      </c>
      <c r="G3355" t="s">
        <v>578</v>
      </c>
      <c r="H3355" t="s">
        <v>47</v>
      </c>
      <c r="I3355" t="s">
        <v>129</v>
      </c>
      <c r="J3355" t="s">
        <v>15</v>
      </c>
      <c r="K3355" t="s">
        <v>131</v>
      </c>
      <c r="L3355" t="s">
        <v>9469</v>
      </c>
      <c r="M3355" t="s">
        <v>9470</v>
      </c>
      <c r="N3355">
        <v>1.552777777</v>
      </c>
      <c r="O3355">
        <v>0</v>
      </c>
      <c r="P3355">
        <v>6030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9363.2499950000001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2766312</v>
      </c>
      <c r="B3356">
        <v>1</v>
      </c>
      <c r="C3356" t="s">
        <v>76</v>
      </c>
      <c r="D3356" t="s">
        <v>93</v>
      </c>
      <c r="E3356" t="s">
        <v>167</v>
      </c>
      <c r="F3356" t="s">
        <v>9471</v>
      </c>
      <c r="G3356" t="s">
        <v>195</v>
      </c>
      <c r="H3356" t="s">
        <v>46</v>
      </c>
      <c r="I3356" t="s">
        <v>129</v>
      </c>
      <c r="J3356" t="s">
        <v>130</v>
      </c>
      <c r="K3356" t="s">
        <v>131</v>
      </c>
      <c r="L3356" t="s">
        <v>9472</v>
      </c>
      <c r="M3356" t="s">
        <v>9473</v>
      </c>
      <c r="N3356">
        <v>0.84416666600000001</v>
      </c>
      <c r="O3356">
        <v>0</v>
      </c>
      <c r="P3356">
        <v>70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59.091667000000001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2766372</v>
      </c>
      <c r="B3357">
        <v>1</v>
      </c>
      <c r="C3357" t="s">
        <v>76</v>
      </c>
      <c r="D3357" t="s">
        <v>103</v>
      </c>
      <c r="E3357" t="s">
        <v>167</v>
      </c>
      <c r="F3357" t="s">
        <v>9474</v>
      </c>
      <c r="G3357" t="s">
        <v>160</v>
      </c>
      <c r="H3357" t="s">
        <v>46</v>
      </c>
      <c r="I3357" t="s">
        <v>129</v>
      </c>
      <c r="J3357" t="s">
        <v>130</v>
      </c>
      <c r="K3357" t="s">
        <v>131</v>
      </c>
      <c r="L3357" t="s">
        <v>9475</v>
      </c>
      <c r="M3357" t="s">
        <v>9476</v>
      </c>
      <c r="N3357">
        <v>2.0525000000000002</v>
      </c>
      <c r="O3357">
        <v>0</v>
      </c>
      <c r="P3357">
        <v>0</v>
      </c>
      <c r="Q3357">
        <v>0</v>
      </c>
      <c r="R3357">
        <v>71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145.72749999999999</v>
      </c>
      <c r="Y3357">
        <v>0</v>
      </c>
      <c r="Z3357">
        <v>0</v>
      </c>
    </row>
    <row r="3358" spans="1:26" x14ac:dyDescent="0.3">
      <c r="A3358">
        <v>2766301</v>
      </c>
      <c r="B3358">
        <v>1</v>
      </c>
      <c r="C3358" t="s">
        <v>76</v>
      </c>
      <c r="D3358" t="s">
        <v>80</v>
      </c>
      <c r="E3358" t="s">
        <v>167</v>
      </c>
      <c r="F3358" t="s">
        <v>5913</v>
      </c>
      <c r="G3358" t="s">
        <v>348</v>
      </c>
      <c r="H3358" t="s">
        <v>46</v>
      </c>
      <c r="I3358" t="s">
        <v>129</v>
      </c>
      <c r="J3358" t="s">
        <v>130</v>
      </c>
      <c r="K3358" t="s">
        <v>142</v>
      </c>
      <c r="L3358" t="s">
        <v>9477</v>
      </c>
      <c r="M3358" t="s">
        <v>9478</v>
      </c>
      <c r="N3358">
        <v>7.4311111109999999</v>
      </c>
      <c r="O3358">
        <v>0</v>
      </c>
      <c r="P3358">
        <v>672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4993.7066670000004</v>
      </c>
      <c r="W3358">
        <v>0</v>
      </c>
      <c r="X3358">
        <v>0</v>
      </c>
      <c r="Y3358">
        <v>0</v>
      </c>
      <c r="Z3358">
        <v>0</v>
      </c>
    </row>
    <row r="3359" spans="1:26" x14ac:dyDescent="0.3">
      <c r="A3359">
        <v>2766305</v>
      </c>
      <c r="B3359">
        <v>1</v>
      </c>
      <c r="C3359" t="s">
        <v>76</v>
      </c>
      <c r="D3359" t="s">
        <v>92</v>
      </c>
      <c r="E3359" t="s">
        <v>163</v>
      </c>
      <c r="F3359" t="s">
        <v>9479</v>
      </c>
      <c r="G3359" t="s">
        <v>348</v>
      </c>
      <c r="H3359" t="s">
        <v>47</v>
      </c>
      <c r="I3359" t="s">
        <v>129</v>
      </c>
      <c r="J3359" t="s">
        <v>130</v>
      </c>
      <c r="K3359" t="s">
        <v>142</v>
      </c>
      <c r="L3359" t="s">
        <v>9480</v>
      </c>
      <c r="M3359" t="s">
        <v>9481</v>
      </c>
      <c r="N3359">
        <v>4.3391666659999997</v>
      </c>
      <c r="O3359">
        <v>0</v>
      </c>
      <c r="P3359">
        <v>0</v>
      </c>
      <c r="Q3359">
        <v>0</v>
      </c>
      <c r="R3359">
        <v>164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711.623333</v>
      </c>
      <c r="Y3359">
        <v>0</v>
      </c>
      <c r="Z3359">
        <v>0</v>
      </c>
    </row>
    <row r="3360" spans="1:26" x14ac:dyDescent="0.3">
      <c r="A3360">
        <v>2766309</v>
      </c>
      <c r="B3360">
        <v>1</v>
      </c>
      <c r="C3360" t="s">
        <v>77</v>
      </c>
      <c r="D3360" t="s">
        <v>118</v>
      </c>
      <c r="E3360" t="s">
        <v>222</v>
      </c>
      <c r="F3360" t="s">
        <v>9482</v>
      </c>
      <c r="G3360" t="s">
        <v>344</v>
      </c>
      <c r="H3360" t="s">
        <v>47</v>
      </c>
      <c r="I3360" t="s">
        <v>129</v>
      </c>
      <c r="J3360" t="s">
        <v>130</v>
      </c>
      <c r="K3360" t="s">
        <v>142</v>
      </c>
      <c r="L3360" t="s">
        <v>9483</v>
      </c>
      <c r="M3360" t="s">
        <v>9484</v>
      </c>
      <c r="N3360">
        <v>5.2072222220000004</v>
      </c>
      <c r="O3360">
        <v>14</v>
      </c>
      <c r="P3360">
        <v>3</v>
      </c>
      <c r="Q3360">
        <v>0</v>
      </c>
      <c r="R3360">
        <v>0</v>
      </c>
      <c r="S3360">
        <v>52</v>
      </c>
      <c r="T3360">
        <v>463</v>
      </c>
      <c r="U3360">
        <v>72.901111</v>
      </c>
      <c r="V3360">
        <v>15.621667</v>
      </c>
      <c r="W3360">
        <v>0</v>
      </c>
      <c r="X3360">
        <v>0</v>
      </c>
      <c r="Y3360">
        <v>270.77555599999999</v>
      </c>
      <c r="Z3360">
        <v>2410.9438890000001</v>
      </c>
    </row>
    <row r="3361" spans="1:26" x14ac:dyDescent="0.3">
      <c r="A3361">
        <v>2766310</v>
      </c>
      <c r="B3361">
        <v>1</v>
      </c>
      <c r="C3361" t="s">
        <v>77</v>
      </c>
      <c r="D3361" t="s">
        <v>118</v>
      </c>
      <c r="E3361" t="s">
        <v>163</v>
      </c>
      <c r="F3361" t="s">
        <v>9485</v>
      </c>
      <c r="G3361" t="s">
        <v>348</v>
      </c>
      <c r="H3361" t="s">
        <v>47</v>
      </c>
      <c r="I3361" t="s">
        <v>129</v>
      </c>
      <c r="J3361" t="s">
        <v>130</v>
      </c>
      <c r="K3361" t="s">
        <v>142</v>
      </c>
      <c r="L3361" t="s">
        <v>9486</v>
      </c>
      <c r="M3361" t="s">
        <v>9487</v>
      </c>
      <c r="N3361">
        <v>5.24</v>
      </c>
      <c r="O3361">
        <v>0</v>
      </c>
      <c r="P3361">
        <v>1100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5764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2766317</v>
      </c>
      <c r="B3362">
        <v>1</v>
      </c>
      <c r="C3362" t="s">
        <v>76</v>
      </c>
      <c r="D3362" t="s">
        <v>97</v>
      </c>
      <c r="E3362" t="s">
        <v>163</v>
      </c>
      <c r="F3362" t="s">
        <v>9488</v>
      </c>
      <c r="G3362" t="s">
        <v>199</v>
      </c>
      <c r="H3362" t="s">
        <v>47</v>
      </c>
      <c r="I3362" t="s">
        <v>129</v>
      </c>
      <c r="J3362" t="s">
        <v>130</v>
      </c>
      <c r="K3362" t="s">
        <v>131</v>
      </c>
      <c r="L3362" t="s">
        <v>9489</v>
      </c>
      <c r="M3362" t="s">
        <v>9490</v>
      </c>
      <c r="N3362">
        <v>0.67500000000000004</v>
      </c>
      <c r="O3362">
        <v>0</v>
      </c>
      <c r="P3362">
        <v>174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117.45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2766337</v>
      </c>
      <c r="B3363">
        <v>1</v>
      </c>
      <c r="C3363" t="s">
        <v>76</v>
      </c>
      <c r="D3363" t="s">
        <v>79</v>
      </c>
      <c r="E3363" t="s">
        <v>126</v>
      </c>
      <c r="F3363" t="s">
        <v>9491</v>
      </c>
      <c r="G3363" t="s">
        <v>348</v>
      </c>
      <c r="H3363" t="s">
        <v>46</v>
      </c>
      <c r="I3363" t="s">
        <v>129</v>
      </c>
      <c r="J3363" t="s">
        <v>130</v>
      </c>
      <c r="K3363" t="s">
        <v>142</v>
      </c>
      <c r="L3363" t="s">
        <v>9492</v>
      </c>
      <c r="M3363" t="s">
        <v>9493</v>
      </c>
      <c r="N3363">
        <v>8.5427777769999995</v>
      </c>
      <c r="O3363">
        <v>0</v>
      </c>
      <c r="P3363">
        <v>221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1887.9538889999999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2766340</v>
      </c>
      <c r="B3364">
        <v>1</v>
      </c>
      <c r="C3364" t="s">
        <v>76</v>
      </c>
      <c r="D3364" t="s">
        <v>79</v>
      </c>
      <c r="E3364" t="s">
        <v>126</v>
      </c>
      <c r="F3364" t="s">
        <v>7442</v>
      </c>
      <c r="G3364" t="s">
        <v>348</v>
      </c>
      <c r="H3364" t="s">
        <v>46</v>
      </c>
      <c r="I3364" t="s">
        <v>129</v>
      </c>
      <c r="J3364" t="s">
        <v>130</v>
      </c>
      <c r="K3364" t="s">
        <v>142</v>
      </c>
      <c r="L3364" t="s">
        <v>9492</v>
      </c>
      <c r="M3364" t="s">
        <v>9494</v>
      </c>
      <c r="N3364">
        <v>8.5388888880000007</v>
      </c>
      <c r="O3364">
        <v>0</v>
      </c>
      <c r="P3364">
        <v>148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1263.755555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2766320</v>
      </c>
      <c r="B3365">
        <v>1</v>
      </c>
      <c r="C3365" t="s">
        <v>76</v>
      </c>
      <c r="D3365" t="s">
        <v>81</v>
      </c>
      <c r="E3365" t="s">
        <v>153</v>
      </c>
      <c r="F3365" t="s">
        <v>568</v>
      </c>
      <c r="G3365" t="s">
        <v>155</v>
      </c>
      <c r="H3365" t="s">
        <v>46</v>
      </c>
      <c r="I3365" t="s">
        <v>129</v>
      </c>
      <c r="J3365" t="s">
        <v>130</v>
      </c>
      <c r="K3365" t="s">
        <v>131</v>
      </c>
      <c r="L3365" t="s">
        <v>9495</v>
      </c>
      <c r="M3365" t="s">
        <v>9496</v>
      </c>
      <c r="N3365">
        <v>5.056944444</v>
      </c>
      <c r="O3365">
        <v>0</v>
      </c>
      <c r="P3365">
        <v>16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80.911111000000005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2766313</v>
      </c>
      <c r="B3366">
        <v>1</v>
      </c>
      <c r="C3366" t="s">
        <v>76</v>
      </c>
      <c r="D3366" t="s">
        <v>79</v>
      </c>
      <c r="E3366" t="s">
        <v>167</v>
      </c>
      <c r="F3366" t="s">
        <v>9497</v>
      </c>
      <c r="G3366" t="s">
        <v>160</v>
      </c>
      <c r="H3366" t="s">
        <v>46</v>
      </c>
      <c r="I3366" t="s">
        <v>339</v>
      </c>
      <c r="J3366" t="s">
        <v>130</v>
      </c>
      <c r="K3366" t="s">
        <v>131</v>
      </c>
      <c r="L3366" t="s">
        <v>9498</v>
      </c>
      <c r="M3366" t="s">
        <v>9499</v>
      </c>
      <c r="N3366">
        <v>2.7777777E-2</v>
      </c>
      <c r="O3366">
        <v>0</v>
      </c>
      <c r="P3366">
        <v>572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15.888888</v>
      </c>
      <c r="W3366">
        <v>0</v>
      </c>
      <c r="X3366">
        <v>0</v>
      </c>
      <c r="Y3366">
        <v>0</v>
      </c>
      <c r="Z3366">
        <v>0</v>
      </c>
    </row>
    <row r="3367" spans="1:26" x14ac:dyDescent="0.3">
      <c r="A3367">
        <v>2766328</v>
      </c>
      <c r="B3367">
        <v>1</v>
      </c>
      <c r="C3367" t="s">
        <v>76</v>
      </c>
      <c r="D3367" t="s">
        <v>100</v>
      </c>
      <c r="E3367" t="s">
        <v>126</v>
      </c>
      <c r="F3367" t="s">
        <v>9500</v>
      </c>
      <c r="G3367" t="s">
        <v>371</v>
      </c>
      <c r="H3367" t="s">
        <v>46</v>
      </c>
      <c r="I3367" t="s">
        <v>129</v>
      </c>
      <c r="J3367" t="s">
        <v>130</v>
      </c>
      <c r="K3367" t="s">
        <v>131</v>
      </c>
      <c r="L3367" t="s">
        <v>9501</v>
      </c>
      <c r="M3367" t="s">
        <v>9502</v>
      </c>
      <c r="N3367">
        <v>5.784166666</v>
      </c>
      <c r="O3367">
        <v>0</v>
      </c>
      <c r="P3367">
        <v>64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370.186667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2766325</v>
      </c>
      <c r="B3368">
        <v>1</v>
      </c>
      <c r="C3368" t="s">
        <v>76</v>
      </c>
      <c r="D3368" t="s">
        <v>92</v>
      </c>
      <c r="E3368" t="s">
        <v>145</v>
      </c>
      <c r="F3368" t="s">
        <v>9503</v>
      </c>
      <c r="G3368" t="s">
        <v>135</v>
      </c>
      <c r="H3368" t="s">
        <v>46</v>
      </c>
      <c r="I3368" t="s">
        <v>129</v>
      </c>
      <c r="J3368" t="s">
        <v>130</v>
      </c>
      <c r="K3368" t="s">
        <v>131</v>
      </c>
      <c r="L3368" t="s">
        <v>9504</v>
      </c>
      <c r="M3368" t="s">
        <v>9505</v>
      </c>
      <c r="N3368">
        <v>5.3311111110000002</v>
      </c>
      <c r="O3368">
        <v>0</v>
      </c>
      <c r="P3368">
        <v>0</v>
      </c>
      <c r="Q3368">
        <v>0</v>
      </c>
      <c r="R3368">
        <v>20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106.62222199999999</v>
      </c>
      <c r="Y3368">
        <v>0</v>
      </c>
      <c r="Z3368">
        <v>0</v>
      </c>
    </row>
    <row r="3369" spans="1:26" x14ac:dyDescent="0.3">
      <c r="A3369">
        <v>2766342</v>
      </c>
      <c r="B3369">
        <v>1</v>
      </c>
      <c r="C3369" t="s">
        <v>77</v>
      </c>
      <c r="D3369" t="s">
        <v>108</v>
      </c>
      <c r="E3369" t="s">
        <v>222</v>
      </c>
      <c r="F3369" t="s">
        <v>9506</v>
      </c>
      <c r="G3369" t="s">
        <v>344</v>
      </c>
      <c r="H3369" t="s">
        <v>47</v>
      </c>
      <c r="I3369" t="s">
        <v>129</v>
      </c>
      <c r="J3369" t="s">
        <v>130</v>
      </c>
      <c r="K3369" t="s">
        <v>142</v>
      </c>
      <c r="L3369" t="s">
        <v>9507</v>
      </c>
      <c r="M3369" t="s">
        <v>9508</v>
      </c>
      <c r="N3369">
        <v>4.9972222220000004</v>
      </c>
      <c r="O3369">
        <v>0</v>
      </c>
      <c r="P3369">
        <v>0</v>
      </c>
      <c r="Q3369">
        <v>28</v>
      </c>
      <c r="R3369">
        <v>533</v>
      </c>
      <c r="S3369">
        <v>0</v>
      </c>
      <c r="T3369">
        <v>0</v>
      </c>
      <c r="U3369">
        <v>0</v>
      </c>
      <c r="V3369">
        <v>0</v>
      </c>
      <c r="W3369">
        <v>139.922222</v>
      </c>
      <c r="X3369">
        <v>2663.519444</v>
      </c>
      <c r="Y3369">
        <v>0</v>
      </c>
      <c r="Z3369">
        <v>0</v>
      </c>
    </row>
    <row r="3370" spans="1:26" x14ac:dyDescent="0.3">
      <c r="A3370">
        <v>2766663</v>
      </c>
      <c r="B3370">
        <v>1</v>
      </c>
      <c r="C3370" t="s">
        <v>77</v>
      </c>
      <c r="D3370" t="s">
        <v>108</v>
      </c>
      <c r="E3370" t="s">
        <v>222</v>
      </c>
      <c r="F3370" t="s">
        <v>9509</v>
      </c>
      <c r="G3370" t="s">
        <v>344</v>
      </c>
      <c r="H3370" t="s">
        <v>47</v>
      </c>
      <c r="I3370" t="s">
        <v>129</v>
      </c>
      <c r="J3370" t="s">
        <v>130</v>
      </c>
      <c r="K3370" t="s">
        <v>142</v>
      </c>
      <c r="L3370" t="s">
        <v>9507</v>
      </c>
      <c r="M3370" t="s">
        <v>9510</v>
      </c>
      <c r="N3370">
        <v>5.4305555549999998</v>
      </c>
      <c r="O3370">
        <v>0</v>
      </c>
      <c r="P3370">
        <v>0</v>
      </c>
      <c r="Q3370">
        <v>9</v>
      </c>
      <c r="R3370">
        <v>488</v>
      </c>
      <c r="S3370">
        <v>0</v>
      </c>
      <c r="T3370">
        <v>0</v>
      </c>
      <c r="U3370">
        <v>0</v>
      </c>
      <c r="V3370">
        <v>0</v>
      </c>
      <c r="W3370">
        <v>48.875</v>
      </c>
      <c r="X3370">
        <v>2650.1111110000002</v>
      </c>
      <c r="Y3370">
        <v>0</v>
      </c>
      <c r="Z3370">
        <v>0</v>
      </c>
    </row>
    <row r="3371" spans="1:26" x14ac:dyDescent="0.3">
      <c r="A3371">
        <v>2766334</v>
      </c>
      <c r="B3371">
        <v>1</v>
      </c>
      <c r="C3371" t="s">
        <v>76</v>
      </c>
      <c r="D3371" t="s">
        <v>98</v>
      </c>
      <c r="E3371" t="s">
        <v>163</v>
      </c>
      <c r="F3371" t="s">
        <v>5858</v>
      </c>
      <c r="G3371" t="s">
        <v>344</v>
      </c>
      <c r="H3371" t="s">
        <v>47</v>
      </c>
      <c r="I3371" t="s">
        <v>129</v>
      </c>
      <c r="J3371" t="s">
        <v>130</v>
      </c>
      <c r="K3371" t="s">
        <v>142</v>
      </c>
      <c r="L3371" t="s">
        <v>9511</v>
      </c>
      <c r="M3371" t="s">
        <v>9512</v>
      </c>
      <c r="N3371">
        <v>7.2547222219999998</v>
      </c>
      <c r="O3371">
        <v>0</v>
      </c>
      <c r="P3371">
        <v>0</v>
      </c>
      <c r="Q3371">
        <v>0</v>
      </c>
      <c r="R3371">
        <v>33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239.405833</v>
      </c>
      <c r="Y3371">
        <v>0</v>
      </c>
      <c r="Z3371">
        <v>0</v>
      </c>
    </row>
    <row r="3372" spans="1:26" x14ac:dyDescent="0.3">
      <c r="A3372">
        <v>2766339</v>
      </c>
      <c r="B3372">
        <v>1</v>
      </c>
      <c r="C3372" t="s">
        <v>76</v>
      </c>
      <c r="D3372" t="s">
        <v>99</v>
      </c>
      <c r="E3372" t="s">
        <v>138</v>
      </c>
      <c r="F3372" t="s">
        <v>9513</v>
      </c>
      <c r="G3372" t="s">
        <v>199</v>
      </c>
      <c r="H3372" t="s">
        <v>47</v>
      </c>
      <c r="I3372" t="s">
        <v>129</v>
      </c>
      <c r="J3372" t="s">
        <v>130</v>
      </c>
      <c r="K3372" t="s">
        <v>131</v>
      </c>
      <c r="L3372" t="s">
        <v>9514</v>
      </c>
      <c r="M3372" t="s">
        <v>9515</v>
      </c>
      <c r="N3372">
        <v>2.9988888880000002</v>
      </c>
      <c r="O3372">
        <v>32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95.964444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2766352</v>
      </c>
      <c r="B3373">
        <v>1</v>
      </c>
      <c r="C3373" t="s">
        <v>76</v>
      </c>
      <c r="D3373" t="s">
        <v>100</v>
      </c>
      <c r="E3373" t="s">
        <v>126</v>
      </c>
      <c r="F3373" t="s">
        <v>9516</v>
      </c>
      <c r="G3373" t="s">
        <v>128</v>
      </c>
      <c r="H3373" t="s">
        <v>46</v>
      </c>
      <c r="I3373" t="s">
        <v>129</v>
      </c>
      <c r="J3373" t="s">
        <v>130</v>
      </c>
      <c r="K3373" t="s">
        <v>131</v>
      </c>
      <c r="L3373" t="s">
        <v>9517</v>
      </c>
      <c r="M3373" t="s">
        <v>9518</v>
      </c>
      <c r="N3373">
        <v>2.6152777770000002</v>
      </c>
      <c r="O3373">
        <v>0</v>
      </c>
      <c r="P3373">
        <v>81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211.83750000000001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2766343</v>
      </c>
      <c r="B3374">
        <v>1</v>
      </c>
      <c r="C3374" t="s">
        <v>76</v>
      </c>
      <c r="D3374" t="s">
        <v>102</v>
      </c>
      <c r="E3374" t="s">
        <v>222</v>
      </c>
      <c r="F3374" t="s">
        <v>7647</v>
      </c>
      <c r="G3374" t="s">
        <v>199</v>
      </c>
      <c r="H3374" t="s">
        <v>47</v>
      </c>
      <c r="I3374" t="s">
        <v>339</v>
      </c>
      <c r="J3374" t="s">
        <v>130</v>
      </c>
      <c r="K3374" t="s">
        <v>131</v>
      </c>
      <c r="L3374" t="s">
        <v>9519</v>
      </c>
      <c r="M3374" t="s">
        <v>9520</v>
      </c>
      <c r="N3374">
        <v>4.6111111000000003E-2</v>
      </c>
      <c r="O3374">
        <v>97</v>
      </c>
      <c r="P3374">
        <v>410</v>
      </c>
      <c r="Q3374">
        <v>0</v>
      </c>
      <c r="R3374">
        <v>0</v>
      </c>
      <c r="S3374">
        <v>1</v>
      </c>
      <c r="T3374">
        <v>0</v>
      </c>
      <c r="U3374">
        <v>4.4727779999999999</v>
      </c>
      <c r="V3374">
        <v>18.905556000000001</v>
      </c>
      <c r="W3374">
        <v>0</v>
      </c>
      <c r="X3374">
        <v>0</v>
      </c>
      <c r="Y3374">
        <v>4.6110999999999999E-2</v>
      </c>
      <c r="Z3374">
        <v>0</v>
      </c>
    </row>
    <row r="3375" spans="1:26" x14ac:dyDescent="0.3">
      <c r="A3375">
        <v>2766351</v>
      </c>
      <c r="B3375">
        <v>1</v>
      </c>
      <c r="C3375" t="s">
        <v>76</v>
      </c>
      <c r="D3375" t="s">
        <v>99</v>
      </c>
      <c r="E3375" t="s">
        <v>158</v>
      </c>
      <c r="F3375" t="s">
        <v>2702</v>
      </c>
      <c r="G3375" t="s">
        <v>199</v>
      </c>
      <c r="H3375" t="s">
        <v>47</v>
      </c>
      <c r="I3375" t="s">
        <v>129</v>
      </c>
      <c r="J3375" t="s">
        <v>130</v>
      </c>
      <c r="K3375" t="s">
        <v>131</v>
      </c>
      <c r="L3375" t="s">
        <v>9521</v>
      </c>
      <c r="M3375" t="s">
        <v>9522</v>
      </c>
      <c r="N3375">
        <v>0.89833333299999996</v>
      </c>
      <c r="O3375">
        <v>53</v>
      </c>
      <c r="P3375">
        <v>85</v>
      </c>
      <c r="Q3375">
        <v>0</v>
      </c>
      <c r="R3375">
        <v>0</v>
      </c>
      <c r="S3375">
        <v>0</v>
      </c>
      <c r="T3375">
        <v>0</v>
      </c>
      <c r="U3375">
        <v>47.611666999999997</v>
      </c>
      <c r="V3375">
        <v>76.358333000000002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2766347</v>
      </c>
      <c r="B3376">
        <v>1</v>
      </c>
      <c r="C3376" t="s">
        <v>76</v>
      </c>
      <c r="D3376" t="s">
        <v>91</v>
      </c>
      <c r="E3376" t="s">
        <v>138</v>
      </c>
      <c r="F3376" t="s">
        <v>5074</v>
      </c>
      <c r="G3376" t="s">
        <v>160</v>
      </c>
      <c r="H3376" t="s">
        <v>47</v>
      </c>
      <c r="I3376" t="s">
        <v>129</v>
      </c>
      <c r="J3376" t="s">
        <v>130</v>
      </c>
      <c r="K3376" t="s">
        <v>131</v>
      </c>
      <c r="L3376" t="s">
        <v>9523</v>
      </c>
      <c r="M3376" t="s">
        <v>9524</v>
      </c>
      <c r="N3376">
        <v>0.57861111099999996</v>
      </c>
      <c r="O3376">
        <v>33</v>
      </c>
      <c r="P3376">
        <v>1550</v>
      </c>
      <c r="Q3376">
        <v>0</v>
      </c>
      <c r="R3376">
        <v>0</v>
      </c>
      <c r="S3376">
        <v>0</v>
      </c>
      <c r="T3376">
        <v>0</v>
      </c>
      <c r="U3376">
        <v>19.094166999999999</v>
      </c>
      <c r="V3376">
        <v>896.84722199999999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2766348</v>
      </c>
      <c r="B3377">
        <v>1</v>
      </c>
      <c r="C3377" t="s">
        <v>76</v>
      </c>
      <c r="D3377" t="s">
        <v>100</v>
      </c>
      <c r="E3377" t="s">
        <v>126</v>
      </c>
      <c r="F3377" t="s">
        <v>9525</v>
      </c>
      <c r="G3377" t="s">
        <v>160</v>
      </c>
      <c r="H3377" t="s">
        <v>46</v>
      </c>
      <c r="I3377" t="s">
        <v>129</v>
      </c>
      <c r="J3377" t="s">
        <v>130</v>
      </c>
      <c r="K3377" t="s">
        <v>131</v>
      </c>
      <c r="L3377" t="s">
        <v>9526</v>
      </c>
      <c r="M3377" t="s">
        <v>9527</v>
      </c>
      <c r="N3377">
        <v>1.676111111</v>
      </c>
      <c r="O3377">
        <v>0</v>
      </c>
      <c r="P3377">
        <v>189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316.78500000000003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2766363</v>
      </c>
      <c r="B3378">
        <v>1</v>
      </c>
      <c r="C3378" t="s">
        <v>77</v>
      </c>
      <c r="D3378" t="s">
        <v>115</v>
      </c>
      <c r="E3378" t="s">
        <v>153</v>
      </c>
      <c r="F3378" t="s">
        <v>9528</v>
      </c>
      <c r="G3378" t="s">
        <v>155</v>
      </c>
      <c r="H3378" t="s">
        <v>46</v>
      </c>
      <c r="I3378" t="s">
        <v>129</v>
      </c>
      <c r="J3378" t="s">
        <v>130</v>
      </c>
      <c r="K3378" t="s">
        <v>131</v>
      </c>
      <c r="L3378" t="s">
        <v>9529</v>
      </c>
      <c r="M3378" t="s">
        <v>9530</v>
      </c>
      <c r="N3378">
        <v>2.5861111110000001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1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2.5861109999999998</v>
      </c>
    </row>
    <row r="3379" spans="1:26" x14ac:dyDescent="0.3">
      <c r="A3379">
        <v>2766384</v>
      </c>
      <c r="B3379">
        <v>1</v>
      </c>
      <c r="C3379" t="s">
        <v>77</v>
      </c>
      <c r="D3379" t="s">
        <v>116</v>
      </c>
      <c r="E3379" t="s">
        <v>222</v>
      </c>
      <c r="F3379" t="s">
        <v>7917</v>
      </c>
      <c r="G3379" t="s">
        <v>199</v>
      </c>
      <c r="H3379" t="s">
        <v>47</v>
      </c>
      <c r="I3379" t="s">
        <v>129</v>
      </c>
      <c r="J3379" t="s">
        <v>130</v>
      </c>
      <c r="K3379" t="s">
        <v>131</v>
      </c>
      <c r="L3379" t="s">
        <v>9531</v>
      </c>
      <c r="M3379" t="s">
        <v>9532</v>
      </c>
      <c r="N3379">
        <v>0.42777777700000003</v>
      </c>
      <c r="O3379">
        <v>341</v>
      </c>
      <c r="P3379">
        <v>4130</v>
      </c>
      <c r="Q3379">
        <v>0</v>
      </c>
      <c r="R3379">
        <v>0</v>
      </c>
      <c r="S3379">
        <v>0</v>
      </c>
      <c r="T3379">
        <v>0</v>
      </c>
      <c r="U3379">
        <v>145.87222199999999</v>
      </c>
      <c r="V3379">
        <v>1766.722219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2766364</v>
      </c>
      <c r="B3380">
        <v>1</v>
      </c>
      <c r="C3380" t="s">
        <v>77</v>
      </c>
      <c r="D3380" t="s">
        <v>122</v>
      </c>
      <c r="E3380" t="s">
        <v>163</v>
      </c>
      <c r="F3380" t="s">
        <v>1394</v>
      </c>
      <c r="G3380" t="s">
        <v>199</v>
      </c>
      <c r="H3380" t="s">
        <v>47</v>
      </c>
      <c r="I3380" t="s">
        <v>339</v>
      </c>
      <c r="J3380" t="s">
        <v>130</v>
      </c>
      <c r="K3380" t="s">
        <v>131</v>
      </c>
      <c r="L3380" t="s">
        <v>9533</v>
      </c>
      <c r="M3380" t="s">
        <v>9534</v>
      </c>
      <c r="N3380">
        <v>3.8888888000000003E-2</v>
      </c>
      <c r="O3380">
        <v>0</v>
      </c>
      <c r="P3380">
        <v>0</v>
      </c>
      <c r="Q3380">
        <v>6</v>
      </c>
      <c r="R3380">
        <v>179</v>
      </c>
      <c r="S3380">
        <v>4</v>
      </c>
      <c r="T3380">
        <v>83</v>
      </c>
      <c r="U3380">
        <v>0</v>
      </c>
      <c r="V3380">
        <v>0</v>
      </c>
      <c r="W3380">
        <v>0.23333300000000001</v>
      </c>
      <c r="X3380">
        <v>6.9611109999999998</v>
      </c>
      <c r="Y3380">
        <v>0.155556</v>
      </c>
      <c r="Z3380">
        <v>3.2277779999999998</v>
      </c>
    </row>
    <row r="3381" spans="1:26" x14ac:dyDescent="0.3">
      <c r="A3381">
        <v>2766368</v>
      </c>
      <c r="B3381">
        <v>1</v>
      </c>
      <c r="C3381" t="s">
        <v>76</v>
      </c>
      <c r="D3381" t="s">
        <v>93</v>
      </c>
      <c r="E3381" t="s">
        <v>145</v>
      </c>
      <c r="F3381" t="s">
        <v>9535</v>
      </c>
      <c r="G3381" t="s">
        <v>160</v>
      </c>
      <c r="H3381" t="s">
        <v>46</v>
      </c>
      <c r="I3381" t="s">
        <v>129</v>
      </c>
      <c r="J3381" t="s">
        <v>130</v>
      </c>
      <c r="K3381" t="s">
        <v>131</v>
      </c>
      <c r="L3381" t="s">
        <v>9536</v>
      </c>
      <c r="M3381" t="s">
        <v>9537</v>
      </c>
      <c r="N3381">
        <v>0.582777777</v>
      </c>
      <c r="O3381">
        <v>0</v>
      </c>
      <c r="P3381">
        <v>29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16.900556000000002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2766371</v>
      </c>
      <c r="B3382">
        <v>1</v>
      </c>
      <c r="C3382" t="s">
        <v>76</v>
      </c>
      <c r="D3382" t="s">
        <v>107</v>
      </c>
      <c r="E3382" t="s">
        <v>126</v>
      </c>
      <c r="F3382" t="s">
        <v>9538</v>
      </c>
      <c r="G3382" t="s">
        <v>128</v>
      </c>
      <c r="H3382" t="s">
        <v>46</v>
      </c>
      <c r="I3382" t="s">
        <v>129</v>
      </c>
      <c r="J3382" t="s">
        <v>130</v>
      </c>
      <c r="K3382" t="s">
        <v>131</v>
      </c>
      <c r="L3382" t="s">
        <v>9539</v>
      </c>
      <c r="M3382" t="s">
        <v>9540</v>
      </c>
      <c r="N3382">
        <v>1.869722222</v>
      </c>
      <c r="O3382">
        <v>0</v>
      </c>
      <c r="P3382">
        <v>166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310.37388900000002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2766374</v>
      </c>
      <c r="B3383">
        <v>1</v>
      </c>
      <c r="C3383" t="s">
        <v>76</v>
      </c>
      <c r="D3383" t="s">
        <v>86</v>
      </c>
      <c r="E3383" t="s">
        <v>167</v>
      </c>
      <c r="F3383" t="s">
        <v>3877</v>
      </c>
      <c r="G3383" t="s">
        <v>2281</v>
      </c>
      <c r="H3383" t="s">
        <v>46</v>
      </c>
      <c r="I3383" t="s">
        <v>129</v>
      </c>
      <c r="J3383" t="s">
        <v>130</v>
      </c>
      <c r="K3383" t="s">
        <v>131</v>
      </c>
      <c r="L3383" t="s">
        <v>9541</v>
      </c>
      <c r="M3383" t="s">
        <v>9542</v>
      </c>
      <c r="N3383">
        <v>0.52916666599999995</v>
      </c>
      <c r="O3383">
        <v>0</v>
      </c>
      <c r="P3383">
        <v>580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306.91666600000002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2766402</v>
      </c>
      <c r="B3384">
        <v>1</v>
      </c>
      <c r="C3384" t="s">
        <v>76</v>
      </c>
      <c r="D3384" t="s">
        <v>90</v>
      </c>
      <c r="E3384" t="s">
        <v>153</v>
      </c>
      <c r="F3384" t="s">
        <v>9543</v>
      </c>
      <c r="G3384" t="s">
        <v>206</v>
      </c>
      <c r="H3384" t="s">
        <v>46</v>
      </c>
      <c r="I3384" t="s">
        <v>129</v>
      </c>
      <c r="J3384" t="s">
        <v>130</v>
      </c>
      <c r="K3384" t="s">
        <v>131</v>
      </c>
      <c r="L3384" t="s">
        <v>9544</v>
      </c>
      <c r="M3384" t="s">
        <v>9545</v>
      </c>
      <c r="N3384">
        <v>1.823055555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1.823056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2766376</v>
      </c>
      <c r="B3385">
        <v>1</v>
      </c>
      <c r="C3385" t="s">
        <v>76</v>
      </c>
      <c r="D3385" t="s">
        <v>92</v>
      </c>
      <c r="E3385" t="s">
        <v>145</v>
      </c>
      <c r="F3385" t="s">
        <v>9546</v>
      </c>
      <c r="G3385" t="s">
        <v>135</v>
      </c>
      <c r="H3385" t="s">
        <v>46</v>
      </c>
      <c r="I3385" t="s">
        <v>129</v>
      </c>
      <c r="J3385" t="s">
        <v>130</v>
      </c>
      <c r="K3385" t="s">
        <v>131</v>
      </c>
      <c r="L3385" t="s">
        <v>9547</v>
      </c>
      <c r="M3385" t="s">
        <v>9548</v>
      </c>
      <c r="N3385">
        <v>8.2225000000000001</v>
      </c>
      <c r="O3385">
        <v>0</v>
      </c>
      <c r="P3385">
        <v>0</v>
      </c>
      <c r="Q3385">
        <v>0</v>
      </c>
      <c r="R3385">
        <v>47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386.45749999999998</v>
      </c>
      <c r="Y3385">
        <v>0</v>
      </c>
      <c r="Z3385">
        <v>0</v>
      </c>
    </row>
    <row r="3386" spans="1:26" x14ac:dyDescent="0.3">
      <c r="A3386">
        <v>2766394</v>
      </c>
      <c r="B3386">
        <v>1</v>
      </c>
      <c r="C3386" t="s">
        <v>76</v>
      </c>
      <c r="D3386" t="s">
        <v>96</v>
      </c>
      <c r="E3386" t="s">
        <v>163</v>
      </c>
      <c r="F3386" t="s">
        <v>9549</v>
      </c>
      <c r="G3386" t="s">
        <v>264</v>
      </c>
      <c r="H3386" t="s">
        <v>47</v>
      </c>
      <c r="I3386" t="s">
        <v>129</v>
      </c>
      <c r="J3386" t="s">
        <v>130</v>
      </c>
      <c r="K3386" t="s">
        <v>131</v>
      </c>
      <c r="L3386" t="s">
        <v>9550</v>
      </c>
      <c r="M3386" t="s">
        <v>9551</v>
      </c>
      <c r="N3386">
        <v>2.977222222</v>
      </c>
      <c r="O3386">
        <v>18</v>
      </c>
      <c r="P3386">
        <v>1059</v>
      </c>
      <c r="Q3386">
        <v>0</v>
      </c>
      <c r="R3386">
        <v>0</v>
      </c>
      <c r="S3386">
        <v>0</v>
      </c>
      <c r="T3386">
        <v>0</v>
      </c>
      <c r="U3386">
        <v>53.59</v>
      </c>
      <c r="V3386">
        <v>3152.8783330000001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2766390</v>
      </c>
      <c r="B3387">
        <v>1</v>
      </c>
      <c r="C3387" t="s">
        <v>77</v>
      </c>
      <c r="D3387" t="s">
        <v>113</v>
      </c>
      <c r="E3387" t="s">
        <v>163</v>
      </c>
      <c r="F3387" t="s">
        <v>6359</v>
      </c>
      <c r="G3387" t="s">
        <v>264</v>
      </c>
      <c r="H3387" t="s">
        <v>47</v>
      </c>
      <c r="I3387" t="s">
        <v>129</v>
      </c>
      <c r="J3387" t="s">
        <v>130</v>
      </c>
      <c r="K3387" t="s">
        <v>131</v>
      </c>
      <c r="L3387" t="s">
        <v>9552</v>
      </c>
      <c r="M3387" t="s">
        <v>9553</v>
      </c>
      <c r="N3387">
        <v>3.3958333330000001</v>
      </c>
      <c r="O3387">
        <v>0</v>
      </c>
      <c r="P3387">
        <v>0</v>
      </c>
      <c r="Q3387">
        <v>0</v>
      </c>
      <c r="R3387">
        <v>0</v>
      </c>
      <c r="S3387">
        <v>6</v>
      </c>
      <c r="T3387">
        <v>31</v>
      </c>
      <c r="U3387">
        <v>0</v>
      </c>
      <c r="V3387">
        <v>0</v>
      </c>
      <c r="W3387">
        <v>0</v>
      </c>
      <c r="X3387">
        <v>0</v>
      </c>
      <c r="Y3387">
        <v>20.375</v>
      </c>
      <c r="Z3387">
        <v>105.270833</v>
      </c>
    </row>
    <row r="3388" spans="1:26" x14ac:dyDescent="0.3">
      <c r="A3388">
        <v>2766243</v>
      </c>
      <c r="B3388">
        <v>2</v>
      </c>
      <c r="C3388" t="s">
        <v>76</v>
      </c>
      <c r="D3388" t="s">
        <v>80</v>
      </c>
      <c r="E3388" t="s">
        <v>167</v>
      </c>
      <c r="F3388" t="s">
        <v>9554</v>
      </c>
      <c r="G3388" t="s">
        <v>128</v>
      </c>
      <c r="H3388" t="s">
        <v>46</v>
      </c>
      <c r="I3388" t="s">
        <v>129</v>
      </c>
      <c r="J3388" t="s">
        <v>130</v>
      </c>
      <c r="K3388" t="s">
        <v>131</v>
      </c>
      <c r="L3388" t="s">
        <v>9371</v>
      </c>
      <c r="M3388" t="s">
        <v>9555</v>
      </c>
      <c r="N3388">
        <v>0.48333333299999998</v>
      </c>
      <c r="O3388">
        <v>0</v>
      </c>
      <c r="P3388">
        <v>94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45.433332999999998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2766385</v>
      </c>
      <c r="B3389">
        <v>1</v>
      </c>
      <c r="C3389" t="s">
        <v>77</v>
      </c>
      <c r="D3389" t="s">
        <v>124</v>
      </c>
      <c r="E3389" t="s">
        <v>167</v>
      </c>
      <c r="F3389" t="s">
        <v>5901</v>
      </c>
      <c r="G3389" t="s">
        <v>344</v>
      </c>
      <c r="H3389" t="s">
        <v>46</v>
      </c>
      <c r="I3389" t="s">
        <v>129</v>
      </c>
      <c r="J3389" t="s">
        <v>130</v>
      </c>
      <c r="K3389" t="s">
        <v>142</v>
      </c>
      <c r="L3389" t="s">
        <v>9556</v>
      </c>
      <c r="M3389" t="s">
        <v>9557</v>
      </c>
      <c r="N3389">
        <v>2.5361111109999999</v>
      </c>
      <c r="O3389">
        <v>0</v>
      </c>
      <c r="P3389">
        <v>454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1151.394444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2766386</v>
      </c>
      <c r="B3390">
        <v>1</v>
      </c>
      <c r="C3390" t="s">
        <v>76</v>
      </c>
      <c r="D3390" t="s">
        <v>83</v>
      </c>
      <c r="E3390" t="s">
        <v>167</v>
      </c>
      <c r="F3390" t="s">
        <v>9558</v>
      </c>
      <c r="G3390" t="s">
        <v>3201</v>
      </c>
      <c r="H3390" t="s">
        <v>46</v>
      </c>
      <c r="I3390" t="s">
        <v>129</v>
      </c>
      <c r="J3390" t="s">
        <v>130</v>
      </c>
      <c r="K3390" t="s">
        <v>131</v>
      </c>
      <c r="L3390" t="s">
        <v>9559</v>
      </c>
      <c r="M3390" t="s">
        <v>9560</v>
      </c>
      <c r="N3390">
        <v>0.55694444399999998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0.55694399999999999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2766387</v>
      </c>
      <c r="B3391">
        <v>1</v>
      </c>
      <c r="C3391" t="s">
        <v>76</v>
      </c>
      <c r="D3391" t="s">
        <v>79</v>
      </c>
      <c r="E3391" t="s">
        <v>138</v>
      </c>
      <c r="F3391" t="s">
        <v>9561</v>
      </c>
      <c r="G3391" t="s">
        <v>578</v>
      </c>
      <c r="H3391" t="s">
        <v>47</v>
      </c>
      <c r="I3391" t="s">
        <v>129</v>
      </c>
      <c r="J3391" t="s">
        <v>15</v>
      </c>
      <c r="K3391" t="s">
        <v>131</v>
      </c>
      <c r="L3391" t="s">
        <v>9562</v>
      </c>
      <c r="M3391" t="s">
        <v>9563</v>
      </c>
      <c r="N3391">
        <v>1.071666666</v>
      </c>
      <c r="O3391">
        <v>4</v>
      </c>
      <c r="P3391">
        <v>76</v>
      </c>
      <c r="Q3391">
        <v>0</v>
      </c>
      <c r="R3391">
        <v>0</v>
      </c>
      <c r="S3391">
        <v>0</v>
      </c>
      <c r="T3391">
        <v>0</v>
      </c>
      <c r="U3391">
        <v>4.2866669999999996</v>
      </c>
      <c r="V3391">
        <v>81.446667000000005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2766419</v>
      </c>
      <c r="B3392">
        <v>1</v>
      </c>
      <c r="C3392" t="s">
        <v>76</v>
      </c>
      <c r="D3392" t="s">
        <v>90</v>
      </c>
      <c r="E3392" t="s">
        <v>153</v>
      </c>
      <c r="F3392" t="s">
        <v>9564</v>
      </c>
      <c r="G3392" t="s">
        <v>206</v>
      </c>
      <c r="H3392" t="s">
        <v>46</v>
      </c>
      <c r="I3392" t="s">
        <v>129</v>
      </c>
      <c r="J3392" t="s">
        <v>130</v>
      </c>
      <c r="K3392" t="s">
        <v>131</v>
      </c>
      <c r="L3392" t="s">
        <v>9565</v>
      </c>
      <c r="M3392" t="s">
        <v>9566</v>
      </c>
      <c r="N3392">
        <v>3.88</v>
      </c>
      <c r="O3392">
        <v>0</v>
      </c>
      <c r="P3392">
        <v>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3.88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2766399</v>
      </c>
      <c r="B3393">
        <v>1</v>
      </c>
      <c r="C3393" t="s">
        <v>77</v>
      </c>
      <c r="D3393" t="s">
        <v>109</v>
      </c>
      <c r="E3393" t="s">
        <v>153</v>
      </c>
      <c r="F3393" t="s">
        <v>9567</v>
      </c>
      <c r="G3393" t="s">
        <v>155</v>
      </c>
      <c r="H3393" t="s">
        <v>46</v>
      </c>
      <c r="I3393" t="s">
        <v>129</v>
      </c>
      <c r="J3393" t="s">
        <v>130</v>
      </c>
      <c r="K3393" t="s">
        <v>131</v>
      </c>
      <c r="L3393" t="s">
        <v>9568</v>
      </c>
      <c r="M3393" t="s">
        <v>9569</v>
      </c>
      <c r="N3393">
        <v>2.4138888879999998</v>
      </c>
      <c r="O3393">
        <v>0</v>
      </c>
      <c r="P3393">
        <v>2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4.8277780000000003</v>
      </c>
      <c r="W3393">
        <v>0</v>
      </c>
      <c r="X3393">
        <v>0</v>
      </c>
      <c r="Y3393">
        <v>0</v>
      </c>
      <c r="Z3393">
        <v>0</v>
      </c>
    </row>
    <row r="3394" spans="1:26" x14ac:dyDescent="0.3">
      <c r="A3394">
        <v>2766397</v>
      </c>
      <c r="B3394">
        <v>1</v>
      </c>
      <c r="C3394" t="s">
        <v>76</v>
      </c>
      <c r="D3394" t="s">
        <v>80</v>
      </c>
      <c r="E3394" t="s">
        <v>153</v>
      </c>
      <c r="F3394" t="s">
        <v>9570</v>
      </c>
      <c r="G3394" t="s">
        <v>249</v>
      </c>
      <c r="H3394" t="s">
        <v>46</v>
      </c>
      <c r="I3394" t="s">
        <v>129</v>
      </c>
      <c r="J3394" t="s">
        <v>130</v>
      </c>
      <c r="K3394" t="s">
        <v>131</v>
      </c>
      <c r="L3394" t="s">
        <v>9571</v>
      </c>
      <c r="M3394" t="s">
        <v>9572</v>
      </c>
      <c r="N3394">
        <v>1.3972222219999999</v>
      </c>
      <c r="O3394">
        <v>0</v>
      </c>
      <c r="P3394">
        <v>6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8.3833330000000004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2766398</v>
      </c>
      <c r="B3395">
        <v>1</v>
      </c>
      <c r="C3395" t="s">
        <v>77</v>
      </c>
      <c r="D3395" t="s">
        <v>116</v>
      </c>
      <c r="E3395" t="s">
        <v>158</v>
      </c>
      <c r="F3395" t="s">
        <v>9573</v>
      </c>
      <c r="G3395" t="s">
        <v>199</v>
      </c>
      <c r="H3395" t="s">
        <v>47</v>
      </c>
      <c r="I3395" t="s">
        <v>129</v>
      </c>
      <c r="J3395" t="s">
        <v>130</v>
      </c>
      <c r="K3395" t="s">
        <v>131</v>
      </c>
      <c r="L3395" t="s">
        <v>9574</v>
      </c>
      <c r="M3395" t="s">
        <v>9575</v>
      </c>
      <c r="N3395">
        <v>7.6666665999999994E-2</v>
      </c>
      <c r="O3395">
        <v>206</v>
      </c>
      <c r="P3395">
        <v>2879</v>
      </c>
      <c r="Q3395">
        <v>0</v>
      </c>
      <c r="R3395">
        <v>0</v>
      </c>
      <c r="S3395">
        <v>0</v>
      </c>
      <c r="T3395">
        <v>0</v>
      </c>
      <c r="U3395">
        <v>15.793333000000001</v>
      </c>
      <c r="V3395">
        <v>220.723331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2766408</v>
      </c>
      <c r="B3396">
        <v>1</v>
      </c>
      <c r="C3396" t="s">
        <v>76</v>
      </c>
      <c r="D3396" t="s">
        <v>101</v>
      </c>
      <c r="E3396" t="s">
        <v>222</v>
      </c>
      <c r="F3396" t="s">
        <v>8278</v>
      </c>
      <c r="G3396" t="s">
        <v>199</v>
      </c>
      <c r="H3396" t="s">
        <v>47</v>
      </c>
      <c r="I3396" t="s">
        <v>129</v>
      </c>
      <c r="J3396" t="s">
        <v>130</v>
      </c>
      <c r="K3396" t="s">
        <v>131</v>
      </c>
      <c r="L3396" t="s">
        <v>9576</v>
      </c>
      <c r="M3396" t="s">
        <v>9577</v>
      </c>
      <c r="N3396">
        <v>0.61166666599999997</v>
      </c>
      <c r="O3396">
        <v>0</v>
      </c>
      <c r="P3396">
        <v>687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420.21499999999997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2766429</v>
      </c>
      <c r="B3397">
        <v>1</v>
      </c>
      <c r="C3397" t="s">
        <v>76</v>
      </c>
      <c r="D3397" t="s">
        <v>97</v>
      </c>
      <c r="E3397" t="s">
        <v>163</v>
      </c>
      <c r="F3397" t="s">
        <v>1305</v>
      </c>
      <c r="G3397" t="s">
        <v>344</v>
      </c>
      <c r="H3397" t="s">
        <v>47</v>
      </c>
      <c r="I3397" t="s">
        <v>129</v>
      </c>
      <c r="J3397" t="s">
        <v>130</v>
      </c>
      <c r="K3397" t="s">
        <v>142</v>
      </c>
      <c r="L3397" t="s">
        <v>9578</v>
      </c>
      <c r="M3397" t="s">
        <v>9579</v>
      </c>
      <c r="N3397">
        <v>2.4819444439999998</v>
      </c>
      <c r="O3397">
        <v>4</v>
      </c>
      <c r="P3397">
        <v>1712</v>
      </c>
      <c r="Q3397">
        <v>0</v>
      </c>
      <c r="R3397">
        <v>0</v>
      </c>
      <c r="S3397">
        <v>0</v>
      </c>
      <c r="T3397">
        <v>0</v>
      </c>
      <c r="U3397">
        <v>9.927778</v>
      </c>
      <c r="V3397">
        <v>4249.0888880000002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2766422</v>
      </c>
      <c r="B3398">
        <v>1</v>
      </c>
      <c r="C3398" t="s">
        <v>76</v>
      </c>
      <c r="D3398" t="s">
        <v>78</v>
      </c>
      <c r="E3398" t="s">
        <v>145</v>
      </c>
      <c r="F3398" t="s">
        <v>9580</v>
      </c>
      <c r="G3398" t="s">
        <v>150</v>
      </c>
      <c r="H3398" t="s">
        <v>46</v>
      </c>
      <c r="I3398" t="s">
        <v>129</v>
      </c>
      <c r="J3398" t="s">
        <v>130</v>
      </c>
      <c r="K3398" t="s">
        <v>131</v>
      </c>
      <c r="L3398" t="s">
        <v>9581</v>
      </c>
      <c r="M3398" t="s">
        <v>9582</v>
      </c>
      <c r="N3398">
        <v>1.8833333329999999</v>
      </c>
      <c r="O3398">
        <v>0</v>
      </c>
      <c r="P3398">
        <v>85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160.08333300000001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2766434</v>
      </c>
      <c r="B3399">
        <v>1</v>
      </c>
      <c r="C3399" t="s">
        <v>76</v>
      </c>
      <c r="D3399" t="s">
        <v>99</v>
      </c>
      <c r="E3399" t="s">
        <v>158</v>
      </c>
      <c r="F3399" t="s">
        <v>9583</v>
      </c>
      <c r="G3399" t="s">
        <v>199</v>
      </c>
      <c r="H3399" t="s">
        <v>47</v>
      </c>
      <c r="I3399" t="s">
        <v>129</v>
      </c>
      <c r="J3399" t="s">
        <v>130</v>
      </c>
      <c r="K3399" t="s">
        <v>131</v>
      </c>
      <c r="L3399" t="s">
        <v>9584</v>
      </c>
      <c r="M3399" t="s">
        <v>9585</v>
      </c>
      <c r="N3399">
        <v>2.1191666659999999</v>
      </c>
      <c r="O3399">
        <v>1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2.119167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2766414</v>
      </c>
      <c r="B3400">
        <v>1</v>
      </c>
      <c r="C3400" t="s">
        <v>76</v>
      </c>
      <c r="D3400" t="s">
        <v>99</v>
      </c>
      <c r="E3400" t="s">
        <v>158</v>
      </c>
      <c r="F3400" t="s">
        <v>8160</v>
      </c>
      <c r="G3400" t="s">
        <v>199</v>
      </c>
      <c r="H3400" t="s">
        <v>47</v>
      </c>
      <c r="I3400" t="s">
        <v>129</v>
      </c>
      <c r="J3400" t="s">
        <v>130</v>
      </c>
      <c r="K3400" t="s">
        <v>131</v>
      </c>
      <c r="L3400" t="s">
        <v>9586</v>
      </c>
      <c r="M3400" t="s">
        <v>9587</v>
      </c>
      <c r="N3400">
        <v>0.89722222200000001</v>
      </c>
      <c r="O3400">
        <v>30</v>
      </c>
      <c r="P3400">
        <v>5</v>
      </c>
      <c r="Q3400">
        <v>0</v>
      </c>
      <c r="R3400">
        <v>0</v>
      </c>
      <c r="S3400">
        <v>0</v>
      </c>
      <c r="T3400">
        <v>0</v>
      </c>
      <c r="U3400">
        <v>26.916667</v>
      </c>
      <c r="V3400">
        <v>4.4861110000000002</v>
      </c>
      <c r="W3400">
        <v>0</v>
      </c>
      <c r="X3400">
        <v>0</v>
      </c>
      <c r="Y3400">
        <v>0</v>
      </c>
      <c r="Z3400">
        <v>0</v>
      </c>
    </row>
    <row r="3401" spans="1:26" x14ac:dyDescent="0.3">
      <c r="A3401">
        <v>2766415</v>
      </c>
      <c r="B3401">
        <v>1</v>
      </c>
      <c r="C3401" t="s">
        <v>77</v>
      </c>
      <c r="D3401" t="s">
        <v>119</v>
      </c>
      <c r="E3401" t="s">
        <v>158</v>
      </c>
      <c r="F3401" t="s">
        <v>9388</v>
      </c>
      <c r="G3401" t="s">
        <v>199</v>
      </c>
      <c r="H3401" t="s">
        <v>47</v>
      </c>
      <c r="I3401" t="s">
        <v>129</v>
      </c>
      <c r="J3401" t="s">
        <v>130</v>
      </c>
      <c r="K3401" t="s">
        <v>131</v>
      </c>
      <c r="L3401" t="s">
        <v>9588</v>
      </c>
      <c r="M3401" t="s">
        <v>9589</v>
      </c>
      <c r="N3401">
        <v>0.47222222200000002</v>
      </c>
      <c r="O3401">
        <v>151</v>
      </c>
      <c r="P3401">
        <v>482</v>
      </c>
      <c r="Q3401">
        <v>0</v>
      </c>
      <c r="R3401">
        <v>0</v>
      </c>
      <c r="S3401">
        <v>0</v>
      </c>
      <c r="T3401">
        <v>0</v>
      </c>
      <c r="U3401">
        <v>71.305555999999996</v>
      </c>
      <c r="V3401">
        <v>227.61111099999999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2766296</v>
      </c>
      <c r="B3402">
        <v>2</v>
      </c>
      <c r="C3402" t="s">
        <v>76</v>
      </c>
      <c r="D3402" t="s">
        <v>86</v>
      </c>
      <c r="E3402" t="s">
        <v>163</v>
      </c>
      <c r="F3402" t="s">
        <v>9590</v>
      </c>
      <c r="G3402" t="s">
        <v>578</v>
      </c>
      <c r="H3402" t="s">
        <v>47</v>
      </c>
      <c r="I3402" t="s">
        <v>129</v>
      </c>
      <c r="J3402" t="s">
        <v>15</v>
      </c>
      <c r="K3402" t="s">
        <v>131</v>
      </c>
      <c r="L3402" t="s">
        <v>9470</v>
      </c>
      <c r="M3402" t="s">
        <v>9591</v>
      </c>
      <c r="N3402">
        <v>0.54777777699999997</v>
      </c>
      <c r="O3402">
        <v>0</v>
      </c>
      <c r="P3402">
        <v>5447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2983.745551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2766451</v>
      </c>
      <c r="B3403">
        <v>1</v>
      </c>
      <c r="C3403" t="s">
        <v>76</v>
      </c>
      <c r="D3403" t="s">
        <v>103</v>
      </c>
      <c r="E3403" t="s">
        <v>153</v>
      </c>
      <c r="F3403" t="s">
        <v>8331</v>
      </c>
      <c r="G3403" t="s">
        <v>155</v>
      </c>
      <c r="H3403" t="s">
        <v>46</v>
      </c>
      <c r="I3403" t="s">
        <v>129</v>
      </c>
      <c r="J3403" t="s">
        <v>130</v>
      </c>
      <c r="K3403" t="s">
        <v>131</v>
      </c>
      <c r="L3403" t="s">
        <v>9592</v>
      </c>
      <c r="M3403" t="s">
        <v>9593</v>
      </c>
      <c r="N3403">
        <v>2.048611111</v>
      </c>
      <c r="O3403">
        <v>0</v>
      </c>
      <c r="P3403">
        <v>0</v>
      </c>
      <c r="Q3403">
        <v>0</v>
      </c>
      <c r="R3403">
        <v>5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10.243055999999999</v>
      </c>
      <c r="Y3403">
        <v>0</v>
      </c>
      <c r="Z3403">
        <v>0</v>
      </c>
    </row>
    <row r="3404" spans="1:26" x14ac:dyDescent="0.3">
      <c r="A3404">
        <v>2766457</v>
      </c>
      <c r="B3404">
        <v>1</v>
      </c>
      <c r="C3404" t="s">
        <v>76</v>
      </c>
      <c r="D3404" t="s">
        <v>101</v>
      </c>
      <c r="E3404" t="s">
        <v>222</v>
      </c>
      <c r="F3404" t="s">
        <v>9594</v>
      </c>
      <c r="G3404" t="s">
        <v>199</v>
      </c>
      <c r="H3404" t="s">
        <v>47</v>
      </c>
      <c r="I3404" t="s">
        <v>129</v>
      </c>
      <c r="J3404" t="s">
        <v>130</v>
      </c>
      <c r="K3404" t="s">
        <v>131</v>
      </c>
      <c r="L3404" t="s">
        <v>9595</v>
      </c>
      <c r="M3404" t="s">
        <v>9596</v>
      </c>
      <c r="N3404">
        <v>0.84444444399999996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0.84444399999999997</v>
      </c>
      <c r="W3404">
        <v>0</v>
      </c>
      <c r="X3404">
        <v>0</v>
      </c>
      <c r="Y3404">
        <v>0</v>
      </c>
      <c r="Z3404">
        <v>0</v>
      </c>
    </row>
    <row r="3405" spans="1:26" x14ac:dyDescent="0.3">
      <c r="A3405">
        <v>2766417</v>
      </c>
      <c r="B3405">
        <v>1</v>
      </c>
      <c r="C3405" t="s">
        <v>76</v>
      </c>
      <c r="D3405" t="s">
        <v>90</v>
      </c>
      <c r="E3405" t="s">
        <v>163</v>
      </c>
      <c r="F3405" t="s">
        <v>9597</v>
      </c>
      <c r="G3405" t="s">
        <v>417</v>
      </c>
      <c r="H3405" t="s">
        <v>47</v>
      </c>
      <c r="I3405" t="s">
        <v>129</v>
      </c>
      <c r="J3405" t="s">
        <v>130</v>
      </c>
      <c r="K3405" t="s">
        <v>142</v>
      </c>
      <c r="L3405" t="s">
        <v>9598</v>
      </c>
      <c r="M3405" t="s">
        <v>9599</v>
      </c>
      <c r="N3405">
        <v>3.3616666660000001</v>
      </c>
      <c r="O3405">
        <v>15</v>
      </c>
      <c r="P3405">
        <v>66</v>
      </c>
      <c r="Q3405">
        <v>0</v>
      </c>
      <c r="R3405">
        <v>0</v>
      </c>
      <c r="S3405">
        <v>1</v>
      </c>
      <c r="T3405">
        <v>1</v>
      </c>
      <c r="U3405">
        <v>50.424999999999997</v>
      </c>
      <c r="V3405">
        <v>221.87</v>
      </c>
      <c r="W3405">
        <v>0</v>
      </c>
      <c r="X3405">
        <v>0</v>
      </c>
      <c r="Y3405">
        <v>3.3616670000000002</v>
      </c>
      <c r="Z3405">
        <v>3.3616670000000002</v>
      </c>
    </row>
    <row r="3406" spans="1:26" x14ac:dyDescent="0.3">
      <c r="A3406">
        <v>2766424</v>
      </c>
      <c r="B3406">
        <v>1</v>
      </c>
      <c r="C3406" t="s">
        <v>76</v>
      </c>
      <c r="D3406" t="s">
        <v>81</v>
      </c>
      <c r="E3406" t="s">
        <v>153</v>
      </c>
      <c r="F3406" t="s">
        <v>9600</v>
      </c>
      <c r="G3406" t="s">
        <v>155</v>
      </c>
      <c r="H3406" t="s">
        <v>46</v>
      </c>
      <c r="I3406" t="s">
        <v>129</v>
      </c>
      <c r="J3406" t="s">
        <v>130</v>
      </c>
      <c r="K3406" t="s">
        <v>131</v>
      </c>
      <c r="L3406" t="s">
        <v>9601</v>
      </c>
      <c r="M3406" t="s">
        <v>9602</v>
      </c>
      <c r="N3406">
        <v>1.385277777</v>
      </c>
      <c r="O3406">
        <v>0</v>
      </c>
      <c r="P3406">
        <v>6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8.3116669999999999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2766442</v>
      </c>
      <c r="B3407">
        <v>1</v>
      </c>
      <c r="C3407" t="s">
        <v>77</v>
      </c>
      <c r="D3407" t="s">
        <v>108</v>
      </c>
      <c r="E3407" t="s">
        <v>126</v>
      </c>
      <c r="F3407" t="s">
        <v>9603</v>
      </c>
      <c r="G3407" t="s">
        <v>128</v>
      </c>
      <c r="H3407" t="s">
        <v>46</v>
      </c>
      <c r="I3407" t="s">
        <v>129</v>
      </c>
      <c r="J3407" t="s">
        <v>130</v>
      </c>
      <c r="K3407" t="s">
        <v>131</v>
      </c>
      <c r="L3407" t="s">
        <v>9604</v>
      </c>
      <c r="M3407" t="s">
        <v>9605</v>
      </c>
      <c r="N3407">
        <v>9.1955555550000003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44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404.604444</v>
      </c>
    </row>
    <row r="3408" spans="1:26" x14ac:dyDescent="0.3">
      <c r="A3408">
        <v>2766439</v>
      </c>
      <c r="B3408">
        <v>1</v>
      </c>
      <c r="C3408" t="s">
        <v>77</v>
      </c>
      <c r="D3408" t="s">
        <v>114</v>
      </c>
      <c r="E3408" t="s">
        <v>163</v>
      </c>
      <c r="F3408" t="s">
        <v>338</v>
      </c>
      <c r="G3408" t="s">
        <v>199</v>
      </c>
      <c r="H3408" t="s">
        <v>47</v>
      </c>
      <c r="I3408" t="s">
        <v>339</v>
      </c>
      <c r="J3408" t="s">
        <v>130</v>
      </c>
      <c r="K3408" t="s">
        <v>131</v>
      </c>
      <c r="L3408" t="s">
        <v>9606</v>
      </c>
      <c r="M3408" t="s">
        <v>9607</v>
      </c>
      <c r="N3408">
        <v>8.3333330000000001E-3</v>
      </c>
      <c r="O3408">
        <v>16</v>
      </c>
      <c r="P3408">
        <v>15</v>
      </c>
      <c r="Q3408">
        <v>0</v>
      </c>
      <c r="R3408">
        <v>0</v>
      </c>
      <c r="S3408">
        <v>1</v>
      </c>
      <c r="T3408">
        <v>62</v>
      </c>
      <c r="U3408">
        <v>0.13333300000000001</v>
      </c>
      <c r="V3408">
        <v>0.125</v>
      </c>
      <c r="W3408">
        <v>0</v>
      </c>
      <c r="X3408">
        <v>0</v>
      </c>
      <c r="Y3408">
        <v>8.3330000000000001E-3</v>
      </c>
      <c r="Z3408">
        <v>0.51666699999999999</v>
      </c>
    </row>
    <row r="3409" spans="1:26" x14ac:dyDescent="0.3">
      <c r="A3409">
        <v>2766441</v>
      </c>
      <c r="B3409">
        <v>1</v>
      </c>
      <c r="C3409" t="s">
        <v>77</v>
      </c>
      <c r="D3409" t="s">
        <v>110</v>
      </c>
      <c r="E3409" t="s">
        <v>163</v>
      </c>
      <c r="F3409" t="s">
        <v>9608</v>
      </c>
      <c r="G3409" t="s">
        <v>264</v>
      </c>
      <c r="H3409" t="s">
        <v>47</v>
      </c>
      <c r="I3409" t="s">
        <v>129</v>
      </c>
      <c r="J3409" t="s">
        <v>130</v>
      </c>
      <c r="K3409" t="s">
        <v>131</v>
      </c>
      <c r="L3409" t="s">
        <v>9609</v>
      </c>
      <c r="M3409" t="s">
        <v>9610</v>
      </c>
      <c r="N3409">
        <v>1.2238888880000001</v>
      </c>
      <c r="O3409">
        <v>0</v>
      </c>
      <c r="P3409">
        <v>0</v>
      </c>
      <c r="Q3409">
        <v>0</v>
      </c>
      <c r="R3409">
        <v>0</v>
      </c>
      <c r="S3409">
        <v>1</v>
      </c>
      <c r="T3409">
        <v>17</v>
      </c>
      <c r="U3409">
        <v>0</v>
      </c>
      <c r="V3409">
        <v>0</v>
      </c>
      <c r="W3409">
        <v>0</v>
      </c>
      <c r="X3409">
        <v>0</v>
      </c>
      <c r="Y3409">
        <v>1.223889</v>
      </c>
      <c r="Z3409">
        <v>20.806111000000001</v>
      </c>
    </row>
    <row r="3410" spans="1:26" x14ac:dyDescent="0.3">
      <c r="A3410">
        <v>2766453</v>
      </c>
      <c r="B3410">
        <v>1</v>
      </c>
      <c r="C3410" t="s">
        <v>76</v>
      </c>
      <c r="D3410" t="s">
        <v>79</v>
      </c>
      <c r="E3410" t="s">
        <v>163</v>
      </c>
      <c r="F3410" t="s">
        <v>9611</v>
      </c>
      <c r="G3410" t="s">
        <v>199</v>
      </c>
      <c r="H3410" t="s">
        <v>47</v>
      </c>
      <c r="I3410" t="s">
        <v>129</v>
      </c>
      <c r="J3410" t="s">
        <v>130</v>
      </c>
      <c r="K3410" t="s">
        <v>131</v>
      </c>
      <c r="L3410" t="s">
        <v>9612</v>
      </c>
      <c r="M3410" t="s">
        <v>9613</v>
      </c>
      <c r="N3410">
        <v>0.35027777700000001</v>
      </c>
      <c r="O3410">
        <v>35</v>
      </c>
      <c r="P3410">
        <v>3433</v>
      </c>
      <c r="Q3410">
        <v>0</v>
      </c>
      <c r="R3410">
        <v>0</v>
      </c>
      <c r="S3410">
        <v>0</v>
      </c>
      <c r="T3410">
        <v>0</v>
      </c>
      <c r="U3410">
        <v>12.259722</v>
      </c>
      <c r="V3410">
        <v>1202.503608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2766458</v>
      </c>
      <c r="B3411">
        <v>1</v>
      </c>
      <c r="C3411" t="s">
        <v>76</v>
      </c>
      <c r="D3411" t="s">
        <v>86</v>
      </c>
      <c r="E3411" t="s">
        <v>163</v>
      </c>
      <c r="F3411" t="s">
        <v>9614</v>
      </c>
      <c r="G3411" t="s">
        <v>728</v>
      </c>
      <c r="H3411" t="s">
        <v>47</v>
      </c>
      <c r="I3411" t="s">
        <v>129</v>
      </c>
      <c r="J3411" t="s">
        <v>130</v>
      </c>
      <c r="K3411" t="s">
        <v>131</v>
      </c>
      <c r="L3411" t="s">
        <v>9615</v>
      </c>
      <c r="M3411" t="s">
        <v>9616</v>
      </c>
      <c r="N3411">
        <v>0.24472222199999999</v>
      </c>
      <c r="O3411">
        <v>0</v>
      </c>
      <c r="P3411">
        <v>980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239.827778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2766296</v>
      </c>
      <c r="B3412">
        <v>3</v>
      </c>
      <c r="C3412" t="s">
        <v>76</v>
      </c>
      <c r="D3412" t="s">
        <v>86</v>
      </c>
      <c r="E3412" t="s">
        <v>163</v>
      </c>
      <c r="F3412" t="s">
        <v>9590</v>
      </c>
      <c r="G3412" t="s">
        <v>578</v>
      </c>
      <c r="H3412" t="s">
        <v>47</v>
      </c>
      <c r="I3412" t="s">
        <v>129</v>
      </c>
      <c r="J3412" t="s">
        <v>15</v>
      </c>
      <c r="K3412" t="s">
        <v>131</v>
      </c>
      <c r="L3412" t="s">
        <v>9591</v>
      </c>
      <c r="M3412" t="s">
        <v>9617</v>
      </c>
      <c r="N3412">
        <v>2.346944444</v>
      </c>
      <c r="O3412">
        <v>0</v>
      </c>
      <c r="P3412">
        <v>5447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12783.806386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2766478</v>
      </c>
      <c r="B3413">
        <v>1</v>
      </c>
      <c r="C3413" t="s">
        <v>76</v>
      </c>
      <c r="D3413" t="s">
        <v>94</v>
      </c>
      <c r="E3413" t="s">
        <v>126</v>
      </c>
      <c r="F3413" t="s">
        <v>9618</v>
      </c>
      <c r="G3413" t="s">
        <v>128</v>
      </c>
      <c r="H3413" t="s">
        <v>46</v>
      </c>
      <c r="I3413" t="s">
        <v>129</v>
      </c>
      <c r="J3413" t="s">
        <v>130</v>
      </c>
      <c r="K3413" t="s">
        <v>131</v>
      </c>
      <c r="L3413" t="s">
        <v>9619</v>
      </c>
      <c r="M3413" t="s">
        <v>9620</v>
      </c>
      <c r="N3413">
        <v>6.6952777770000003</v>
      </c>
      <c r="O3413">
        <v>0</v>
      </c>
      <c r="P3413">
        <v>39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261.11583300000001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2766387</v>
      </c>
      <c r="B3414">
        <v>2</v>
      </c>
      <c r="C3414" t="s">
        <v>76</v>
      </c>
      <c r="D3414" t="s">
        <v>79</v>
      </c>
      <c r="E3414" t="s">
        <v>163</v>
      </c>
      <c r="F3414" t="s">
        <v>9621</v>
      </c>
      <c r="G3414" t="s">
        <v>578</v>
      </c>
      <c r="H3414" t="s">
        <v>47</v>
      </c>
      <c r="I3414" t="s">
        <v>129</v>
      </c>
      <c r="J3414" t="s">
        <v>15</v>
      </c>
      <c r="K3414" t="s">
        <v>131</v>
      </c>
      <c r="L3414" t="s">
        <v>9563</v>
      </c>
      <c r="M3414" t="s">
        <v>9622</v>
      </c>
      <c r="N3414">
        <v>0.23527777699999999</v>
      </c>
      <c r="O3414">
        <v>1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0.23527799999999999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2766469</v>
      </c>
      <c r="B3415">
        <v>1</v>
      </c>
      <c r="C3415" t="s">
        <v>77</v>
      </c>
      <c r="D3415" t="s">
        <v>121</v>
      </c>
      <c r="E3415" t="s">
        <v>222</v>
      </c>
      <c r="F3415" t="s">
        <v>9623</v>
      </c>
      <c r="G3415" t="s">
        <v>199</v>
      </c>
      <c r="H3415" t="s">
        <v>47</v>
      </c>
      <c r="I3415" t="s">
        <v>129</v>
      </c>
      <c r="J3415" t="s">
        <v>130</v>
      </c>
      <c r="K3415" t="s">
        <v>131</v>
      </c>
      <c r="L3415" t="s">
        <v>9624</v>
      </c>
      <c r="M3415" t="s">
        <v>9625</v>
      </c>
      <c r="N3415">
        <v>0.95833333300000001</v>
      </c>
      <c r="O3415">
        <v>51</v>
      </c>
      <c r="P3415">
        <v>454</v>
      </c>
      <c r="Q3415">
        <v>85</v>
      </c>
      <c r="R3415">
        <v>449</v>
      </c>
      <c r="S3415">
        <v>2</v>
      </c>
      <c r="T3415">
        <v>0</v>
      </c>
      <c r="U3415">
        <v>48.875</v>
      </c>
      <c r="V3415">
        <v>435.08333299999998</v>
      </c>
      <c r="W3415">
        <v>81.458332999999996</v>
      </c>
      <c r="X3415">
        <v>430.29166700000002</v>
      </c>
      <c r="Y3415">
        <v>1.9166669999999999</v>
      </c>
      <c r="Z3415">
        <v>0</v>
      </c>
    </row>
    <row r="3416" spans="1:26" x14ac:dyDescent="0.3">
      <c r="A3416">
        <v>2766472</v>
      </c>
      <c r="B3416">
        <v>1</v>
      </c>
      <c r="C3416" t="s">
        <v>76</v>
      </c>
      <c r="D3416" t="s">
        <v>92</v>
      </c>
      <c r="E3416" t="s">
        <v>126</v>
      </c>
      <c r="F3416" t="s">
        <v>9626</v>
      </c>
      <c r="G3416" t="s">
        <v>578</v>
      </c>
      <c r="H3416" t="s">
        <v>46</v>
      </c>
      <c r="I3416" t="s">
        <v>129</v>
      </c>
      <c r="J3416" t="s">
        <v>15</v>
      </c>
      <c r="K3416" t="s">
        <v>131</v>
      </c>
      <c r="L3416" t="s">
        <v>9627</v>
      </c>
      <c r="M3416" t="s">
        <v>9628</v>
      </c>
      <c r="N3416">
        <v>2.9369444439999999</v>
      </c>
      <c r="O3416">
        <v>0</v>
      </c>
      <c r="P3416">
        <v>0</v>
      </c>
      <c r="Q3416">
        <v>0</v>
      </c>
      <c r="R3416">
        <v>107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314.25305600000002</v>
      </c>
      <c r="Y3416">
        <v>0</v>
      </c>
      <c r="Z3416">
        <v>0</v>
      </c>
    </row>
    <row r="3417" spans="1:26" x14ac:dyDescent="0.3">
      <c r="A3417">
        <v>2766474</v>
      </c>
      <c r="B3417">
        <v>1</v>
      </c>
      <c r="C3417" t="s">
        <v>76</v>
      </c>
      <c r="D3417" t="s">
        <v>78</v>
      </c>
      <c r="E3417" t="s">
        <v>163</v>
      </c>
      <c r="F3417" t="s">
        <v>9629</v>
      </c>
      <c r="G3417" t="s">
        <v>199</v>
      </c>
      <c r="H3417" t="s">
        <v>47</v>
      </c>
      <c r="I3417" t="s">
        <v>129</v>
      </c>
      <c r="J3417" t="s">
        <v>130</v>
      </c>
      <c r="K3417" t="s">
        <v>131</v>
      </c>
      <c r="L3417" t="s">
        <v>9630</v>
      </c>
      <c r="M3417" t="s">
        <v>9631</v>
      </c>
      <c r="N3417">
        <v>0.119166666</v>
      </c>
      <c r="O3417">
        <v>0</v>
      </c>
      <c r="P3417">
        <v>401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47.785832999999997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2766481</v>
      </c>
      <c r="B3418">
        <v>1</v>
      </c>
      <c r="C3418" t="s">
        <v>77</v>
      </c>
      <c r="D3418" t="s">
        <v>110</v>
      </c>
      <c r="E3418" t="s">
        <v>167</v>
      </c>
      <c r="F3418" t="s">
        <v>9632</v>
      </c>
      <c r="G3418" t="s">
        <v>160</v>
      </c>
      <c r="H3418" t="s">
        <v>46</v>
      </c>
      <c r="I3418" t="s">
        <v>129</v>
      </c>
      <c r="J3418" t="s">
        <v>130</v>
      </c>
      <c r="K3418" t="s">
        <v>131</v>
      </c>
      <c r="L3418" t="s">
        <v>9633</v>
      </c>
      <c r="M3418" t="s">
        <v>9634</v>
      </c>
      <c r="N3418">
        <v>0.68555555499999998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4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2.7422219999999999</v>
      </c>
    </row>
    <row r="3419" spans="1:26" x14ac:dyDescent="0.3">
      <c r="A3419">
        <v>2766482</v>
      </c>
      <c r="B3419">
        <v>1</v>
      </c>
      <c r="C3419" t="s">
        <v>77</v>
      </c>
      <c r="D3419" t="s">
        <v>116</v>
      </c>
      <c r="E3419" t="s">
        <v>158</v>
      </c>
      <c r="F3419" t="s">
        <v>5143</v>
      </c>
      <c r="G3419" t="s">
        <v>199</v>
      </c>
      <c r="H3419" t="s">
        <v>47</v>
      </c>
      <c r="I3419" t="s">
        <v>129</v>
      </c>
      <c r="J3419" t="s">
        <v>130</v>
      </c>
      <c r="K3419" t="s">
        <v>131</v>
      </c>
      <c r="L3419" t="s">
        <v>9633</v>
      </c>
      <c r="M3419" t="s">
        <v>9635</v>
      </c>
      <c r="N3419">
        <v>0.53</v>
      </c>
      <c r="O3419">
        <v>96</v>
      </c>
      <c r="P3419">
        <v>106</v>
      </c>
      <c r="Q3419">
        <v>0</v>
      </c>
      <c r="R3419">
        <v>0</v>
      </c>
      <c r="S3419">
        <v>0</v>
      </c>
      <c r="T3419">
        <v>0</v>
      </c>
      <c r="U3419">
        <v>50.88</v>
      </c>
      <c r="V3419">
        <v>56.18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2766490</v>
      </c>
      <c r="B3420">
        <v>1</v>
      </c>
      <c r="C3420" t="s">
        <v>76</v>
      </c>
      <c r="D3420" t="s">
        <v>78</v>
      </c>
      <c r="E3420" t="s">
        <v>153</v>
      </c>
      <c r="F3420" t="s">
        <v>3111</v>
      </c>
      <c r="G3420" t="s">
        <v>206</v>
      </c>
      <c r="H3420" t="s">
        <v>46</v>
      </c>
      <c r="I3420" t="s">
        <v>129</v>
      </c>
      <c r="J3420" t="s">
        <v>130</v>
      </c>
      <c r="K3420" t="s">
        <v>131</v>
      </c>
      <c r="L3420" t="s">
        <v>9636</v>
      </c>
      <c r="M3420" t="s">
        <v>9637</v>
      </c>
      <c r="N3420">
        <v>1.580833333</v>
      </c>
      <c r="O3420">
        <v>0</v>
      </c>
      <c r="P3420">
        <v>7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11.065833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2766489</v>
      </c>
      <c r="B3421">
        <v>1</v>
      </c>
      <c r="C3421" t="s">
        <v>76</v>
      </c>
      <c r="D3421" t="s">
        <v>101</v>
      </c>
      <c r="E3421" t="s">
        <v>163</v>
      </c>
      <c r="F3421" t="s">
        <v>9638</v>
      </c>
      <c r="G3421" t="s">
        <v>364</v>
      </c>
      <c r="H3421" t="s">
        <v>47</v>
      </c>
      <c r="I3421" t="s">
        <v>129</v>
      </c>
      <c r="J3421" t="s">
        <v>130</v>
      </c>
      <c r="K3421" t="s">
        <v>131</v>
      </c>
      <c r="L3421" t="s">
        <v>9639</v>
      </c>
      <c r="M3421" t="s">
        <v>9640</v>
      </c>
      <c r="N3421">
        <v>6.3330555549999996</v>
      </c>
      <c r="O3421">
        <v>0</v>
      </c>
      <c r="P3421">
        <v>63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398.98250000000002</v>
      </c>
      <c r="W3421">
        <v>0</v>
      </c>
      <c r="X3421">
        <v>0</v>
      </c>
      <c r="Y3421">
        <v>0</v>
      </c>
      <c r="Z3421">
        <v>0</v>
      </c>
    </row>
    <row r="3422" spans="1:26" x14ac:dyDescent="0.3">
      <c r="A3422">
        <v>2766497</v>
      </c>
      <c r="B3422">
        <v>1</v>
      </c>
      <c r="C3422" t="s">
        <v>76</v>
      </c>
      <c r="D3422" t="s">
        <v>90</v>
      </c>
      <c r="E3422" t="s">
        <v>222</v>
      </c>
      <c r="F3422" t="s">
        <v>9641</v>
      </c>
      <c r="G3422" t="s">
        <v>199</v>
      </c>
      <c r="H3422" t="s">
        <v>47</v>
      </c>
      <c r="I3422" t="s">
        <v>129</v>
      </c>
      <c r="J3422" t="s">
        <v>130</v>
      </c>
      <c r="K3422" t="s">
        <v>131</v>
      </c>
      <c r="L3422" t="s">
        <v>9642</v>
      </c>
      <c r="M3422" t="s">
        <v>9643</v>
      </c>
      <c r="N3422">
        <v>1.5891666659999999</v>
      </c>
      <c r="O3422">
        <v>0</v>
      </c>
      <c r="P3422">
        <v>0</v>
      </c>
      <c r="Q3422">
        <v>0</v>
      </c>
      <c r="R3422">
        <v>0</v>
      </c>
      <c r="S3422">
        <v>23</v>
      </c>
      <c r="T3422">
        <v>55</v>
      </c>
      <c r="U3422">
        <v>0</v>
      </c>
      <c r="V3422">
        <v>0</v>
      </c>
      <c r="W3422">
        <v>0</v>
      </c>
      <c r="X3422">
        <v>0</v>
      </c>
      <c r="Y3422">
        <v>36.550832999999997</v>
      </c>
      <c r="Z3422">
        <v>87.404167000000001</v>
      </c>
    </row>
    <row r="3423" spans="1:26" x14ac:dyDescent="0.3">
      <c r="A3423">
        <v>2766499</v>
      </c>
      <c r="B3423">
        <v>1</v>
      </c>
      <c r="C3423" t="s">
        <v>76</v>
      </c>
      <c r="D3423" t="s">
        <v>96</v>
      </c>
      <c r="E3423" t="s">
        <v>222</v>
      </c>
      <c r="F3423" t="s">
        <v>9457</v>
      </c>
      <c r="G3423" t="s">
        <v>160</v>
      </c>
      <c r="H3423" t="s">
        <v>47</v>
      </c>
      <c r="I3423" t="s">
        <v>129</v>
      </c>
      <c r="J3423" t="s">
        <v>130</v>
      </c>
      <c r="K3423" t="s">
        <v>131</v>
      </c>
      <c r="L3423" t="s">
        <v>9644</v>
      </c>
      <c r="M3423" t="s">
        <v>9645</v>
      </c>
      <c r="N3423">
        <v>1.368055555</v>
      </c>
      <c r="O3423">
        <v>33</v>
      </c>
      <c r="P3423">
        <v>637</v>
      </c>
      <c r="Q3423">
        <v>0</v>
      </c>
      <c r="R3423">
        <v>0</v>
      </c>
      <c r="S3423">
        <v>0</v>
      </c>
      <c r="T3423">
        <v>0</v>
      </c>
      <c r="U3423">
        <v>45.145833000000003</v>
      </c>
      <c r="V3423">
        <v>871.45138899999995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2766493</v>
      </c>
      <c r="B3424">
        <v>1</v>
      </c>
      <c r="C3424" t="s">
        <v>76</v>
      </c>
      <c r="D3424" t="s">
        <v>90</v>
      </c>
      <c r="E3424" t="s">
        <v>222</v>
      </c>
      <c r="F3424" t="s">
        <v>9646</v>
      </c>
      <c r="G3424" t="s">
        <v>199</v>
      </c>
      <c r="H3424" t="s">
        <v>47</v>
      </c>
      <c r="I3424" t="s">
        <v>129</v>
      </c>
      <c r="J3424" t="s">
        <v>130</v>
      </c>
      <c r="K3424" t="s">
        <v>131</v>
      </c>
      <c r="L3424" t="s">
        <v>9647</v>
      </c>
      <c r="M3424" t="s">
        <v>9648</v>
      </c>
      <c r="N3424">
        <v>1.0877777769999999</v>
      </c>
      <c r="O3424">
        <v>0</v>
      </c>
      <c r="P3424">
        <v>0</v>
      </c>
      <c r="Q3424">
        <v>0</v>
      </c>
      <c r="R3424">
        <v>0</v>
      </c>
      <c r="S3424">
        <v>48</v>
      </c>
      <c r="T3424">
        <v>3534</v>
      </c>
      <c r="U3424">
        <v>0</v>
      </c>
      <c r="V3424">
        <v>0</v>
      </c>
      <c r="W3424">
        <v>0</v>
      </c>
      <c r="X3424">
        <v>0</v>
      </c>
      <c r="Y3424">
        <v>52.213332999999999</v>
      </c>
      <c r="Z3424">
        <v>3844.2066639999998</v>
      </c>
    </row>
    <row r="3425" spans="1:26" x14ac:dyDescent="0.3">
      <c r="A3425">
        <v>2766501</v>
      </c>
      <c r="B3425">
        <v>1</v>
      </c>
      <c r="C3425" t="s">
        <v>76</v>
      </c>
      <c r="D3425" t="s">
        <v>99</v>
      </c>
      <c r="E3425" t="s">
        <v>163</v>
      </c>
      <c r="F3425" t="s">
        <v>9649</v>
      </c>
      <c r="G3425" t="s">
        <v>1072</v>
      </c>
      <c r="H3425" t="s">
        <v>47</v>
      </c>
      <c r="I3425" t="s">
        <v>129</v>
      </c>
      <c r="J3425" t="s">
        <v>130</v>
      </c>
      <c r="K3425" t="s">
        <v>131</v>
      </c>
      <c r="L3425" t="s">
        <v>9650</v>
      </c>
      <c r="M3425" t="s">
        <v>9651</v>
      </c>
      <c r="N3425">
        <v>1.1499999999999999</v>
      </c>
      <c r="O3425">
        <v>0</v>
      </c>
      <c r="P3425">
        <v>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1.1499999999999999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2766508</v>
      </c>
      <c r="B3426">
        <v>1</v>
      </c>
      <c r="C3426" t="s">
        <v>76</v>
      </c>
      <c r="D3426" t="s">
        <v>84</v>
      </c>
      <c r="E3426" t="s">
        <v>163</v>
      </c>
      <c r="F3426" t="s">
        <v>9652</v>
      </c>
      <c r="G3426" t="s">
        <v>264</v>
      </c>
      <c r="H3426" t="s">
        <v>47</v>
      </c>
      <c r="I3426" t="s">
        <v>129</v>
      </c>
      <c r="J3426" t="s">
        <v>130</v>
      </c>
      <c r="K3426" t="s">
        <v>131</v>
      </c>
      <c r="L3426" t="s">
        <v>9653</v>
      </c>
      <c r="M3426" t="s">
        <v>9654</v>
      </c>
      <c r="N3426">
        <v>1.4950000000000001</v>
      </c>
      <c r="O3426">
        <v>0</v>
      </c>
      <c r="P3426">
        <v>223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333.38499999999999</v>
      </c>
      <c r="W3426">
        <v>0</v>
      </c>
      <c r="X3426">
        <v>0</v>
      </c>
      <c r="Y3426">
        <v>0</v>
      </c>
      <c r="Z3426">
        <v>0</v>
      </c>
    </row>
    <row r="3427" spans="1:26" x14ac:dyDescent="0.3">
      <c r="A3427">
        <v>2766506</v>
      </c>
      <c r="B3427">
        <v>1</v>
      </c>
      <c r="C3427" t="s">
        <v>76</v>
      </c>
      <c r="D3427" t="s">
        <v>89</v>
      </c>
      <c r="E3427" t="s">
        <v>222</v>
      </c>
      <c r="F3427" t="s">
        <v>9655</v>
      </c>
      <c r="G3427" t="s">
        <v>199</v>
      </c>
      <c r="H3427" t="s">
        <v>47</v>
      </c>
      <c r="I3427" t="s">
        <v>129</v>
      </c>
      <c r="J3427" t="s">
        <v>130</v>
      </c>
      <c r="K3427" t="s">
        <v>131</v>
      </c>
      <c r="L3427" t="s">
        <v>9656</v>
      </c>
      <c r="M3427" t="s">
        <v>9657</v>
      </c>
      <c r="N3427">
        <v>0.19888888800000001</v>
      </c>
      <c r="O3427">
        <v>3</v>
      </c>
      <c r="P3427">
        <v>123</v>
      </c>
      <c r="Q3427">
        <v>0</v>
      </c>
      <c r="R3427">
        <v>0</v>
      </c>
      <c r="S3427">
        <v>3</v>
      </c>
      <c r="T3427">
        <v>173</v>
      </c>
      <c r="U3427">
        <v>0.59666699999999995</v>
      </c>
      <c r="V3427">
        <v>24.463332999999999</v>
      </c>
      <c r="W3427">
        <v>0</v>
      </c>
      <c r="X3427">
        <v>0</v>
      </c>
      <c r="Y3427">
        <v>0.59666699999999995</v>
      </c>
      <c r="Z3427">
        <v>34.407778</v>
      </c>
    </row>
    <row r="3428" spans="1:26" x14ac:dyDescent="0.3">
      <c r="A3428">
        <v>2766512</v>
      </c>
      <c r="B3428">
        <v>1</v>
      </c>
      <c r="C3428" t="s">
        <v>76</v>
      </c>
      <c r="D3428" t="s">
        <v>94</v>
      </c>
      <c r="E3428" t="s">
        <v>222</v>
      </c>
      <c r="F3428" t="s">
        <v>5463</v>
      </c>
      <c r="G3428" t="s">
        <v>199</v>
      </c>
      <c r="H3428" t="s">
        <v>47</v>
      </c>
      <c r="I3428" t="s">
        <v>129</v>
      </c>
      <c r="J3428" t="s">
        <v>130</v>
      </c>
      <c r="K3428" t="s">
        <v>131</v>
      </c>
      <c r="L3428" t="s">
        <v>9658</v>
      </c>
      <c r="M3428" t="s">
        <v>9659</v>
      </c>
      <c r="N3428">
        <v>0.104444444</v>
      </c>
      <c r="O3428">
        <v>13</v>
      </c>
      <c r="P3428">
        <v>121</v>
      </c>
      <c r="Q3428">
        <v>0</v>
      </c>
      <c r="R3428">
        <v>0</v>
      </c>
      <c r="S3428">
        <v>0</v>
      </c>
      <c r="T3428">
        <v>0</v>
      </c>
      <c r="U3428">
        <v>1.3577779999999999</v>
      </c>
      <c r="V3428">
        <v>12.637778000000001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2766511</v>
      </c>
      <c r="B3429">
        <v>1</v>
      </c>
      <c r="C3429" t="s">
        <v>77</v>
      </c>
      <c r="D3429" t="s">
        <v>119</v>
      </c>
      <c r="E3429" t="s">
        <v>222</v>
      </c>
      <c r="F3429" t="s">
        <v>9660</v>
      </c>
      <c r="G3429" t="s">
        <v>199</v>
      </c>
      <c r="H3429" t="s">
        <v>47</v>
      </c>
      <c r="I3429" t="s">
        <v>129</v>
      </c>
      <c r="J3429" t="s">
        <v>130</v>
      </c>
      <c r="K3429" t="s">
        <v>131</v>
      </c>
      <c r="L3429" t="s">
        <v>9661</v>
      </c>
      <c r="M3429" t="s">
        <v>9662</v>
      </c>
      <c r="N3429">
        <v>2.934722222</v>
      </c>
      <c r="O3429">
        <v>137</v>
      </c>
      <c r="P3429">
        <v>6470</v>
      </c>
      <c r="Q3429">
        <v>0</v>
      </c>
      <c r="R3429">
        <v>0</v>
      </c>
      <c r="S3429">
        <v>0</v>
      </c>
      <c r="T3429">
        <v>0</v>
      </c>
      <c r="U3429">
        <v>402.05694399999999</v>
      </c>
      <c r="V3429">
        <v>18987.652775999999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2766521</v>
      </c>
      <c r="B3430">
        <v>1</v>
      </c>
      <c r="C3430" t="s">
        <v>77</v>
      </c>
      <c r="D3430" t="s">
        <v>108</v>
      </c>
      <c r="E3430" t="s">
        <v>153</v>
      </c>
      <c r="F3430" t="s">
        <v>9663</v>
      </c>
      <c r="G3430" t="s">
        <v>155</v>
      </c>
      <c r="H3430" t="s">
        <v>46</v>
      </c>
      <c r="I3430" t="s">
        <v>129</v>
      </c>
      <c r="J3430" t="s">
        <v>130</v>
      </c>
      <c r="K3430" t="s">
        <v>131</v>
      </c>
      <c r="L3430" t="s">
        <v>9664</v>
      </c>
      <c r="M3430" t="s">
        <v>9665</v>
      </c>
      <c r="N3430">
        <v>3.0861111110000001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3.0861109999999998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2766516</v>
      </c>
      <c r="B3431">
        <v>1</v>
      </c>
      <c r="C3431" t="s">
        <v>77</v>
      </c>
      <c r="D3431" t="s">
        <v>121</v>
      </c>
      <c r="E3431" t="s">
        <v>222</v>
      </c>
      <c r="F3431" t="s">
        <v>9623</v>
      </c>
      <c r="G3431" t="s">
        <v>199</v>
      </c>
      <c r="H3431" t="s">
        <v>47</v>
      </c>
      <c r="I3431" t="s">
        <v>129</v>
      </c>
      <c r="J3431" t="s">
        <v>130</v>
      </c>
      <c r="K3431" t="s">
        <v>131</v>
      </c>
      <c r="L3431" t="s">
        <v>9666</v>
      </c>
      <c r="M3431" t="s">
        <v>9667</v>
      </c>
      <c r="N3431">
        <v>0.22555555499999999</v>
      </c>
      <c r="O3431">
        <v>51</v>
      </c>
      <c r="P3431">
        <v>454</v>
      </c>
      <c r="Q3431">
        <v>85</v>
      </c>
      <c r="R3431">
        <v>449</v>
      </c>
      <c r="S3431">
        <v>2</v>
      </c>
      <c r="T3431">
        <v>0</v>
      </c>
      <c r="U3431">
        <v>11.503333</v>
      </c>
      <c r="V3431">
        <v>102.40222199999999</v>
      </c>
      <c r="W3431">
        <v>19.172222000000001</v>
      </c>
      <c r="X3431">
        <v>101.274444</v>
      </c>
      <c r="Y3431">
        <v>0.45111099999999998</v>
      </c>
      <c r="Z3431">
        <v>0</v>
      </c>
    </row>
    <row r="3432" spans="1:26" x14ac:dyDescent="0.3">
      <c r="A3432">
        <v>2766518</v>
      </c>
      <c r="B3432">
        <v>1</v>
      </c>
      <c r="C3432" t="s">
        <v>77</v>
      </c>
      <c r="D3432" t="s">
        <v>123</v>
      </c>
      <c r="E3432" t="s">
        <v>163</v>
      </c>
      <c r="F3432" t="s">
        <v>3368</v>
      </c>
      <c r="G3432" t="s">
        <v>364</v>
      </c>
      <c r="H3432" t="s">
        <v>47</v>
      </c>
      <c r="I3432" t="s">
        <v>129</v>
      </c>
      <c r="J3432" t="s">
        <v>130</v>
      </c>
      <c r="K3432" t="s">
        <v>131</v>
      </c>
      <c r="L3432" t="s">
        <v>9668</v>
      </c>
      <c r="M3432" t="s">
        <v>9669</v>
      </c>
      <c r="N3432">
        <v>5.5708333330000004</v>
      </c>
      <c r="O3432">
        <v>0</v>
      </c>
      <c r="P3432">
        <v>146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813.34166700000003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2766522</v>
      </c>
      <c r="B3433">
        <v>1</v>
      </c>
      <c r="C3433" t="s">
        <v>76</v>
      </c>
      <c r="D3433" t="s">
        <v>101</v>
      </c>
      <c r="E3433" t="s">
        <v>153</v>
      </c>
      <c r="F3433" t="s">
        <v>9670</v>
      </c>
      <c r="G3433" t="s">
        <v>206</v>
      </c>
      <c r="H3433" t="s">
        <v>46</v>
      </c>
      <c r="I3433" t="s">
        <v>129</v>
      </c>
      <c r="J3433" t="s">
        <v>130</v>
      </c>
      <c r="K3433" t="s">
        <v>131</v>
      </c>
      <c r="L3433" t="s">
        <v>9671</v>
      </c>
      <c r="M3433" t="s">
        <v>9672</v>
      </c>
      <c r="N3433">
        <v>2.0194444439999999</v>
      </c>
      <c r="O3433">
        <v>0</v>
      </c>
      <c r="P3433">
        <v>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2.019444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2766524</v>
      </c>
      <c r="B3434">
        <v>1</v>
      </c>
      <c r="C3434" t="s">
        <v>76</v>
      </c>
      <c r="D3434" t="s">
        <v>81</v>
      </c>
      <c r="E3434" t="s">
        <v>126</v>
      </c>
      <c r="F3434" t="s">
        <v>9673</v>
      </c>
      <c r="G3434" t="s">
        <v>160</v>
      </c>
      <c r="H3434" t="s">
        <v>46</v>
      </c>
      <c r="I3434" t="s">
        <v>129</v>
      </c>
      <c r="J3434" t="s">
        <v>130</v>
      </c>
      <c r="K3434" t="s">
        <v>131</v>
      </c>
      <c r="L3434" t="s">
        <v>9674</v>
      </c>
      <c r="M3434" t="s">
        <v>9675</v>
      </c>
      <c r="N3434">
        <v>0.69750000000000001</v>
      </c>
      <c r="O3434">
        <v>0</v>
      </c>
      <c r="P3434">
        <v>3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2.0924999999999998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2766526</v>
      </c>
      <c r="B3435">
        <v>1</v>
      </c>
      <c r="C3435" t="s">
        <v>77</v>
      </c>
      <c r="D3435" t="s">
        <v>123</v>
      </c>
      <c r="E3435" t="s">
        <v>158</v>
      </c>
      <c r="F3435" t="s">
        <v>750</v>
      </c>
      <c r="G3435" t="s">
        <v>199</v>
      </c>
      <c r="H3435" t="s">
        <v>47</v>
      </c>
      <c r="I3435" t="s">
        <v>129</v>
      </c>
      <c r="J3435" t="s">
        <v>130</v>
      </c>
      <c r="K3435" t="s">
        <v>131</v>
      </c>
      <c r="L3435" t="s">
        <v>9676</v>
      </c>
      <c r="M3435" t="s">
        <v>9677</v>
      </c>
      <c r="N3435">
        <v>7.7608333329999999</v>
      </c>
      <c r="O3435">
        <v>51</v>
      </c>
      <c r="P3435">
        <v>27</v>
      </c>
      <c r="Q3435">
        <v>0</v>
      </c>
      <c r="R3435">
        <v>0</v>
      </c>
      <c r="S3435">
        <v>0</v>
      </c>
      <c r="T3435">
        <v>0</v>
      </c>
      <c r="U3435">
        <v>395.80250000000001</v>
      </c>
      <c r="V3435">
        <v>209.54249999999999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2766527</v>
      </c>
      <c r="B3436">
        <v>1</v>
      </c>
      <c r="C3436" t="s">
        <v>76</v>
      </c>
      <c r="D3436" t="s">
        <v>106</v>
      </c>
      <c r="E3436" t="s">
        <v>163</v>
      </c>
      <c r="F3436" t="s">
        <v>9678</v>
      </c>
      <c r="G3436" t="s">
        <v>199</v>
      </c>
      <c r="H3436" t="s">
        <v>47</v>
      </c>
      <c r="I3436" t="s">
        <v>129</v>
      </c>
      <c r="J3436" t="s">
        <v>130</v>
      </c>
      <c r="K3436" t="s">
        <v>131</v>
      </c>
      <c r="L3436" t="s">
        <v>9667</v>
      </c>
      <c r="M3436" t="s">
        <v>9679</v>
      </c>
      <c r="N3436">
        <v>0.229444444</v>
      </c>
      <c r="O3436">
        <v>0</v>
      </c>
      <c r="P3436">
        <v>614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140.87888899999999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2766530</v>
      </c>
      <c r="B3437">
        <v>1</v>
      </c>
      <c r="C3437" t="s">
        <v>76</v>
      </c>
      <c r="D3437" t="s">
        <v>106</v>
      </c>
      <c r="E3437" t="s">
        <v>163</v>
      </c>
      <c r="F3437" t="s">
        <v>9680</v>
      </c>
      <c r="G3437" t="s">
        <v>348</v>
      </c>
      <c r="H3437" t="s">
        <v>47</v>
      </c>
      <c r="I3437" t="s">
        <v>129</v>
      </c>
      <c r="J3437" t="s">
        <v>130</v>
      </c>
      <c r="K3437" t="s">
        <v>142</v>
      </c>
      <c r="L3437" t="s">
        <v>9681</v>
      </c>
      <c r="M3437" t="s">
        <v>9682</v>
      </c>
      <c r="N3437">
        <v>5.1630555549999997</v>
      </c>
      <c r="O3437">
        <v>1</v>
      </c>
      <c r="P3437">
        <v>1545</v>
      </c>
      <c r="Q3437">
        <v>0</v>
      </c>
      <c r="R3437">
        <v>0</v>
      </c>
      <c r="S3437">
        <v>0</v>
      </c>
      <c r="T3437">
        <v>0</v>
      </c>
      <c r="U3437">
        <v>5.1630560000000001</v>
      </c>
      <c r="V3437">
        <v>7976.9208319999998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2766534</v>
      </c>
      <c r="B3438">
        <v>1</v>
      </c>
      <c r="C3438" t="s">
        <v>77</v>
      </c>
      <c r="D3438" t="s">
        <v>117</v>
      </c>
      <c r="E3438" t="s">
        <v>153</v>
      </c>
      <c r="F3438" t="s">
        <v>9683</v>
      </c>
      <c r="G3438" t="s">
        <v>578</v>
      </c>
      <c r="H3438" t="s">
        <v>46</v>
      </c>
      <c r="I3438" t="s">
        <v>129</v>
      </c>
      <c r="J3438" t="s">
        <v>15</v>
      </c>
      <c r="K3438" t="s">
        <v>131</v>
      </c>
      <c r="L3438" t="s">
        <v>9684</v>
      </c>
      <c r="M3438" t="s">
        <v>9685</v>
      </c>
      <c r="N3438">
        <v>2.304444444</v>
      </c>
      <c r="O3438">
        <v>0</v>
      </c>
      <c r="P3438">
        <v>0</v>
      </c>
      <c r="Q3438">
        <v>0</v>
      </c>
      <c r="R3438">
        <v>3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6.9133329999999997</v>
      </c>
      <c r="Y3438">
        <v>0</v>
      </c>
      <c r="Z3438">
        <v>0</v>
      </c>
    </row>
    <row r="3439" spans="1:26" x14ac:dyDescent="0.3">
      <c r="A3439">
        <v>2766535</v>
      </c>
      <c r="B3439">
        <v>1</v>
      </c>
      <c r="C3439" t="s">
        <v>76</v>
      </c>
      <c r="D3439" t="s">
        <v>84</v>
      </c>
      <c r="E3439" t="s">
        <v>163</v>
      </c>
      <c r="F3439" t="s">
        <v>9686</v>
      </c>
      <c r="G3439" t="s">
        <v>199</v>
      </c>
      <c r="H3439" t="s">
        <v>47</v>
      </c>
      <c r="I3439" t="s">
        <v>129</v>
      </c>
      <c r="J3439" t="s">
        <v>130</v>
      </c>
      <c r="K3439" t="s">
        <v>131</v>
      </c>
      <c r="L3439" t="s">
        <v>9687</v>
      </c>
      <c r="M3439" t="s">
        <v>9688</v>
      </c>
      <c r="N3439">
        <v>0.59722222199999997</v>
      </c>
      <c r="O3439">
        <v>1</v>
      </c>
      <c r="P3439">
        <v>757</v>
      </c>
      <c r="Q3439">
        <v>0</v>
      </c>
      <c r="R3439">
        <v>0</v>
      </c>
      <c r="S3439">
        <v>0</v>
      </c>
      <c r="T3439">
        <v>0</v>
      </c>
      <c r="U3439">
        <v>0.59722200000000003</v>
      </c>
      <c r="V3439">
        <v>452.09722199999999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2766551</v>
      </c>
      <c r="B3440">
        <v>1</v>
      </c>
      <c r="C3440" t="s">
        <v>76</v>
      </c>
      <c r="D3440" t="s">
        <v>96</v>
      </c>
      <c r="E3440" t="s">
        <v>145</v>
      </c>
      <c r="F3440" t="s">
        <v>9689</v>
      </c>
      <c r="G3440" t="s">
        <v>150</v>
      </c>
      <c r="H3440" t="s">
        <v>46</v>
      </c>
      <c r="I3440" t="s">
        <v>129</v>
      </c>
      <c r="J3440" t="s">
        <v>130</v>
      </c>
      <c r="K3440" t="s">
        <v>131</v>
      </c>
      <c r="L3440" t="s">
        <v>9690</v>
      </c>
      <c r="M3440" t="s">
        <v>9691</v>
      </c>
      <c r="N3440">
        <v>2.0647222219999999</v>
      </c>
      <c r="O3440">
        <v>0</v>
      </c>
      <c r="P3440">
        <v>8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16.517778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2766541</v>
      </c>
      <c r="B3441">
        <v>1</v>
      </c>
      <c r="C3441" t="s">
        <v>76</v>
      </c>
      <c r="D3441" t="s">
        <v>78</v>
      </c>
      <c r="E3441" t="s">
        <v>153</v>
      </c>
      <c r="F3441" t="s">
        <v>9692</v>
      </c>
      <c r="G3441" t="s">
        <v>249</v>
      </c>
      <c r="H3441" t="s">
        <v>46</v>
      </c>
      <c r="I3441" t="s">
        <v>129</v>
      </c>
      <c r="J3441" t="s">
        <v>130</v>
      </c>
      <c r="K3441" t="s">
        <v>131</v>
      </c>
      <c r="L3441" t="s">
        <v>9693</v>
      </c>
      <c r="M3441" t="s">
        <v>9694</v>
      </c>
      <c r="N3441">
        <v>1.2138888880000001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1.213889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2766545</v>
      </c>
      <c r="B3442">
        <v>1</v>
      </c>
      <c r="C3442" t="s">
        <v>76</v>
      </c>
      <c r="D3442" t="s">
        <v>92</v>
      </c>
      <c r="E3442" t="s">
        <v>153</v>
      </c>
      <c r="F3442" t="s">
        <v>9695</v>
      </c>
      <c r="G3442" t="s">
        <v>155</v>
      </c>
      <c r="H3442" t="s">
        <v>46</v>
      </c>
      <c r="I3442" t="s">
        <v>129</v>
      </c>
      <c r="J3442" t="s">
        <v>130</v>
      </c>
      <c r="K3442" t="s">
        <v>131</v>
      </c>
      <c r="L3442" t="s">
        <v>9696</v>
      </c>
      <c r="M3442" t="s">
        <v>9697</v>
      </c>
      <c r="N3442">
        <v>6.8563888879999997</v>
      </c>
      <c r="O3442">
        <v>0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6.8563890000000001</v>
      </c>
      <c r="Y3442">
        <v>0</v>
      </c>
      <c r="Z3442">
        <v>0</v>
      </c>
    </row>
    <row r="3443" spans="1:26" x14ac:dyDescent="0.3">
      <c r="A3443">
        <v>2766546</v>
      </c>
      <c r="B3443">
        <v>1</v>
      </c>
      <c r="C3443" t="s">
        <v>77</v>
      </c>
      <c r="D3443" t="s">
        <v>115</v>
      </c>
      <c r="E3443" t="s">
        <v>126</v>
      </c>
      <c r="F3443" t="s">
        <v>9698</v>
      </c>
      <c r="G3443" t="s">
        <v>160</v>
      </c>
      <c r="H3443" t="s">
        <v>46</v>
      </c>
      <c r="I3443" t="s">
        <v>129</v>
      </c>
      <c r="J3443" t="s">
        <v>130</v>
      </c>
      <c r="K3443" t="s">
        <v>131</v>
      </c>
      <c r="L3443" t="s">
        <v>9699</v>
      </c>
      <c r="M3443" t="s">
        <v>9700</v>
      </c>
      <c r="N3443">
        <v>1.2441666659999999</v>
      </c>
      <c r="O3443">
        <v>0</v>
      </c>
      <c r="P3443">
        <v>0</v>
      </c>
      <c r="Q3443">
        <v>0</v>
      </c>
      <c r="R3443">
        <v>164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204.04333299999999</v>
      </c>
      <c r="Y3443">
        <v>0</v>
      </c>
      <c r="Z3443">
        <v>0</v>
      </c>
    </row>
    <row r="3444" spans="1:26" x14ac:dyDescent="0.3">
      <c r="A3444">
        <v>2766548</v>
      </c>
      <c r="B3444">
        <v>1</v>
      </c>
      <c r="C3444" t="s">
        <v>76</v>
      </c>
      <c r="D3444" t="s">
        <v>92</v>
      </c>
      <c r="E3444" t="s">
        <v>163</v>
      </c>
      <c r="F3444" t="s">
        <v>9701</v>
      </c>
      <c r="G3444" t="s">
        <v>364</v>
      </c>
      <c r="H3444" t="s">
        <v>47</v>
      </c>
      <c r="I3444" t="s">
        <v>129</v>
      </c>
      <c r="J3444" t="s">
        <v>130</v>
      </c>
      <c r="K3444" t="s">
        <v>131</v>
      </c>
      <c r="L3444" t="s">
        <v>9702</v>
      </c>
      <c r="M3444" t="s">
        <v>9703</v>
      </c>
      <c r="N3444">
        <v>8.4124999999999996</v>
      </c>
      <c r="O3444">
        <v>0</v>
      </c>
      <c r="P3444">
        <v>0</v>
      </c>
      <c r="Q3444">
        <v>0</v>
      </c>
      <c r="R3444">
        <v>165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1388.0625</v>
      </c>
      <c r="Y3444">
        <v>0</v>
      </c>
      <c r="Z3444">
        <v>0</v>
      </c>
    </row>
    <row r="3445" spans="1:26" x14ac:dyDescent="0.3">
      <c r="A3445">
        <v>2766557</v>
      </c>
      <c r="B3445">
        <v>1</v>
      </c>
      <c r="C3445" t="s">
        <v>76</v>
      </c>
      <c r="D3445" t="s">
        <v>93</v>
      </c>
      <c r="E3445" t="s">
        <v>153</v>
      </c>
      <c r="F3445" t="s">
        <v>9704</v>
      </c>
      <c r="G3445" t="s">
        <v>155</v>
      </c>
      <c r="H3445" t="s">
        <v>46</v>
      </c>
      <c r="I3445" t="s">
        <v>129</v>
      </c>
      <c r="J3445" t="s">
        <v>130</v>
      </c>
      <c r="K3445" t="s">
        <v>131</v>
      </c>
      <c r="L3445" t="s">
        <v>9705</v>
      </c>
      <c r="M3445" t="s">
        <v>9706</v>
      </c>
      <c r="N3445">
        <v>2.219166666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2.2191670000000001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2766554</v>
      </c>
      <c r="B3446">
        <v>1</v>
      </c>
      <c r="C3446" t="s">
        <v>76</v>
      </c>
      <c r="D3446" t="s">
        <v>94</v>
      </c>
      <c r="E3446" t="s">
        <v>167</v>
      </c>
      <c r="F3446" t="s">
        <v>9707</v>
      </c>
      <c r="G3446" t="s">
        <v>195</v>
      </c>
      <c r="H3446" t="s">
        <v>46</v>
      </c>
      <c r="I3446" t="s">
        <v>129</v>
      </c>
      <c r="J3446" t="s">
        <v>130</v>
      </c>
      <c r="K3446" t="s">
        <v>131</v>
      </c>
      <c r="L3446" t="s">
        <v>9708</v>
      </c>
      <c r="M3446" t="s">
        <v>9709</v>
      </c>
      <c r="N3446">
        <v>1.156111111</v>
      </c>
      <c r="O3446">
        <v>0</v>
      </c>
      <c r="P3446">
        <v>0</v>
      </c>
      <c r="Q3446">
        <v>0</v>
      </c>
      <c r="R3446">
        <v>205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237.00277800000001</v>
      </c>
      <c r="Y3446">
        <v>0</v>
      </c>
      <c r="Z3446">
        <v>0</v>
      </c>
    </row>
    <row r="3447" spans="1:26" x14ac:dyDescent="0.3">
      <c r="A3447">
        <v>2766568</v>
      </c>
      <c r="B3447">
        <v>1</v>
      </c>
      <c r="C3447" t="s">
        <v>76</v>
      </c>
      <c r="D3447" t="s">
        <v>104</v>
      </c>
      <c r="E3447" t="s">
        <v>158</v>
      </c>
      <c r="F3447" t="s">
        <v>7558</v>
      </c>
      <c r="G3447" t="s">
        <v>199</v>
      </c>
      <c r="H3447" t="s">
        <v>47</v>
      </c>
      <c r="I3447" t="s">
        <v>129</v>
      </c>
      <c r="J3447" t="s">
        <v>130</v>
      </c>
      <c r="K3447" t="s">
        <v>131</v>
      </c>
      <c r="L3447" t="s">
        <v>9710</v>
      </c>
      <c r="M3447" t="s">
        <v>9711</v>
      </c>
      <c r="N3447">
        <v>6.5000000000000002E-2</v>
      </c>
      <c r="O3447">
        <v>0</v>
      </c>
      <c r="P3447">
        <v>0</v>
      </c>
      <c r="Q3447">
        <v>5</v>
      </c>
      <c r="R3447">
        <v>598</v>
      </c>
      <c r="S3447">
        <v>26</v>
      </c>
      <c r="T3447">
        <v>4792</v>
      </c>
      <c r="U3447">
        <v>0</v>
      </c>
      <c r="V3447">
        <v>0</v>
      </c>
      <c r="W3447">
        <v>0.32500000000000001</v>
      </c>
      <c r="X3447">
        <v>38.869999999999997</v>
      </c>
      <c r="Y3447">
        <v>1.69</v>
      </c>
      <c r="Z3447">
        <v>311.48</v>
      </c>
    </row>
    <row r="3448" spans="1:26" x14ac:dyDescent="0.3">
      <c r="A3448">
        <v>2766584</v>
      </c>
      <c r="B3448">
        <v>1</v>
      </c>
      <c r="C3448" t="s">
        <v>76</v>
      </c>
      <c r="D3448" t="s">
        <v>86</v>
      </c>
      <c r="E3448" t="s">
        <v>163</v>
      </c>
      <c r="F3448" t="s">
        <v>9614</v>
      </c>
      <c r="G3448" t="s">
        <v>728</v>
      </c>
      <c r="H3448" t="s">
        <v>47</v>
      </c>
      <c r="I3448" t="s">
        <v>339</v>
      </c>
      <c r="J3448" t="s">
        <v>130</v>
      </c>
      <c r="K3448" t="s">
        <v>131</v>
      </c>
      <c r="L3448" t="s">
        <v>9712</v>
      </c>
      <c r="M3448" t="s">
        <v>9713</v>
      </c>
      <c r="N3448">
        <v>1.3333332999999999E-2</v>
      </c>
      <c r="O3448">
        <v>0</v>
      </c>
      <c r="P3448">
        <v>980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13.066666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2766587</v>
      </c>
      <c r="B3449">
        <v>1</v>
      </c>
      <c r="C3449" t="s">
        <v>76</v>
      </c>
      <c r="D3449" t="s">
        <v>102</v>
      </c>
      <c r="E3449" t="s">
        <v>158</v>
      </c>
      <c r="F3449" t="s">
        <v>9714</v>
      </c>
      <c r="G3449" t="s">
        <v>199</v>
      </c>
      <c r="H3449" t="s">
        <v>47</v>
      </c>
      <c r="I3449" t="s">
        <v>129</v>
      </c>
      <c r="J3449" t="s">
        <v>130</v>
      </c>
      <c r="K3449" t="s">
        <v>131</v>
      </c>
      <c r="L3449" t="s">
        <v>9715</v>
      </c>
      <c r="M3449" t="s">
        <v>9716</v>
      </c>
      <c r="N3449">
        <v>0.66388888800000001</v>
      </c>
      <c r="O3449">
        <v>37</v>
      </c>
      <c r="P3449">
        <v>728</v>
      </c>
      <c r="Q3449">
        <v>13</v>
      </c>
      <c r="R3449">
        <v>6</v>
      </c>
      <c r="S3449">
        <v>0</v>
      </c>
      <c r="T3449">
        <v>0</v>
      </c>
      <c r="U3449">
        <v>24.563889</v>
      </c>
      <c r="V3449">
        <v>483.31110999999999</v>
      </c>
      <c r="W3449">
        <v>8.6305560000000003</v>
      </c>
      <c r="X3449">
        <v>3.983333</v>
      </c>
      <c r="Y3449">
        <v>0</v>
      </c>
      <c r="Z3449">
        <v>0</v>
      </c>
    </row>
    <row r="3450" spans="1:26" x14ac:dyDescent="0.3">
      <c r="A3450">
        <v>2766599</v>
      </c>
      <c r="B3450">
        <v>1</v>
      </c>
      <c r="C3450" t="s">
        <v>76</v>
      </c>
      <c r="D3450" t="s">
        <v>93</v>
      </c>
      <c r="E3450" t="s">
        <v>153</v>
      </c>
      <c r="F3450" t="s">
        <v>9717</v>
      </c>
      <c r="G3450" t="s">
        <v>249</v>
      </c>
      <c r="H3450" t="s">
        <v>46</v>
      </c>
      <c r="I3450" t="s">
        <v>129</v>
      </c>
      <c r="J3450" t="s">
        <v>130</v>
      </c>
      <c r="K3450" t="s">
        <v>131</v>
      </c>
      <c r="L3450" t="s">
        <v>9718</v>
      </c>
      <c r="M3450" t="s">
        <v>9719</v>
      </c>
      <c r="N3450">
        <v>3.2647222220000001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3.2647219999999999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2766645</v>
      </c>
      <c r="B3451">
        <v>1</v>
      </c>
      <c r="C3451" t="s">
        <v>77</v>
      </c>
      <c r="D3451" t="s">
        <v>116</v>
      </c>
      <c r="E3451" t="s">
        <v>222</v>
      </c>
      <c r="F3451" t="s">
        <v>7636</v>
      </c>
      <c r="G3451" t="s">
        <v>199</v>
      </c>
      <c r="H3451" t="s">
        <v>47</v>
      </c>
      <c r="I3451" t="s">
        <v>129</v>
      </c>
      <c r="J3451" t="s">
        <v>130</v>
      </c>
      <c r="K3451" t="s">
        <v>131</v>
      </c>
      <c r="L3451" t="s">
        <v>9720</v>
      </c>
      <c r="M3451" t="s">
        <v>9721</v>
      </c>
      <c r="N3451">
        <v>0.60833333300000003</v>
      </c>
      <c r="O3451">
        <v>317</v>
      </c>
      <c r="P3451">
        <v>1054</v>
      </c>
      <c r="Q3451">
        <v>0</v>
      </c>
      <c r="R3451">
        <v>0</v>
      </c>
      <c r="S3451">
        <v>8</v>
      </c>
      <c r="T3451">
        <v>47</v>
      </c>
      <c r="U3451">
        <v>192.841667</v>
      </c>
      <c r="V3451">
        <v>641.18333299999995</v>
      </c>
      <c r="W3451">
        <v>0</v>
      </c>
      <c r="X3451">
        <v>0</v>
      </c>
      <c r="Y3451">
        <v>4.8666669999999996</v>
      </c>
      <c r="Z3451">
        <v>28.591667000000001</v>
      </c>
    </row>
    <row r="3452" spans="1:26" x14ac:dyDescent="0.3">
      <c r="A3452">
        <v>2766605</v>
      </c>
      <c r="B3452">
        <v>1</v>
      </c>
      <c r="C3452" t="s">
        <v>77</v>
      </c>
      <c r="D3452" t="s">
        <v>108</v>
      </c>
      <c r="E3452" t="s">
        <v>145</v>
      </c>
      <c r="F3452" t="s">
        <v>9722</v>
      </c>
      <c r="G3452" t="s">
        <v>160</v>
      </c>
      <c r="H3452" t="s">
        <v>46</v>
      </c>
      <c r="I3452" t="s">
        <v>129</v>
      </c>
      <c r="J3452" t="s">
        <v>130</v>
      </c>
      <c r="K3452" t="s">
        <v>131</v>
      </c>
      <c r="L3452" t="s">
        <v>9723</v>
      </c>
      <c r="M3452" t="s">
        <v>9724</v>
      </c>
      <c r="N3452">
        <v>0.46722222200000002</v>
      </c>
      <c r="O3452">
        <v>0</v>
      </c>
      <c r="P3452">
        <v>67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31.303889000000002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2766616</v>
      </c>
      <c r="B3453">
        <v>1</v>
      </c>
      <c r="C3453" t="s">
        <v>76</v>
      </c>
      <c r="D3453" t="s">
        <v>80</v>
      </c>
      <c r="E3453" t="s">
        <v>153</v>
      </c>
      <c r="F3453" t="s">
        <v>9725</v>
      </c>
      <c r="G3453" t="s">
        <v>206</v>
      </c>
      <c r="H3453" t="s">
        <v>46</v>
      </c>
      <c r="I3453" t="s">
        <v>129</v>
      </c>
      <c r="J3453" t="s">
        <v>130</v>
      </c>
      <c r="K3453" t="s">
        <v>131</v>
      </c>
      <c r="L3453" t="s">
        <v>9726</v>
      </c>
      <c r="M3453" t="s">
        <v>9727</v>
      </c>
      <c r="N3453">
        <v>1.2116666659999999</v>
      </c>
      <c r="O3453">
        <v>0</v>
      </c>
      <c r="P3453">
        <v>2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2.423333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2766628</v>
      </c>
      <c r="B3454">
        <v>1</v>
      </c>
      <c r="C3454" t="s">
        <v>76</v>
      </c>
      <c r="D3454" t="s">
        <v>103</v>
      </c>
      <c r="E3454" t="s">
        <v>153</v>
      </c>
      <c r="F3454" t="s">
        <v>9728</v>
      </c>
      <c r="G3454" t="s">
        <v>155</v>
      </c>
      <c r="H3454" t="s">
        <v>46</v>
      </c>
      <c r="I3454" t="s">
        <v>129</v>
      </c>
      <c r="J3454" t="s">
        <v>130</v>
      </c>
      <c r="K3454" t="s">
        <v>131</v>
      </c>
      <c r="L3454" t="s">
        <v>9729</v>
      </c>
      <c r="M3454" t="s">
        <v>9730</v>
      </c>
      <c r="N3454">
        <v>4.4144444439999999</v>
      </c>
      <c r="O3454">
        <v>0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4.4144439999999996</v>
      </c>
      <c r="Y3454">
        <v>0</v>
      </c>
      <c r="Z3454">
        <v>0</v>
      </c>
    </row>
    <row r="3455" spans="1:26" x14ac:dyDescent="0.3">
      <c r="A3455">
        <v>2766624</v>
      </c>
      <c r="B3455">
        <v>1</v>
      </c>
      <c r="C3455" t="s">
        <v>76</v>
      </c>
      <c r="D3455" t="s">
        <v>97</v>
      </c>
      <c r="E3455" t="s">
        <v>167</v>
      </c>
      <c r="F3455" t="s">
        <v>9731</v>
      </c>
      <c r="G3455" t="s">
        <v>160</v>
      </c>
      <c r="H3455" t="s">
        <v>46</v>
      </c>
      <c r="I3455" t="s">
        <v>129</v>
      </c>
      <c r="J3455" t="s">
        <v>130</v>
      </c>
      <c r="K3455" t="s">
        <v>131</v>
      </c>
      <c r="L3455" t="s">
        <v>9732</v>
      </c>
      <c r="M3455" t="s">
        <v>9733</v>
      </c>
      <c r="N3455">
        <v>0.69805555500000005</v>
      </c>
      <c r="O3455">
        <v>0</v>
      </c>
      <c r="P3455">
        <v>106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73.993888999999996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2766611</v>
      </c>
      <c r="B3456">
        <v>1</v>
      </c>
      <c r="C3456" t="s">
        <v>76</v>
      </c>
      <c r="D3456" t="s">
        <v>83</v>
      </c>
      <c r="E3456" t="s">
        <v>153</v>
      </c>
      <c r="F3456" t="s">
        <v>9734</v>
      </c>
      <c r="G3456" t="s">
        <v>206</v>
      </c>
      <c r="H3456" t="s">
        <v>46</v>
      </c>
      <c r="I3456" t="s">
        <v>129</v>
      </c>
      <c r="J3456" t="s">
        <v>130</v>
      </c>
      <c r="K3456" t="s">
        <v>131</v>
      </c>
      <c r="L3456" t="s">
        <v>9735</v>
      </c>
      <c r="M3456" t="s">
        <v>9736</v>
      </c>
      <c r="N3456">
        <v>6.0138888880000003</v>
      </c>
      <c r="O3456">
        <v>0</v>
      </c>
      <c r="P3456">
        <v>16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96.222222000000002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2766668</v>
      </c>
      <c r="B3457">
        <v>1</v>
      </c>
      <c r="C3457" t="s">
        <v>76</v>
      </c>
      <c r="D3457" t="s">
        <v>101</v>
      </c>
      <c r="E3457" t="s">
        <v>222</v>
      </c>
      <c r="F3457" t="s">
        <v>9737</v>
      </c>
      <c r="G3457" t="s">
        <v>199</v>
      </c>
      <c r="H3457" t="s">
        <v>47</v>
      </c>
      <c r="I3457" t="s">
        <v>129</v>
      </c>
      <c r="J3457" t="s">
        <v>130</v>
      </c>
      <c r="K3457" t="s">
        <v>131</v>
      </c>
      <c r="L3457" t="s">
        <v>9738</v>
      </c>
      <c r="M3457" t="s">
        <v>9739</v>
      </c>
      <c r="N3457">
        <v>1.9488888879999999</v>
      </c>
      <c r="O3457">
        <v>7</v>
      </c>
      <c r="P3457">
        <v>86</v>
      </c>
      <c r="Q3457">
        <v>0</v>
      </c>
      <c r="R3457">
        <v>0</v>
      </c>
      <c r="S3457">
        <v>0</v>
      </c>
      <c r="T3457">
        <v>0</v>
      </c>
      <c r="U3457">
        <v>13.642222</v>
      </c>
      <c r="V3457">
        <v>167.604444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2766648</v>
      </c>
      <c r="B3458">
        <v>1</v>
      </c>
      <c r="C3458" t="s">
        <v>76</v>
      </c>
      <c r="D3458" t="s">
        <v>101</v>
      </c>
      <c r="E3458" t="s">
        <v>222</v>
      </c>
      <c r="F3458" t="s">
        <v>9740</v>
      </c>
      <c r="G3458" t="s">
        <v>199</v>
      </c>
      <c r="H3458" t="s">
        <v>47</v>
      </c>
      <c r="I3458" t="s">
        <v>129</v>
      </c>
      <c r="J3458" t="s">
        <v>130</v>
      </c>
      <c r="K3458" t="s">
        <v>131</v>
      </c>
      <c r="L3458" t="s">
        <v>9741</v>
      </c>
      <c r="M3458" t="s">
        <v>9742</v>
      </c>
      <c r="N3458">
        <v>0.16388888800000001</v>
      </c>
      <c r="O3458">
        <v>55</v>
      </c>
      <c r="P3458">
        <v>698</v>
      </c>
      <c r="Q3458">
        <v>0</v>
      </c>
      <c r="R3458">
        <v>0</v>
      </c>
      <c r="S3458">
        <v>0</v>
      </c>
      <c r="T3458">
        <v>0</v>
      </c>
      <c r="U3458">
        <v>9.0138890000000007</v>
      </c>
      <c r="V3458">
        <v>114.39444399999999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2766651</v>
      </c>
      <c r="B3459">
        <v>1</v>
      </c>
      <c r="C3459" t="s">
        <v>76</v>
      </c>
      <c r="D3459" t="s">
        <v>85</v>
      </c>
      <c r="E3459" t="s">
        <v>153</v>
      </c>
      <c r="F3459" t="s">
        <v>9743</v>
      </c>
      <c r="G3459" t="s">
        <v>578</v>
      </c>
      <c r="H3459" t="s">
        <v>46</v>
      </c>
      <c r="I3459" t="s">
        <v>129</v>
      </c>
      <c r="J3459" t="s">
        <v>15</v>
      </c>
      <c r="K3459" t="s">
        <v>131</v>
      </c>
      <c r="L3459" t="s">
        <v>9744</v>
      </c>
      <c r="M3459" t="s">
        <v>9745</v>
      </c>
      <c r="N3459">
        <v>0.86277777700000002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0.86277800000000004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2766653</v>
      </c>
      <c r="B3460">
        <v>1</v>
      </c>
      <c r="C3460" t="s">
        <v>76</v>
      </c>
      <c r="D3460" t="s">
        <v>78</v>
      </c>
      <c r="E3460" t="s">
        <v>153</v>
      </c>
      <c r="F3460" t="s">
        <v>9746</v>
      </c>
      <c r="G3460" t="s">
        <v>155</v>
      </c>
      <c r="H3460" t="s">
        <v>46</v>
      </c>
      <c r="I3460" t="s">
        <v>129</v>
      </c>
      <c r="J3460" t="s">
        <v>130</v>
      </c>
      <c r="K3460" t="s">
        <v>131</v>
      </c>
      <c r="L3460" t="s">
        <v>9747</v>
      </c>
      <c r="M3460" t="s">
        <v>9748</v>
      </c>
      <c r="N3460">
        <v>7.2069444440000003</v>
      </c>
      <c r="O3460">
        <v>0</v>
      </c>
      <c r="P3460">
        <v>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7.206944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2766669</v>
      </c>
      <c r="B3461">
        <v>1</v>
      </c>
      <c r="C3461" t="s">
        <v>76</v>
      </c>
      <c r="D3461" t="s">
        <v>90</v>
      </c>
      <c r="E3461" t="s">
        <v>222</v>
      </c>
      <c r="F3461" t="s">
        <v>9641</v>
      </c>
      <c r="G3461" t="s">
        <v>199</v>
      </c>
      <c r="H3461" t="s">
        <v>47</v>
      </c>
      <c r="I3461" t="s">
        <v>129</v>
      </c>
      <c r="J3461" t="s">
        <v>130</v>
      </c>
      <c r="K3461" t="s">
        <v>131</v>
      </c>
      <c r="L3461" t="s">
        <v>9749</v>
      </c>
      <c r="M3461" t="s">
        <v>9750</v>
      </c>
      <c r="N3461">
        <v>0.61055555500000003</v>
      </c>
      <c r="O3461">
        <v>0</v>
      </c>
      <c r="P3461">
        <v>0</v>
      </c>
      <c r="Q3461">
        <v>0</v>
      </c>
      <c r="R3461">
        <v>0</v>
      </c>
      <c r="S3461">
        <v>23</v>
      </c>
      <c r="T3461">
        <v>55</v>
      </c>
      <c r="U3461">
        <v>0</v>
      </c>
      <c r="V3461">
        <v>0</v>
      </c>
      <c r="W3461">
        <v>0</v>
      </c>
      <c r="X3461">
        <v>0</v>
      </c>
      <c r="Y3461">
        <v>14.042778</v>
      </c>
      <c r="Z3461">
        <v>33.580556000000001</v>
      </c>
    </row>
    <row r="3462" spans="1:26" x14ac:dyDescent="0.3">
      <c r="A3462">
        <v>2766657</v>
      </c>
      <c r="B3462">
        <v>1</v>
      </c>
      <c r="C3462" t="s">
        <v>76</v>
      </c>
      <c r="D3462" t="s">
        <v>90</v>
      </c>
      <c r="E3462" t="s">
        <v>222</v>
      </c>
      <c r="F3462" t="s">
        <v>7289</v>
      </c>
      <c r="G3462" t="s">
        <v>199</v>
      </c>
      <c r="H3462" t="s">
        <v>47</v>
      </c>
      <c r="I3462" t="s">
        <v>129</v>
      </c>
      <c r="J3462" t="s">
        <v>130</v>
      </c>
      <c r="K3462" t="s">
        <v>131</v>
      </c>
      <c r="L3462" t="s">
        <v>9751</v>
      </c>
      <c r="M3462" t="s">
        <v>9752</v>
      </c>
      <c r="N3462">
        <v>0.96555555500000001</v>
      </c>
      <c r="O3462">
        <v>0</v>
      </c>
      <c r="P3462">
        <v>0</v>
      </c>
      <c r="Q3462">
        <v>0</v>
      </c>
      <c r="R3462">
        <v>0</v>
      </c>
      <c r="S3462">
        <v>48</v>
      </c>
      <c r="T3462">
        <v>3534</v>
      </c>
      <c r="U3462">
        <v>0</v>
      </c>
      <c r="V3462">
        <v>0</v>
      </c>
      <c r="W3462">
        <v>0</v>
      </c>
      <c r="X3462">
        <v>0</v>
      </c>
      <c r="Y3462">
        <v>46.346666999999997</v>
      </c>
      <c r="Z3462">
        <v>3412.2733309999999</v>
      </c>
    </row>
    <row r="3463" spans="1:26" x14ac:dyDescent="0.3">
      <c r="A3463">
        <v>2766660</v>
      </c>
      <c r="B3463">
        <v>1</v>
      </c>
      <c r="C3463" t="s">
        <v>77</v>
      </c>
      <c r="D3463" t="s">
        <v>114</v>
      </c>
      <c r="E3463" t="s">
        <v>158</v>
      </c>
      <c r="F3463" t="s">
        <v>9753</v>
      </c>
      <c r="G3463" t="s">
        <v>199</v>
      </c>
      <c r="H3463" t="s">
        <v>47</v>
      </c>
      <c r="I3463" t="s">
        <v>129</v>
      </c>
      <c r="J3463" t="s">
        <v>130</v>
      </c>
      <c r="K3463" t="s">
        <v>131</v>
      </c>
      <c r="L3463" t="s">
        <v>9754</v>
      </c>
      <c r="M3463" t="s">
        <v>9755</v>
      </c>
      <c r="N3463">
        <v>0.17388888799999999</v>
      </c>
      <c r="O3463">
        <v>0</v>
      </c>
      <c r="P3463">
        <v>0</v>
      </c>
      <c r="Q3463">
        <v>26</v>
      </c>
      <c r="R3463">
        <v>11</v>
      </c>
      <c r="S3463">
        <v>163</v>
      </c>
      <c r="T3463">
        <v>788</v>
      </c>
      <c r="U3463">
        <v>0</v>
      </c>
      <c r="V3463">
        <v>0</v>
      </c>
      <c r="W3463">
        <v>4.5211110000000003</v>
      </c>
      <c r="X3463">
        <v>1.9127780000000001</v>
      </c>
      <c r="Y3463">
        <v>28.343889000000001</v>
      </c>
      <c r="Z3463">
        <v>137.02444399999999</v>
      </c>
    </row>
    <row r="3464" spans="1:26" x14ac:dyDescent="0.3">
      <c r="A3464">
        <v>2766670</v>
      </c>
      <c r="B3464">
        <v>1</v>
      </c>
      <c r="C3464" t="s">
        <v>76</v>
      </c>
      <c r="D3464" t="s">
        <v>100</v>
      </c>
      <c r="E3464" t="s">
        <v>163</v>
      </c>
      <c r="F3464" t="s">
        <v>9756</v>
      </c>
      <c r="G3464" t="s">
        <v>364</v>
      </c>
      <c r="H3464" t="s">
        <v>47</v>
      </c>
      <c r="I3464" t="s">
        <v>129</v>
      </c>
      <c r="J3464" t="s">
        <v>130</v>
      </c>
      <c r="K3464" t="s">
        <v>131</v>
      </c>
      <c r="L3464" t="s">
        <v>9757</v>
      </c>
      <c r="M3464" t="s">
        <v>9758</v>
      </c>
      <c r="N3464">
        <v>3.4994444439999999</v>
      </c>
      <c r="O3464">
        <v>0</v>
      </c>
      <c r="P3464">
        <v>14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48.992221999999998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2766682</v>
      </c>
      <c r="B3465">
        <v>1</v>
      </c>
      <c r="C3465" t="s">
        <v>77</v>
      </c>
      <c r="D3465" t="s">
        <v>118</v>
      </c>
      <c r="E3465" t="s">
        <v>126</v>
      </c>
      <c r="F3465" t="s">
        <v>9759</v>
      </c>
      <c r="G3465" t="s">
        <v>578</v>
      </c>
      <c r="H3465" t="s">
        <v>46</v>
      </c>
      <c r="I3465" t="s">
        <v>129</v>
      </c>
      <c r="J3465" t="s">
        <v>130</v>
      </c>
      <c r="K3465" t="s">
        <v>131</v>
      </c>
      <c r="L3465" t="s">
        <v>9760</v>
      </c>
      <c r="M3465" t="s">
        <v>9761</v>
      </c>
      <c r="N3465">
        <v>1.5008333330000001</v>
      </c>
      <c r="O3465">
        <v>0</v>
      </c>
      <c r="P3465">
        <v>211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316.67583300000001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2766683</v>
      </c>
      <c r="B3466">
        <v>1</v>
      </c>
      <c r="C3466" t="s">
        <v>76</v>
      </c>
      <c r="D3466" t="s">
        <v>96</v>
      </c>
      <c r="E3466" t="s">
        <v>153</v>
      </c>
      <c r="F3466" t="s">
        <v>9762</v>
      </c>
      <c r="G3466" t="s">
        <v>155</v>
      </c>
      <c r="H3466" t="s">
        <v>46</v>
      </c>
      <c r="I3466" t="s">
        <v>129</v>
      </c>
      <c r="J3466" t="s">
        <v>130</v>
      </c>
      <c r="K3466" t="s">
        <v>131</v>
      </c>
      <c r="L3466" t="s">
        <v>9763</v>
      </c>
      <c r="M3466" t="s">
        <v>9764</v>
      </c>
      <c r="N3466">
        <v>1.0149999999999999</v>
      </c>
      <c r="O3466">
        <v>0</v>
      </c>
      <c r="P3466">
        <v>2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2.0299999999999998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2766691</v>
      </c>
      <c r="B3467">
        <v>1</v>
      </c>
      <c r="C3467" t="s">
        <v>76</v>
      </c>
      <c r="D3467" t="s">
        <v>78</v>
      </c>
      <c r="E3467" t="s">
        <v>167</v>
      </c>
      <c r="F3467" t="s">
        <v>9765</v>
      </c>
      <c r="G3467" t="s">
        <v>195</v>
      </c>
      <c r="H3467" t="s">
        <v>46</v>
      </c>
      <c r="I3467" t="s">
        <v>129</v>
      </c>
      <c r="J3467" t="s">
        <v>130</v>
      </c>
      <c r="K3467" t="s">
        <v>131</v>
      </c>
      <c r="L3467" t="s">
        <v>9766</v>
      </c>
      <c r="M3467" t="s">
        <v>9767</v>
      </c>
      <c r="N3467">
        <v>1.1344444440000001</v>
      </c>
      <c r="O3467">
        <v>0</v>
      </c>
      <c r="P3467">
        <v>204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231.42666700000001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2766692</v>
      </c>
      <c r="B3468">
        <v>1</v>
      </c>
      <c r="C3468" t="s">
        <v>76</v>
      </c>
      <c r="D3468" t="s">
        <v>84</v>
      </c>
      <c r="E3468" t="s">
        <v>153</v>
      </c>
      <c r="F3468" t="s">
        <v>9768</v>
      </c>
      <c r="G3468" t="s">
        <v>155</v>
      </c>
      <c r="H3468" t="s">
        <v>46</v>
      </c>
      <c r="I3468" t="s">
        <v>129</v>
      </c>
      <c r="J3468" t="s">
        <v>130</v>
      </c>
      <c r="K3468" t="s">
        <v>131</v>
      </c>
      <c r="L3468" t="s">
        <v>9769</v>
      </c>
      <c r="M3468" t="s">
        <v>9770</v>
      </c>
      <c r="N3468">
        <v>1.5377777770000001</v>
      </c>
      <c r="O3468">
        <v>0</v>
      </c>
      <c r="P3468">
        <v>4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6.1511110000000002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2766694</v>
      </c>
      <c r="B3469">
        <v>1</v>
      </c>
      <c r="C3469" t="s">
        <v>76</v>
      </c>
      <c r="D3469" t="s">
        <v>102</v>
      </c>
      <c r="E3469" t="s">
        <v>167</v>
      </c>
      <c r="F3469" t="s">
        <v>9771</v>
      </c>
      <c r="G3469" t="s">
        <v>195</v>
      </c>
      <c r="H3469" t="s">
        <v>46</v>
      </c>
      <c r="I3469" t="s">
        <v>129</v>
      </c>
      <c r="J3469" t="s">
        <v>130</v>
      </c>
      <c r="K3469" t="s">
        <v>131</v>
      </c>
      <c r="L3469" t="s">
        <v>9772</v>
      </c>
      <c r="M3469" t="s">
        <v>9773</v>
      </c>
      <c r="N3469">
        <v>1.9102777769999999</v>
      </c>
      <c r="O3469">
        <v>0</v>
      </c>
      <c r="P3469">
        <v>30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57.308332999999998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2766696</v>
      </c>
      <c r="B3470">
        <v>1</v>
      </c>
      <c r="C3470" t="s">
        <v>77</v>
      </c>
      <c r="D3470" t="s">
        <v>119</v>
      </c>
      <c r="E3470" t="s">
        <v>222</v>
      </c>
      <c r="F3470" t="s">
        <v>3593</v>
      </c>
      <c r="G3470" t="s">
        <v>199</v>
      </c>
      <c r="H3470" t="s">
        <v>47</v>
      </c>
      <c r="I3470" t="s">
        <v>129</v>
      </c>
      <c r="J3470" t="s">
        <v>130</v>
      </c>
      <c r="K3470" t="s">
        <v>131</v>
      </c>
      <c r="L3470" t="s">
        <v>9774</v>
      </c>
      <c r="M3470" t="s">
        <v>9775</v>
      </c>
      <c r="N3470">
        <v>0.101111111</v>
      </c>
      <c r="O3470">
        <v>455</v>
      </c>
      <c r="P3470">
        <v>998</v>
      </c>
      <c r="Q3470">
        <v>0</v>
      </c>
      <c r="R3470">
        <v>0</v>
      </c>
      <c r="S3470">
        <v>0</v>
      </c>
      <c r="T3470">
        <v>0</v>
      </c>
      <c r="U3470">
        <v>46.005555999999999</v>
      </c>
      <c r="V3470">
        <v>100.908889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2766651</v>
      </c>
      <c r="B3471">
        <v>2</v>
      </c>
      <c r="C3471" t="s">
        <v>76</v>
      </c>
      <c r="D3471" t="s">
        <v>85</v>
      </c>
      <c r="E3471" t="s">
        <v>126</v>
      </c>
      <c r="F3471" t="s">
        <v>9776</v>
      </c>
      <c r="G3471" t="s">
        <v>578</v>
      </c>
      <c r="H3471" t="s">
        <v>46</v>
      </c>
      <c r="I3471" t="s">
        <v>129</v>
      </c>
      <c r="J3471" t="s">
        <v>15</v>
      </c>
      <c r="K3471" t="s">
        <v>131</v>
      </c>
      <c r="L3471" t="s">
        <v>9745</v>
      </c>
      <c r="M3471" t="s">
        <v>9777</v>
      </c>
      <c r="N3471">
        <v>1.586944444</v>
      </c>
      <c r="O3471">
        <v>0</v>
      </c>
      <c r="P3471">
        <v>64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101.56444399999999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2766697</v>
      </c>
      <c r="B3472">
        <v>1</v>
      </c>
      <c r="C3472" t="s">
        <v>77</v>
      </c>
      <c r="D3472" t="s">
        <v>111</v>
      </c>
      <c r="E3472" t="s">
        <v>163</v>
      </c>
      <c r="F3472" t="s">
        <v>9778</v>
      </c>
      <c r="G3472" t="s">
        <v>199</v>
      </c>
      <c r="H3472" t="s">
        <v>47</v>
      </c>
      <c r="I3472" t="s">
        <v>339</v>
      </c>
      <c r="J3472" t="s">
        <v>130</v>
      </c>
      <c r="K3472" t="s">
        <v>131</v>
      </c>
      <c r="L3472" t="s">
        <v>9779</v>
      </c>
      <c r="M3472" t="s">
        <v>9780</v>
      </c>
      <c r="N3472">
        <v>5.5555550000000002E-3</v>
      </c>
      <c r="O3472">
        <v>0</v>
      </c>
      <c r="P3472">
        <v>0</v>
      </c>
      <c r="Q3472">
        <v>6</v>
      </c>
      <c r="R3472">
        <v>351</v>
      </c>
      <c r="S3472">
        <v>5</v>
      </c>
      <c r="T3472">
        <v>182</v>
      </c>
      <c r="U3472">
        <v>0</v>
      </c>
      <c r="V3472">
        <v>0</v>
      </c>
      <c r="W3472">
        <v>3.3333000000000002E-2</v>
      </c>
      <c r="X3472">
        <v>1.95</v>
      </c>
      <c r="Y3472">
        <v>2.7778000000000001E-2</v>
      </c>
      <c r="Z3472">
        <v>1.0111110000000001</v>
      </c>
    </row>
    <row r="3473" spans="1:26" x14ac:dyDescent="0.3">
      <c r="A3473">
        <v>2766699</v>
      </c>
      <c r="B3473">
        <v>1</v>
      </c>
      <c r="C3473" t="s">
        <v>76</v>
      </c>
      <c r="D3473" t="s">
        <v>82</v>
      </c>
      <c r="E3473" t="s">
        <v>153</v>
      </c>
      <c r="F3473" t="s">
        <v>9781</v>
      </c>
      <c r="G3473" t="s">
        <v>155</v>
      </c>
      <c r="H3473" t="s">
        <v>46</v>
      </c>
      <c r="I3473" t="s">
        <v>129</v>
      </c>
      <c r="J3473" t="s">
        <v>130</v>
      </c>
      <c r="K3473" t="s">
        <v>131</v>
      </c>
      <c r="L3473" t="s">
        <v>9782</v>
      </c>
      <c r="M3473" t="s">
        <v>9783</v>
      </c>
      <c r="N3473">
        <v>2.8305555550000001</v>
      </c>
      <c r="O3473">
        <v>0</v>
      </c>
      <c r="P3473">
        <v>1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2.8305560000000001</v>
      </c>
      <c r="W3473">
        <v>0</v>
      </c>
      <c r="X3473">
        <v>0</v>
      </c>
      <c r="Y3473">
        <v>0</v>
      </c>
      <c r="Z3473">
        <v>0</v>
      </c>
    </row>
    <row r="3474" spans="1:26" x14ac:dyDescent="0.3">
      <c r="A3474">
        <v>2766701</v>
      </c>
      <c r="B3474">
        <v>1</v>
      </c>
      <c r="C3474" t="s">
        <v>77</v>
      </c>
      <c r="D3474" t="s">
        <v>124</v>
      </c>
      <c r="E3474" t="s">
        <v>167</v>
      </c>
      <c r="F3474" t="s">
        <v>9784</v>
      </c>
      <c r="G3474" t="s">
        <v>195</v>
      </c>
      <c r="H3474" t="s">
        <v>46</v>
      </c>
      <c r="I3474" t="s">
        <v>129</v>
      </c>
      <c r="J3474" t="s">
        <v>130</v>
      </c>
      <c r="K3474" t="s">
        <v>131</v>
      </c>
      <c r="L3474" t="s">
        <v>9785</v>
      </c>
      <c r="M3474" t="s">
        <v>9786</v>
      </c>
      <c r="N3474">
        <v>0.84444444399999996</v>
      </c>
      <c r="O3474">
        <v>0</v>
      </c>
      <c r="P3474">
        <v>63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53.2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2766708</v>
      </c>
      <c r="B3475">
        <v>1</v>
      </c>
      <c r="C3475" t="s">
        <v>76</v>
      </c>
      <c r="D3475" t="s">
        <v>93</v>
      </c>
      <c r="E3475" t="s">
        <v>167</v>
      </c>
      <c r="F3475" t="s">
        <v>9787</v>
      </c>
      <c r="G3475" t="s">
        <v>578</v>
      </c>
      <c r="H3475" t="s">
        <v>46</v>
      </c>
      <c r="I3475" t="s">
        <v>129</v>
      </c>
      <c r="J3475" t="s">
        <v>15</v>
      </c>
      <c r="K3475" t="s">
        <v>131</v>
      </c>
      <c r="L3475" t="s">
        <v>9788</v>
      </c>
      <c r="M3475" t="s">
        <v>9789</v>
      </c>
      <c r="N3475">
        <v>4.2483333329999997</v>
      </c>
      <c r="O3475">
        <v>0</v>
      </c>
      <c r="P3475">
        <v>7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29.738333000000001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2766712</v>
      </c>
      <c r="B3476">
        <v>1</v>
      </c>
      <c r="C3476" t="s">
        <v>77</v>
      </c>
      <c r="D3476" t="s">
        <v>110</v>
      </c>
      <c r="E3476" t="s">
        <v>126</v>
      </c>
      <c r="F3476" t="s">
        <v>9790</v>
      </c>
      <c r="G3476" t="s">
        <v>128</v>
      </c>
      <c r="H3476" t="s">
        <v>46</v>
      </c>
      <c r="I3476" t="s">
        <v>129</v>
      </c>
      <c r="J3476" t="s">
        <v>130</v>
      </c>
      <c r="K3476" t="s">
        <v>131</v>
      </c>
      <c r="L3476" t="s">
        <v>9791</v>
      </c>
      <c r="M3476" t="s">
        <v>9792</v>
      </c>
      <c r="N3476">
        <v>1.2833333330000001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28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35.933332999999998</v>
      </c>
    </row>
    <row r="3477" spans="1:26" x14ac:dyDescent="0.3">
      <c r="A3477">
        <v>2766722</v>
      </c>
      <c r="B3477">
        <v>1</v>
      </c>
      <c r="C3477" t="s">
        <v>76</v>
      </c>
      <c r="D3477" t="s">
        <v>88</v>
      </c>
      <c r="E3477" t="s">
        <v>153</v>
      </c>
      <c r="F3477" t="s">
        <v>9793</v>
      </c>
      <c r="G3477" t="s">
        <v>249</v>
      </c>
      <c r="H3477" t="s">
        <v>46</v>
      </c>
      <c r="I3477" t="s">
        <v>129</v>
      </c>
      <c r="J3477" t="s">
        <v>130</v>
      </c>
      <c r="K3477" t="s">
        <v>131</v>
      </c>
      <c r="L3477" t="s">
        <v>9794</v>
      </c>
      <c r="M3477" t="s">
        <v>9795</v>
      </c>
      <c r="N3477">
        <v>2.0205555550000001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2.020556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2766719</v>
      </c>
      <c r="B3478">
        <v>1</v>
      </c>
      <c r="C3478" t="s">
        <v>76</v>
      </c>
      <c r="D3478" t="s">
        <v>104</v>
      </c>
      <c r="E3478" t="s">
        <v>126</v>
      </c>
      <c r="F3478" t="s">
        <v>9796</v>
      </c>
      <c r="G3478" t="s">
        <v>177</v>
      </c>
      <c r="H3478" t="s">
        <v>46</v>
      </c>
      <c r="I3478" t="s">
        <v>129</v>
      </c>
      <c r="J3478" t="s">
        <v>130</v>
      </c>
      <c r="K3478" t="s">
        <v>131</v>
      </c>
      <c r="L3478" t="s">
        <v>9797</v>
      </c>
      <c r="M3478" t="s">
        <v>9798</v>
      </c>
      <c r="N3478">
        <v>4.0599999999999996</v>
      </c>
      <c r="O3478">
        <v>0</v>
      </c>
      <c r="P3478">
        <v>0</v>
      </c>
      <c r="Q3478">
        <v>0</v>
      </c>
      <c r="R3478">
        <v>4</v>
      </c>
      <c r="S3478">
        <v>0</v>
      </c>
      <c r="T3478">
        <v>13</v>
      </c>
      <c r="U3478">
        <v>0</v>
      </c>
      <c r="V3478">
        <v>0</v>
      </c>
      <c r="W3478">
        <v>0</v>
      </c>
      <c r="X3478">
        <v>16.239999999999998</v>
      </c>
      <c r="Y3478">
        <v>0</v>
      </c>
      <c r="Z3478">
        <v>52.78</v>
      </c>
    </row>
    <row r="3479" spans="1:26" x14ac:dyDescent="0.3">
      <c r="A3479">
        <v>2766721</v>
      </c>
      <c r="B3479">
        <v>1</v>
      </c>
      <c r="C3479" t="s">
        <v>76</v>
      </c>
      <c r="D3479" t="s">
        <v>78</v>
      </c>
      <c r="E3479" t="s">
        <v>153</v>
      </c>
      <c r="F3479" t="s">
        <v>9799</v>
      </c>
      <c r="G3479" t="s">
        <v>249</v>
      </c>
      <c r="H3479" t="s">
        <v>46</v>
      </c>
      <c r="I3479" t="s">
        <v>129</v>
      </c>
      <c r="J3479" t="s">
        <v>130</v>
      </c>
      <c r="K3479" t="s">
        <v>131</v>
      </c>
      <c r="L3479" t="s">
        <v>9800</v>
      </c>
      <c r="M3479" t="s">
        <v>9801</v>
      </c>
      <c r="N3479">
        <v>3.0047222219999998</v>
      </c>
      <c r="O3479">
        <v>0</v>
      </c>
      <c r="P3479">
        <v>1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3.0047220000000001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2766720</v>
      </c>
      <c r="B3480">
        <v>1</v>
      </c>
      <c r="C3480" t="s">
        <v>76</v>
      </c>
      <c r="D3480" t="s">
        <v>90</v>
      </c>
      <c r="E3480" t="s">
        <v>222</v>
      </c>
      <c r="F3480" t="s">
        <v>9802</v>
      </c>
      <c r="G3480" t="s">
        <v>199</v>
      </c>
      <c r="H3480" t="s">
        <v>47</v>
      </c>
      <c r="I3480" t="s">
        <v>129</v>
      </c>
      <c r="J3480" t="s">
        <v>130</v>
      </c>
      <c r="K3480" t="s">
        <v>131</v>
      </c>
      <c r="L3480" t="s">
        <v>9803</v>
      </c>
      <c r="M3480" t="s">
        <v>9804</v>
      </c>
      <c r="N3480">
        <v>2.4472222220000002</v>
      </c>
      <c r="O3480">
        <v>0</v>
      </c>
      <c r="P3480">
        <v>0</v>
      </c>
      <c r="Q3480">
        <v>0</v>
      </c>
      <c r="R3480">
        <v>0</v>
      </c>
      <c r="S3480">
        <v>12</v>
      </c>
      <c r="T3480">
        <v>124</v>
      </c>
      <c r="U3480">
        <v>0</v>
      </c>
      <c r="V3480">
        <v>0</v>
      </c>
      <c r="W3480">
        <v>0</v>
      </c>
      <c r="X3480">
        <v>0</v>
      </c>
      <c r="Y3480">
        <v>29.366667</v>
      </c>
      <c r="Z3480">
        <v>303.455556</v>
      </c>
    </row>
    <row r="3481" spans="1:26" x14ac:dyDescent="0.3">
      <c r="A3481">
        <v>2766725</v>
      </c>
      <c r="B3481">
        <v>1</v>
      </c>
      <c r="C3481" t="s">
        <v>76</v>
      </c>
      <c r="D3481" t="s">
        <v>93</v>
      </c>
      <c r="E3481" t="s">
        <v>167</v>
      </c>
      <c r="F3481" t="s">
        <v>9471</v>
      </c>
      <c r="G3481" t="s">
        <v>195</v>
      </c>
      <c r="H3481" t="s">
        <v>46</v>
      </c>
      <c r="I3481" t="s">
        <v>129</v>
      </c>
      <c r="J3481" t="s">
        <v>130</v>
      </c>
      <c r="K3481" t="s">
        <v>131</v>
      </c>
      <c r="L3481" t="s">
        <v>9805</v>
      </c>
      <c r="M3481" t="s">
        <v>9806</v>
      </c>
      <c r="N3481">
        <v>2.3516666659999999</v>
      </c>
      <c r="O3481">
        <v>0</v>
      </c>
      <c r="P3481">
        <v>70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164.61666700000001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2766726</v>
      </c>
      <c r="B3482">
        <v>1</v>
      </c>
      <c r="C3482" t="s">
        <v>76</v>
      </c>
      <c r="D3482" t="s">
        <v>78</v>
      </c>
      <c r="E3482" t="s">
        <v>153</v>
      </c>
      <c r="F3482" t="s">
        <v>9807</v>
      </c>
      <c r="G3482" t="s">
        <v>206</v>
      </c>
      <c r="H3482" t="s">
        <v>46</v>
      </c>
      <c r="I3482" t="s">
        <v>129</v>
      </c>
      <c r="J3482" t="s">
        <v>130</v>
      </c>
      <c r="K3482" t="s">
        <v>131</v>
      </c>
      <c r="L3482" t="s">
        <v>9808</v>
      </c>
      <c r="M3482" t="s">
        <v>9809</v>
      </c>
      <c r="N3482">
        <v>1.1886111109999999</v>
      </c>
      <c r="O3482">
        <v>0</v>
      </c>
      <c r="P3482">
        <v>4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4.7544440000000003</v>
      </c>
      <c r="W3482">
        <v>0</v>
      </c>
      <c r="X3482">
        <v>0</v>
      </c>
      <c r="Y3482">
        <v>0</v>
      </c>
      <c r="Z3482">
        <v>0</v>
      </c>
    </row>
    <row r="3483" spans="1:26" x14ac:dyDescent="0.3">
      <c r="A3483">
        <v>2766727</v>
      </c>
      <c r="B3483">
        <v>1</v>
      </c>
      <c r="C3483" t="s">
        <v>76</v>
      </c>
      <c r="D3483" t="s">
        <v>89</v>
      </c>
      <c r="E3483" t="s">
        <v>153</v>
      </c>
      <c r="F3483" t="s">
        <v>8894</v>
      </c>
      <c r="G3483" t="s">
        <v>155</v>
      </c>
      <c r="H3483" t="s">
        <v>46</v>
      </c>
      <c r="I3483" t="s">
        <v>129</v>
      </c>
      <c r="J3483" t="s">
        <v>130</v>
      </c>
      <c r="K3483" t="s">
        <v>131</v>
      </c>
      <c r="L3483" t="s">
        <v>9810</v>
      </c>
      <c r="M3483" t="s">
        <v>9811</v>
      </c>
      <c r="N3483">
        <v>0.584166666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0.58416699999999999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2766728</v>
      </c>
      <c r="B3484">
        <v>1</v>
      </c>
      <c r="C3484" t="s">
        <v>77</v>
      </c>
      <c r="D3484" t="s">
        <v>108</v>
      </c>
      <c r="E3484" t="s">
        <v>126</v>
      </c>
      <c r="F3484" t="s">
        <v>9812</v>
      </c>
      <c r="G3484" t="s">
        <v>160</v>
      </c>
      <c r="H3484" t="s">
        <v>46</v>
      </c>
      <c r="I3484" t="s">
        <v>129</v>
      </c>
      <c r="J3484" t="s">
        <v>130</v>
      </c>
      <c r="K3484" t="s">
        <v>131</v>
      </c>
      <c r="L3484" t="s">
        <v>9813</v>
      </c>
      <c r="M3484" t="s">
        <v>9814</v>
      </c>
      <c r="N3484">
        <v>1.2027777770000001</v>
      </c>
      <c r="O3484">
        <v>0</v>
      </c>
      <c r="P3484">
        <v>61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73.369444000000001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2766729</v>
      </c>
      <c r="B3485">
        <v>1</v>
      </c>
      <c r="C3485" t="s">
        <v>77</v>
      </c>
      <c r="D3485" t="s">
        <v>114</v>
      </c>
      <c r="E3485" t="s">
        <v>126</v>
      </c>
      <c r="F3485" t="s">
        <v>9815</v>
      </c>
      <c r="G3485" t="s">
        <v>160</v>
      </c>
      <c r="H3485" t="s">
        <v>46</v>
      </c>
      <c r="I3485" t="s">
        <v>129</v>
      </c>
      <c r="J3485" t="s">
        <v>130</v>
      </c>
      <c r="K3485" t="s">
        <v>131</v>
      </c>
      <c r="L3485" t="s">
        <v>9816</v>
      </c>
      <c r="M3485" t="s">
        <v>9817</v>
      </c>
      <c r="N3485">
        <v>0.54249999999999998</v>
      </c>
      <c r="O3485">
        <v>0</v>
      </c>
      <c r="P3485">
        <v>25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13.5625</v>
      </c>
      <c r="W3485">
        <v>0</v>
      </c>
      <c r="X3485">
        <v>0</v>
      </c>
      <c r="Y3485">
        <v>0</v>
      </c>
      <c r="Z3485">
        <v>0</v>
      </c>
    </row>
    <row r="3486" spans="1:26" x14ac:dyDescent="0.3">
      <c r="A3486">
        <v>2766732</v>
      </c>
      <c r="B3486">
        <v>1</v>
      </c>
      <c r="C3486" t="s">
        <v>76</v>
      </c>
      <c r="D3486" t="s">
        <v>99</v>
      </c>
      <c r="E3486" t="s">
        <v>163</v>
      </c>
      <c r="F3486" t="s">
        <v>9818</v>
      </c>
      <c r="G3486" t="s">
        <v>264</v>
      </c>
      <c r="H3486" t="s">
        <v>47</v>
      </c>
      <c r="I3486" t="s">
        <v>129</v>
      </c>
      <c r="J3486" t="s">
        <v>130</v>
      </c>
      <c r="K3486" t="s">
        <v>131</v>
      </c>
      <c r="L3486" t="s">
        <v>9819</v>
      </c>
      <c r="M3486" t="s">
        <v>9820</v>
      </c>
      <c r="N3486">
        <v>1.0308333329999999</v>
      </c>
      <c r="O3486">
        <v>0</v>
      </c>
      <c r="P3486">
        <v>447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460.78250000000003</v>
      </c>
      <c r="W3486">
        <v>0</v>
      </c>
      <c r="X3486">
        <v>0</v>
      </c>
      <c r="Y3486">
        <v>0</v>
      </c>
      <c r="Z3486">
        <v>0</v>
      </c>
    </row>
    <row r="3487" spans="1:26" x14ac:dyDescent="0.3">
      <c r="A3487">
        <v>2766735</v>
      </c>
      <c r="B3487">
        <v>1</v>
      </c>
      <c r="C3487" t="s">
        <v>76</v>
      </c>
      <c r="D3487" t="s">
        <v>97</v>
      </c>
      <c r="E3487" t="s">
        <v>167</v>
      </c>
      <c r="F3487" t="s">
        <v>9821</v>
      </c>
      <c r="G3487" t="s">
        <v>160</v>
      </c>
      <c r="H3487" t="s">
        <v>46</v>
      </c>
      <c r="I3487" t="s">
        <v>129</v>
      </c>
      <c r="J3487" t="s">
        <v>130</v>
      </c>
      <c r="K3487" t="s">
        <v>131</v>
      </c>
      <c r="L3487" t="s">
        <v>9822</v>
      </c>
      <c r="M3487" t="s">
        <v>9823</v>
      </c>
      <c r="N3487">
        <v>0.73555555500000003</v>
      </c>
      <c r="O3487">
        <v>0</v>
      </c>
      <c r="P3487">
        <v>63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46.34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2766737</v>
      </c>
      <c r="B3488">
        <v>1</v>
      </c>
      <c r="C3488" t="s">
        <v>77</v>
      </c>
      <c r="D3488" t="s">
        <v>113</v>
      </c>
      <c r="E3488" t="s">
        <v>222</v>
      </c>
      <c r="F3488" t="s">
        <v>5338</v>
      </c>
      <c r="G3488" t="s">
        <v>160</v>
      </c>
      <c r="H3488" t="s">
        <v>47</v>
      </c>
      <c r="I3488" t="s">
        <v>129</v>
      </c>
      <c r="J3488" t="s">
        <v>130</v>
      </c>
      <c r="K3488" t="s">
        <v>131</v>
      </c>
      <c r="L3488" t="s">
        <v>9824</v>
      </c>
      <c r="M3488" t="s">
        <v>9825</v>
      </c>
      <c r="N3488">
        <v>0.34694444400000002</v>
      </c>
      <c r="O3488">
        <v>0</v>
      </c>
      <c r="P3488">
        <v>0</v>
      </c>
      <c r="Q3488">
        <v>14</v>
      </c>
      <c r="R3488">
        <v>72</v>
      </c>
      <c r="S3488">
        <v>49</v>
      </c>
      <c r="T3488">
        <v>472</v>
      </c>
      <c r="U3488">
        <v>0</v>
      </c>
      <c r="V3488">
        <v>0</v>
      </c>
      <c r="W3488">
        <v>4.8572220000000002</v>
      </c>
      <c r="X3488">
        <v>24.98</v>
      </c>
      <c r="Y3488">
        <v>17.000278000000002</v>
      </c>
      <c r="Z3488">
        <v>163.757778</v>
      </c>
    </row>
    <row r="3489" spans="1:26" x14ac:dyDescent="0.3">
      <c r="A3489">
        <v>2766738</v>
      </c>
      <c r="B3489">
        <v>1</v>
      </c>
      <c r="C3489" t="s">
        <v>76</v>
      </c>
      <c r="D3489" t="s">
        <v>78</v>
      </c>
      <c r="E3489" t="s">
        <v>153</v>
      </c>
      <c r="F3489" t="s">
        <v>1034</v>
      </c>
      <c r="G3489" t="s">
        <v>155</v>
      </c>
      <c r="H3489" t="s">
        <v>46</v>
      </c>
      <c r="I3489" t="s">
        <v>129</v>
      </c>
      <c r="J3489" t="s">
        <v>130</v>
      </c>
      <c r="K3489" t="s">
        <v>131</v>
      </c>
      <c r="L3489" t="s">
        <v>9826</v>
      </c>
      <c r="M3489" t="s">
        <v>9827</v>
      </c>
      <c r="N3489">
        <v>2.9202777769999999</v>
      </c>
      <c r="O3489">
        <v>0</v>
      </c>
      <c r="P3489">
        <v>19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55.485278000000001</v>
      </c>
      <c r="W3489">
        <v>0</v>
      </c>
      <c r="X3489">
        <v>0</v>
      </c>
      <c r="Y3489">
        <v>0</v>
      </c>
      <c r="Z3489">
        <v>0</v>
      </c>
    </row>
    <row r="3490" spans="1:26" x14ac:dyDescent="0.3">
      <c r="A3490">
        <v>2766741</v>
      </c>
      <c r="B3490">
        <v>1</v>
      </c>
      <c r="C3490" t="s">
        <v>76</v>
      </c>
      <c r="D3490" t="s">
        <v>91</v>
      </c>
      <c r="E3490" t="s">
        <v>163</v>
      </c>
      <c r="F3490" t="s">
        <v>9828</v>
      </c>
      <c r="G3490" t="s">
        <v>160</v>
      </c>
      <c r="H3490" t="s">
        <v>47</v>
      </c>
      <c r="I3490" t="s">
        <v>129</v>
      </c>
      <c r="J3490" t="s">
        <v>130</v>
      </c>
      <c r="K3490" t="s">
        <v>131</v>
      </c>
      <c r="L3490" t="s">
        <v>9829</v>
      </c>
      <c r="M3490" t="s">
        <v>9830</v>
      </c>
      <c r="N3490">
        <v>0.25333333299999999</v>
      </c>
      <c r="O3490">
        <v>0</v>
      </c>
      <c r="P3490">
        <v>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0.25333299999999997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2766744</v>
      </c>
      <c r="B3491">
        <v>1</v>
      </c>
      <c r="C3491" t="s">
        <v>77</v>
      </c>
      <c r="D3491" t="s">
        <v>123</v>
      </c>
      <c r="E3491" t="s">
        <v>145</v>
      </c>
      <c r="F3491" t="s">
        <v>9831</v>
      </c>
      <c r="G3491" t="s">
        <v>135</v>
      </c>
      <c r="H3491" t="s">
        <v>46</v>
      </c>
      <c r="I3491" t="s">
        <v>129</v>
      </c>
      <c r="J3491" t="s">
        <v>130</v>
      </c>
      <c r="K3491" t="s">
        <v>131</v>
      </c>
      <c r="L3491" t="s">
        <v>9832</v>
      </c>
      <c r="M3491" t="s">
        <v>9833</v>
      </c>
      <c r="N3491">
        <v>4.2683333330000002</v>
      </c>
      <c r="O3491">
        <v>0</v>
      </c>
      <c r="P3491">
        <v>4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17.073333000000002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2766751</v>
      </c>
      <c r="B3492">
        <v>1</v>
      </c>
      <c r="C3492" t="s">
        <v>76</v>
      </c>
      <c r="D3492" t="s">
        <v>104</v>
      </c>
      <c r="E3492" t="s">
        <v>126</v>
      </c>
      <c r="F3492" t="s">
        <v>9834</v>
      </c>
      <c r="G3492" t="s">
        <v>128</v>
      </c>
      <c r="H3492" t="s">
        <v>46</v>
      </c>
      <c r="I3492" t="s">
        <v>129</v>
      </c>
      <c r="J3492" t="s">
        <v>130</v>
      </c>
      <c r="K3492" t="s">
        <v>131</v>
      </c>
      <c r="L3492" t="s">
        <v>9835</v>
      </c>
      <c r="M3492" t="s">
        <v>9836</v>
      </c>
      <c r="N3492">
        <v>0.35833333299999998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1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0.35833300000000001</v>
      </c>
    </row>
    <row r="3493" spans="1:26" x14ac:dyDescent="0.3">
      <c r="A3493">
        <v>2766753</v>
      </c>
      <c r="B3493">
        <v>1</v>
      </c>
      <c r="C3493" t="s">
        <v>76</v>
      </c>
      <c r="D3493" t="s">
        <v>106</v>
      </c>
      <c r="E3493" t="s">
        <v>153</v>
      </c>
      <c r="F3493" t="s">
        <v>9837</v>
      </c>
      <c r="G3493" t="s">
        <v>249</v>
      </c>
      <c r="H3493" t="s">
        <v>46</v>
      </c>
      <c r="I3493" t="s">
        <v>129</v>
      </c>
      <c r="J3493" t="s">
        <v>130</v>
      </c>
      <c r="K3493" t="s">
        <v>131</v>
      </c>
      <c r="L3493" t="s">
        <v>9838</v>
      </c>
      <c r="M3493" t="s">
        <v>9839</v>
      </c>
      <c r="N3493">
        <v>1.432222222</v>
      </c>
      <c r="O3493">
        <v>0</v>
      </c>
      <c r="P3493">
        <v>4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5.7288889999999997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2766752</v>
      </c>
      <c r="B3494">
        <v>1</v>
      </c>
      <c r="C3494" t="s">
        <v>76</v>
      </c>
      <c r="D3494" t="s">
        <v>93</v>
      </c>
      <c r="E3494" t="s">
        <v>126</v>
      </c>
      <c r="F3494" t="s">
        <v>9840</v>
      </c>
      <c r="G3494" t="s">
        <v>128</v>
      </c>
      <c r="H3494" t="s">
        <v>46</v>
      </c>
      <c r="I3494" t="s">
        <v>129</v>
      </c>
      <c r="J3494" t="s">
        <v>130</v>
      </c>
      <c r="K3494" t="s">
        <v>131</v>
      </c>
      <c r="L3494" t="s">
        <v>9841</v>
      </c>
      <c r="M3494" t="s">
        <v>9842</v>
      </c>
      <c r="N3494">
        <v>1.048611111</v>
      </c>
      <c r="O3494">
        <v>0</v>
      </c>
      <c r="P3494">
        <v>102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106.958333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2766749</v>
      </c>
      <c r="B3495">
        <v>1</v>
      </c>
      <c r="C3495" t="s">
        <v>76</v>
      </c>
      <c r="D3495" t="s">
        <v>84</v>
      </c>
      <c r="E3495" t="s">
        <v>138</v>
      </c>
      <c r="F3495" t="s">
        <v>922</v>
      </c>
      <c r="G3495" t="s">
        <v>160</v>
      </c>
      <c r="H3495" t="s">
        <v>47</v>
      </c>
      <c r="I3495" t="s">
        <v>129</v>
      </c>
      <c r="J3495" t="s">
        <v>130</v>
      </c>
      <c r="K3495" t="s">
        <v>131</v>
      </c>
      <c r="L3495" t="s">
        <v>9843</v>
      </c>
      <c r="M3495" t="s">
        <v>9844</v>
      </c>
      <c r="N3495">
        <v>0.91277777699999996</v>
      </c>
      <c r="O3495">
        <v>26</v>
      </c>
      <c r="P3495">
        <v>373</v>
      </c>
      <c r="Q3495">
        <v>0</v>
      </c>
      <c r="R3495">
        <v>0</v>
      </c>
      <c r="S3495">
        <v>0</v>
      </c>
      <c r="T3495">
        <v>0</v>
      </c>
      <c r="U3495">
        <v>23.732222</v>
      </c>
      <c r="V3495">
        <v>340.46611100000001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2766750</v>
      </c>
      <c r="B3496">
        <v>1</v>
      </c>
      <c r="C3496" t="s">
        <v>77</v>
      </c>
      <c r="D3496" t="s">
        <v>121</v>
      </c>
      <c r="E3496" t="s">
        <v>222</v>
      </c>
      <c r="F3496" t="s">
        <v>8358</v>
      </c>
      <c r="G3496" t="s">
        <v>199</v>
      </c>
      <c r="H3496" t="s">
        <v>47</v>
      </c>
      <c r="I3496" t="s">
        <v>129</v>
      </c>
      <c r="J3496" t="s">
        <v>130</v>
      </c>
      <c r="K3496" t="s">
        <v>131</v>
      </c>
      <c r="L3496" t="s">
        <v>9845</v>
      </c>
      <c r="M3496" t="s">
        <v>9846</v>
      </c>
      <c r="N3496">
        <v>0.61777777700000003</v>
      </c>
      <c r="O3496">
        <v>51</v>
      </c>
      <c r="P3496">
        <v>454</v>
      </c>
      <c r="Q3496">
        <v>85</v>
      </c>
      <c r="R3496">
        <v>449</v>
      </c>
      <c r="S3496">
        <v>2</v>
      </c>
      <c r="T3496">
        <v>0</v>
      </c>
      <c r="U3496">
        <v>31.506667</v>
      </c>
      <c r="V3496">
        <v>280.47111100000001</v>
      </c>
      <c r="W3496">
        <v>52.511111</v>
      </c>
      <c r="X3496">
        <v>277.38222200000001</v>
      </c>
      <c r="Y3496">
        <v>1.2355560000000001</v>
      </c>
      <c r="Z3496">
        <v>0</v>
      </c>
    </row>
    <row r="3497" spans="1:26" x14ac:dyDescent="0.3">
      <c r="A3497">
        <v>2766759</v>
      </c>
      <c r="B3497">
        <v>1</v>
      </c>
      <c r="C3497" t="s">
        <v>76</v>
      </c>
      <c r="D3497" t="s">
        <v>86</v>
      </c>
      <c r="E3497" t="s">
        <v>126</v>
      </c>
      <c r="F3497" t="s">
        <v>9847</v>
      </c>
      <c r="G3497" t="s">
        <v>371</v>
      </c>
      <c r="H3497" t="s">
        <v>46</v>
      </c>
      <c r="I3497" t="s">
        <v>129</v>
      </c>
      <c r="J3497" t="s">
        <v>130</v>
      </c>
      <c r="K3497" t="s">
        <v>131</v>
      </c>
      <c r="L3497" t="s">
        <v>9848</v>
      </c>
      <c r="M3497" t="s">
        <v>9849</v>
      </c>
      <c r="N3497">
        <v>0.748611111</v>
      </c>
      <c r="O3497">
        <v>0</v>
      </c>
      <c r="P3497">
        <v>97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72.615278000000004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2766762</v>
      </c>
      <c r="B3498">
        <v>1</v>
      </c>
      <c r="C3498" t="s">
        <v>76</v>
      </c>
      <c r="D3498" t="s">
        <v>93</v>
      </c>
      <c r="E3498" t="s">
        <v>153</v>
      </c>
      <c r="F3498" t="s">
        <v>9850</v>
      </c>
      <c r="G3498" t="s">
        <v>155</v>
      </c>
      <c r="H3498" t="s">
        <v>46</v>
      </c>
      <c r="I3498" t="s">
        <v>129</v>
      </c>
      <c r="J3498" t="s">
        <v>130</v>
      </c>
      <c r="K3498" t="s">
        <v>131</v>
      </c>
      <c r="L3498" t="s">
        <v>9851</v>
      </c>
      <c r="M3498" t="s">
        <v>9852</v>
      </c>
      <c r="N3498">
        <v>1.1388888880000001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1.138889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2766758</v>
      </c>
      <c r="B3499">
        <v>1</v>
      </c>
      <c r="C3499" t="s">
        <v>77</v>
      </c>
      <c r="D3499" t="s">
        <v>114</v>
      </c>
      <c r="E3499" t="s">
        <v>126</v>
      </c>
      <c r="F3499" t="s">
        <v>9853</v>
      </c>
      <c r="G3499" t="s">
        <v>160</v>
      </c>
      <c r="H3499" t="s">
        <v>46</v>
      </c>
      <c r="I3499" t="s">
        <v>129</v>
      </c>
      <c r="J3499" t="s">
        <v>130</v>
      </c>
      <c r="K3499" t="s">
        <v>131</v>
      </c>
      <c r="L3499" t="s">
        <v>9854</v>
      </c>
      <c r="M3499" t="s">
        <v>9855</v>
      </c>
      <c r="N3499">
        <v>0.66416666599999996</v>
      </c>
      <c r="O3499">
        <v>0</v>
      </c>
      <c r="P3499">
        <v>11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7.3058329999999998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2766761</v>
      </c>
      <c r="B3500">
        <v>1</v>
      </c>
      <c r="C3500" t="s">
        <v>76</v>
      </c>
      <c r="D3500" t="s">
        <v>88</v>
      </c>
      <c r="E3500" t="s">
        <v>126</v>
      </c>
      <c r="F3500" t="s">
        <v>6348</v>
      </c>
      <c r="G3500" t="s">
        <v>135</v>
      </c>
      <c r="H3500" t="s">
        <v>46</v>
      </c>
      <c r="I3500" t="s">
        <v>129</v>
      </c>
      <c r="J3500" t="s">
        <v>130</v>
      </c>
      <c r="K3500" t="s">
        <v>131</v>
      </c>
      <c r="L3500" t="s">
        <v>9856</v>
      </c>
      <c r="M3500" t="s">
        <v>9857</v>
      </c>
      <c r="N3500">
        <v>0.61583333299999998</v>
      </c>
      <c r="O3500">
        <v>0</v>
      </c>
      <c r="P3500">
        <v>77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47.419167000000002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2766751</v>
      </c>
      <c r="B3501">
        <v>2</v>
      </c>
      <c r="C3501" t="s">
        <v>76</v>
      </c>
      <c r="D3501" t="s">
        <v>104</v>
      </c>
      <c r="E3501" t="s">
        <v>167</v>
      </c>
      <c r="F3501" t="s">
        <v>9858</v>
      </c>
      <c r="G3501" t="s">
        <v>128</v>
      </c>
      <c r="H3501" t="s">
        <v>46</v>
      </c>
      <c r="I3501" t="s">
        <v>129</v>
      </c>
      <c r="J3501" t="s">
        <v>130</v>
      </c>
      <c r="K3501" t="s">
        <v>131</v>
      </c>
      <c r="L3501" t="s">
        <v>9836</v>
      </c>
      <c r="M3501" t="s">
        <v>9859</v>
      </c>
      <c r="N3501">
        <v>0.17722222200000001</v>
      </c>
      <c r="O3501">
        <v>0</v>
      </c>
      <c r="P3501">
        <v>0</v>
      </c>
      <c r="Q3501">
        <v>0</v>
      </c>
      <c r="R3501">
        <v>35</v>
      </c>
      <c r="S3501">
        <v>0</v>
      </c>
      <c r="T3501">
        <v>46</v>
      </c>
      <c r="U3501">
        <v>0</v>
      </c>
      <c r="V3501">
        <v>0</v>
      </c>
      <c r="W3501">
        <v>0</v>
      </c>
      <c r="X3501">
        <v>6.2027780000000003</v>
      </c>
      <c r="Y3501">
        <v>0</v>
      </c>
      <c r="Z3501">
        <v>8.1522220000000001</v>
      </c>
    </row>
    <row r="3502" spans="1:26" x14ac:dyDescent="0.3">
      <c r="A3502">
        <v>2766766</v>
      </c>
      <c r="B3502">
        <v>1</v>
      </c>
      <c r="C3502" t="s">
        <v>76</v>
      </c>
      <c r="D3502" t="s">
        <v>90</v>
      </c>
      <c r="E3502" t="s">
        <v>222</v>
      </c>
      <c r="F3502" t="s">
        <v>9860</v>
      </c>
      <c r="G3502" t="s">
        <v>199</v>
      </c>
      <c r="H3502" t="s">
        <v>47</v>
      </c>
      <c r="I3502" t="s">
        <v>129</v>
      </c>
      <c r="J3502" t="s">
        <v>130</v>
      </c>
      <c r="K3502" t="s">
        <v>131</v>
      </c>
      <c r="L3502" t="s">
        <v>9861</v>
      </c>
      <c r="M3502" t="s">
        <v>9862</v>
      </c>
      <c r="N3502">
        <v>0.109444444</v>
      </c>
      <c r="O3502">
        <v>0</v>
      </c>
      <c r="P3502">
        <v>0</v>
      </c>
      <c r="Q3502">
        <v>0</v>
      </c>
      <c r="R3502">
        <v>0</v>
      </c>
      <c r="S3502">
        <v>46</v>
      </c>
      <c r="T3502">
        <v>2327</v>
      </c>
      <c r="U3502">
        <v>0</v>
      </c>
      <c r="V3502">
        <v>0</v>
      </c>
      <c r="W3502">
        <v>0</v>
      </c>
      <c r="X3502">
        <v>0</v>
      </c>
      <c r="Y3502">
        <v>5.0344439999999997</v>
      </c>
      <c r="Z3502">
        <v>254.677221</v>
      </c>
    </row>
    <row r="3503" spans="1:26" x14ac:dyDescent="0.3">
      <c r="A3503">
        <v>2766783</v>
      </c>
      <c r="B3503">
        <v>1</v>
      </c>
      <c r="C3503" t="s">
        <v>77</v>
      </c>
      <c r="D3503" t="s">
        <v>114</v>
      </c>
      <c r="E3503" t="s">
        <v>126</v>
      </c>
      <c r="F3503" t="s">
        <v>9863</v>
      </c>
      <c r="G3503" t="s">
        <v>1679</v>
      </c>
      <c r="H3503" t="s">
        <v>46</v>
      </c>
      <c r="I3503" t="s">
        <v>129</v>
      </c>
      <c r="J3503" t="s">
        <v>130</v>
      </c>
      <c r="K3503" t="s">
        <v>131</v>
      </c>
      <c r="L3503" t="s">
        <v>9864</v>
      </c>
      <c r="M3503" t="s">
        <v>9865</v>
      </c>
      <c r="N3503">
        <v>3.1930555549999999</v>
      </c>
      <c r="O3503">
        <v>0</v>
      </c>
      <c r="P3503">
        <v>12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38.316667000000002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2766776</v>
      </c>
      <c r="B3504">
        <v>1</v>
      </c>
      <c r="C3504" t="s">
        <v>77</v>
      </c>
      <c r="D3504" t="s">
        <v>114</v>
      </c>
      <c r="E3504" t="s">
        <v>163</v>
      </c>
      <c r="F3504" t="s">
        <v>9866</v>
      </c>
      <c r="G3504" t="s">
        <v>264</v>
      </c>
      <c r="H3504" t="s">
        <v>47</v>
      </c>
      <c r="I3504" t="s">
        <v>129</v>
      </c>
      <c r="J3504" t="s">
        <v>130</v>
      </c>
      <c r="K3504" t="s">
        <v>131</v>
      </c>
      <c r="L3504" t="s">
        <v>9867</v>
      </c>
      <c r="M3504" t="s">
        <v>9868</v>
      </c>
      <c r="N3504">
        <v>2.000277777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27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54.0075</v>
      </c>
    </row>
    <row r="3505" spans="1:26" x14ac:dyDescent="0.3">
      <c r="A3505">
        <v>2766707</v>
      </c>
      <c r="B3505">
        <v>2</v>
      </c>
      <c r="C3505" t="s">
        <v>77</v>
      </c>
      <c r="D3505" t="s">
        <v>113</v>
      </c>
      <c r="E3505" t="s">
        <v>222</v>
      </c>
      <c r="F3505" t="s">
        <v>9869</v>
      </c>
      <c r="G3505" t="s">
        <v>348</v>
      </c>
      <c r="H3505" t="s">
        <v>47</v>
      </c>
      <c r="I3505" t="s">
        <v>129</v>
      </c>
      <c r="J3505" t="s">
        <v>130</v>
      </c>
      <c r="K3505" t="s">
        <v>142</v>
      </c>
      <c r="L3505" t="s">
        <v>9441</v>
      </c>
      <c r="M3505" t="s">
        <v>9870</v>
      </c>
      <c r="N3505">
        <v>1.4822222220000001</v>
      </c>
      <c r="O3505">
        <v>0</v>
      </c>
      <c r="P3505">
        <v>0</v>
      </c>
      <c r="Q3505">
        <v>18</v>
      </c>
      <c r="R3505">
        <v>116</v>
      </c>
      <c r="S3505">
        <v>41</v>
      </c>
      <c r="T3505">
        <v>1375</v>
      </c>
      <c r="U3505">
        <v>0</v>
      </c>
      <c r="V3505">
        <v>0</v>
      </c>
      <c r="W3505">
        <v>26.68</v>
      </c>
      <c r="X3505">
        <v>171.93777800000001</v>
      </c>
      <c r="Y3505">
        <v>60.771110999999998</v>
      </c>
      <c r="Z3505">
        <v>2038.0555549999999</v>
      </c>
    </row>
    <row r="3506" spans="1:26" x14ac:dyDescent="0.3">
      <c r="A3506">
        <v>2766784</v>
      </c>
      <c r="B3506">
        <v>1</v>
      </c>
      <c r="C3506" t="s">
        <v>77</v>
      </c>
      <c r="D3506" t="s">
        <v>109</v>
      </c>
      <c r="E3506" t="s">
        <v>126</v>
      </c>
      <c r="F3506" t="s">
        <v>9871</v>
      </c>
      <c r="G3506" t="s">
        <v>128</v>
      </c>
      <c r="H3506" t="s">
        <v>46</v>
      </c>
      <c r="I3506" t="s">
        <v>129</v>
      </c>
      <c r="J3506" t="s">
        <v>130</v>
      </c>
      <c r="K3506" t="s">
        <v>131</v>
      </c>
      <c r="L3506" t="s">
        <v>9872</v>
      </c>
      <c r="M3506" t="s">
        <v>9873</v>
      </c>
      <c r="N3506">
        <v>2.6947222219999998</v>
      </c>
      <c r="O3506">
        <v>0</v>
      </c>
      <c r="P3506">
        <v>0</v>
      </c>
      <c r="Q3506">
        <v>0</v>
      </c>
      <c r="R3506">
        <v>6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16.168333000000001</v>
      </c>
      <c r="Y3506">
        <v>0</v>
      </c>
      <c r="Z3506">
        <v>0</v>
      </c>
    </row>
    <row r="3507" spans="1:26" x14ac:dyDescent="0.3">
      <c r="A3507">
        <v>2766796</v>
      </c>
      <c r="B3507">
        <v>1</v>
      </c>
      <c r="C3507" t="s">
        <v>76</v>
      </c>
      <c r="D3507" t="s">
        <v>90</v>
      </c>
      <c r="E3507" t="s">
        <v>126</v>
      </c>
      <c r="F3507" t="s">
        <v>9874</v>
      </c>
      <c r="G3507" t="s">
        <v>128</v>
      </c>
      <c r="H3507" t="s">
        <v>46</v>
      </c>
      <c r="I3507" t="s">
        <v>129</v>
      </c>
      <c r="J3507" t="s">
        <v>130</v>
      </c>
      <c r="K3507" t="s">
        <v>131</v>
      </c>
      <c r="L3507" t="s">
        <v>9875</v>
      </c>
      <c r="M3507" t="s">
        <v>9876</v>
      </c>
      <c r="N3507">
        <v>4.2141666659999997</v>
      </c>
      <c r="O3507">
        <v>0</v>
      </c>
      <c r="P3507">
        <v>64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269.70666699999998</v>
      </c>
      <c r="W3507">
        <v>0</v>
      </c>
      <c r="X3507">
        <v>0</v>
      </c>
      <c r="Y3507">
        <v>0</v>
      </c>
      <c r="Z3507">
        <v>0</v>
      </c>
    </row>
    <row r="3508" spans="1:26" x14ac:dyDescent="0.3">
      <c r="A3508">
        <v>2766803</v>
      </c>
      <c r="B3508">
        <v>1</v>
      </c>
      <c r="C3508" t="s">
        <v>76</v>
      </c>
      <c r="D3508" t="s">
        <v>84</v>
      </c>
      <c r="E3508" t="s">
        <v>153</v>
      </c>
      <c r="F3508" t="s">
        <v>9877</v>
      </c>
      <c r="G3508" t="s">
        <v>155</v>
      </c>
      <c r="H3508" t="s">
        <v>46</v>
      </c>
      <c r="I3508" t="s">
        <v>129</v>
      </c>
      <c r="J3508" t="s">
        <v>130</v>
      </c>
      <c r="K3508" t="s">
        <v>131</v>
      </c>
      <c r="L3508" t="s">
        <v>9878</v>
      </c>
      <c r="M3508" t="s">
        <v>9879</v>
      </c>
      <c r="N3508">
        <v>2.7405555549999998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2.7405560000000002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2766759</v>
      </c>
      <c r="B3509">
        <v>2</v>
      </c>
      <c r="C3509" t="s">
        <v>76</v>
      </c>
      <c r="D3509" t="s">
        <v>86</v>
      </c>
      <c r="E3509" t="s">
        <v>167</v>
      </c>
      <c r="F3509" t="s">
        <v>9880</v>
      </c>
      <c r="G3509" t="s">
        <v>371</v>
      </c>
      <c r="H3509" t="s">
        <v>46</v>
      </c>
      <c r="I3509" t="s">
        <v>129</v>
      </c>
      <c r="J3509" t="s">
        <v>130</v>
      </c>
      <c r="K3509" t="s">
        <v>131</v>
      </c>
      <c r="L3509" t="s">
        <v>9849</v>
      </c>
      <c r="M3509" t="s">
        <v>9881</v>
      </c>
      <c r="N3509">
        <v>0.168333333</v>
      </c>
      <c r="O3509">
        <v>0</v>
      </c>
      <c r="P3509">
        <v>229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38.548333</v>
      </c>
      <c r="W3509">
        <v>0</v>
      </c>
      <c r="X3509">
        <v>0</v>
      </c>
      <c r="Y3509">
        <v>0</v>
      </c>
      <c r="Z3509">
        <v>0</v>
      </c>
    </row>
    <row r="3510" spans="1:26" x14ac:dyDescent="0.3">
      <c r="A3510">
        <v>2766800</v>
      </c>
      <c r="B3510">
        <v>1</v>
      </c>
      <c r="C3510" t="s">
        <v>76</v>
      </c>
      <c r="D3510" t="s">
        <v>89</v>
      </c>
      <c r="E3510" t="s">
        <v>167</v>
      </c>
      <c r="F3510" t="s">
        <v>9882</v>
      </c>
      <c r="G3510" t="s">
        <v>195</v>
      </c>
      <c r="H3510" t="s">
        <v>46</v>
      </c>
      <c r="I3510" t="s">
        <v>129</v>
      </c>
      <c r="J3510" t="s">
        <v>130</v>
      </c>
      <c r="K3510" t="s">
        <v>131</v>
      </c>
      <c r="L3510" t="s">
        <v>9883</v>
      </c>
      <c r="M3510" t="s">
        <v>9884</v>
      </c>
      <c r="N3510">
        <v>0.54388888800000001</v>
      </c>
      <c r="O3510">
        <v>0</v>
      </c>
      <c r="P3510">
        <v>25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13.597222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2766801</v>
      </c>
      <c r="B3511">
        <v>1</v>
      </c>
      <c r="C3511" t="s">
        <v>76</v>
      </c>
      <c r="D3511" t="s">
        <v>97</v>
      </c>
      <c r="E3511" t="s">
        <v>126</v>
      </c>
      <c r="F3511" t="s">
        <v>9885</v>
      </c>
      <c r="G3511" t="s">
        <v>160</v>
      </c>
      <c r="H3511" t="s">
        <v>46</v>
      </c>
      <c r="I3511" t="s">
        <v>129</v>
      </c>
      <c r="J3511" t="s">
        <v>130</v>
      </c>
      <c r="K3511" t="s">
        <v>131</v>
      </c>
      <c r="L3511" t="s">
        <v>9886</v>
      </c>
      <c r="M3511" t="s">
        <v>9887</v>
      </c>
      <c r="N3511">
        <v>0.757222222</v>
      </c>
      <c r="O3511">
        <v>0</v>
      </c>
      <c r="P3511">
        <v>2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1.5144439999999999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2766806</v>
      </c>
      <c r="B3512">
        <v>1</v>
      </c>
      <c r="C3512" t="s">
        <v>77</v>
      </c>
      <c r="D3512" t="s">
        <v>113</v>
      </c>
      <c r="E3512" t="s">
        <v>222</v>
      </c>
      <c r="F3512" t="s">
        <v>9888</v>
      </c>
      <c r="G3512" t="s">
        <v>199</v>
      </c>
      <c r="H3512" t="s">
        <v>47</v>
      </c>
      <c r="I3512" t="s">
        <v>129</v>
      </c>
      <c r="J3512" t="s">
        <v>130</v>
      </c>
      <c r="K3512" t="s">
        <v>131</v>
      </c>
      <c r="L3512" t="s">
        <v>9889</v>
      </c>
      <c r="M3512" t="s">
        <v>9890</v>
      </c>
      <c r="N3512">
        <v>0.1</v>
      </c>
      <c r="O3512">
        <v>0</v>
      </c>
      <c r="P3512">
        <v>0</v>
      </c>
      <c r="Q3512">
        <v>1</v>
      </c>
      <c r="R3512">
        <v>5662</v>
      </c>
      <c r="S3512">
        <v>0</v>
      </c>
      <c r="T3512">
        <v>0</v>
      </c>
      <c r="U3512">
        <v>0</v>
      </c>
      <c r="V3512">
        <v>0</v>
      </c>
      <c r="W3512">
        <v>0.1</v>
      </c>
      <c r="X3512">
        <v>566.20000000000005</v>
      </c>
      <c r="Y3512">
        <v>0</v>
      </c>
      <c r="Z3512">
        <v>0</v>
      </c>
    </row>
    <row r="3513" spans="1:26" x14ac:dyDescent="0.3">
      <c r="A3513">
        <v>2766807</v>
      </c>
      <c r="B3513">
        <v>1</v>
      </c>
      <c r="C3513" t="s">
        <v>76</v>
      </c>
      <c r="D3513" t="s">
        <v>100</v>
      </c>
      <c r="E3513" t="s">
        <v>222</v>
      </c>
      <c r="F3513" t="s">
        <v>9891</v>
      </c>
      <c r="G3513" t="s">
        <v>199</v>
      </c>
      <c r="H3513" t="s">
        <v>47</v>
      </c>
      <c r="I3513" t="s">
        <v>129</v>
      </c>
      <c r="J3513" t="s">
        <v>130</v>
      </c>
      <c r="K3513" t="s">
        <v>131</v>
      </c>
      <c r="L3513" t="s">
        <v>9892</v>
      </c>
      <c r="M3513" t="s">
        <v>9893</v>
      </c>
      <c r="N3513">
        <v>0.37416666599999998</v>
      </c>
      <c r="O3513">
        <v>39</v>
      </c>
      <c r="P3513">
        <v>327</v>
      </c>
      <c r="Q3513">
        <v>0</v>
      </c>
      <c r="R3513">
        <v>0</v>
      </c>
      <c r="S3513">
        <v>0</v>
      </c>
      <c r="T3513">
        <v>0</v>
      </c>
      <c r="U3513">
        <v>14.592499999999999</v>
      </c>
      <c r="V3513">
        <v>122.35250000000001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2766759</v>
      </c>
      <c r="B3514">
        <v>3</v>
      </c>
      <c r="C3514" t="s">
        <v>76</v>
      </c>
      <c r="D3514" t="s">
        <v>86</v>
      </c>
      <c r="E3514" t="s">
        <v>167</v>
      </c>
      <c r="F3514" t="s">
        <v>9894</v>
      </c>
      <c r="G3514" t="s">
        <v>371</v>
      </c>
      <c r="H3514" t="s">
        <v>46</v>
      </c>
      <c r="I3514" t="s">
        <v>129</v>
      </c>
      <c r="J3514" t="s">
        <v>130</v>
      </c>
      <c r="K3514" t="s">
        <v>131</v>
      </c>
      <c r="L3514" t="s">
        <v>9881</v>
      </c>
      <c r="M3514" t="s">
        <v>9895</v>
      </c>
      <c r="N3514">
        <v>0.90277777699999995</v>
      </c>
      <c r="O3514">
        <v>0</v>
      </c>
      <c r="P3514">
        <v>229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206.73611099999999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2766518</v>
      </c>
      <c r="B3515">
        <v>2</v>
      </c>
      <c r="C3515" t="s">
        <v>77</v>
      </c>
      <c r="D3515" t="s">
        <v>123</v>
      </c>
      <c r="E3515" t="s">
        <v>163</v>
      </c>
      <c r="F3515" t="s">
        <v>3649</v>
      </c>
      <c r="G3515" t="s">
        <v>364</v>
      </c>
      <c r="H3515" t="s">
        <v>47</v>
      </c>
      <c r="I3515" t="s">
        <v>129</v>
      </c>
      <c r="J3515" t="s">
        <v>130</v>
      </c>
      <c r="K3515" t="s">
        <v>131</v>
      </c>
      <c r="L3515" t="s">
        <v>9669</v>
      </c>
      <c r="M3515" t="s">
        <v>9896</v>
      </c>
      <c r="N3515">
        <v>1.1788888879999999</v>
      </c>
      <c r="O3515">
        <v>116</v>
      </c>
      <c r="P3515">
        <v>719</v>
      </c>
      <c r="Q3515">
        <v>0</v>
      </c>
      <c r="R3515">
        <v>0</v>
      </c>
      <c r="S3515">
        <v>0</v>
      </c>
      <c r="T3515">
        <v>0</v>
      </c>
      <c r="U3515">
        <v>136.75111100000001</v>
      </c>
      <c r="V3515">
        <v>847.62111000000004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2766811</v>
      </c>
      <c r="B3516">
        <v>1</v>
      </c>
      <c r="C3516" t="s">
        <v>76</v>
      </c>
      <c r="D3516" t="s">
        <v>90</v>
      </c>
      <c r="E3516" t="s">
        <v>167</v>
      </c>
      <c r="F3516" t="s">
        <v>9897</v>
      </c>
      <c r="G3516" t="s">
        <v>195</v>
      </c>
      <c r="H3516" t="s">
        <v>46</v>
      </c>
      <c r="I3516" t="s">
        <v>129</v>
      </c>
      <c r="J3516" t="s">
        <v>130</v>
      </c>
      <c r="K3516" t="s">
        <v>131</v>
      </c>
      <c r="L3516" t="s">
        <v>9898</v>
      </c>
      <c r="M3516" t="s">
        <v>9899</v>
      </c>
      <c r="N3516">
        <v>2.8677777770000001</v>
      </c>
      <c r="O3516">
        <v>0</v>
      </c>
      <c r="P3516">
        <v>416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1192.995555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2766814</v>
      </c>
      <c r="B3517">
        <v>1</v>
      </c>
      <c r="C3517" t="s">
        <v>76</v>
      </c>
      <c r="D3517" t="s">
        <v>89</v>
      </c>
      <c r="E3517" t="s">
        <v>126</v>
      </c>
      <c r="F3517" t="s">
        <v>9900</v>
      </c>
      <c r="G3517" t="s">
        <v>128</v>
      </c>
      <c r="H3517" t="s">
        <v>46</v>
      </c>
      <c r="I3517" t="s">
        <v>129</v>
      </c>
      <c r="J3517" t="s">
        <v>130</v>
      </c>
      <c r="K3517" t="s">
        <v>131</v>
      </c>
      <c r="L3517" t="s">
        <v>9901</v>
      </c>
      <c r="M3517" t="s">
        <v>9902</v>
      </c>
      <c r="N3517">
        <v>0.51333333299999995</v>
      </c>
      <c r="O3517">
        <v>0</v>
      </c>
      <c r="P3517">
        <v>6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3.08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2766815</v>
      </c>
      <c r="B3518">
        <v>1</v>
      </c>
      <c r="C3518" t="s">
        <v>77</v>
      </c>
      <c r="D3518" t="s">
        <v>113</v>
      </c>
      <c r="E3518" t="s">
        <v>163</v>
      </c>
      <c r="F3518" t="s">
        <v>9903</v>
      </c>
      <c r="G3518" t="s">
        <v>364</v>
      </c>
      <c r="H3518" t="s">
        <v>47</v>
      </c>
      <c r="I3518" t="s">
        <v>129</v>
      </c>
      <c r="J3518" t="s">
        <v>130</v>
      </c>
      <c r="K3518" t="s">
        <v>131</v>
      </c>
      <c r="L3518" t="s">
        <v>9904</v>
      </c>
      <c r="M3518" t="s">
        <v>9905</v>
      </c>
      <c r="N3518">
        <v>2.5041666660000002</v>
      </c>
      <c r="O3518">
        <v>0</v>
      </c>
      <c r="P3518">
        <v>0</v>
      </c>
      <c r="Q3518">
        <v>0</v>
      </c>
      <c r="R3518">
        <v>219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548.41250000000002</v>
      </c>
      <c r="Y3518">
        <v>0</v>
      </c>
      <c r="Z3518">
        <v>0</v>
      </c>
    </row>
    <row r="3519" spans="1:26" x14ac:dyDescent="0.3">
      <c r="A3519">
        <v>2766816</v>
      </c>
      <c r="B3519">
        <v>1</v>
      </c>
      <c r="C3519" t="s">
        <v>76</v>
      </c>
      <c r="D3519" t="s">
        <v>90</v>
      </c>
      <c r="E3519" t="s">
        <v>126</v>
      </c>
      <c r="F3519" t="s">
        <v>9906</v>
      </c>
      <c r="G3519" t="s">
        <v>128</v>
      </c>
      <c r="H3519" t="s">
        <v>46</v>
      </c>
      <c r="I3519" t="s">
        <v>129</v>
      </c>
      <c r="J3519" t="s">
        <v>130</v>
      </c>
      <c r="K3519" t="s">
        <v>131</v>
      </c>
      <c r="L3519" t="s">
        <v>9907</v>
      </c>
      <c r="M3519" t="s">
        <v>9908</v>
      </c>
      <c r="N3519">
        <v>3.3875000000000002</v>
      </c>
      <c r="O3519">
        <v>0</v>
      </c>
      <c r="P3519">
        <v>41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138.88749999999999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2766820</v>
      </c>
      <c r="B3520">
        <v>1</v>
      </c>
      <c r="C3520" t="s">
        <v>77</v>
      </c>
      <c r="D3520" t="s">
        <v>109</v>
      </c>
      <c r="E3520" t="s">
        <v>163</v>
      </c>
      <c r="F3520" t="s">
        <v>6359</v>
      </c>
      <c r="G3520" t="s">
        <v>264</v>
      </c>
      <c r="H3520" t="s">
        <v>47</v>
      </c>
      <c r="I3520" t="s">
        <v>129</v>
      </c>
      <c r="J3520" t="s">
        <v>130</v>
      </c>
      <c r="K3520" t="s">
        <v>131</v>
      </c>
      <c r="L3520" t="s">
        <v>9909</v>
      </c>
      <c r="M3520" t="s">
        <v>9910</v>
      </c>
      <c r="N3520">
        <v>0.59833333300000002</v>
      </c>
      <c r="O3520">
        <v>0</v>
      </c>
      <c r="P3520">
        <v>0</v>
      </c>
      <c r="Q3520">
        <v>0</v>
      </c>
      <c r="R3520">
        <v>0</v>
      </c>
      <c r="S3520">
        <v>6</v>
      </c>
      <c r="T3520">
        <v>31</v>
      </c>
      <c r="U3520">
        <v>0</v>
      </c>
      <c r="V3520">
        <v>0</v>
      </c>
      <c r="W3520">
        <v>0</v>
      </c>
      <c r="X3520">
        <v>0</v>
      </c>
      <c r="Y3520">
        <v>3.59</v>
      </c>
      <c r="Z3520">
        <v>18.548333</v>
      </c>
    </row>
    <row r="3521" spans="1:26" x14ac:dyDescent="0.3">
      <c r="A3521">
        <v>2766819</v>
      </c>
      <c r="B3521">
        <v>1</v>
      </c>
      <c r="C3521" t="s">
        <v>76</v>
      </c>
      <c r="D3521" t="s">
        <v>91</v>
      </c>
      <c r="E3521" t="s">
        <v>126</v>
      </c>
      <c r="F3521" t="s">
        <v>9911</v>
      </c>
      <c r="G3521" t="s">
        <v>160</v>
      </c>
      <c r="H3521" t="s">
        <v>46</v>
      </c>
      <c r="I3521" t="s">
        <v>129</v>
      </c>
      <c r="J3521" t="s">
        <v>130</v>
      </c>
      <c r="K3521" t="s">
        <v>131</v>
      </c>
      <c r="L3521" t="s">
        <v>9912</v>
      </c>
      <c r="M3521" t="s">
        <v>9913</v>
      </c>
      <c r="N3521">
        <v>0.47527777700000001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61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28.991944</v>
      </c>
    </row>
    <row r="3522" spans="1:26" x14ac:dyDescent="0.3">
      <c r="A3522">
        <v>2766833</v>
      </c>
      <c r="B3522">
        <v>1</v>
      </c>
      <c r="C3522" t="s">
        <v>76</v>
      </c>
      <c r="D3522" t="s">
        <v>104</v>
      </c>
      <c r="E3522" t="s">
        <v>126</v>
      </c>
      <c r="F3522" t="s">
        <v>9914</v>
      </c>
      <c r="G3522" t="s">
        <v>128</v>
      </c>
      <c r="H3522" t="s">
        <v>46</v>
      </c>
      <c r="I3522" t="s">
        <v>129</v>
      </c>
      <c r="J3522" t="s">
        <v>130</v>
      </c>
      <c r="K3522" t="s">
        <v>131</v>
      </c>
      <c r="L3522" t="s">
        <v>9915</v>
      </c>
      <c r="M3522" t="s">
        <v>9916</v>
      </c>
      <c r="N3522">
        <v>4.6188888879999999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4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18.475556000000001</v>
      </c>
    </row>
    <row r="3523" spans="1:26" x14ac:dyDescent="0.3">
      <c r="A3523">
        <v>2766834</v>
      </c>
      <c r="B3523">
        <v>1</v>
      </c>
      <c r="C3523" t="s">
        <v>77</v>
      </c>
      <c r="D3523" t="s">
        <v>116</v>
      </c>
      <c r="E3523" t="s">
        <v>163</v>
      </c>
      <c r="F3523" t="s">
        <v>9917</v>
      </c>
      <c r="G3523" t="s">
        <v>364</v>
      </c>
      <c r="H3523" t="s">
        <v>47</v>
      </c>
      <c r="I3523" t="s">
        <v>129</v>
      </c>
      <c r="J3523" t="s">
        <v>130</v>
      </c>
      <c r="K3523" t="s">
        <v>131</v>
      </c>
      <c r="L3523" t="s">
        <v>9918</v>
      </c>
      <c r="M3523" t="s">
        <v>9919</v>
      </c>
      <c r="N3523">
        <v>7.7233333330000002</v>
      </c>
      <c r="O3523">
        <v>1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7.7233330000000002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2766837</v>
      </c>
      <c r="B3524">
        <v>1</v>
      </c>
      <c r="C3524" t="s">
        <v>76</v>
      </c>
      <c r="D3524" t="s">
        <v>97</v>
      </c>
      <c r="E3524" t="s">
        <v>167</v>
      </c>
      <c r="F3524" t="s">
        <v>9220</v>
      </c>
      <c r="G3524" t="s">
        <v>160</v>
      </c>
      <c r="H3524" t="s">
        <v>46</v>
      </c>
      <c r="I3524" t="s">
        <v>129</v>
      </c>
      <c r="J3524" t="s">
        <v>130</v>
      </c>
      <c r="K3524" t="s">
        <v>131</v>
      </c>
      <c r="L3524" t="s">
        <v>9920</v>
      </c>
      <c r="M3524" t="s">
        <v>9921</v>
      </c>
      <c r="N3524">
        <v>0.199444444</v>
      </c>
      <c r="O3524">
        <v>0</v>
      </c>
      <c r="P3524">
        <v>512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102.115555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2766840</v>
      </c>
      <c r="B3525">
        <v>1</v>
      </c>
      <c r="C3525" t="s">
        <v>76</v>
      </c>
      <c r="D3525" t="s">
        <v>78</v>
      </c>
      <c r="E3525" t="s">
        <v>126</v>
      </c>
      <c r="F3525" t="s">
        <v>9922</v>
      </c>
      <c r="G3525" t="s">
        <v>177</v>
      </c>
      <c r="H3525" t="s">
        <v>46</v>
      </c>
      <c r="I3525" t="s">
        <v>129</v>
      </c>
      <c r="J3525" t="s">
        <v>130</v>
      </c>
      <c r="K3525" t="s">
        <v>131</v>
      </c>
      <c r="L3525" t="s">
        <v>9920</v>
      </c>
      <c r="M3525" t="s">
        <v>9923</v>
      </c>
      <c r="N3525">
        <v>1.2424999999999999</v>
      </c>
      <c r="O3525">
        <v>0</v>
      </c>
      <c r="P3525">
        <v>69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85.732500000000002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2766835</v>
      </c>
      <c r="B3526">
        <v>1</v>
      </c>
      <c r="C3526" t="s">
        <v>77</v>
      </c>
      <c r="D3526" t="s">
        <v>113</v>
      </c>
      <c r="E3526" t="s">
        <v>167</v>
      </c>
      <c r="F3526" t="s">
        <v>9924</v>
      </c>
      <c r="G3526" t="s">
        <v>195</v>
      </c>
      <c r="H3526" t="s">
        <v>46</v>
      </c>
      <c r="I3526" t="s">
        <v>129</v>
      </c>
      <c r="J3526" t="s">
        <v>130</v>
      </c>
      <c r="K3526" t="s">
        <v>131</v>
      </c>
      <c r="L3526" t="s">
        <v>9925</v>
      </c>
      <c r="M3526" t="s">
        <v>9926</v>
      </c>
      <c r="N3526">
        <v>2.182222222</v>
      </c>
      <c r="O3526">
        <v>0</v>
      </c>
      <c r="P3526">
        <v>0</v>
      </c>
      <c r="Q3526">
        <v>0</v>
      </c>
      <c r="R3526">
        <v>227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495.36444399999999</v>
      </c>
      <c r="Y3526">
        <v>0</v>
      </c>
      <c r="Z3526">
        <v>0</v>
      </c>
    </row>
    <row r="3527" spans="1:26" x14ac:dyDescent="0.3">
      <c r="A3527">
        <v>2766839</v>
      </c>
      <c r="B3527">
        <v>1</v>
      </c>
      <c r="C3527" t="s">
        <v>77</v>
      </c>
      <c r="D3527" t="s">
        <v>115</v>
      </c>
      <c r="E3527" t="s">
        <v>126</v>
      </c>
      <c r="F3527" t="s">
        <v>9927</v>
      </c>
      <c r="G3527" t="s">
        <v>160</v>
      </c>
      <c r="H3527" t="s">
        <v>46</v>
      </c>
      <c r="I3527" t="s">
        <v>129</v>
      </c>
      <c r="J3527" t="s">
        <v>130</v>
      </c>
      <c r="K3527" t="s">
        <v>131</v>
      </c>
      <c r="L3527" t="s">
        <v>9928</v>
      </c>
      <c r="M3527" t="s">
        <v>9929</v>
      </c>
      <c r="N3527">
        <v>1.003333333</v>
      </c>
      <c r="O3527">
        <v>0</v>
      </c>
      <c r="P3527">
        <v>0</v>
      </c>
      <c r="Q3527">
        <v>0</v>
      </c>
      <c r="R3527">
        <v>29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29.096667</v>
      </c>
      <c r="Y3527">
        <v>0</v>
      </c>
      <c r="Z3527">
        <v>0</v>
      </c>
    </row>
    <row r="3528" spans="1:26" x14ac:dyDescent="0.3">
      <c r="A3528">
        <v>2766844</v>
      </c>
      <c r="B3528">
        <v>1</v>
      </c>
      <c r="C3528" t="s">
        <v>77</v>
      </c>
      <c r="D3528" t="s">
        <v>119</v>
      </c>
      <c r="E3528" t="s">
        <v>153</v>
      </c>
      <c r="F3528" t="s">
        <v>9930</v>
      </c>
      <c r="G3528" t="s">
        <v>155</v>
      </c>
      <c r="H3528" t="s">
        <v>46</v>
      </c>
      <c r="I3528" t="s">
        <v>129</v>
      </c>
      <c r="J3528" t="s">
        <v>130</v>
      </c>
      <c r="K3528" t="s">
        <v>131</v>
      </c>
      <c r="L3528" t="s">
        <v>9931</v>
      </c>
      <c r="M3528" t="s">
        <v>9932</v>
      </c>
      <c r="N3528">
        <v>1.130833333</v>
      </c>
      <c r="O3528">
        <v>0</v>
      </c>
      <c r="P3528">
        <v>3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3.3925000000000001</v>
      </c>
      <c r="W3528">
        <v>0</v>
      </c>
      <c r="X3528">
        <v>0</v>
      </c>
      <c r="Y3528">
        <v>0</v>
      </c>
      <c r="Z3528">
        <v>0</v>
      </c>
    </row>
    <row r="3529" spans="1:26" x14ac:dyDescent="0.3">
      <c r="A3529">
        <v>2766848</v>
      </c>
      <c r="B3529">
        <v>1</v>
      </c>
      <c r="C3529" t="s">
        <v>76</v>
      </c>
      <c r="D3529" t="s">
        <v>101</v>
      </c>
      <c r="E3529" t="s">
        <v>163</v>
      </c>
      <c r="F3529" t="s">
        <v>9933</v>
      </c>
      <c r="G3529" t="s">
        <v>199</v>
      </c>
      <c r="H3529" t="s">
        <v>47</v>
      </c>
      <c r="I3529" t="s">
        <v>129</v>
      </c>
      <c r="J3529" t="s">
        <v>130</v>
      </c>
      <c r="K3529" t="s">
        <v>131</v>
      </c>
      <c r="L3529" t="s">
        <v>9934</v>
      </c>
      <c r="M3529" t="s">
        <v>9935</v>
      </c>
      <c r="N3529">
        <v>0.59499999999999997</v>
      </c>
      <c r="O3529">
        <v>0</v>
      </c>
      <c r="P3529">
        <v>807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480.16500000000002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2766850</v>
      </c>
      <c r="B3530">
        <v>1</v>
      </c>
      <c r="C3530" t="s">
        <v>76</v>
      </c>
      <c r="D3530" t="s">
        <v>79</v>
      </c>
      <c r="E3530" t="s">
        <v>163</v>
      </c>
      <c r="F3530" t="s">
        <v>9936</v>
      </c>
      <c r="G3530" t="s">
        <v>728</v>
      </c>
      <c r="H3530" t="s">
        <v>47</v>
      </c>
      <c r="I3530" t="s">
        <v>129</v>
      </c>
      <c r="J3530" t="s">
        <v>130</v>
      </c>
      <c r="K3530" t="s">
        <v>131</v>
      </c>
      <c r="L3530" t="s">
        <v>9937</v>
      </c>
      <c r="M3530" t="s">
        <v>9938</v>
      </c>
      <c r="N3530">
        <v>0.108611111</v>
      </c>
      <c r="O3530">
        <v>1</v>
      </c>
      <c r="P3530">
        <v>6</v>
      </c>
      <c r="Q3530">
        <v>0</v>
      </c>
      <c r="R3530">
        <v>0</v>
      </c>
      <c r="S3530">
        <v>0</v>
      </c>
      <c r="T3530">
        <v>0</v>
      </c>
      <c r="U3530">
        <v>0.108611</v>
      </c>
      <c r="V3530">
        <v>0.651667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2766852</v>
      </c>
      <c r="B3531">
        <v>1</v>
      </c>
      <c r="C3531" t="s">
        <v>76</v>
      </c>
      <c r="D3531" t="s">
        <v>93</v>
      </c>
      <c r="E3531" t="s">
        <v>167</v>
      </c>
      <c r="F3531" t="s">
        <v>9471</v>
      </c>
      <c r="G3531" t="s">
        <v>371</v>
      </c>
      <c r="H3531" t="s">
        <v>46</v>
      </c>
      <c r="I3531" t="s">
        <v>129</v>
      </c>
      <c r="J3531" t="s">
        <v>130</v>
      </c>
      <c r="K3531" t="s">
        <v>131</v>
      </c>
      <c r="L3531" t="s">
        <v>9939</v>
      </c>
      <c r="M3531" t="s">
        <v>9940</v>
      </c>
      <c r="N3531">
        <v>0.512222222</v>
      </c>
      <c r="O3531">
        <v>0</v>
      </c>
      <c r="P3531">
        <v>70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35.855556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2766855</v>
      </c>
      <c r="B3532">
        <v>1</v>
      </c>
      <c r="C3532" t="s">
        <v>76</v>
      </c>
      <c r="D3532" t="s">
        <v>97</v>
      </c>
      <c r="E3532" t="s">
        <v>126</v>
      </c>
      <c r="F3532" t="s">
        <v>9941</v>
      </c>
      <c r="G3532" t="s">
        <v>128</v>
      </c>
      <c r="H3532" t="s">
        <v>46</v>
      </c>
      <c r="I3532" t="s">
        <v>129</v>
      </c>
      <c r="J3532" t="s">
        <v>130</v>
      </c>
      <c r="K3532" t="s">
        <v>131</v>
      </c>
      <c r="L3532" t="s">
        <v>9942</v>
      </c>
      <c r="M3532" t="s">
        <v>9943</v>
      </c>
      <c r="N3532">
        <v>0.59944444399999997</v>
      </c>
      <c r="O3532">
        <v>0</v>
      </c>
      <c r="P3532">
        <v>180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107.9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2766719</v>
      </c>
      <c r="B3533">
        <v>2</v>
      </c>
      <c r="C3533" t="s">
        <v>76</v>
      </c>
      <c r="D3533" t="s">
        <v>104</v>
      </c>
      <c r="E3533" t="s">
        <v>167</v>
      </c>
      <c r="F3533" t="s">
        <v>9944</v>
      </c>
      <c r="G3533" t="s">
        <v>177</v>
      </c>
      <c r="H3533" t="s">
        <v>46</v>
      </c>
      <c r="I3533" t="s">
        <v>129</v>
      </c>
      <c r="J3533" t="s">
        <v>130</v>
      </c>
      <c r="K3533" t="s">
        <v>131</v>
      </c>
      <c r="L3533" t="s">
        <v>9798</v>
      </c>
      <c r="M3533" t="s">
        <v>9945</v>
      </c>
      <c r="N3533">
        <v>0.62972222200000005</v>
      </c>
      <c r="O3533">
        <v>0</v>
      </c>
      <c r="P3533">
        <v>0</v>
      </c>
      <c r="Q3533">
        <v>0</v>
      </c>
      <c r="R3533">
        <v>4</v>
      </c>
      <c r="S3533">
        <v>0</v>
      </c>
      <c r="T3533">
        <v>23</v>
      </c>
      <c r="U3533">
        <v>0</v>
      </c>
      <c r="V3533">
        <v>0</v>
      </c>
      <c r="W3533">
        <v>0</v>
      </c>
      <c r="X3533">
        <v>2.5188890000000002</v>
      </c>
      <c r="Y3533">
        <v>0</v>
      </c>
      <c r="Z3533">
        <v>14.483611</v>
      </c>
    </row>
    <row r="3534" spans="1:26" x14ac:dyDescent="0.3">
      <c r="A3534">
        <v>2766868</v>
      </c>
      <c r="B3534">
        <v>1</v>
      </c>
      <c r="C3534" t="s">
        <v>76</v>
      </c>
      <c r="D3534" t="s">
        <v>90</v>
      </c>
      <c r="E3534" t="s">
        <v>222</v>
      </c>
      <c r="F3534" t="s">
        <v>9946</v>
      </c>
      <c r="G3534" t="s">
        <v>199</v>
      </c>
      <c r="H3534" t="s">
        <v>47</v>
      </c>
      <c r="I3534" t="s">
        <v>129</v>
      </c>
      <c r="J3534" t="s">
        <v>130</v>
      </c>
      <c r="K3534" t="s">
        <v>131</v>
      </c>
      <c r="L3534" t="s">
        <v>9947</v>
      </c>
      <c r="M3534" t="s">
        <v>9948</v>
      </c>
      <c r="N3534">
        <v>0.18333333299999999</v>
      </c>
      <c r="O3534">
        <v>0</v>
      </c>
      <c r="P3534">
        <v>0</v>
      </c>
      <c r="Q3534">
        <v>3</v>
      </c>
      <c r="R3534">
        <v>49</v>
      </c>
      <c r="S3534">
        <v>1</v>
      </c>
      <c r="T3534">
        <v>73</v>
      </c>
      <c r="U3534">
        <v>0</v>
      </c>
      <c r="V3534">
        <v>0</v>
      </c>
      <c r="W3534">
        <v>0.55000000000000004</v>
      </c>
      <c r="X3534">
        <v>8.983333</v>
      </c>
      <c r="Y3534">
        <v>0.183333</v>
      </c>
      <c r="Z3534">
        <v>13.383333</v>
      </c>
    </row>
    <row r="3535" spans="1:26" x14ac:dyDescent="0.3">
      <c r="A3535">
        <v>2766852</v>
      </c>
      <c r="B3535">
        <v>2</v>
      </c>
      <c r="C3535" t="s">
        <v>76</v>
      </c>
      <c r="D3535" t="s">
        <v>93</v>
      </c>
      <c r="E3535" t="s">
        <v>126</v>
      </c>
      <c r="F3535" t="s">
        <v>9949</v>
      </c>
      <c r="G3535" t="s">
        <v>371</v>
      </c>
      <c r="H3535" t="s">
        <v>46</v>
      </c>
      <c r="I3535" t="s">
        <v>129</v>
      </c>
      <c r="J3535" t="s">
        <v>130</v>
      </c>
      <c r="K3535" t="s">
        <v>131</v>
      </c>
      <c r="L3535" t="s">
        <v>9940</v>
      </c>
      <c r="M3535" t="s">
        <v>9950</v>
      </c>
      <c r="N3535">
        <v>1.4569444439999999</v>
      </c>
      <c r="O3535">
        <v>0</v>
      </c>
      <c r="P3535">
        <v>22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32.052778000000004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2766840</v>
      </c>
      <c r="B3536">
        <v>2</v>
      </c>
      <c r="C3536" t="s">
        <v>76</v>
      </c>
      <c r="D3536" t="s">
        <v>78</v>
      </c>
      <c r="E3536" t="s">
        <v>167</v>
      </c>
      <c r="F3536" t="s">
        <v>9951</v>
      </c>
      <c r="G3536" t="s">
        <v>177</v>
      </c>
      <c r="H3536" t="s">
        <v>46</v>
      </c>
      <c r="I3536" t="s">
        <v>129</v>
      </c>
      <c r="J3536" t="s">
        <v>130</v>
      </c>
      <c r="K3536" t="s">
        <v>131</v>
      </c>
      <c r="L3536" t="s">
        <v>9923</v>
      </c>
      <c r="M3536" t="s">
        <v>9952</v>
      </c>
      <c r="N3536">
        <v>0.72638888800000001</v>
      </c>
      <c r="O3536">
        <v>0</v>
      </c>
      <c r="P3536">
        <v>313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227.359722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2766783</v>
      </c>
      <c r="B3537">
        <v>2</v>
      </c>
      <c r="C3537" t="s">
        <v>77</v>
      </c>
      <c r="D3537" t="s">
        <v>114</v>
      </c>
      <c r="E3537" t="s">
        <v>167</v>
      </c>
      <c r="F3537" t="s">
        <v>9953</v>
      </c>
      <c r="G3537" t="s">
        <v>1679</v>
      </c>
      <c r="H3537" t="s">
        <v>46</v>
      </c>
      <c r="I3537" t="s">
        <v>129</v>
      </c>
      <c r="J3537" t="s">
        <v>130</v>
      </c>
      <c r="K3537" t="s">
        <v>131</v>
      </c>
      <c r="L3537" t="s">
        <v>9865</v>
      </c>
      <c r="M3537" t="s">
        <v>9954</v>
      </c>
      <c r="N3537">
        <v>0.48194444400000003</v>
      </c>
      <c r="O3537">
        <v>0</v>
      </c>
      <c r="P3537">
        <v>27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13.012499999999999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2766870</v>
      </c>
      <c r="B3538">
        <v>1</v>
      </c>
      <c r="C3538" t="s">
        <v>76</v>
      </c>
      <c r="D3538" t="s">
        <v>81</v>
      </c>
      <c r="E3538" t="s">
        <v>153</v>
      </c>
      <c r="F3538" t="s">
        <v>9955</v>
      </c>
      <c r="G3538" t="s">
        <v>249</v>
      </c>
      <c r="H3538" t="s">
        <v>46</v>
      </c>
      <c r="I3538" t="s">
        <v>129</v>
      </c>
      <c r="J3538" t="s">
        <v>130</v>
      </c>
      <c r="K3538" t="s">
        <v>131</v>
      </c>
      <c r="L3538" t="s">
        <v>9956</v>
      </c>
      <c r="M3538" t="s">
        <v>9957</v>
      </c>
      <c r="N3538">
        <v>0.954166666</v>
      </c>
      <c r="O3538">
        <v>0</v>
      </c>
      <c r="P3538">
        <v>28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26.716667000000001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2766815</v>
      </c>
      <c r="B3539">
        <v>2</v>
      </c>
      <c r="C3539" t="s">
        <v>77</v>
      </c>
      <c r="D3539" t="s">
        <v>113</v>
      </c>
      <c r="E3539" t="s">
        <v>163</v>
      </c>
      <c r="F3539" t="s">
        <v>9958</v>
      </c>
      <c r="G3539" t="s">
        <v>364</v>
      </c>
      <c r="H3539" t="s">
        <v>47</v>
      </c>
      <c r="I3539" t="s">
        <v>129</v>
      </c>
      <c r="J3539" t="s">
        <v>130</v>
      </c>
      <c r="K3539" t="s">
        <v>131</v>
      </c>
      <c r="L3539" t="s">
        <v>9905</v>
      </c>
      <c r="M3539" t="s">
        <v>9959</v>
      </c>
      <c r="N3539">
        <v>2.0738888879999999</v>
      </c>
      <c r="O3539">
        <v>0</v>
      </c>
      <c r="P3539">
        <v>0</v>
      </c>
      <c r="Q3539">
        <v>0</v>
      </c>
      <c r="R3539">
        <v>399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827.48166600000002</v>
      </c>
      <c r="Y3539">
        <v>0</v>
      </c>
      <c r="Z3539">
        <v>0</v>
      </c>
    </row>
    <row r="3540" spans="1:26" x14ac:dyDescent="0.3">
      <c r="A3540">
        <v>2766874</v>
      </c>
      <c r="B3540">
        <v>1</v>
      </c>
      <c r="C3540" t="s">
        <v>76</v>
      </c>
      <c r="D3540" t="s">
        <v>97</v>
      </c>
      <c r="E3540" t="s">
        <v>126</v>
      </c>
      <c r="F3540" t="s">
        <v>9309</v>
      </c>
      <c r="G3540" t="s">
        <v>128</v>
      </c>
      <c r="H3540" t="s">
        <v>46</v>
      </c>
      <c r="I3540" t="s">
        <v>129</v>
      </c>
      <c r="J3540" t="s">
        <v>130</v>
      </c>
      <c r="K3540" t="s">
        <v>131</v>
      </c>
      <c r="L3540" t="s">
        <v>9960</v>
      </c>
      <c r="M3540" t="s">
        <v>9961</v>
      </c>
      <c r="N3540">
        <v>0.43694444399999999</v>
      </c>
      <c r="O3540">
        <v>0</v>
      </c>
      <c r="P3540">
        <v>148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64.667777999999998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2766548</v>
      </c>
      <c r="B3541">
        <v>2</v>
      </c>
      <c r="C3541" t="s">
        <v>76</v>
      </c>
      <c r="D3541" t="s">
        <v>92</v>
      </c>
      <c r="E3541" t="s">
        <v>158</v>
      </c>
      <c r="F3541" t="s">
        <v>3584</v>
      </c>
      <c r="G3541" t="s">
        <v>364</v>
      </c>
      <c r="H3541" t="s">
        <v>47</v>
      </c>
      <c r="I3541" t="s">
        <v>129</v>
      </c>
      <c r="J3541" t="s">
        <v>130</v>
      </c>
      <c r="K3541" t="s">
        <v>131</v>
      </c>
      <c r="L3541" t="s">
        <v>9703</v>
      </c>
      <c r="M3541" t="s">
        <v>9962</v>
      </c>
      <c r="N3541">
        <v>0.54527777700000002</v>
      </c>
      <c r="O3541">
        <v>0</v>
      </c>
      <c r="P3541">
        <v>0</v>
      </c>
      <c r="Q3541">
        <v>8</v>
      </c>
      <c r="R3541">
        <v>69</v>
      </c>
      <c r="S3541">
        <v>0</v>
      </c>
      <c r="T3541">
        <v>0</v>
      </c>
      <c r="U3541">
        <v>0</v>
      </c>
      <c r="V3541">
        <v>0</v>
      </c>
      <c r="W3541">
        <v>4.362222</v>
      </c>
      <c r="X3541">
        <v>37.624167</v>
      </c>
      <c r="Y3541">
        <v>0</v>
      </c>
      <c r="Z3541">
        <v>0</v>
      </c>
    </row>
    <row r="3542" spans="1:26" x14ac:dyDescent="0.3">
      <c r="A3542">
        <v>2766883</v>
      </c>
      <c r="B3542">
        <v>1</v>
      </c>
      <c r="C3542" t="s">
        <v>76</v>
      </c>
      <c r="D3542" t="s">
        <v>91</v>
      </c>
      <c r="E3542" t="s">
        <v>222</v>
      </c>
      <c r="F3542" t="s">
        <v>9963</v>
      </c>
      <c r="G3542" t="s">
        <v>199</v>
      </c>
      <c r="H3542" t="s">
        <v>47</v>
      </c>
      <c r="I3542" t="s">
        <v>129</v>
      </c>
      <c r="J3542" t="s">
        <v>130</v>
      </c>
      <c r="K3542" t="s">
        <v>131</v>
      </c>
      <c r="L3542" t="s">
        <v>9964</v>
      </c>
      <c r="M3542" t="s">
        <v>9965</v>
      </c>
      <c r="N3542">
        <v>0.29305555500000002</v>
      </c>
      <c r="O3542">
        <v>1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0.29305599999999998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2766885</v>
      </c>
      <c r="B3543">
        <v>1</v>
      </c>
      <c r="C3543" t="s">
        <v>76</v>
      </c>
      <c r="D3543" t="s">
        <v>103</v>
      </c>
      <c r="E3543" t="s">
        <v>153</v>
      </c>
      <c r="F3543" t="s">
        <v>9966</v>
      </c>
      <c r="G3543" t="s">
        <v>155</v>
      </c>
      <c r="H3543" t="s">
        <v>46</v>
      </c>
      <c r="I3543" t="s">
        <v>129</v>
      </c>
      <c r="J3543" t="s">
        <v>130</v>
      </c>
      <c r="K3543" t="s">
        <v>131</v>
      </c>
      <c r="L3543" t="s">
        <v>9967</v>
      </c>
      <c r="M3543" t="s">
        <v>9968</v>
      </c>
      <c r="N3543">
        <v>0.83527777700000005</v>
      </c>
      <c r="O3543">
        <v>0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0.83527799999999996</v>
      </c>
      <c r="Y3543">
        <v>0</v>
      </c>
      <c r="Z3543">
        <v>0</v>
      </c>
    </row>
    <row r="3544" spans="1:26" x14ac:dyDescent="0.3">
      <c r="A3544">
        <v>2766889</v>
      </c>
      <c r="B3544">
        <v>1</v>
      </c>
      <c r="C3544" t="s">
        <v>76</v>
      </c>
      <c r="D3544" t="s">
        <v>93</v>
      </c>
      <c r="E3544" t="s">
        <v>126</v>
      </c>
      <c r="F3544" t="s">
        <v>7204</v>
      </c>
      <c r="G3544" t="s">
        <v>128</v>
      </c>
      <c r="H3544" t="s">
        <v>46</v>
      </c>
      <c r="I3544" t="s">
        <v>129</v>
      </c>
      <c r="J3544" t="s">
        <v>130</v>
      </c>
      <c r="K3544" t="s">
        <v>131</v>
      </c>
      <c r="L3544" t="s">
        <v>9969</v>
      </c>
      <c r="M3544" t="s">
        <v>9970</v>
      </c>
      <c r="N3544">
        <v>0.93138888799999997</v>
      </c>
      <c r="O3544">
        <v>0</v>
      </c>
      <c r="P3544">
        <v>291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271.03416600000003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2766890</v>
      </c>
      <c r="B3545">
        <v>1</v>
      </c>
      <c r="C3545" t="s">
        <v>76</v>
      </c>
      <c r="D3545" t="s">
        <v>101</v>
      </c>
      <c r="E3545" t="s">
        <v>126</v>
      </c>
      <c r="F3545" t="s">
        <v>9971</v>
      </c>
      <c r="G3545" t="s">
        <v>128</v>
      </c>
      <c r="H3545" t="s">
        <v>46</v>
      </c>
      <c r="I3545" t="s">
        <v>129</v>
      </c>
      <c r="J3545" t="s">
        <v>130</v>
      </c>
      <c r="K3545" t="s">
        <v>131</v>
      </c>
      <c r="L3545" t="s">
        <v>9972</v>
      </c>
      <c r="M3545" t="s">
        <v>9973</v>
      </c>
      <c r="N3545">
        <v>0.579166666</v>
      </c>
      <c r="O3545">
        <v>0</v>
      </c>
      <c r="P3545">
        <v>91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52.704166999999998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2766894</v>
      </c>
      <c r="B3546">
        <v>1</v>
      </c>
      <c r="C3546" t="s">
        <v>76</v>
      </c>
      <c r="D3546" t="s">
        <v>102</v>
      </c>
      <c r="E3546" t="s">
        <v>167</v>
      </c>
      <c r="F3546" t="s">
        <v>9974</v>
      </c>
      <c r="G3546" t="s">
        <v>160</v>
      </c>
      <c r="H3546" t="s">
        <v>46</v>
      </c>
      <c r="I3546" t="s">
        <v>129</v>
      </c>
      <c r="J3546" t="s">
        <v>130</v>
      </c>
      <c r="K3546" t="s">
        <v>131</v>
      </c>
      <c r="L3546" t="s">
        <v>9975</v>
      </c>
      <c r="M3546" t="s">
        <v>9976</v>
      </c>
      <c r="N3546">
        <v>0.88194444400000005</v>
      </c>
      <c r="O3546">
        <v>0</v>
      </c>
      <c r="P3546">
        <v>32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28.222221999999999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2766900</v>
      </c>
      <c r="B3547">
        <v>1</v>
      </c>
      <c r="C3547" t="s">
        <v>76</v>
      </c>
      <c r="D3547" t="s">
        <v>95</v>
      </c>
      <c r="E3547" t="s">
        <v>158</v>
      </c>
      <c r="F3547" t="s">
        <v>9977</v>
      </c>
      <c r="G3547" t="s">
        <v>199</v>
      </c>
      <c r="H3547" t="s">
        <v>47</v>
      </c>
      <c r="I3547" t="s">
        <v>129</v>
      </c>
      <c r="J3547" t="s">
        <v>130</v>
      </c>
      <c r="K3547" t="s">
        <v>131</v>
      </c>
      <c r="L3547" t="s">
        <v>9978</v>
      </c>
      <c r="M3547" t="s">
        <v>9979</v>
      </c>
      <c r="N3547">
        <v>4.2</v>
      </c>
      <c r="O3547">
        <v>0</v>
      </c>
      <c r="P3547">
        <v>0</v>
      </c>
      <c r="Q3547">
        <v>0</v>
      </c>
      <c r="R3547">
        <v>0</v>
      </c>
      <c r="S3547">
        <v>6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25.2</v>
      </c>
      <c r="Z3547">
        <v>0</v>
      </c>
    </row>
    <row r="3548" spans="1:26" x14ac:dyDescent="0.3">
      <c r="A3548">
        <v>2766901</v>
      </c>
      <c r="B3548">
        <v>1</v>
      </c>
      <c r="C3548" t="s">
        <v>76</v>
      </c>
      <c r="D3548" t="s">
        <v>78</v>
      </c>
      <c r="E3548" t="s">
        <v>145</v>
      </c>
      <c r="F3548" t="s">
        <v>9980</v>
      </c>
      <c r="G3548" t="s">
        <v>348</v>
      </c>
      <c r="H3548" t="s">
        <v>46</v>
      </c>
      <c r="I3548" t="s">
        <v>129</v>
      </c>
      <c r="J3548" t="s">
        <v>130</v>
      </c>
      <c r="K3548" t="s">
        <v>142</v>
      </c>
      <c r="L3548" t="s">
        <v>9981</v>
      </c>
      <c r="M3548" t="s">
        <v>9982</v>
      </c>
      <c r="N3548">
        <v>4.4763888879999998</v>
      </c>
      <c r="O3548">
        <v>0</v>
      </c>
      <c r="P3548">
        <v>13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58.193055999999999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2766904</v>
      </c>
      <c r="B3549">
        <v>1</v>
      </c>
      <c r="C3549" t="s">
        <v>76</v>
      </c>
      <c r="D3549" t="s">
        <v>97</v>
      </c>
      <c r="E3549" t="s">
        <v>126</v>
      </c>
      <c r="F3549" t="s">
        <v>5775</v>
      </c>
      <c r="G3549" t="s">
        <v>177</v>
      </c>
      <c r="H3549" t="s">
        <v>46</v>
      </c>
      <c r="I3549" t="s">
        <v>129</v>
      </c>
      <c r="J3549" t="s">
        <v>130</v>
      </c>
      <c r="K3549" t="s">
        <v>131</v>
      </c>
      <c r="L3549" t="s">
        <v>9983</v>
      </c>
      <c r="M3549" t="s">
        <v>9984</v>
      </c>
      <c r="N3549">
        <v>1.9316666659999999</v>
      </c>
      <c r="O3549">
        <v>0</v>
      </c>
      <c r="P3549">
        <v>27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52.155000000000001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2766906</v>
      </c>
      <c r="B3550">
        <v>1</v>
      </c>
      <c r="C3550" t="s">
        <v>76</v>
      </c>
      <c r="D3550" t="s">
        <v>82</v>
      </c>
      <c r="E3550" t="s">
        <v>138</v>
      </c>
      <c r="F3550" t="s">
        <v>9985</v>
      </c>
      <c r="G3550" t="s">
        <v>728</v>
      </c>
      <c r="H3550" t="s">
        <v>141</v>
      </c>
      <c r="I3550" t="s">
        <v>339</v>
      </c>
      <c r="J3550" t="s">
        <v>130</v>
      </c>
      <c r="K3550" t="s">
        <v>142</v>
      </c>
      <c r="L3550" t="s">
        <v>9986</v>
      </c>
      <c r="M3550" t="s">
        <v>9987</v>
      </c>
      <c r="N3550">
        <v>1.6666666E-2</v>
      </c>
      <c r="O3550">
        <v>3</v>
      </c>
      <c r="P3550">
        <v>151</v>
      </c>
      <c r="Q3550">
        <v>0</v>
      </c>
      <c r="R3550">
        <v>0</v>
      </c>
      <c r="S3550">
        <v>0</v>
      </c>
      <c r="T3550">
        <v>0</v>
      </c>
      <c r="U3550">
        <v>0.05</v>
      </c>
      <c r="V3550">
        <v>2.516667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2766907</v>
      </c>
      <c r="B3551">
        <v>1</v>
      </c>
      <c r="C3551" t="s">
        <v>76</v>
      </c>
      <c r="D3551" t="s">
        <v>82</v>
      </c>
      <c r="E3551" t="s">
        <v>138</v>
      </c>
      <c r="F3551" t="s">
        <v>9988</v>
      </c>
      <c r="G3551" t="s">
        <v>728</v>
      </c>
      <c r="H3551" t="s">
        <v>141</v>
      </c>
      <c r="I3551" t="s">
        <v>129</v>
      </c>
      <c r="J3551" t="s">
        <v>130</v>
      </c>
      <c r="K3551" t="s">
        <v>142</v>
      </c>
      <c r="L3551" t="s">
        <v>9986</v>
      </c>
      <c r="M3551" t="s">
        <v>9989</v>
      </c>
      <c r="N3551">
        <v>0.25</v>
      </c>
      <c r="O3551">
        <v>4</v>
      </c>
      <c r="P3551">
        <v>1988</v>
      </c>
      <c r="Q3551">
        <v>0</v>
      </c>
      <c r="R3551">
        <v>0</v>
      </c>
      <c r="S3551">
        <v>0</v>
      </c>
      <c r="T3551">
        <v>0</v>
      </c>
      <c r="U3551">
        <v>1</v>
      </c>
      <c r="V3551">
        <v>497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2766910</v>
      </c>
      <c r="B3552">
        <v>1</v>
      </c>
      <c r="C3552" t="s">
        <v>76</v>
      </c>
      <c r="D3552" t="s">
        <v>82</v>
      </c>
      <c r="E3552" t="s">
        <v>138</v>
      </c>
      <c r="F3552" t="s">
        <v>9990</v>
      </c>
      <c r="G3552" t="s">
        <v>728</v>
      </c>
      <c r="H3552" t="s">
        <v>141</v>
      </c>
      <c r="I3552" t="s">
        <v>339</v>
      </c>
      <c r="J3552" t="s">
        <v>130</v>
      </c>
      <c r="K3552" t="s">
        <v>142</v>
      </c>
      <c r="L3552" t="s">
        <v>9991</v>
      </c>
      <c r="M3552" t="s">
        <v>9992</v>
      </c>
      <c r="N3552">
        <v>1.6666666E-2</v>
      </c>
      <c r="O3552">
        <v>1</v>
      </c>
      <c r="P3552">
        <v>2476</v>
      </c>
      <c r="Q3552">
        <v>0</v>
      </c>
      <c r="R3552">
        <v>0</v>
      </c>
      <c r="S3552">
        <v>0</v>
      </c>
      <c r="T3552">
        <v>0</v>
      </c>
      <c r="U3552">
        <v>1.6667000000000001E-2</v>
      </c>
      <c r="V3552">
        <v>41.266665000000003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2766911</v>
      </c>
      <c r="B3553">
        <v>1</v>
      </c>
      <c r="C3553" t="s">
        <v>76</v>
      </c>
      <c r="D3553" t="s">
        <v>82</v>
      </c>
      <c r="E3553" t="s">
        <v>138</v>
      </c>
      <c r="F3553" t="s">
        <v>9993</v>
      </c>
      <c r="G3553" t="s">
        <v>728</v>
      </c>
      <c r="H3553" t="s">
        <v>141</v>
      </c>
      <c r="I3553" t="s">
        <v>339</v>
      </c>
      <c r="J3553" t="s">
        <v>130</v>
      </c>
      <c r="K3553" t="s">
        <v>142</v>
      </c>
      <c r="L3553" t="s">
        <v>9991</v>
      </c>
      <c r="M3553" t="s">
        <v>9994</v>
      </c>
      <c r="N3553">
        <v>3.3333333E-2</v>
      </c>
      <c r="O3553">
        <v>0</v>
      </c>
      <c r="P3553">
        <v>1860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61.999999000000003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2766914</v>
      </c>
      <c r="B3554">
        <v>1</v>
      </c>
      <c r="C3554" t="s">
        <v>76</v>
      </c>
      <c r="D3554" t="s">
        <v>103</v>
      </c>
      <c r="E3554" t="s">
        <v>158</v>
      </c>
      <c r="F3554" t="s">
        <v>9995</v>
      </c>
      <c r="G3554" t="s">
        <v>199</v>
      </c>
      <c r="H3554" t="s">
        <v>47</v>
      </c>
      <c r="I3554" t="s">
        <v>129</v>
      </c>
      <c r="J3554" t="s">
        <v>130</v>
      </c>
      <c r="K3554" t="s">
        <v>131</v>
      </c>
      <c r="L3554" t="s">
        <v>9996</v>
      </c>
      <c r="M3554" t="s">
        <v>9997</v>
      </c>
      <c r="N3554">
        <v>0.82583333299999995</v>
      </c>
      <c r="O3554">
        <v>0</v>
      </c>
      <c r="P3554">
        <v>0</v>
      </c>
      <c r="Q3554">
        <v>10</v>
      </c>
      <c r="R3554">
        <v>1147</v>
      </c>
      <c r="S3554">
        <v>0</v>
      </c>
      <c r="T3554">
        <v>0</v>
      </c>
      <c r="U3554">
        <v>0</v>
      </c>
      <c r="V3554">
        <v>0</v>
      </c>
      <c r="W3554">
        <v>8.2583330000000004</v>
      </c>
      <c r="X3554">
        <v>947.23083299999996</v>
      </c>
      <c r="Y3554">
        <v>0</v>
      </c>
      <c r="Z3554">
        <v>0</v>
      </c>
    </row>
    <row r="3555" spans="1:26" x14ac:dyDescent="0.3">
      <c r="A3555">
        <v>2766915</v>
      </c>
      <c r="B3555">
        <v>1</v>
      </c>
      <c r="C3555" t="s">
        <v>76</v>
      </c>
      <c r="D3555" t="s">
        <v>82</v>
      </c>
      <c r="E3555" t="s">
        <v>138</v>
      </c>
      <c r="F3555" t="s">
        <v>9998</v>
      </c>
      <c r="G3555" t="s">
        <v>728</v>
      </c>
      <c r="H3555" t="s">
        <v>141</v>
      </c>
      <c r="I3555" t="s">
        <v>339</v>
      </c>
      <c r="J3555" t="s">
        <v>130</v>
      </c>
      <c r="K3555" t="s">
        <v>142</v>
      </c>
      <c r="L3555" t="s">
        <v>9999</v>
      </c>
      <c r="M3555" t="s">
        <v>10000</v>
      </c>
      <c r="N3555">
        <v>2.0555555E-2</v>
      </c>
      <c r="O3555">
        <v>2</v>
      </c>
      <c r="P3555">
        <v>1548</v>
      </c>
      <c r="Q3555">
        <v>0</v>
      </c>
      <c r="R3555">
        <v>0</v>
      </c>
      <c r="S3555">
        <v>0</v>
      </c>
      <c r="T3555">
        <v>0</v>
      </c>
      <c r="U3555">
        <v>4.1111000000000002E-2</v>
      </c>
      <c r="V3555">
        <v>31.819998999999999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2766916</v>
      </c>
      <c r="B3556">
        <v>1</v>
      </c>
      <c r="C3556" t="s">
        <v>76</v>
      </c>
      <c r="D3556" t="s">
        <v>82</v>
      </c>
      <c r="E3556" t="s">
        <v>138</v>
      </c>
      <c r="F3556" t="s">
        <v>10001</v>
      </c>
      <c r="G3556" t="s">
        <v>728</v>
      </c>
      <c r="H3556" t="s">
        <v>141</v>
      </c>
      <c r="I3556" t="s">
        <v>339</v>
      </c>
      <c r="J3556" t="s">
        <v>130</v>
      </c>
      <c r="K3556" t="s">
        <v>142</v>
      </c>
      <c r="L3556" t="s">
        <v>10002</v>
      </c>
      <c r="M3556" t="s">
        <v>10003</v>
      </c>
      <c r="N3556">
        <v>3.0555555000000002E-2</v>
      </c>
      <c r="O3556">
        <v>1</v>
      </c>
      <c r="P3556">
        <v>1244</v>
      </c>
      <c r="Q3556">
        <v>0</v>
      </c>
      <c r="R3556">
        <v>0</v>
      </c>
      <c r="S3556">
        <v>0</v>
      </c>
      <c r="T3556">
        <v>0</v>
      </c>
      <c r="U3556">
        <v>3.0556E-2</v>
      </c>
      <c r="V3556">
        <v>38.011110000000002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2766917</v>
      </c>
      <c r="B3557">
        <v>1</v>
      </c>
      <c r="C3557" t="s">
        <v>76</v>
      </c>
      <c r="D3557" t="s">
        <v>82</v>
      </c>
      <c r="E3557" t="s">
        <v>163</v>
      </c>
      <c r="F3557" t="s">
        <v>10004</v>
      </c>
      <c r="G3557" t="s">
        <v>728</v>
      </c>
      <c r="H3557" t="s">
        <v>47</v>
      </c>
      <c r="I3557" t="s">
        <v>339</v>
      </c>
      <c r="J3557" t="s">
        <v>130</v>
      </c>
      <c r="K3557" t="s">
        <v>131</v>
      </c>
      <c r="L3557" t="s">
        <v>10005</v>
      </c>
      <c r="M3557" t="s">
        <v>10006</v>
      </c>
      <c r="N3557">
        <v>8.3333330000000001E-3</v>
      </c>
      <c r="O3557">
        <v>1</v>
      </c>
      <c r="P3557">
        <v>913</v>
      </c>
      <c r="Q3557">
        <v>0</v>
      </c>
      <c r="R3557">
        <v>0</v>
      </c>
      <c r="S3557">
        <v>0</v>
      </c>
      <c r="T3557">
        <v>0</v>
      </c>
      <c r="U3557">
        <v>8.3330000000000001E-3</v>
      </c>
      <c r="V3557">
        <v>7.608333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2766920</v>
      </c>
      <c r="B3558">
        <v>1</v>
      </c>
      <c r="C3558" t="s">
        <v>76</v>
      </c>
      <c r="D3558" t="s">
        <v>97</v>
      </c>
      <c r="E3558" t="s">
        <v>126</v>
      </c>
      <c r="F3558" t="s">
        <v>10007</v>
      </c>
      <c r="G3558" t="s">
        <v>160</v>
      </c>
      <c r="H3558" t="s">
        <v>46</v>
      </c>
      <c r="I3558" t="s">
        <v>129</v>
      </c>
      <c r="J3558" t="s">
        <v>130</v>
      </c>
      <c r="K3558" t="s">
        <v>131</v>
      </c>
      <c r="L3558" t="s">
        <v>10008</v>
      </c>
      <c r="M3558" t="s">
        <v>10009</v>
      </c>
      <c r="N3558">
        <v>0.73638888800000002</v>
      </c>
      <c r="O3558">
        <v>0</v>
      </c>
      <c r="P3558">
        <v>27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19.8825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2766922</v>
      </c>
      <c r="B3559">
        <v>1</v>
      </c>
      <c r="C3559" t="s">
        <v>76</v>
      </c>
      <c r="D3559" t="s">
        <v>82</v>
      </c>
      <c r="E3559" t="s">
        <v>138</v>
      </c>
      <c r="F3559" t="s">
        <v>10010</v>
      </c>
      <c r="G3559" t="s">
        <v>728</v>
      </c>
      <c r="H3559" t="s">
        <v>141</v>
      </c>
      <c r="I3559" t="s">
        <v>129</v>
      </c>
      <c r="J3559" t="s">
        <v>130</v>
      </c>
      <c r="K3559" t="s">
        <v>142</v>
      </c>
      <c r="L3559" t="s">
        <v>10011</v>
      </c>
      <c r="M3559" t="s">
        <v>10012</v>
      </c>
      <c r="N3559">
        <v>0.13861111100000001</v>
      </c>
      <c r="O3559">
        <v>2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0.27722200000000002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2766923</v>
      </c>
      <c r="B3560">
        <v>1</v>
      </c>
      <c r="C3560" t="s">
        <v>76</v>
      </c>
      <c r="D3560" t="s">
        <v>82</v>
      </c>
      <c r="E3560" t="s">
        <v>138</v>
      </c>
      <c r="F3560" t="s">
        <v>10013</v>
      </c>
      <c r="G3560" t="s">
        <v>728</v>
      </c>
      <c r="H3560" t="s">
        <v>141</v>
      </c>
      <c r="I3560" t="s">
        <v>129</v>
      </c>
      <c r="J3560" t="s">
        <v>130</v>
      </c>
      <c r="K3560" t="s">
        <v>142</v>
      </c>
      <c r="L3560" t="s">
        <v>10014</v>
      </c>
      <c r="M3560" t="s">
        <v>10015</v>
      </c>
      <c r="N3560">
        <v>6.0833333000000003E-2</v>
      </c>
      <c r="O3560">
        <v>12</v>
      </c>
      <c r="P3560">
        <v>12648</v>
      </c>
      <c r="Q3560">
        <v>0</v>
      </c>
      <c r="R3560">
        <v>0</v>
      </c>
      <c r="S3560">
        <v>0</v>
      </c>
      <c r="T3560">
        <v>0</v>
      </c>
      <c r="U3560">
        <v>0.73</v>
      </c>
      <c r="V3560">
        <v>769.41999599999997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2766926</v>
      </c>
      <c r="B3561">
        <v>1</v>
      </c>
      <c r="C3561" t="s">
        <v>76</v>
      </c>
      <c r="D3561" t="s">
        <v>82</v>
      </c>
      <c r="E3561" t="s">
        <v>138</v>
      </c>
      <c r="F3561" t="s">
        <v>10016</v>
      </c>
      <c r="G3561" t="s">
        <v>318</v>
      </c>
      <c r="H3561" t="s">
        <v>141</v>
      </c>
      <c r="I3561" t="s">
        <v>129</v>
      </c>
      <c r="J3561" t="s">
        <v>130</v>
      </c>
      <c r="K3561" t="s">
        <v>142</v>
      </c>
      <c r="L3561" t="s">
        <v>10017</v>
      </c>
      <c r="M3561" t="s">
        <v>10018</v>
      </c>
      <c r="N3561">
        <v>0.66916666599999997</v>
      </c>
      <c r="O3561">
        <v>2</v>
      </c>
      <c r="P3561">
        <v>479</v>
      </c>
      <c r="Q3561">
        <v>0</v>
      </c>
      <c r="R3561">
        <v>0</v>
      </c>
      <c r="S3561">
        <v>0</v>
      </c>
      <c r="T3561">
        <v>0</v>
      </c>
      <c r="U3561">
        <v>1.338333</v>
      </c>
      <c r="V3561">
        <v>320.53083299999997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2766927</v>
      </c>
      <c r="B3562">
        <v>1</v>
      </c>
      <c r="C3562" t="s">
        <v>76</v>
      </c>
      <c r="D3562" t="s">
        <v>82</v>
      </c>
      <c r="E3562" t="s">
        <v>138</v>
      </c>
      <c r="F3562" t="s">
        <v>10019</v>
      </c>
      <c r="G3562" t="s">
        <v>318</v>
      </c>
      <c r="H3562" t="s">
        <v>141</v>
      </c>
      <c r="I3562" t="s">
        <v>129</v>
      </c>
      <c r="J3562" t="s">
        <v>130</v>
      </c>
      <c r="K3562" t="s">
        <v>142</v>
      </c>
      <c r="L3562" t="s">
        <v>10017</v>
      </c>
      <c r="M3562" t="s">
        <v>10020</v>
      </c>
      <c r="N3562">
        <v>0.66666666600000002</v>
      </c>
      <c r="O3562">
        <v>1</v>
      </c>
      <c r="P3562">
        <v>348</v>
      </c>
      <c r="Q3562">
        <v>0</v>
      </c>
      <c r="R3562">
        <v>0</v>
      </c>
      <c r="S3562">
        <v>0</v>
      </c>
      <c r="T3562">
        <v>0</v>
      </c>
      <c r="U3562">
        <v>0.66666700000000001</v>
      </c>
      <c r="V3562">
        <v>232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2766928</v>
      </c>
      <c r="B3563">
        <v>1</v>
      </c>
      <c r="C3563" t="s">
        <v>76</v>
      </c>
      <c r="D3563" t="s">
        <v>82</v>
      </c>
      <c r="E3563" t="s">
        <v>138</v>
      </c>
      <c r="F3563" t="s">
        <v>10021</v>
      </c>
      <c r="G3563" t="s">
        <v>728</v>
      </c>
      <c r="H3563" t="s">
        <v>141</v>
      </c>
      <c r="I3563" t="s">
        <v>129</v>
      </c>
      <c r="J3563" t="s">
        <v>130</v>
      </c>
      <c r="K3563" t="s">
        <v>142</v>
      </c>
      <c r="L3563" t="s">
        <v>10017</v>
      </c>
      <c r="M3563" t="s">
        <v>10022</v>
      </c>
      <c r="N3563">
        <v>0.2</v>
      </c>
      <c r="O3563">
        <v>1</v>
      </c>
      <c r="P3563">
        <v>3091</v>
      </c>
      <c r="Q3563">
        <v>0</v>
      </c>
      <c r="R3563">
        <v>0</v>
      </c>
      <c r="S3563">
        <v>0</v>
      </c>
      <c r="T3563">
        <v>0</v>
      </c>
      <c r="U3563">
        <v>0.2</v>
      </c>
      <c r="V3563">
        <v>618.20000000000005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2766929</v>
      </c>
      <c r="B3564">
        <v>1</v>
      </c>
      <c r="C3564" t="s">
        <v>76</v>
      </c>
      <c r="D3564" t="s">
        <v>82</v>
      </c>
      <c r="E3564" t="s">
        <v>138</v>
      </c>
      <c r="F3564" t="s">
        <v>10023</v>
      </c>
      <c r="G3564" t="s">
        <v>728</v>
      </c>
      <c r="H3564" t="s">
        <v>141</v>
      </c>
      <c r="I3564" t="s">
        <v>129</v>
      </c>
      <c r="J3564" t="s">
        <v>130</v>
      </c>
      <c r="K3564" t="s">
        <v>142</v>
      </c>
      <c r="L3564" t="s">
        <v>10017</v>
      </c>
      <c r="M3564" t="s">
        <v>10022</v>
      </c>
      <c r="N3564">
        <v>0.2</v>
      </c>
      <c r="O3564">
        <v>3</v>
      </c>
      <c r="P3564">
        <v>875</v>
      </c>
      <c r="Q3564">
        <v>0</v>
      </c>
      <c r="R3564">
        <v>0</v>
      </c>
      <c r="S3564">
        <v>0</v>
      </c>
      <c r="T3564">
        <v>0</v>
      </c>
      <c r="U3564">
        <v>0.6</v>
      </c>
      <c r="V3564">
        <v>175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2766930</v>
      </c>
      <c r="B3565">
        <v>1</v>
      </c>
      <c r="C3565" t="s">
        <v>76</v>
      </c>
      <c r="D3565" t="s">
        <v>97</v>
      </c>
      <c r="E3565" t="s">
        <v>167</v>
      </c>
      <c r="F3565" t="s">
        <v>9220</v>
      </c>
      <c r="G3565" t="s">
        <v>160</v>
      </c>
      <c r="H3565" t="s">
        <v>46</v>
      </c>
      <c r="I3565" t="s">
        <v>129</v>
      </c>
      <c r="J3565" t="s">
        <v>130</v>
      </c>
      <c r="K3565" t="s">
        <v>131</v>
      </c>
      <c r="L3565" t="s">
        <v>10024</v>
      </c>
      <c r="M3565" t="s">
        <v>10025</v>
      </c>
      <c r="N3565">
        <v>0.66333333299999997</v>
      </c>
      <c r="O3565">
        <v>0</v>
      </c>
      <c r="P3565">
        <v>512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339.626666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2766933</v>
      </c>
      <c r="B3566">
        <v>1</v>
      </c>
      <c r="C3566" t="s">
        <v>76</v>
      </c>
      <c r="D3566" t="s">
        <v>103</v>
      </c>
      <c r="E3566" t="s">
        <v>158</v>
      </c>
      <c r="F3566" t="s">
        <v>9995</v>
      </c>
      <c r="G3566" t="s">
        <v>199</v>
      </c>
      <c r="H3566" t="s">
        <v>47</v>
      </c>
      <c r="I3566" t="s">
        <v>129</v>
      </c>
      <c r="J3566" t="s">
        <v>130</v>
      </c>
      <c r="K3566" t="s">
        <v>131</v>
      </c>
      <c r="L3566" t="s">
        <v>10026</v>
      </c>
      <c r="M3566" t="s">
        <v>10027</v>
      </c>
      <c r="N3566">
        <v>1.3883333330000001</v>
      </c>
      <c r="O3566">
        <v>0</v>
      </c>
      <c r="P3566">
        <v>0</v>
      </c>
      <c r="Q3566">
        <v>10</v>
      </c>
      <c r="R3566">
        <v>1147</v>
      </c>
      <c r="S3566">
        <v>0</v>
      </c>
      <c r="T3566">
        <v>0</v>
      </c>
      <c r="U3566">
        <v>0</v>
      </c>
      <c r="V3566">
        <v>0</v>
      </c>
      <c r="W3566">
        <v>13.883333</v>
      </c>
      <c r="X3566">
        <v>1592.4183330000001</v>
      </c>
      <c r="Y3566">
        <v>0</v>
      </c>
      <c r="Z3566">
        <v>0</v>
      </c>
    </row>
    <row r="3567" spans="1:26" x14ac:dyDescent="0.3">
      <c r="A3567">
        <v>2766939</v>
      </c>
      <c r="B3567">
        <v>1</v>
      </c>
      <c r="C3567" t="s">
        <v>76</v>
      </c>
      <c r="D3567" t="s">
        <v>103</v>
      </c>
      <c r="E3567" t="s">
        <v>158</v>
      </c>
      <c r="F3567" t="s">
        <v>10028</v>
      </c>
      <c r="G3567" t="s">
        <v>199</v>
      </c>
      <c r="H3567" t="s">
        <v>47</v>
      </c>
      <c r="I3567" t="s">
        <v>129</v>
      </c>
      <c r="J3567" t="s">
        <v>130</v>
      </c>
      <c r="K3567" t="s">
        <v>131</v>
      </c>
      <c r="L3567" t="s">
        <v>10029</v>
      </c>
      <c r="M3567" t="s">
        <v>10030</v>
      </c>
      <c r="N3567">
        <v>2.8855555549999998</v>
      </c>
      <c r="O3567">
        <v>0</v>
      </c>
      <c r="P3567">
        <v>0</v>
      </c>
      <c r="Q3567">
        <v>5</v>
      </c>
      <c r="R3567">
        <v>4028</v>
      </c>
      <c r="S3567">
        <v>0</v>
      </c>
      <c r="T3567">
        <v>0</v>
      </c>
      <c r="U3567">
        <v>0</v>
      </c>
      <c r="V3567">
        <v>0</v>
      </c>
      <c r="W3567">
        <v>14.427778</v>
      </c>
      <c r="X3567">
        <v>11623.017776000001</v>
      </c>
      <c r="Y3567">
        <v>0</v>
      </c>
      <c r="Z3567">
        <v>0</v>
      </c>
    </row>
    <row r="3568" spans="1:26" x14ac:dyDescent="0.3">
      <c r="A3568">
        <v>2766935</v>
      </c>
      <c r="B3568">
        <v>1</v>
      </c>
      <c r="C3568" t="s">
        <v>76</v>
      </c>
      <c r="D3568" t="s">
        <v>95</v>
      </c>
      <c r="E3568" t="s">
        <v>126</v>
      </c>
      <c r="F3568" t="s">
        <v>10031</v>
      </c>
      <c r="G3568" t="s">
        <v>128</v>
      </c>
      <c r="H3568" t="s">
        <v>46</v>
      </c>
      <c r="I3568" t="s">
        <v>129</v>
      </c>
      <c r="J3568" t="s">
        <v>130</v>
      </c>
      <c r="K3568" t="s">
        <v>131</v>
      </c>
      <c r="L3568" t="s">
        <v>10032</v>
      </c>
      <c r="M3568" t="s">
        <v>10033</v>
      </c>
      <c r="N3568">
        <v>0.52583333300000001</v>
      </c>
      <c r="O3568">
        <v>0</v>
      </c>
      <c r="P3568">
        <v>140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73.616667000000007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2766938</v>
      </c>
      <c r="B3569">
        <v>1</v>
      </c>
      <c r="C3569" t="s">
        <v>76</v>
      </c>
      <c r="D3569" t="s">
        <v>78</v>
      </c>
      <c r="E3569" t="s">
        <v>145</v>
      </c>
      <c r="F3569" t="s">
        <v>10034</v>
      </c>
      <c r="G3569" t="s">
        <v>128</v>
      </c>
      <c r="H3569" t="s">
        <v>46</v>
      </c>
      <c r="I3569" t="s">
        <v>129</v>
      </c>
      <c r="J3569" t="s">
        <v>130</v>
      </c>
      <c r="K3569" t="s">
        <v>131</v>
      </c>
      <c r="L3569" t="s">
        <v>10035</v>
      </c>
      <c r="M3569" t="s">
        <v>10036</v>
      </c>
      <c r="N3569">
        <v>2.6983333329999999</v>
      </c>
      <c r="O3569">
        <v>0</v>
      </c>
      <c r="P3569">
        <v>203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547.76166699999999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2766943</v>
      </c>
      <c r="B3570">
        <v>1</v>
      </c>
      <c r="C3570" t="s">
        <v>76</v>
      </c>
      <c r="D3570" t="s">
        <v>102</v>
      </c>
      <c r="E3570" t="s">
        <v>167</v>
      </c>
      <c r="F3570" t="s">
        <v>10037</v>
      </c>
      <c r="G3570" t="s">
        <v>195</v>
      </c>
      <c r="H3570" t="s">
        <v>46</v>
      </c>
      <c r="I3570" t="s">
        <v>129</v>
      </c>
      <c r="J3570" t="s">
        <v>130</v>
      </c>
      <c r="K3570" t="s">
        <v>131</v>
      </c>
      <c r="L3570" t="s">
        <v>10038</v>
      </c>
      <c r="M3570" t="s">
        <v>10039</v>
      </c>
      <c r="N3570">
        <v>1.6725000000000001</v>
      </c>
      <c r="O3570">
        <v>0</v>
      </c>
      <c r="P3570">
        <v>74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123.765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2766945</v>
      </c>
      <c r="B3571">
        <v>1</v>
      </c>
      <c r="C3571" t="s">
        <v>77</v>
      </c>
      <c r="D3571" t="s">
        <v>123</v>
      </c>
      <c r="E3571" t="s">
        <v>158</v>
      </c>
      <c r="F3571" t="s">
        <v>9428</v>
      </c>
      <c r="G3571" t="s">
        <v>199</v>
      </c>
      <c r="H3571" t="s">
        <v>47</v>
      </c>
      <c r="I3571" t="s">
        <v>129</v>
      </c>
      <c r="J3571" t="s">
        <v>130</v>
      </c>
      <c r="K3571" t="s">
        <v>131</v>
      </c>
      <c r="L3571" t="s">
        <v>10040</v>
      </c>
      <c r="M3571" t="s">
        <v>10041</v>
      </c>
      <c r="N3571">
        <v>4.9588888879999997</v>
      </c>
      <c r="O3571">
        <v>46</v>
      </c>
      <c r="P3571">
        <v>64</v>
      </c>
      <c r="Q3571">
        <v>0</v>
      </c>
      <c r="R3571">
        <v>0</v>
      </c>
      <c r="S3571">
        <v>0</v>
      </c>
      <c r="T3571">
        <v>0</v>
      </c>
      <c r="U3571">
        <v>228.108889</v>
      </c>
      <c r="V3571">
        <v>317.36888900000002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2766947</v>
      </c>
      <c r="B3572">
        <v>1</v>
      </c>
      <c r="C3572" t="s">
        <v>76</v>
      </c>
      <c r="D3572" t="s">
        <v>81</v>
      </c>
      <c r="E3572" t="s">
        <v>153</v>
      </c>
      <c r="F3572" t="s">
        <v>626</v>
      </c>
      <c r="G3572" t="s">
        <v>155</v>
      </c>
      <c r="H3572" t="s">
        <v>46</v>
      </c>
      <c r="I3572" t="s">
        <v>129</v>
      </c>
      <c r="J3572" t="s">
        <v>130</v>
      </c>
      <c r="K3572" t="s">
        <v>131</v>
      </c>
      <c r="L3572" t="s">
        <v>10042</v>
      </c>
      <c r="M3572" t="s">
        <v>10043</v>
      </c>
      <c r="N3572">
        <v>3.199166666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3.1991670000000001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2766946</v>
      </c>
      <c r="B3573">
        <v>1</v>
      </c>
      <c r="C3573" t="s">
        <v>77</v>
      </c>
      <c r="D3573" t="s">
        <v>124</v>
      </c>
      <c r="E3573" t="s">
        <v>126</v>
      </c>
      <c r="F3573" t="s">
        <v>10044</v>
      </c>
      <c r="G3573" t="s">
        <v>128</v>
      </c>
      <c r="H3573" t="s">
        <v>46</v>
      </c>
      <c r="I3573" t="s">
        <v>129</v>
      </c>
      <c r="J3573" t="s">
        <v>130</v>
      </c>
      <c r="K3573" t="s">
        <v>131</v>
      </c>
      <c r="L3573" t="s">
        <v>10045</v>
      </c>
      <c r="M3573" t="s">
        <v>10046</v>
      </c>
      <c r="N3573">
        <v>5.9011111109999996</v>
      </c>
      <c r="O3573">
        <v>0</v>
      </c>
      <c r="P3573">
        <v>32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188.835556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2766949</v>
      </c>
      <c r="B3574">
        <v>1</v>
      </c>
      <c r="C3574" t="s">
        <v>76</v>
      </c>
      <c r="D3574" t="s">
        <v>81</v>
      </c>
      <c r="E3574" t="s">
        <v>153</v>
      </c>
      <c r="F3574" t="s">
        <v>10047</v>
      </c>
      <c r="G3574" t="s">
        <v>206</v>
      </c>
      <c r="H3574" t="s">
        <v>46</v>
      </c>
      <c r="I3574" t="s">
        <v>129</v>
      </c>
      <c r="J3574" t="s">
        <v>130</v>
      </c>
      <c r="K3574" t="s">
        <v>131</v>
      </c>
      <c r="L3574" t="s">
        <v>10048</v>
      </c>
      <c r="M3574" t="s">
        <v>10049</v>
      </c>
      <c r="N3574">
        <v>2.3363888880000001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2.336389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2766950</v>
      </c>
      <c r="B3575">
        <v>1</v>
      </c>
      <c r="C3575" t="s">
        <v>76</v>
      </c>
      <c r="D3575" t="s">
        <v>78</v>
      </c>
      <c r="E3575" t="s">
        <v>145</v>
      </c>
      <c r="F3575" t="s">
        <v>10034</v>
      </c>
      <c r="G3575" t="s">
        <v>128</v>
      </c>
      <c r="H3575" t="s">
        <v>46</v>
      </c>
      <c r="I3575" t="s">
        <v>129</v>
      </c>
      <c r="J3575" t="s">
        <v>130</v>
      </c>
      <c r="K3575" t="s">
        <v>131</v>
      </c>
      <c r="L3575" t="s">
        <v>10050</v>
      </c>
      <c r="M3575" t="s">
        <v>10051</v>
      </c>
      <c r="N3575">
        <v>2.0213888880000002</v>
      </c>
      <c r="O3575">
        <v>0</v>
      </c>
      <c r="P3575">
        <v>203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410.34194400000001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2767110</v>
      </c>
      <c r="B3576">
        <v>1</v>
      </c>
      <c r="C3576" t="s">
        <v>76</v>
      </c>
      <c r="D3576" t="s">
        <v>103</v>
      </c>
      <c r="E3576" t="s">
        <v>163</v>
      </c>
      <c r="F3576" t="s">
        <v>10052</v>
      </c>
      <c r="G3576" t="s">
        <v>264</v>
      </c>
      <c r="H3576" t="s">
        <v>47</v>
      </c>
      <c r="I3576" t="s">
        <v>129</v>
      </c>
      <c r="J3576" t="s">
        <v>130</v>
      </c>
      <c r="K3576" t="s">
        <v>131</v>
      </c>
      <c r="L3576" t="s">
        <v>10053</v>
      </c>
      <c r="M3576" t="s">
        <v>10054</v>
      </c>
      <c r="N3576">
        <v>2.8302777770000001</v>
      </c>
      <c r="O3576">
        <v>0</v>
      </c>
      <c r="P3576">
        <v>0</v>
      </c>
      <c r="Q3576">
        <v>0</v>
      </c>
      <c r="R3576">
        <v>161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455.67472199999997</v>
      </c>
      <c r="Y3576">
        <v>0</v>
      </c>
      <c r="Z3576">
        <v>0</v>
      </c>
    </row>
    <row r="3577" spans="1:26" x14ac:dyDescent="0.3">
      <c r="A3577">
        <v>2766954</v>
      </c>
      <c r="B3577">
        <v>1</v>
      </c>
      <c r="C3577" t="s">
        <v>77</v>
      </c>
      <c r="D3577" t="s">
        <v>124</v>
      </c>
      <c r="E3577" t="s">
        <v>153</v>
      </c>
      <c r="F3577" t="s">
        <v>10055</v>
      </c>
      <c r="G3577" t="s">
        <v>155</v>
      </c>
      <c r="H3577" t="s">
        <v>46</v>
      </c>
      <c r="I3577" t="s">
        <v>129</v>
      </c>
      <c r="J3577" t="s">
        <v>130</v>
      </c>
      <c r="K3577" t="s">
        <v>131</v>
      </c>
      <c r="L3577" t="s">
        <v>10056</v>
      </c>
      <c r="M3577" t="s">
        <v>10057</v>
      </c>
      <c r="N3577">
        <v>5.6338888880000004</v>
      </c>
      <c r="O3577">
        <v>0</v>
      </c>
      <c r="P3577">
        <v>11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61.972777999999998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2766955</v>
      </c>
      <c r="B3578">
        <v>1</v>
      </c>
      <c r="C3578" t="s">
        <v>76</v>
      </c>
      <c r="D3578" t="s">
        <v>78</v>
      </c>
      <c r="E3578" t="s">
        <v>145</v>
      </c>
      <c r="F3578" t="s">
        <v>10058</v>
      </c>
      <c r="G3578" t="s">
        <v>128</v>
      </c>
      <c r="H3578" t="s">
        <v>46</v>
      </c>
      <c r="I3578" t="s">
        <v>129</v>
      </c>
      <c r="J3578" t="s">
        <v>130</v>
      </c>
      <c r="K3578" t="s">
        <v>131</v>
      </c>
      <c r="L3578" t="s">
        <v>10059</v>
      </c>
      <c r="M3578" t="s">
        <v>10060</v>
      </c>
      <c r="N3578">
        <v>2.3880555550000002</v>
      </c>
      <c r="O3578">
        <v>0</v>
      </c>
      <c r="P3578">
        <v>14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33.432777999999999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2766959</v>
      </c>
      <c r="B3579">
        <v>1</v>
      </c>
      <c r="C3579" t="s">
        <v>77</v>
      </c>
      <c r="D3579" t="s">
        <v>115</v>
      </c>
      <c r="E3579" t="s">
        <v>163</v>
      </c>
      <c r="F3579" t="s">
        <v>10061</v>
      </c>
      <c r="G3579" t="s">
        <v>264</v>
      </c>
      <c r="H3579" t="s">
        <v>47</v>
      </c>
      <c r="I3579" t="s">
        <v>129</v>
      </c>
      <c r="J3579" t="s">
        <v>130</v>
      </c>
      <c r="K3579" t="s">
        <v>131</v>
      </c>
      <c r="L3579" t="s">
        <v>10062</v>
      </c>
      <c r="M3579" t="s">
        <v>10063</v>
      </c>
      <c r="N3579">
        <v>1.6575</v>
      </c>
      <c r="O3579">
        <v>0</v>
      </c>
      <c r="P3579">
        <v>0</v>
      </c>
      <c r="Q3579">
        <v>0</v>
      </c>
      <c r="R3579">
        <v>372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616.59</v>
      </c>
      <c r="Y3579">
        <v>0</v>
      </c>
      <c r="Z3579">
        <v>0</v>
      </c>
    </row>
    <row r="3580" spans="1:26" x14ac:dyDescent="0.3">
      <c r="A3580">
        <v>2767037</v>
      </c>
      <c r="B3580">
        <v>1</v>
      </c>
      <c r="C3580" t="s">
        <v>76</v>
      </c>
      <c r="D3580" t="s">
        <v>96</v>
      </c>
      <c r="E3580" t="s">
        <v>167</v>
      </c>
      <c r="F3580" t="s">
        <v>6645</v>
      </c>
      <c r="G3580" t="s">
        <v>344</v>
      </c>
      <c r="H3580" t="s">
        <v>46</v>
      </c>
      <c r="I3580" t="s">
        <v>129</v>
      </c>
      <c r="J3580" t="s">
        <v>130</v>
      </c>
      <c r="K3580" t="s">
        <v>142</v>
      </c>
      <c r="L3580" t="s">
        <v>10064</v>
      </c>
      <c r="M3580" t="s">
        <v>10065</v>
      </c>
      <c r="N3580">
        <v>7.8747222219999999</v>
      </c>
      <c r="O3580">
        <v>0</v>
      </c>
      <c r="P3580">
        <v>42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330.73833300000001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2766967</v>
      </c>
      <c r="B3581">
        <v>1</v>
      </c>
      <c r="C3581" t="s">
        <v>76</v>
      </c>
      <c r="D3581" t="s">
        <v>99</v>
      </c>
      <c r="E3581" t="s">
        <v>126</v>
      </c>
      <c r="F3581" t="s">
        <v>10066</v>
      </c>
      <c r="G3581" t="s">
        <v>578</v>
      </c>
      <c r="H3581" t="s">
        <v>46</v>
      </c>
      <c r="I3581" t="s">
        <v>129</v>
      </c>
      <c r="J3581" t="s">
        <v>15</v>
      </c>
      <c r="K3581" t="s">
        <v>131</v>
      </c>
      <c r="L3581" t="s">
        <v>10067</v>
      </c>
      <c r="M3581" t="s">
        <v>10068</v>
      </c>
      <c r="N3581">
        <v>0.91805555500000002</v>
      </c>
      <c r="O3581">
        <v>0</v>
      </c>
      <c r="P3581">
        <v>54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49.575000000000003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2766969</v>
      </c>
      <c r="B3582">
        <v>1</v>
      </c>
      <c r="C3582" t="s">
        <v>76</v>
      </c>
      <c r="D3582" t="s">
        <v>83</v>
      </c>
      <c r="E3582" t="s">
        <v>153</v>
      </c>
      <c r="F3582" t="s">
        <v>9734</v>
      </c>
      <c r="G3582" t="s">
        <v>206</v>
      </c>
      <c r="H3582" t="s">
        <v>46</v>
      </c>
      <c r="I3582" t="s">
        <v>129</v>
      </c>
      <c r="J3582" t="s">
        <v>130</v>
      </c>
      <c r="K3582" t="s">
        <v>131</v>
      </c>
      <c r="L3582" t="s">
        <v>10069</v>
      </c>
      <c r="M3582" t="s">
        <v>10070</v>
      </c>
      <c r="N3582">
        <v>0.78666666600000001</v>
      </c>
      <c r="O3582">
        <v>0</v>
      </c>
      <c r="P3582">
        <v>16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12.586667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2766973</v>
      </c>
      <c r="B3583">
        <v>1</v>
      </c>
      <c r="C3583" t="s">
        <v>76</v>
      </c>
      <c r="D3583" t="s">
        <v>100</v>
      </c>
      <c r="E3583" t="s">
        <v>153</v>
      </c>
      <c r="F3583" t="s">
        <v>10071</v>
      </c>
      <c r="G3583" t="s">
        <v>249</v>
      </c>
      <c r="H3583" t="s">
        <v>46</v>
      </c>
      <c r="I3583" t="s">
        <v>129</v>
      </c>
      <c r="J3583" t="s">
        <v>130</v>
      </c>
      <c r="K3583" t="s">
        <v>131</v>
      </c>
      <c r="L3583" t="s">
        <v>10072</v>
      </c>
      <c r="M3583" t="s">
        <v>10073</v>
      </c>
      <c r="N3583">
        <v>1.0852777769999999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1.085278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2766976</v>
      </c>
      <c r="B3584">
        <v>1</v>
      </c>
      <c r="C3584" t="s">
        <v>76</v>
      </c>
      <c r="D3584" t="s">
        <v>98</v>
      </c>
      <c r="E3584" t="s">
        <v>126</v>
      </c>
      <c r="F3584" t="s">
        <v>10074</v>
      </c>
      <c r="G3584" t="s">
        <v>128</v>
      </c>
      <c r="H3584" t="s">
        <v>46</v>
      </c>
      <c r="I3584" t="s">
        <v>129</v>
      </c>
      <c r="J3584" t="s">
        <v>130</v>
      </c>
      <c r="K3584" t="s">
        <v>131</v>
      </c>
      <c r="L3584" t="s">
        <v>10075</v>
      </c>
      <c r="M3584" t="s">
        <v>10076</v>
      </c>
      <c r="N3584">
        <v>2.48</v>
      </c>
      <c r="O3584">
        <v>0</v>
      </c>
      <c r="P3584">
        <v>0</v>
      </c>
      <c r="Q3584">
        <v>0</v>
      </c>
      <c r="R3584">
        <v>18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44.64</v>
      </c>
      <c r="Y3584">
        <v>0</v>
      </c>
      <c r="Z3584">
        <v>0</v>
      </c>
    </row>
    <row r="3585" spans="1:26" x14ac:dyDescent="0.3">
      <c r="A3585">
        <v>2766980</v>
      </c>
      <c r="B3585">
        <v>1</v>
      </c>
      <c r="C3585" t="s">
        <v>76</v>
      </c>
      <c r="D3585" t="s">
        <v>106</v>
      </c>
      <c r="E3585" t="s">
        <v>163</v>
      </c>
      <c r="F3585" t="s">
        <v>10077</v>
      </c>
      <c r="G3585" t="s">
        <v>344</v>
      </c>
      <c r="H3585" t="s">
        <v>47</v>
      </c>
      <c r="I3585" t="s">
        <v>129</v>
      </c>
      <c r="J3585" t="s">
        <v>130</v>
      </c>
      <c r="K3585" t="s">
        <v>142</v>
      </c>
      <c r="L3585" t="s">
        <v>10078</v>
      </c>
      <c r="M3585" t="s">
        <v>10079</v>
      </c>
      <c r="N3585">
        <v>5.1411111109999998</v>
      </c>
      <c r="O3585">
        <v>0</v>
      </c>
      <c r="P3585">
        <v>1614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8297.7533330000006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2766981</v>
      </c>
      <c r="B3586">
        <v>1</v>
      </c>
      <c r="C3586" t="s">
        <v>77</v>
      </c>
      <c r="D3586" t="s">
        <v>109</v>
      </c>
      <c r="E3586" t="s">
        <v>158</v>
      </c>
      <c r="F3586" t="s">
        <v>10080</v>
      </c>
      <c r="G3586" t="s">
        <v>344</v>
      </c>
      <c r="H3586" t="s">
        <v>47</v>
      </c>
      <c r="I3586" t="s">
        <v>129</v>
      </c>
      <c r="J3586" t="s">
        <v>130</v>
      </c>
      <c r="K3586" t="s">
        <v>142</v>
      </c>
      <c r="L3586" t="s">
        <v>10081</v>
      </c>
      <c r="M3586" t="s">
        <v>10082</v>
      </c>
      <c r="N3586">
        <v>4.8930555550000001</v>
      </c>
      <c r="O3586">
        <v>1</v>
      </c>
      <c r="P3586">
        <v>354</v>
      </c>
      <c r="Q3586">
        <v>0</v>
      </c>
      <c r="R3586">
        <v>0</v>
      </c>
      <c r="S3586">
        <v>2</v>
      </c>
      <c r="T3586">
        <v>277</v>
      </c>
      <c r="U3586">
        <v>4.8930559999999996</v>
      </c>
      <c r="V3586">
        <v>1732.141666</v>
      </c>
      <c r="W3586">
        <v>0</v>
      </c>
      <c r="X3586">
        <v>0</v>
      </c>
      <c r="Y3586">
        <v>9.786111</v>
      </c>
      <c r="Z3586">
        <v>1355.376389</v>
      </c>
    </row>
    <row r="3587" spans="1:26" x14ac:dyDescent="0.3">
      <c r="A3587">
        <v>2766984</v>
      </c>
      <c r="B3587">
        <v>1</v>
      </c>
      <c r="C3587" t="s">
        <v>76</v>
      </c>
      <c r="D3587" t="s">
        <v>103</v>
      </c>
      <c r="E3587" t="s">
        <v>163</v>
      </c>
      <c r="F3587" t="s">
        <v>10083</v>
      </c>
      <c r="G3587" t="s">
        <v>264</v>
      </c>
      <c r="H3587" t="s">
        <v>47</v>
      </c>
      <c r="I3587" t="s">
        <v>129</v>
      </c>
      <c r="J3587" t="s">
        <v>130</v>
      </c>
      <c r="K3587" t="s">
        <v>131</v>
      </c>
      <c r="L3587" t="s">
        <v>10084</v>
      </c>
      <c r="M3587" t="s">
        <v>10085</v>
      </c>
      <c r="N3587">
        <v>2.4988888880000002</v>
      </c>
      <c r="O3587">
        <v>0</v>
      </c>
      <c r="P3587">
        <v>0</v>
      </c>
      <c r="Q3587">
        <v>0</v>
      </c>
      <c r="R3587">
        <v>143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357.34111100000001</v>
      </c>
      <c r="Y3587">
        <v>0</v>
      </c>
      <c r="Z3587">
        <v>0</v>
      </c>
    </row>
    <row r="3588" spans="1:26" x14ac:dyDescent="0.3">
      <c r="A3588">
        <v>2766983</v>
      </c>
      <c r="B3588">
        <v>1</v>
      </c>
      <c r="C3588" t="s">
        <v>76</v>
      </c>
      <c r="D3588" t="s">
        <v>94</v>
      </c>
      <c r="E3588" t="s">
        <v>126</v>
      </c>
      <c r="F3588" t="s">
        <v>10086</v>
      </c>
      <c r="G3588" t="s">
        <v>348</v>
      </c>
      <c r="H3588" t="s">
        <v>46</v>
      </c>
      <c r="I3588" t="s">
        <v>129</v>
      </c>
      <c r="J3588" t="s">
        <v>130</v>
      </c>
      <c r="K3588" t="s">
        <v>142</v>
      </c>
      <c r="L3588" t="s">
        <v>10087</v>
      </c>
      <c r="M3588" t="s">
        <v>10088</v>
      </c>
      <c r="N3588">
        <v>8.256388888</v>
      </c>
      <c r="O3588">
        <v>0</v>
      </c>
      <c r="P3588">
        <v>0</v>
      </c>
      <c r="Q3588">
        <v>0</v>
      </c>
      <c r="R3588">
        <v>32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264.20444400000002</v>
      </c>
      <c r="Y3588">
        <v>0</v>
      </c>
      <c r="Z3588">
        <v>0</v>
      </c>
    </row>
    <row r="3589" spans="1:26" x14ac:dyDescent="0.3">
      <c r="A3589">
        <v>2766985</v>
      </c>
      <c r="B3589">
        <v>1</v>
      </c>
      <c r="C3589" t="s">
        <v>76</v>
      </c>
      <c r="D3589" t="s">
        <v>87</v>
      </c>
      <c r="E3589" t="s">
        <v>163</v>
      </c>
      <c r="F3589" t="s">
        <v>10089</v>
      </c>
      <c r="G3589" t="s">
        <v>348</v>
      </c>
      <c r="H3589" t="s">
        <v>47</v>
      </c>
      <c r="I3589" t="s">
        <v>129</v>
      </c>
      <c r="J3589" t="s">
        <v>130</v>
      </c>
      <c r="K3589" t="s">
        <v>142</v>
      </c>
      <c r="L3589" t="s">
        <v>10090</v>
      </c>
      <c r="M3589" t="s">
        <v>10091</v>
      </c>
      <c r="N3589">
        <v>4.7766666659999997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30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143.30000000000001</v>
      </c>
    </row>
    <row r="3590" spans="1:26" x14ac:dyDescent="0.3">
      <c r="A3590">
        <v>2766987</v>
      </c>
      <c r="B3590">
        <v>1</v>
      </c>
      <c r="C3590" t="s">
        <v>77</v>
      </c>
      <c r="D3590" t="s">
        <v>114</v>
      </c>
      <c r="E3590" t="s">
        <v>153</v>
      </c>
      <c r="F3590" t="s">
        <v>10092</v>
      </c>
      <c r="G3590" t="s">
        <v>160</v>
      </c>
      <c r="H3590" t="s">
        <v>46</v>
      </c>
      <c r="I3590" t="s">
        <v>129</v>
      </c>
      <c r="J3590" t="s">
        <v>130</v>
      </c>
      <c r="K3590" t="s">
        <v>131</v>
      </c>
      <c r="L3590" t="s">
        <v>10093</v>
      </c>
      <c r="M3590" t="s">
        <v>10094</v>
      </c>
      <c r="N3590">
        <v>0.33027777699999999</v>
      </c>
      <c r="O3590">
        <v>0</v>
      </c>
      <c r="P3590">
        <v>24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7.9266670000000001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2766992</v>
      </c>
      <c r="B3591">
        <v>1</v>
      </c>
      <c r="C3591" t="s">
        <v>77</v>
      </c>
      <c r="D3591" t="s">
        <v>117</v>
      </c>
      <c r="E3591" t="s">
        <v>163</v>
      </c>
      <c r="F3591" t="s">
        <v>10095</v>
      </c>
      <c r="G3591" t="s">
        <v>264</v>
      </c>
      <c r="H3591" t="s">
        <v>47</v>
      </c>
      <c r="I3591" t="s">
        <v>129</v>
      </c>
      <c r="J3591" t="s">
        <v>130</v>
      </c>
      <c r="K3591" t="s">
        <v>131</v>
      </c>
      <c r="L3591" t="s">
        <v>10096</v>
      </c>
      <c r="M3591" t="s">
        <v>10097</v>
      </c>
      <c r="N3591">
        <v>1.2522222220000001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27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33.81</v>
      </c>
    </row>
    <row r="3592" spans="1:26" x14ac:dyDescent="0.3">
      <c r="A3592">
        <v>2766989</v>
      </c>
      <c r="B3592">
        <v>1</v>
      </c>
      <c r="C3592" t="s">
        <v>76</v>
      </c>
      <c r="D3592" t="s">
        <v>99</v>
      </c>
      <c r="E3592" t="s">
        <v>138</v>
      </c>
      <c r="F3592" t="s">
        <v>4943</v>
      </c>
      <c r="G3592" t="s">
        <v>199</v>
      </c>
      <c r="H3592" t="s">
        <v>47</v>
      </c>
      <c r="I3592" t="s">
        <v>129</v>
      </c>
      <c r="J3592" t="s">
        <v>130</v>
      </c>
      <c r="K3592" t="s">
        <v>131</v>
      </c>
      <c r="L3592" t="s">
        <v>10098</v>
      </c>
      <c r="M3592" t="s">
        <v>10099</v>
      </c>
      <c r="N3592">
        <v>2.7052777770000001</v>
      </c>
      <c r="O3592">
        <v>59</v>
      </c>
      <c r="P3592">
        <v>2175</v>
      </c>
      <c r="Q3592">
        <v>0</v>
      </c>
      <c r="R3592">
        <v>0</v>
      </c>
      <c r="S3592">
        <v>0</v>
      </c>
      <c r="T3592">
        <v>0</v>
      </c>
      <c r="U3592">
        <v>159.611389</v>
      </c>
      <c r="V3592">
        <v>5883.9791649999997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2766991</v>
      </c>
      <c r="B3593">
        <v>1</v>
      </c>
      <c r="C3593" t="s">
        <v>76</v>
      </c>
      <c r="D3593" t="s">
        <v>86</v>
      </c>
      <c r="E3593" t="s">
        <v>153</v>
      </c>
      <c r="F3593" t="s">
        <v>10100</v>
      </c>
      <c r="G3593" t="s">
        <v>206</v>
      </c>
      <c r="H3593" t="s">
        <v>46</v>
      </c>
      <c r="I3593" t="s">
        <v>129</v>
      </c>
      <c r="J3593" t="s">
        <v>130</v>
      </c>
      <c r="K3593" t="s">
        <v>131</v>
      </c>
      <c r="L3593" t="s">
        <v>10101</v>
      </c>
      <c r="M3593" t="s">
        <v>10102</v>
      </c>
      <c r="N3593">
        <v>2.1727777769999999</v>
      </c>
      <c r="O3593">
        <v>0</v>
      </c>
      <c r="P3593">
        <v>2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4.3455560000000002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2766993</v>
      </c>
      <c r="B3594">
        <v>1</v>
      </c>
      <c r="C3594" t="s">
        <v>76</v>
      </c>
      <c r="D3594" t="s">
        <v>82</v>
      </c>
      <c r="E3594" t="s">
        <v>126</v>
      </c>
      <c r="F3594" t="s">
        <v>10103</v>
      </c>
      <c r="G3594" t="s">
        <v>344</v>
      </c>
      <c r="H3594" t="s">
        <v>46</v>
      </c>
      <c r="I3594" t="s">
        <v>129</v>
      </c>
      <c r="J3594" t="s">
        <v>130</v>
      </c>
      <c r="K3594" t="s">
        <v>142</v>
      </c>
      <c r="L3594" t="s">
        <v>10104</v>
      </c>
      <c r="M3594" t="s">
        <v>10105</v>
      </c>
      <c r="N3594">
        <v>2.5147222220000001</v>
      </c>
      <c r="O3594">
        <v>0</v>
      </c>
      <c r="P3594">
        <v>224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563.29777799999999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2767004</v>
      </c>
      <c r="B3595">
        <v>1</v>
      </c>
      <c r="C3595" t="s">
        <v>77</v>
      </c>
      <c r="D3595" t="s">
        <v>124</v>
      </c>
      <c r="E3595" t="s">
        <v>153</v>
      </c>
      <c r="F3595" t="s">
        <v>10106</v>
      </c>
      <c r="G3595" t="s">
        <v>155</v>
      </c>
      <c r="H3595" t="s">
        <v>46</v>
      </c>
      <c r="I3595" t="s">
        <v>129</v>
      </c>
      <c r="J3595" t="s">
        <v>130</v>
      </c>
      <c r="K3595" t="s">
        <v>131</v>
      </c>
      <c r="L3595" t="s">
        <v>10107</v>
      </c>
      <c r="M3595" t="s">
        <v>10108</v>
      </c>
      <c r="N3595">
        <v>1.4411111109999999</v>
      </c>
      <c r="O3595">
        <v>0</v>
      </c>
      <c r="P3595">
        <v>10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14.411111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2766998</v>
      </c>
      <c r="B3596">
        <v>1</v>
      </c>
      <c r="C3596" t="s">
        <v>76</v>
      </c>
      <c r="D3596" t="s">
        <v>88</v>
      </c>
      <c r="E3596" t="s">
        <v>222</v>
      </c>
      <c r="F3596" t="s">
        <v>10109</v>
      </c>
      <c r="G3596" t="s">
        <v>348</v>
      </c>
      <c r="H3596" t="s">
        <v>47</v>
      </c>
      <c r="I3596" t="s">
        <v>129</v>
      </c>
      <c r="J3596" t="s">
        <v>130</v>
      </c>
      <c r="K3596" t="s">
        <v>142</v>
      </c>
      <c r="L3596" t="s">
        <v>10110</v>
      </c>
      <c r="M3596" t="s">
        <v>10111</v>
      </c>
      <c r="N3596">
        <v>6.6791666660000004</v>
      </c>
      <c r="O3596">
        <v>4</v>
      </c>
      <c r="P3596">
        <v>2391</v>
      </c>
      <c r="Q3596">
        <v>0</v>
      </c>
      <c r="R3596">
        <v>0</v>
      </c>
      <c r="S3596">
        <v>0</v>
      </c>
      <c r="T3596">
        <v>0</v>
      </c>
      <c r="U3596">
        <v>26.716667000000001</v>
      </c>
      <c r="V3596">
        <v>15969.887498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2766999</v>
      </c>
      <c r="B3597">
        <v>1</v>
      </c>
      <c r="C3597" t="s">
        <v>77</v>
      </c>
      <c r="D3597" t="s">
        <v>124</v>
      </c>
      <c r="E3597" t="s">
        <v>222</v>
      </c>
      <c r="F3597" t="s">
        <v>10112</v>
      </c>
      <c r="G3597" t="s">
        <v>344</v>
      </c>
      <c r="H3597" t="s">
        <v>47</v>
      </c>
      <c r="I3597" t="s">
        <v>129</v>
      </c>
      <c r="J3597" t="s">
        <v>130</v>
      </c>
      <c r="K3597" t="s">
        <v>142</v>
      </c>
      <c r="L3597" t="s">
        <v>10113</v>
      </c>
      <c r="M3597" t="s">
        <v>10114</v>
      </c>
      <c r="N3597">
        <v>2.3738888880000002</v>
      </c>
      <c r="O3597">
        <v>0</v>
      </c>
      <c r="P3597">
        <v>799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1896.737222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2767000</v>
      </c>
      <c r="B3598">
        <v>1</v>
      </c>
      <c r="C3598" t="s">
        <v>76</v>
      </c>
      <c r="D3598" t="s">
        <v>82</v>
      </c>
      <c r="E3598" t="s">
        <v>126</v>
      </c>
      <c r="F3598" t="s">
        <v>10115</v>
      </c>
      <c r="G3598" t="s">
        <v>344</v>
      </c>
      <c r="H3598" t="s">
        <v>46</v>
      </c>
      <c r="I3598" t="s">
        <v>129</v>
      </c>
      <c r="J3598" t="s">
        <v>130</v>
      </c>
      <c r="K3598" t="s">
        <v>142</v>
      </c>
      <c r="L3598" t="s">
        <v>10116</v>
      </c>
      <c r="M3598" t="s">
        <v>10117</v>
      </c>
      <c r="N3598">
        <v>2.5361111109999999</v>
      </c>
      <c r="O3598">
        <v>0</v>
      </c>
      <c r="P3598">
        <v>158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400.705556</v>
      </c>
      <c r="W3598">
        <v>0</v>
      </c>
      <c r="X3598">
        <v>0</v>
      </c>
      <c r="Y3598">
        <v>0</v>
      </c>
      <c r="Z3598">
        <v>0</v>
      </c>
    </row>
    <row r="3599" spans="1:26" x14ac:dyDescent="0.3">
      <c r="A3599">
        <v>2767002</v>
      </c>
      <c r="B3599">
        <v>1</v>
      </c>
      <c r="C3599" t="s">
        <v>76</v>
      </c>
      <c r="D3599" t="s">
        <v>98</v>
      </c>
      <c r="E3599" t="s">
        <v>163</v>
      </c>
      <c r="F3599" t="s">
        <v>10118</v>
      </c>
      <c r="G3599" t="s">
        <v>348</v>
      </c>
      <c r="H3599" t="s">
        <v>47</v>
      </c>
      <c r="I3599" t="s">
        <v>129</v>
      </c>
      <c r="J3599" t="s">
        <v>130</v>
      </c>
      <c r="K3599" t="s">
        <v>142</v>
      </c>
      <c r="L3599" t="s">
        <v>10119</v>
      </c>
      <c r="M3599" t="s">
        <v>10120</v>
      </c>
      <c r="N3599">
        <v>7.5161111109999998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134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1007.158889</v>
      </c>
    </row>
    <row r="3600" spans="1:26" x14ac:dyDescent="0.3">
      <c r="A3600">
        <v>2767050</v>
      </c>
      <c r="B3600">
        <v>1</v>
      </c>
      <c r="C3600" t="s">
        <v>76</v>
      </c>
      <c r="D3600" t="s">
        <v>107</v>
      </c>
      <c r="E3600" t="s">
        <v>126</v>
      </c>
      <c r="F3600" t="s">
        <v>10121</v>
      </c>
      <c r="G3600" t="s">
        <v>128</v>
      </c>
      <c r="H3600" t="s">
        <v>46</v>
      </c>
      <c r="I3600" t="s">
        <v>129</v>
      </c>
      <c r="J3600" t="s">
        <v>130</v>
      </c>
      <c r="K3600" t="s">
        <v>131</v>
      </c>
      <c r="L3600" t="s">
        <v>10122</v>
      </c>
      <c r="M3600" t="s">
        <v>10123</v>
      </c>
      <c r="N3600">
        <v>2.0766666659999999</v>
      </c>
      <c r="O3600">
        <v>0</v>
      </c>
      <c r="P3600">
        <v>105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218.05</v>
      </c>
      <c r="W3600">
        <v>0</v>
      </c>
      <c r="X3600">
        <v>0</v>
      </c>
      <c r="Y3600">
        <v>0</v>
      </c>
      <c r="Z3600">
        <v>0</v>
      </c>
    </row>
    <row r="3601" spans="1:26" x14ac:dyDescent="0.3">
      <c r="A3601">
        <v>2767082</v>
      </c>
      <c r="B3601">
        <v>1</v>
      </c>
      <c r="C3601" t="s">
        <v>76</v>
      </c>
      <c r="D3601" t="s">
        <v>104</v>
      </c>
      <c r="E3601" t="s">
        <v>163</v>
      </c>
      <c r="F3601" t="s">
        <v>8749</v>
      </c>
      <c r="G3601" t="s">
        <v>348</v>
      </c>
      <c r="H3601" t="s">
        <v>47</v>
      </c>
      <c r="I3601" t="s">
        <v>129</v>
      </c>
      <c r="J3601" t="s">
        <v>130</v>
      </c>
      <c r="K3601" t="s">
        <v>142</v>
      </c>
      <c r="L3601" t="s">
        <v>10124</v>
      </c>
      <c r="M3601" t="s">
        <v>10125</v>
      </c>
      <c r="N3601">
        <v>8.01</v>
      </c>
      <c r="O3601">
        <v>0</v>
      </c>
      <c r="P3601">
        <v>0</v>
      </c>
      <c r="Q3601">
        <v>0</v>
      </c>
      <c r="R3601">
        <v>200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1602</v>
      </c>
      <c r="Y3601">
        <v>0</v>
      </c>
      <c r="Z3601">
        <v>0</v>
      </c>
    </row>
    <row r="3602" spans="1:26" x14ac:dyDescent="0.3">
      <c r="A3602">
        <v>2767005</v>
      </c>
      <c r="B3602">
        <v>1</v>
      </c>
      <c r="C3602" t="s">
        <v>77</v>
      </c>
      <c r="D3602" t="s">
        <v>118</v>
      </c>
      <c r="E3602" t="s">
        <v>167</v>
      </c>
      <c r="F3602" t="s">
        <v>10126</v>
      </c>
      <c r="G3602" t="s">
        <v>348</v>
      </c>
      <c r="H3602" t="s">
        <v>46</v>
      </c>
      <c r="I3602" t="s">
        <v>129</v>
      </c>
      <c r="J3602" t="s">
        <v>130</v>
      </c>
      <c r="K3602" t="s">
        <v>142</v>
      </c>
      <c r="L3602" t="s">
        <v>10127</v>
      </c>
      <c r="M3602" t="s">
        <v>10128</v>
      </c>
      <c r="N3602">
        <v>8.92</v>
      </c>
      <c r="O3602">
        <v>0</v>
      </c>
      <c r="P3602">
        <v>429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3826.68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2767006</v>
      </c>
      <c r="B3603">
        <v>1</v>
      </c>
      <c r="C3603" t="s">
        <v>77</v>
      </c>
      <c r="D3603" t="s">
        <v>123</v>
      </c>
      <c r="E3603" t="s">
        <v>158</v>
      </c>
      <c r="F3603" t="s">
        <v>2242</v>
      </c>
      <c r="G3603" t="s">
        <v>344</v>
      </c>
      <c r="H3603" t="s">
        <v>47</v>
      </c>
      <c r="I3603" t="s">
        <v>129</v>
      </c>
      <c r="J3603" t="s">
        <v>130</v>
      </c>
      <c r="K3603" t="s">
        <v>142</v>
      </c>
      <c r="L3603" t="s">
        <v>10129</v>
      </c>
      <c r="M3603" t="s">
        <v>10130</v>
      </c>
      <c r="N3603">
        <v>7.4472222219999997</v>
      </c>
      <c r="O3603">
        <v>67</v>
      </c>
      <c r="P3603">
        <v>40</v>
      </c>
      <c r="Q3603">
        <v>0</v>
      </c>
      <c r="R3603">
        <v>0</v>
      </c>
      <c r="S3603">
        <v>0</v>
      </c>
      <c r="T3603">
        <v>0</v>
      </c>
      <c r="U3603">
        <v>498.96388899999999</v>
      </c>
      <c r="V3603">
        <v>297.88888900000001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2767008</v>
      </c>
      <c r="B3604">
        <v>1</v>
      </c>
      <c r="C3604" t="s">
        <v>76</v>
      </c>
      <c r="D3604" t="s">
        <v>89</v>
      </c>
      <c r="E3604" t="s">
        <v>126</v>
      </c>
      <c r="F3604" t="s">
        <v>10131</v>
      </c>
      <c r="G3604" t="s">
        <v>344</v>
      </c>
      <c r="H3604" t="s">
        <v>46</v>
      </c>
      <c r="I3604" t="s">
        <v>129</v>
      </c>
      <c r="J3604" t="s">
        <v>130</v>
      </c>
      <c r="K3604" t="s">
        <v>142</v>
      </c>
      <c r="L3604" t="s">
        <v>10132</v>
      </c>
      <c r="M3604" t="s">
        <v>10133</v>
      </c>
      <c r="N3604">
        <v>6.7491666659999998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43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290.21416699999997</v>
      </c>
    </row>
    <row r="3605" spans="1:26" x14ac:dyDescent="0.3">
      <c r="A3605">
        <v>2767009</v>
      </c>
      <c r="B3605">
        <v>1</v>
      </c>
      <c r="C3605" t="s">
        <v>77</v>
      </c>
      <c r="D3605" t="s">
        <v>117</v>
      </c>
      <c r="E3605" t="s">
        <v>158</v>
      </c>
      <c r="F3605" t="s">
        <v>10134</v>
      </c>
      <c r="G3605" t="s">
        <v>199</v>
      </c>
      <c r="H3605" t="s">
        <v>47</v>
      </c>
      <c r="I3605" t="s">
        <v>129</v>
      </c>
      <c r="J3605" t="s">
        <v>130</v>
      </c>
      <c r="K3605" t="s">
        <v>131</v>
      </c>
      <c r="L3605" t="s">
        <v>10135</v>
      </c>
      <c r="M3605" t="s">
        <v>10136</v>
      </c>
      <c r="N3605">
        <v>0.27111111100000002</v>
      </c>
      <c r="O3605">
        <v>0</v>
      </c>
      <c r="P3605">
        <v>0</v>
      </c>
      <c r="Q3605">
        <v>5</v>
      </c>
      <c r="R3605">
        <v>597</v>
      </c>
      <c r="S3605">
        <v>0</v>
      </c>
      <c r="T3605">
        <v>0</v>
      </c>
      <c r="U3605">
        <v>0</v>
      </c>
      <c r="V3605">
        <v>0</v>
      </c>
      <c r="W3605">
        <v>1.355556</v>
      </c>
      <c r="X3605">
        <v>161.85333299999999</v>
      </c>
      <c r="Y3605">
        <v>0</v>
      </c>
      <c r="Z3605">
        <v>0</v>
      </c>
    </row>
    <row r="3606" spans="1:26" x14ac:dyDescent="0.3">
      <c r="A3606">
        <v>2767017</v>
      </c>
      <c r="B3606">
        <v>1</v>
      </c>
      <c r="C3606" t="s">
        <v>76</v>
      </c>
      <c r="D3606" t="s">
        <v>103</v>
      </c>
      <c r="E3606" t="s">
        <v>153</v>
      </c>
      <c r="F3606" t="s">
        <v>10137</v>
      </c>
      <c r="G3606" t="s">
        <v>155</v>
      </c>
      <c r="H3606" t="s">
        <v>46</v>
      </c>
      <c r="I3606" t="s">
        <v>129</v>
      </c>
      <c r="J3606" t="s">
        <v>130</v>
      </c>
      <c r="K3606" t="s">
        <v>131</v>
      </c>
      <c r="L3606" t="s">
        <v>10138</v>
      </c>
      <c r="M3606" t="s">
        <v>10139</v>
      </c>
      <c r="N3606">
        <v>4.8705555550000001</v>
      </c>
      <c r="O3606">
        <v>0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4.8705559999999997</v>
      </c>
      <c r="Y3606">
        <v>0</v>
      </c>
      <c r="Z3606">
        <v>0</v>
      </c>
    </row>
    <row r="3607" spans="1:26" x14ac:dyDescent="0.3">
      <c r="A3607">
        <v>2767036</v>
      </c>
      <c r="B3607">
        <v>1</v>
      </c>
      <c r="C3607" t="s">
        <v>76</v>
      </c>
      <c r="D3607" t="s">
        <v>94</v>
      </c>
      <c r="E3607" t="s">
        <v>163</v>
      </c>
      <c r="F3607" t="s">
        <v>10140</v>
      </c>
      <c r="G3607" t="s">
        <v>728</v>
      </c>
      <c r="H3607" t="s">
        <v>47</v>
      </c>
      <c r="I3607" t="s">
        <v>129</v>
      </c>
      <c r="J3607" t="s">
        <v>130</v>
      </c>
      <c r="K3607" t="s">
        <v>142</v>
      </c>
      <c r="L3607" t="s">
        <v>10141</v>
      </c>
      <c r="M3607" t="s">
        <v>10142</v>
      </c>
      <c r="N3607">
        <v>0.67166666600000002</v>
      </c>
      <c r="O3607">
        <v>0</v>
      </c>
      <c r="P3607">
        <v>14</v>
      </c>
      <c r="Q3607">
        <v>1</v>
      </c>
      <c r="R3607">
        <v>512</v>
      </c>
      <c r="S3607">
        <v>0</v>
      </c>
      <c r="T3607">
        <v>0</v>
      </c>
      <c r="U3607">
        <v>0</v>
      </c>
      <c r="V3607">
        <v>9.4033329999999999</v>
      </c>
      <c r="W3607">
        <v>0.67166700000000001</v>
      </c>
      <c r="X3607">
        <v>343.89333299999998</v>
      </c>
      <c r="Y3607">
        <v>0</v>
      </c>
      <c r="Z3607">
        <v>0</v>
      </c>
    </row>
    <row r="3608" spans="1:26" x14ac:dyDescent="0.3">
      <c r="A3608">
        <v>2767019</v>
      </c>
      <c r="B3608">
        <v>1</v>
      </c>
      <c r="C3608" t="s">
        <v>76</v>
      </c>
      <c r="D3608" t="s">
        <v>106</v>
      </c>
      <c r="E3608" t="s">
        <v>126</v>
      </c>
      <c r="F3608" t="s">
        <v>2899</v>
      </c>
      <c r="G3608" t="s">
        <v>348</v>
      </c>
      <c r="H3608" t="s">
        <v>46</v>
      </c>
      <c r="I3608" t="s">
        <v>129</v>
      </c>
      <c r="J3608" t="s">
        <v>130</v>
      </c>
      <c r="K3608" t="s">
        <v>142</v>
      </c>
      <c r="L3608" t="s">
        <v>10143</v>
      </c>
      <c r="M3608" t="s">
        <v>10144</v>
      </c>
      <c r="N3608">
        <v>7.5191666660000003</v>
      </c>
      <c r="O3608">
        <v>0</v>
      </c>
      <c r="P3608">
        <v>141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1060.2025000000001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2767022</v>
      </c>
      <c r="B3609">
        <v>1</v>
      </c>
      <c r="C3609" t="s">
        <v>76</v>
      </c>
      <c r="D3609" t="s">
        <v>80</v>
      </c>
      <c r="E3609" t="s">
        <v>163</v>
      </c>
      <c r="F3609" t="s">
        <v>10145</v>
      </c>
      <c r="G3609" t="s">
        <v>160</v>
      </c>
      <c r="H3609" t="s">
        <v>47</v>
      </c>
      <c r="I3609" t="s">
        <v>129</v>
      </c>
      <c r="J3609" t="s">
        <v>130</v>
      </c>
      <c r="K3609" t="s">
        <v>131</v>
      </c>
      <c r="L3609" t="s">
        <v>10146</v>
      </c>
      <c r="M3609" t="s">
        <v>10147</v>
      </c>
      <c r="N3609">
        <v>5.0149999999999997</v>
      </c>
      <c r="O3609">
        <v>2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10.029999999999999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2767040</v>
      </c>
      <c r="B3610">
        <v>1</v>
      </c>
      <c r="C3610" t="s">
        <v>76</v>
      </c>
      <c r="D3610" t="s">
        <v>102</v>
      </c>
      <c r="E3610" t="s">
        <v>158</v>
      </c>
      <c r="F3610" t="s">
        <v>4821</v>
      </c>
      <c r="G3610" t="s">
        <v>344</v>
      </c>
      <c r="H3610" t="s">
        <v>47</v>
      </c>
      <c r="I3610" t="s">
        <v>129</v>
      </c>
      <c r="J3610" t="s">
        <v>130</v>
      </c>
      <c r="K3610" t="s">
        <v>142</v>
      </c>
      <c r="L3610" t="s">
        <v>10148</v>
      </c>
      <c r="M3610" t="s">
        <v>10149</v>
      </c>
      <c r="N3610">
        <v>6.5013888880000001</v>
      </c>
      <c r="O3610">
        <v>0</v>
      </c>
      <c r="P3610">
        <v>0</v>
      </c>
      <c r="Q3610">
        <v>0</v>
      </c>
      <c r="R3610">
        <v>0</v>
      </c>
      <c r="S3610">
        <v>1</v>
      </c>
      <c r="T3610">
        <v>873</v>
      </c>
      <c r="U3610">
        <v>0</v>
      </c>
      <c r="V3610">
        <v>0</v>
      </c>
      <c r="W3610">
        <v>0</v>
      </c>
      <c r="X3610">
        <v>0</v>
      </c>
      <c r="Y3610">
        <v>6.5013889999999996</v>
      </c>
      <c r="Z3610">
        <v>5675.7124990000002</v>
      </c>
    </row>
    <row r="3611" spans="1:26" x14ac:dyDescent="0.3">
      <c r="A3611">
        <v>2767023</v>
      </c>
      <c r="B3611">
        <v>1</v>
      </c>
      <c r="C3611" t="s">
        <v>76</v>
      </c>
      <c r="D3611" t="s">
        <v>104</v>
      </c>
      <c r="E3611" t="s">
        <v>167</v>
      </c>
      <c r="F3611" t="s">
        <v>10150</v>
      </c>
      <c r="G3611" t="s">
        <v>348</v>
      </c>
      <c r="H3611" t="s">
        <v>46</v>
      </c>
      <c r="I3611" t="s">
        <v>129</v>
      </c>
      <c r="J3611" t="s">
        <v>130</v>
      </c>
      <c r="K3611" t="s">
        <v>142</v>
      </c>
      <c r="L3611" t="s">
        <v>10151</v>
      </c>
      <c r="M3611" t="s">
        <v>10152</v>
      </c>
      <c r="N3611">
        <v>7.7222222220000001</v>
      </c>
      <c r="O3611">
        <v>0</v>
      </c>
      <c r="P3611">
        <v>0</v>
      </c>
      <c r="Q3611">
        <v>0</v>
      </c>
      <c r="R3611">
        <v>52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401.55555600000002</v>
      </c>
      <c r="Y3611">
        <v>0</v>
      </c>
      <c r="Z3611">
        <v>0</v>
      </c>
    </row>
    <row r="3612" spans="1:26" x14ac:dyDescent="0.3">
      <c r="A3612">
        <v>2767028</v>
      </c>
      <c r="B3612">
        <v>1</v>
      </c>
      <c r="C3612" t="s">
        <v>76</v>
      </c>
      <c r="D3612" t="s">
        <v>78</v>
      </c>
      <c r="E3612" t="s">
        <v>126</v>
      </c>
      <c r="F3612" t="s">
        <v>10153</v>
      </c>
      <c r="G3612" t="s">
        <v>344</v>
      </c>
      <c r="H3612" t="s">
        <v>46</v>
      </c>
      <c r="I3612" t="s">
        <v>129</v>
      </c>
      <c r="J3612" t="s">
        <v>130</v>
      </c>
      <c r="K3612" t="s">
        <v>142</v>
      </c>
      <c r="L3612" t="s">
        <v>10154</v>
      </c>
      <c r="M3612" t="s">
        <v>10155</v>
      </c>
      <c r="N3612">
        <v>1.4063888879999999</v>
      </c>
      <c r="O3612">
        <v>0</v>
      </c>
      <c r="P3612">
        <v>75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105.479167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2767032</v>
      </c>
      <c r="B3613">
        <v>1</v>
      </c>
      <c r="C3613" t="s">
        <v>76</v>
      </c>
      <c r="D3613" t="s">
        <v>101</v>
      </c>
      <c r="E3613" t="s">
        <v>163</v>
      </c>
      <c r="F3613" t="s">
        <v>10156</v>
      </c>
      <c r="G3613" t="s">
        <v>160</v>
      </c>
      <c r="H3613" t="s">
        <v>47</v>
      </c>
      <c r="I3613" t="s">
        <v>129</v>
      </c>
      <c r="J3613" t="s">
        <v>130</v>
      </c>
      <c r="K3613" t="s">
        <v>131</v>
      </c>
      <c r="L3613" t="s">
        <v>10157</v>
      </c>
      <c r="M3613" t="s">
        <v>10158</v>
      </c>
      <c r="N3613">
        <v>1.352777777</v>
      </c>
      <c r="O3613">
        <v>6</v>
      </c>
      <c r="P3613">
        <v>1366</v>
      </c>
      <c r="Q3613">
        <v>0</v>
      </c>
      <c r="R3613">
        <v>0</v>
      </c>
      <c r="S3613">
        <v>0</v>
      </c>
      <c r="T3613">
        <v>0</v>
      </c>
      <c r="U3613">
        <v>8.1166669999999996</v>
      </c>
      <c r="V3613">
        <v>1847.8944429999999</v>
      </c>
      <c r="W3613">
        <v>0</v>
      </c>
      <c r="X3613">
        <v>0</v>
      </c>
      <c r="Y3613">
        <v>0</v>
      </c>
      <c r="Z3613">
        <v>0</v>
      </c>
    </row>
    <row r="3614" spans="1:26" x14ac:dyDescent="0.3">
      <c r="A3614">
        <v>2767273</v>
      </c>
      <c r="B3614">
        <v>1</v>
      </c>
      <c r="C3614" t="s">
        <v>76</v>
      </c>
      <c r="D3614" t="s">
        <v>95</v>
      </c>
      <c r="E3614" t="s">
        <v>126</v>
      </c>
      <c r="F3614" t="s">
        <v>10159</v>
      </c>
      <c r="G3614" t="s">
        <v>128</v>
      </c>
      <c r="H3614" t="s">
        <v>46</v>
      </c>
      <c r="I3614" t="s">
        <v>129</v>
      </c>
      <c r="J3614" t="s">
        <v>130</v>
      </c>
      <c r="K3614" t="s">
        <v>131</v>
      </c>
      <c r="L3614" t="s">
        <v>10160</v>
      </c>
      <c r="M3614" t="s">
        <v>10161</v>
      </c>
      <c r="N3614">
        <v>8.3277777769999997</v>
      </c>
      <c r="O3614">
        <v>0</v>
      </c>
      <c r="P3614">
        <v>0</v>
      </c>
      <c r="Q3614">
        <v>0</v>
      </c>
      <c r="R3614">
        <v>20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166.555556</v>
      </c>
      <c r="Y3614">
        <v>0</v>
      </c>
      <c r="Z3614">
        <v>0</v>
      </c>
    </row>
    <row r="3615" spans="1:26" x14ac:dyDescent="0.3">
      <c r="A3615">
        <v>2767043</v>
      </c>
      <c r="B3615">
        <v>1</v>
      </c>
      <c r="C3615" t="s">
        <v>76</v>
      </c>
      <c r="D3615" t="s">
        <v>81</v>
      </c>
      <c r="E3615" t="s">
        <v>153</v>
      </c>
      <c r="F3615" t="s">
        <v>10162</v>
      </c>
      <c r="G3615" t="s">
        <v>155</v>
      </c>
      <c r="H3615" t="s">
        <v>46</v>
      </c>
      <c r="I3615" t="s">
        <v>129</v>
      </c>
      <c r="J3615" t="s">
        <v>130</v>
      </c>
      <c r="K3615" t="s">
        <v>131</v>
      </c>
      <c r="L3615" t="s">
        <v>10163</v>
      </c>
      <c r="M3615" t="s">
        <v>10164</v>
      </c>
      <c r="N3615">
        <v>2.6697222219999999</v>
      </c>
      <c r="O3615">
        <v>0</v>
      </c>
      <c r="P3615">
        <v>7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18.688056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2767047</v>
      </c>
      <c r="B3616">
        <v>1</v>
      </c>
      <c r="C3616" t="s">
        <v>77</v>
      </c>
      <c r="D3616" t="s">
        <v>113</v>
      </c>
      <c r="E3616" t="s">
        <v>153</v>
      </c>
      <c r="F3616" t="s">
        <v>10165</v>
      </c>
      <c r="G3616" t="s">
        <v>206</v>
      </c>
      <c r="H3616" t="s">
        <v>46</v>
      </c>
      <c r="I3616" t="s">
        <v>129</v>
      </c>
      <c r="J3616" t="s">
        <v>130</v>
      </c>
      <c r="K3616" t="s">
        <v>131</v>
      </c>
      <c r="L3616" t="s">
        <v>10166</v>
      </c>
      <c r="M3616" t="s">
        <v>10167</v>
      </c>
      <c r="N3616">
        <v>0.91388888800000001</v>
      </c>
      <c r="O3616">
        <v>0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0.91388899999999995</v>
      </c>
      <c r="Y3616">
        <v>0</v>
      </c>
      <c r="Z3616">
        <v>0</v>
      </c>
    </row>
    <row r="3617" spans="1:26" x14ac:dyDescent="0.3">
      <c r="A3617">
        <v>2767172</v>
      </c>
      <c r="B3617">
        <v>1</v>
      </c>
      <c r="C3617" t="s">
        <v>77</v>
      </c>
      <c r="D3617" t="s">
        <v>113</v>
      </c>
      <c r="E3617" t="s">
        <v>153</v>
      </c>
      <c r="F3617" t="s">
        <v>10168</v>
      </c>
      <c r="G3617" t="s">
        <v>206</v>
      </c>
      <c r="H3617" t="s">
        <v>46</v>
      </c>
      <c r="I3617" t="s">
        <v>129</v>
      </c>
      <c r="J3617" t="s">
        <v>130</v>
      </c>
      <c r="K3617" t="s">
        <v>131</v>
      </c>
      <c r="L3617" t="s">
        <v>10166</v>
      </c>
      <c r="M3617" t="s">
        <v>10169</v>
      </c>
      <c r="N3617">
        <v>1.98</v>
      </c>
      <c r="O3617">
        <v>0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1.98</v>
      </c>
      <c r="Y3617">
        <v>0</v>
      </c>
      <c r="Z3617">
        <v>0</v>
      </c>
    </row>
    <row r="3618" spans="1:26" x14ac:dyDescent="0.3">
      <c r="A3618">
        <v>2767053</v>
      </c>
      <c r="B3618">
        <v>1</v>
      </c>
      <c r="C3618" t="s">
        <v>76</v>
      </c>
      <c r="D3618" t="s">
        <v>79</v>
      </c>
      <c r="E3618" t="s">
        <v>153</v>
      </c>
      <c r="F3618" t="s">
        <v>10170</v>
      </c>
      <c r="G3618" t="s">
        <v>206</v>
      </c>
      <c r="H3618" t="s">
        <v>46</v>
      </c>
      <c r="I3618" t="s">
        <v>129</v>
      </c>
      <c r="J3618" t="s">
        <v>130</v>
      </c>
      <c r="K3618" t="s">
        <v>131</v>
      </c>
      <c r="L3618" t="s">
        <v>10171</v>
      </c>
      <c r="M3618" t="s">
        <v>10172</v>
      </c>
      <c r="N3618">
        <v>0.91638888799999996</v>
      </c>
      <c r="O3618">
        <v>0</v>
      </c>
      <c r="P3618">
        <v>14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12.829444000000001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2767049</v>
      </c>
      <c r="B3619">
        <v>1</v>
      </c>
      <c r="C3619" t="s">
        <v>77</v>
      </c>
      <c r="D3619" t="s">
        <v>119</v>
      </c>
      <c r="E3619" t="s">
        <v>163</v>
      </c>
      <c r="F3619" t="s">
        <v>10173</v>
      </c>
      <c r="G3619" t="s">
        <v>348</v>
      </c>
      <c r="H3619" t="s">
        <v>47</v>
      </c>
      <c r="I3619" t="s">
        <v>129</v>
      </c>
      <c r="J3619" t="s">
        <v>130</v>
      </c>
      <c r="K3619" t="s">
        <v>142</v>
      </c>
      <c r="L3619" t="s">
        <v>10174</v>
      </c>
      <c r="M3619" t="s">
        <v>10175</v>
      </c>
      <c r="N3619">
        <v>3.2961111110000001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3.2961109999999998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2767054</v>
      </c>
      <c r="B3620">
        <v>1</v>
      </c>
      <c r="C3620" t="s">
        <v>76</v>
      </c>
      <c r="D3620" t="s">
        <v>92</v>
      </c>
      <c r="E3620" t="s">
        <v>222</v>
      </c>
      <c r="F3620" t="s">
        <v>9431</v>
      </c>
      <c r="G3620" t="s">
        <v>344</v>
      </c>
      <c r="H3620" t="s">
        <v>47</v>
      </c>
      <c r="I3620" t="s">
        <v>129</v>
      </c>
      <c r="J3620" t="s">
        <v>130</v>
      </c>
      <c r="K3620" t="s">
        <v>142</v>
      </c>
      <c r="L3620" t="s">
        <v>10176</v>
      </c>
      <c r="M3620" t="s">
        <v>10177</v>
      </c>
      <c r="N3620">
        <v>1.0719444440000001</v>
      </c>
      <c r="O3620">
        <v>0</v>
      </c>
      <c r="P3620">
        <v>0</v>
      </c>
      <c r="Q3620">
        <v>0</v>
      </c>
      <c r="R3620">
        <v>1211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1298.124722</v>
      </c>
      <c r="Y3620">
        <v>0</v>
      </c>
      <c r="Z3620">
        <v>0</v>
      </c>
    </row>
    <row r="3621" spans="1:26" x14ac:dyDescent="0.3">
      <c r="A3621">
        <v>2767060</v>
      </c>
      <c r="B3621">
        <v>1</v>
      </c>
      <c r="C3621" t="s">
        <v>77</v>
      </c>
      <c r="D3621" t="s">
        <v>122</v>
      </c>
      <c r="E3621" t="s">
        <v>167</v>
      </c>
      <c r="F3621" t="s">
        <v>10178</v>
      </c>
      <c r="G3621" t="s">
        <v>348</v>
      </c>
      <c r="H3621" t="s">
        <v>46</v>
      </c>
      <c r="I3621" t="s">
        <v>129</v>
      </c>
      <c r="J3621" t="s">
        <v>130</v>
      </c>
      <c r="K3621" t="s">
        <v>142</v>
      </c>
      <c r="L3621" t="s">
        <v>10179</v>
      </c>
      <c r="M3621" t="s">
        <v>10180</v>
      </c>
      <c r="N3621">
        <v>5.3733333329999997</v>
      </c>
      <c r="O3621">
        <v>0</v>
      </c>
      <c r="P3621">
        <v>0</v>
      </c>
      <c r="Q3621">
        <v>0</v>
      </c>
      <c r="R3621">
        <v>59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317.02666699999997</v>
      </c>
      <c r="Y3621">
        <v>0</v>
      </c>
      <c r="Z3621">
        <v>0</v>
      </c>
    </row>
    <row r="3622" spans="1:26" x14ac:dyDescent="0.3">
      <c r="A3622">
        <v>2767062</v>
      </c>
      <c r="B3622">
        <v>1</v>
      </c>
      <c r="C3622" t="s">
        <v>77</v>
      </c>
      <c r="D3622" t="s">
        <v>116</v>
      </c>
      <c r="E3622" t="s">
        <v>222</v>
      </c>
      <c r="F3622" t="s">
        <v>7917</v>
      </c>
      <c r="G3622" t="s">
        <v>199</v>
      </c>
      <c r="H3622" t="s">
        <v>47</v>
      </c>
      <c r="I3622" t="s">
        <v>129</v>
      </c>
      <c r="J3622" t="s">
        <v>130</v>
      </c>
      <c r="K3622" t="s">
        <v>131</v>
      </c>
      <c r="L3622" t="s">
        <v>10181</v>
      </c>
      <c r="M3622" t="s">
        <v>10182</v>
      </c>
      <c r="N3622">
        <v>0.48111111099999998</v>
      </c>
      <c r="O3622">
        <v>341</v>
      </c>
      <c r="P3622">
        <v>4128</v>
      </c>
      <c r="Q3622">
        <v>0</v>
      </c>
      <c r="R3622">
        <v>0</v>
      </c>
      <c r="S3622">
        <v>0</v>
      </c>
      <c r="T3622">
        <v>0</v>
      </c>
      <c r="U3622">
        <v>164.05888899999999</v>
      </c>
      <c r="V3622">
        <v>1986.026666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2767067</v>
      </c>
      <c r="B3623">
        <v>1</v>
      </c>
      <c r="C3623" t="s">
        <v>76</v>
      </c>
      <c r="D3623" t="s">
        <v>81</v>
      </c>
      <c r="E3623" t="s">
        <v>126</v>
      </c>
      <c r="F3623" t="s">
        <v>10183</v>
      </c>
      <c r="G3623" t="s">
        <v>3201</v>
      </c>
      <c r="H3623" t="s">
        <v>46</v>
      </c>
      <c r="I3623" t="s">
        <v>129</v>
      </c>
      <c r="J3623" t="s">
        <v>130</v>
      </c>
      <c r="K3623" t="s">
        <v>131</v>
      </c>
      <c r="L3623" t="s">
        <v>10184</v>
      </c>
      <c r="M3623" t="s">
        <v>10185</v>
      </c>
      <c r="N3623">
        <v>2.176666666</v>
      </c>
      <c r="O3623">
        <v>0</v>
      </c>
      <c r="P3623">
        <v>121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263.376667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2767066</v>
      </c>
      <c r="B3624">
        <v>1</v>
      </c>
      <c r="C3624" t="s">
        <v>76</v>
      </c>
      <c r="D3624" t="s">
        <v>98</v>
      </c>
      <c r="E3624" t="s">
        <v>163</v>
      </c>
      <c r="F3624" t="s">
        <v>5858</v>
      </c>
      <c r="G3624" t="s">
        <v>344</v>
      </c>
      <c r="H3624" t="s">
        <v>47</v>
      </c>
      <c r="I3624" t="s">
        <v>129</v>
      </c>
      <c r="J3624" t="s">
        <v>130</v>
      </c>
      <c r="K3624" t="s">
        <v>142</v>
      </c>
      <c r="L3624" t="s">
        <v>10186</v>
      </c>
      <c r="M3624" t="s">
        <v>10187</v>
      </c>
      <c r="N3624">
        <v>7.3497222219999996</v>
      </c>
      <c r="O3624">
        <v>0</v>
      </c>
      <c r="P3624">
        <v>0</v>
      </c>
      <c r="Q3624">
        <v>0</v>
      </c>
      <c r="R3624">
        <v>33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242.54083299999999</v>
      </c>
      <c r="Y3624">
        <v>0</v>
      </c>
      <c r="Z3624">
        <v>0</v>
      </c>
    </row>
    <row r="3625" spans="1:26" x14ac:dyDescent="0.3">
      <c r="A3625">
        <v>2767074</v>
      </c>
      <c r="B3625">
        <v>1</v>
      </c>
      <c r="C3625" t="s">
        <v>77</v>
      </c>
      <c r="D3625" t="s">
        <v>123</v>
      </c>
      <c r="E3625" t="s">
        <v>163</v>
      </c>
      <c r="F3625" t="s">
        <v>10188</v>
      </c>
      <c r="G3625" t="s">
        <v>264</v>
      </c>
      <c r="H3625" t="s">
        <v>47</v>
      </c>
      <c r="I3625" t="s">
        <v>129</v>
      </c>
      <c r="J3625" t="s">
        <v>130</v>
      </c>
      <c r="K3625" t="s">
        <v>131</v>
      </c>
      <c r="L3625" t="s">
        <v>10189</v>
      </c>
      <c r="M3625" t="s">
        <v>10190</v>
      </c>
      <c r="N3625">
        <v>1.0625</v>
      </c>
      <c r="O3625">
        <v>9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9.5625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2767076</v>
      </c>
      <c r="B3626">
        <v>1</v>
      </c>
      <c r="C3626" t="s">
        <v>76</v>
      </c>
      <c r="D3626" t="s">
        <v>79</v>
      </c>
      <c r="E3626" t="s">
        <v>138</v>
      </c>
      <c r="F3626" t="s">
        <v>10191</v>
      </c>
      <c r="G3626" t="s">
        <v>199</v>
      </c>
      <c r="H3626" t="s">
        <v>47</v>
      </c>
      <c r="I3626" t="s">
        <v>129</v>
      </c>
      <c r="J3626" t="s">
        <v>130</v>
      </c>
      <c r="K3626" t="s">
        <v>131</v>
      </c>
      <c r="L3626" t="s">
        <v>10192</v>
      </c>
      <c r="M3626" t="s">
        <v>10193</v>
      </c>
      <c r="N3626">
        <v>0.25166666599999998</v>
      </c>
      <c r="O3626">
        <v>294</v>
      </c>
      <c r="P3626">
        <v>52221</v>
      </c>
      <c r="Q3626">
        <v>0</v>
      </c>
      <c r="R3626">
        <v>0</v>
      </c>
      <c r="S3626">
        <v>0</v>
      </c>
      <c r="T3626">
        <v>0</v>
      </c>
      <c r="U3626">
        <v>73.989999999999995</v>
      </c>
      <c r="V3626">
        <v>13142.284965000001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2767077</v>
      </c>
      <c r="B3627">
        <v>1</v>
      </c>
      <c r="C3627" t="s">
        <v>76</v>
      </c>
      <c r="D3627" t="s">
        <v>94</v>
      </c>
      <c r="E3627" t="s">
        <v>163</v>
      </c>
      <c r="F3627" t="s">
        <v>10194</v>
      </c>
      <c r="G3627" t="s">
        <v>348</v>
      </c>
      <c r="H3627" t="s">
        <v>47</v>
      </c>
      <c r="I3627" t="s">
        <v>129</v>
      </c>
      <c r="J3627" t="s">
        <v>130</v>
      </c>
      <c r="K3627" t="s">
        <v>142</v>
      </c>
      <c r="L3627" t="s">
        <v>10195</v>
      </c>
      <c r="M3627" t="s">
        <v>10196</v>
      </c>
      <c r="N3627">
        <v>7.0872222220000003</v>
      </c>
      <c r="O3627">
        <v>0</v>
      </c>
      <c r="P3627">
        <v>0</v>
      </c>
      <c r="Q3627">
        <v>0</v>
      </c>
      <c r="R3627">
        <v>209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1481.2294440000001</v>
      </c>
      <c r="Y3627">
        <v>0</v>
      </c>
      <c r="Z3627">
        <v>0</v>
      </c>
    </row>
    <row r="3628" spans="1:26" x14ac:dyDescent="0.3">
      <c r="A3628">
        <v>2767080</v>
      </c>
      <c r="B3628">
        <v>1</v>
      </c>
      <c r="C3628" t="s">
        <v>76</v>
      </c>
      <c r="D3628" t="s">
        <v>100</v>
      </c>
      <c r="E3628" t="s">
        <v>222</v>
      </c>
      <c r="F3628" t="s">
        <v>10197</v>
      </c>
      <c r="G3628" t="s">
        <v>348</v>
      </c>
      <c r="H3628" t="s">
        <v>47</v>
      </c>
      <c r="I3628" t="s">
        <v>129</v>
      </c>
      <c r="J3628" t="s">
        <v>130</v>
      </c>
      <c r="K3628" t="s">
        <v>142</v>
      </c>
      <c r="L3628" t="s">
        <v>10198</v>
      </c>
      <c r="M3628" t="s">
        <v>10199</v>
      </c>
      <c r="N3628">
        <v>3.736111111</v>
      </c>
      <c r="O3628">
        <v>38</v>
      </c>
      <c r="P3628">
        <v>531</v>
      </c>
      <c r="Q3628">
        <v>0</v>
      </c>
      <c r="R3628">
        <v>0</v>
      </c>
      <c r="S3628">
        <v>0</v>
      </c>
      <c r="T3628">
        <v>0</v>
      </c>
      <c r="U3628">
        <v>141.97222199999999</v>
      </c>
      <c r="V3628">
        <v>1983.875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2767088</v>
      </c>
      <c r="B3629">
        <v>1</v>
      </c>
      <c r="C3629" t="s">
        <v>77</v>
      </c>
      <c r="D3629" t="s">
        <v>115</v>
      </c>
      <c r="E3629" t="s">
        <v>163</v>
      </c>
      <c r="F3629" t="s">
        <v>10200</v>
      </c>
      <c r="G3629" t="s">
        <v>732</v>
      </c>
      <c r="H3629" t="s">
        <v>47</v>
      </c>
      <c r="I3629" t="s">
        <v>129</v>
      </c>
      <c r="J3629" t="s">
        <v>130</v>
      </c>
      <c r="K3629" t="s">
        <v>131</v>
      </c>
      <c r="L3629" t="s">
        <v>10201</v>
      </c>
      <c r="M3629" t="s">
        <v>10202</v>
      </c>
      <c r="N3629">
        <v>2.051388888</v>
      </c>
      <c r="O3629">
        <v>0</v>
      </c>
      <c r="P3629">
        <v>0</v>
      </c>
      <c r="Q3629">
        <v>0</v>
      </c>
      <c r="R3629">
        <v>198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406.17500000000001</v>
      </c>
      <c r="Y3629">
        <v>0</v>
      </c>
      <c r="Z3629">
        <v>0</v>
      </c>
    </row>
    <row r="3630" spans="1:26" x14ac:dyDescent="0.3">
      <c r="A3630">
        <v>2767083</v>
      </c>
      <c r="B3630">
        <v>1</v>
      </c>
      <c r="C3630" t="s">
        <v>77</v>
      </c>
      <c r="D3630" t="s">
        <v>108</v>
      </c>
      <c r="E3630" t="s">
        <v>222</v>
      </c>
      <c r="F3630" t="s">
        <v>10203</v>
      </c>
      <c r="G3630" t="s">
        <v>344</v>
      </c>
      <c r="H3630" t="s">
        <v>47</v>
      </c>
      <c r="I3630" t="s">
        <v>129</v>
      </c>
      <c r="J3630" t="s">
        <v>130</v>
      </c>
      <c r="K3630" t="s">
        <v>142</v>
      </c>
      <c r="L3630" t="s">
        <v>10204</v>
      </c>
      <c r="M3630" t="s">
        <v>10205</v>
      </c>
      <c r="N3630">
        <v>3.000277777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423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1269.1175000000001</v>
      </c>
    </row>
    <row r="3631" spans="1:26" x14ac:dyDescent="0.3">
      <c r="A3631">
        <v>2767090</v>
      </c>
      <c r="B3631">
        <v>1</v>
      </c>
      <c r="C3631" t="s">
        <v>76</v>
      </c>
      <c r="D3631" t="s">
        <v>80</v>
      </c>
      <c r="E3631" t="s">
        <v>153</v>
      </c>
      <c r="F3631" t="s">
        <v>10206</v>
      </c>
      <c r="G3631" t="s">
        <v>249</v>
      </c>
      <c r="H3631" t="s">
        <v>46</v>
      </c>
      <c r="I3631" t="s">
        <v>129</v>
      </c>
      <c r="J3631" t="s">
        <v>130</v>
      </c>
      <c r="K3631" t="s">
        <v>131</v>
      </c>
      <c r="L3631" t="s">
        <v>10207</v>
      </c>
      <c r="M3631" t="s">
        <v>10208</v>
      </c>
      <c r="N3631">
        <v>1.846666666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1.8466670000000001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2767095</v>
      </c>
      <c r="B3632">
        <v>1</v>
      </c>
      <c r="C3632" t="s">
        <v>76</v>
      </c>
      <c r="D3632" t="s">
        <v>95</v>
      </c>
      <c r="E3632" t="s">
        <v>126</v>
      </c>
      <c r="F3632" t="s">
        <v>10209</v>
      </c>
      <c r="G3632" t="s">
        <v>128</v>
      </c>
      <c r="H3632" t="s">
        <v>46</v>
      </c>
      <c r="I3632" t="s">
        <v>129</v>
      </c>
      <c r="J3632" t="s">
        <v>130</v>
      </c>
      <c r="K3632" t="s">
        <v>131</v>
      </c>
      <c r="L3632" t="s">
        <v>10210</v>
      </c>
      <c r="M3632" t="s">
        <v>10211</v>
      </c>
      <c r="N3632">
        <v>8.0147222219999996</v>
      </c>
      <c r="O3632">
        <v>0</v>
      </c>
      <c r="P3632">
        <v>0</v>
      </c>
      <c r="Q3632">
        <v>0</v>
      </c>
      <c r="R3632">
        <v>25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200.368056</v>
      </c>
      <c r="Y3632">
        <v>0</v>
      </c>
      <c r="Z3632">
        <v>0</v>
      </c>
    </row>
    <row r="3633" spans="1:26" x14ac:dyDescent="0.3">
      <c r="A3633">
        <v>2767096</v>
      </c>
      <c r="B3633">
        <v>1</v>
      </c>
      <c r="C3633" t="s">
        <v>76</v>
      </c>
      <c r="D3633" t="s">
        <v>96</v>
      </c>
      <c r="E3633" t="s">
        <v>158</v>
      </c>
      <c r="F3633" t="s">
        <v>10212</v>
      </c>
      <c r="G3633" t="s">
        <v>199</v>
      </c>
      <c r="H3633" t="s">
        <v>47</v>
      </c>
      <c r="I3633" t="s">
        <v>129</v>
      </c>
      <c r="J3633" t="s">
        <v>130</v>
      </c>
      <c r="K3633" t="s">
        <v>131</v>
      </c>
      <c r="L3633" t="s">
        <v>10213</v>
      </c>
      <c r="M3633" t="s">
        <v>10214</v>
      </c>
      <c r="N3633">
        <v>0.78388888800000001</v>
      </c>
      <c r="O3633">
        <v>23</v>
      </c>
      <c r="P3633">
        <v>78</v>
      </c>
      <c r="Q3633">
        <v>0</v>
      </c>
      <c r="R3633">
        <v>0</v>
      </c>
      <c r="S3633">
        <v>0</v>
      </c>
      <c r="T3633">
        <v>0</v>
      </c>
      <c r="U3633">
        <v>18.029444000000002</v>
      </c>
      <c r="V3633">
        <v>61.143332999999998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2767097</v>
      </c>
      <c r="B3634">
        <v>1</v>
      </c>
      <c r="C3634" t="s">
        <v>77</v>
      </c>
      <c r="D3634" t="s">
        <v>124</v>
      </c>
      <c r="E3634" t="s">
        <v>153</v>
      </c>
      <c r="F3634" t="s">
        <v>10215</v>
      </c>
      <c r="G3634" t="s">
        <v>155</v>
      </c>
      <c r="H3634" t="s">
        <v>46</v>
      </c>
      <c r="I3634" t="s">
        <v>129</v>
      </c>
      <c r="J3634" t="s">
        <v>130</v>
      </c>
      <c r="K3634" t="s">
        <v>131</v>
      </c>
      <c r="L3634" t="s">
        <v>10216</v>
      </c>
      <c r="M3634" t="s">
        <v>10217</v>
      </c>
      <c r="N3634">
        <v>1.956388888</v>
      </c>
      <c r="O3634">
        <v>0</v>
      </c>
      <c r="P3634">
        <v>6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11.738333000000001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2767107</v>
      </c>
      <c r="B3635">
        <v>1</v>
      </c>
      <c r="C3635" t="s">
        <v>76</v>
      </c>
      <c r="D3635" t="s">
        <v>102</v>
      </c>
      <c r="E3635" t="s">
        <v>126</v>
      </c>
      <c r="F3635" t="s">
        <v>10218</v>
      </c>
      <c r="G3635" t="s">
        <v>128</v>
      </c>
      <c r="H3635" t="s">
        <v>46</v>
      </c>
      <c r="I3635" t="s">
        <v>129</v>
      </c>
      <c r="J3635" t="s">
        <v>130</v>
      </c>
      <c r="K3635" t="s">
        <v>131</v>
      </c>
      <c r="L3635" t="s">
        <v>10219</v>
      </c>
      <c r="M3635" t="s">
        <v>10220</v>
      </c>
      <c r="N3635">
        <v>1.830833333</v>
      </c>
      <c r="O3635">
        <v>0</v>
      </c>
      <c r="P3635">
        <v>7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12.815833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2767104</v>
      </c>
      <c r="B3636">
        <v>1</v>
      </c>
      <c r="C3636" t="s">
        <v>76</v>
      </c>
      <c r="D3636" t="s">
        <v>99</v>
      </c>
      <c r="E3636" t="s">
        <v>158</v>
      </c>
      <c r="F3636" t="s">
        <v>10221</v>
      </c>
      <c r="G3636" t="s">
        <v>199</v>
      </c>
      <c r="H3636" t="s">
        <v>47</v>
      </c>
      <c r="I3636" t="s">
        <v>129</v>
      </c>
      <c r="J3636" t="s">
        <v>130</v>
      </c>
      <c r="K3636" t="s">
        <v>131</v>
      </c>
      <c r="L3636" t="s">
        <v>10222</v>
      </c>
      <c r="M3636" t="s">
        <v>10223</v>
      </c>
      <c r="N3636">
        <v>1.700555555</v>
      </c>
      <c r="O3636">
        <v>5</v>
      </c>
      <c r="P3636">
        <v>8</v>
      </c>
      <c r="Q3636">
        <v>0</v>
      </c>
      <c r="R3636">
        <v>0</v>
      </c>
      <c r="S3636">
        <v>0</v>
      </c>
      <c r="T3636">
        <v>0</v>
      </c>
      <c r="U3636">
        <v>8.5027779999999993</v>
      </c>
      <c r="V3636">
        <v>13.604444000000001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2767108</v>
      </c>
      <c r="B3637">
        <v>1</v>
      </c>
      <c r="C3637" t="s">
        <v>76</v>
      </c>
      <c r="D3637" t="s">
        <v>81</v>
      </c>
      <c r="E3637" t="s">
        <v>145</v>
      </c>
      <c r="F3637" t="s">
        <v>10224</v>
      </c>
      <c r="G3637" t="s">
        <v>135</v>
      </c>
      <c r="H3637" t="s">
        <v>46</v>
      </c>
      <c r="I3637" t="s">
        <v>129</v>
      </c>
      <c r="J3637" t="s">
        <v>130</v>
      </c>
      <c r="K3637" t="s">
        <v>131</v>
      </c>
      <c r="L3637" t="s">
        <v>10225</v>
      </c>
      <c r="M3637" t="s">
        <v>10226</v>
      </c>
      <c r="N3637">
        <v>2.988888888</v>
      </c>
      <c r="O3637">
        <v>0</v>
      </c>
      <c r="P3637">
        <v>112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334.75555500000002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2767111</v>
      </c>
      <c r="B3638">
        <v>1</v>
      </c>
      <c r="C3638" t="s">
        <v>76</v>
      </c>
      <c r="D3638" t="s">
        <v>91</v>
      </c>
      <c r="E3638" t="s">
        <v>153</v>
      </c>
      <c r="F3638" t="s">
        <v>10227</v>
      </c>
      <c r="G3638" t="s">
        <v>249</v>
      </c>
      <c r="H3638" t="s">
        <v>46</v>
      </c>
      <c r="I3638" t="s">
        <v>129</v>
      </c>
      <c r="J3638" t="s">
        <v>130</v>
      </c>
      <c r="K3638" t="s">
        <v>131</v>
      </c>
      <c r="L3638" t="s">
        <v>10228</v>
      </c>
      <c r="M3638" t="s">
        <v>10229</v>
      </c>
      <c r="N3638">
        <v>1.797222222</v>
      </c>
      <c r="O3638">
        <v>0</v>
      </c>
      <c r="P3638">
        <v>6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10.783333000000001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2767117</v>
      </c>
      <c r="B3639">
        <v>1</v>
      </c>
      <c r="C3639" t="s">
        <v>77</v>
      </c>
      <c r="D3639" t="s">
        <v>119</v>
      </c>
      <c r="E3639" t="s">
        <v>153</v>
      </c>
      <c r="F3639" t="s">
        <v>10230</v>
      </c>
      <c r="G3639" t="s">
        <v>155</v>
      </c>
      <c r="H3639" t="s">
        <v>46</v>
      </c>
      <c r="I3639" t="s">
        <v>129</v>
      </c>
      <c r="J3639" t="s">
        <v>130</v>
      </c>
      <c r="K3639" t="s">
        <v>131</v>
      </c>
      <c r="L3639" t="s">
        <v>10231</v>
      </c>
      <c r="M3639" t="s">
        <v>10232</v>
      </c>
      <c r="N3639">
        <v>1.1769444440000001</v>
      </c>
      <c r="O3639">
        <v>0</v>
      </c>
      <c r="P3639">
        <v>6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7.0616669999999999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2767118</v>
      </c>
      <c r="B3640">
        <v>1</v>
      </c>
      <c r="C3640" t="s">
        <v>77</v>
      </c>
      <c r="D3640" t="s">
        <v>124</v>
      </c>
      <c r="E3640" t="s">
        <v>153</v>
      </c>
      <c r="F3640" t="s">
        <v>10233</v>
      </c>
      <c r="G3640" t="s">
        <v>155</v>
      </c>
      <c r="H3640" t="s">
        <v>46</v>
      </c>
      <c r="I3640" t="s">
        <v>129</v>
      </c>
      <c r="J3640" t="s">
        <v>130</v>
      </c>
      <c r="K3640" t="s">
        <v>131</v>
      </c>
      <c r="L3640" t="s">
        <v>10234</v>
      </c>
      <c r="M3640" t="s">
        <v>10235</v>
      </c>
      <c r="N3640">
        <v>3.173888888</v>
      </c>
      <c r="O3640">
        <v>0</v>
      </c>
      <c r="P3640">
        <v>10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31.738889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2767121</v>
      </c>
      <c r="B3641">
        <v>1</v>
      </c>
      <c r="C3641" t="s">
        <v>76</v>
      </c>
      <c r="D3641" t="s">
        <v>83</v>
      </c>
      <c r="E3641" t="s">
        <v>167</v>
      </c>
      <c r="F3641" t="s">
        <v>10236</v>
      </c>
      <c r="G3641" t="s">
        <v>348</v>
      </c>
      <c r="H3641" t="s">
        <v>46</v>
      </c>
      <c r="I3641" t="s">
        <v>129</v>
      </c>
      <c r="J3641" t="s">
        <v>130</v>
      </c>
      <c r="K3641" t="s">
        <v>142</v>
      </c>
      <c r="L3641" t="s">
        <v>10237</v>
      </c>
      <c r="M3641" t="s">
        <v>10238</v>
      </c>
      <c r="N3641">
        <v>3.1163888879999999</v>
      </c>
      <c r="O3641">
        <v>0</v>
      </c>
      <c r="P3641">
        <v>58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180.75055599999999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2767134</v>
      </c>
      <c r="B3642">
        <v>1</v>
      </c>
      <c r="C3642" t="s">
        <v>76</v>
      </c>
      <c r="D3642" t="s">
        <v>101</v>
      </c>
      <c r="E3642" t="s">
        <v>167</v>
      </c>
      <c r="F3642" t="s">
        <v>4984</v>
      </c>
      <c r="G3642" t="s">
        <v>344</v>
      </c>
      <c r="H3642" t="s">
        <v>46</v>
      </c>
      <c r="I3642" t="s">
        <v>129</v>
      </c>
      <c r="J3642" t="s">
        <v>130</v>
      </c>
      <c r="K3642" t="s">
        <v>142</v>
      </c>
      <c r="L3642" t="s">
        <v>10239</v>
      </c>
      <c r="M3642" t="s">
        <v>10240</v>
      </c>
      <c r="N3642">
        <v>5.5194444440000003</v>
      </c>
      <c r="O3642">
        <v>0</v>
      </c>
      <c r="P3642">
        <v>156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861.03333299999997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2767125</v>
      </c>
      <c r="B3643">
        <v>1</v>
      </c>
      <c r="C3643" t="s">
        <v>76</v>
      </c>
      <c r="D3643" t="s">
        <v>101</v>
      </c>
      <c r="E3643" t="s">
        <v>167</v>
      </c>
      <c r="F3643" t="s">
        <v>10241</v>
      </c>
      <c r="G3643" t="s">
        <v>348</v>
      </c>
      <c r="H3643" t="s">
        <v>46</v>
      </c>
      <c r="I3643" t="s">
        <v>129</v>
      </c>
      <c r="J3643" t="s">
        <v>130</v>
      </c>
      <c r="K3643" t="s">
        <v>142</v>
      </c>
      <c r="L3643" t="s">
        <v>10242</v>
      </c>
      <c r="M3643" t="s">
        <v>10243</v>
      </c>
      <c r="N3643">
        <v>4.3919444439999999</v>
      </c>
      <c r="O3643">
        <v>0</v>
      </c>
      <c r="P3643">
        <v>435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1910.4958329999999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2767130</v>
      </c>
      <c r="B3644">
        <v>1</v>
      </c>
      <c r="C3644" t="s">
        <v>76</v>
      </c>
      <c r="D3644" t="s">
        <v>103</v>
      </c>
      <c r="E3644" t="s">
        <v>158</v>
      </c>
      <c r="F3644" t="s">
        <v>10244</v>
      </c>
      <c r="G3644" t="s">
        <v>199</v>
      </c>
      <c r="H3644" t="s">
        <v>47</v>
      </c>
      <c r="I3644" t="s">
        <v>129</v>
      </c>
      <c r="J3644" t="s">
        <v>130</v>
      </c>
      <c r="K3644" t="s">
        <v>131</v>
      </c>
      <c r="L3644" t="s">
        <v>10245</v>
      </c>
      <c r="M3644" t="s">
        <v>10246</v>
      </c>
      <c r="N3644">
        <v>0.30611111099999999</v>
      </c>
      <c r="O3644">
        <v>0</v>
      </c>
      <c r="P3644">
        <v>0</v>
      </c>
      <c r="Q3644">
        <v>1</v>
      </c>
      <c r="R3644">
        <v>929</v>
      </c>
      <c r="S3644">
        <v>0</v>
      </c>
      <c r="T3644">
        <v>0</v>
      </c>
      <c r="U3644">
        <v>0</v>
      </c>
      <c r="V3644">
        <v>0</v>
      </c>
      <c r="W3644">
        <v>0.30611100000000002</v>
      </c>
      <c r="X3644">
        <v>284.37722200000002</v>
      </c>
      <c r="Y3644">
        <v>0</v>
      </c>
      <c r="Z3644">
        <v>0</v>
      </c>
    </row>
    <row r="3645" spans="1:26" x14ac:dyDescent="0.3">
      <c r="A3645">
        <v>2767129</v>
      </c>
      <c r="B3645">
        <v>1</v>
      </c>
      <c r="C3645" t="s">
        <v>76</v>
      </c>
      <c r="D3645" t="s">
        <v>95</v>
      </c>
      <c r="E3645" t="s">
        <v>167</v>
      </c>
      <c r="F3645" t="s">
        <v>10247</v>
      </c>
      <c r="G3645" t="s">
        <v>348</v>
      </c>
      <c r="H3645" t="s">
        <v>46</v>
      </c>
      <c r="I3645" t="s">
        <v>129</v>
      </c>
      <c r="J3645" t="s">
        <v>130</v>
      </c>
      <c r="K3645" t="s">
        <v>142</v>
      </c>
      <c r="L3645" t="s">
        <v>10248</v>
      </c>
      <c r="M3645" t="s">
        <v>10249</v>
      </c>
      <c r="N3645">
        <v>8.8800000000000008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74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657.12</v>
      </c>
    </row>
    <row r="3646" spans="1:26" x14ac:dyDescent="0.3">
      <c r="A3646">
        <v>2767133</v>
      </c>
      <c r="B3646">
        <v>1</v>
      </c>
      <c r="C3646" t="s">
        <v>76</v>
      </c>
      <c r="D3646" t="s">
        <v>83</v>
      </c>
      <c r="E3646" t="s">
        <v>153</v>
      </c>
      <c r="F3646" t="s">
        <v>10250</v>
      </c>
      <c r="G3646" t="s">
        <v>249</v>
      </c>
      <c r="H3646" t="s">
        <v>46</v>
      </c>
      <c r="I3646" t="s">
        <v>129</v>
      </c>
      <c r="J3646" t="s">
        <v>130</v>
      </c>
      <c r="K3646" t="s">
        <v>131</v>
      </c>
      <c r="L3646" t="s">
        <v>10251</v>
      </c>
      <c r="M3646" t="s">
        <v>10252</v>
      </c>
      <c r="N3646">
        <v>0.55027777700000002</v>
      </c>
      <c r="O3646">
        <v>0</v>
      </c>
      <c r="P3646">
        <v>2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1.1005560000000001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2767138</v>
      </c>
      <c r="B3647">
        <v>1</v>
      </c>
      <c r="C3647" t="s">
        <v>76</v>
      </c>
      <c r="D3647" t="s">
        <v>92</v>
      </c>
      <c r="E3647" t="s">
        <v>153</v>
      </c>
      <c r="F3647" t="s">
        <v>10253</v>
      </c>
      <c r="G3647" t="s">
        <v>249</v>
      </c>
      <c r="H3647" t="s">
        <v>46</v>
      </c>
      <c r="I3647" t="s">
        <v>129</v>
      </c>
      <c r="J3647" t="s">
        <v>130</v>
      </c>
      <c r="K3647" t="s">
        <v>131</v>
      </c>
      <c r="L3647" t="s">
        <v>10254</v>
      </c>
      <c r="M3647" t="s">
        <v>10255</v>
      </c>
      <c r="N3647">
        <v>1.484444444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4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5.9377779999999998</v>
      </c>
    </row>
    <row r="3648" spans="1:26" x14ac:dyDescent="0.3">
      <c r="A3648">
        <v>2767136</v>
      </c>
      <c r="B3648">
        <v>1</v>
      </c>
      <c r="C3648" t="s">
        <v>76</v>
      </c>
      <c r="D3648" t="s">
        <v>86</v>
      </c>
      <c r="E3648" t="s">
        <v>145</v>
      </c>
      <c r="F3648" t="s">
        <v>10256</v>
      </c>
      <c r="G3648" t="s">
        <v>344</v>
      </c>
      <c r="H3648" t="s">
        <v>46</v>
      </c>
      <c r="I3648" t="s">
        <v>129</v>
      </c>
      <c r="J3648" t="s">
        <v>130</v>
      </c>
      <c r="K3648" t="s">
        <v>142</v>
      </c>
      <c r="L3648" t="s">
        <v>10257</v>
      </c>
      <c r="M3648" t="s">
        <v>10258</v>
      </c>
      <c r="N3648">
        <v>3.420833333</v>
      </c>
      <c r="O3648">
        <v>0</v>
      </c>
      <c r="P3648">
        <v>97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331.82083299999999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2767137</v>
      </c>
      <c r="B3649">
        <v>1</v>
      </c>
      <c r="C3649" t="s">
        <v>76</v>
      </c>
      <c r="D3649" t="s">
        <v>100</v>
      </c>
      <c r="E3649" t="s">
        <v>163</v>
      </c>
      <c r="F3649" t="s">
        <v>10259</v>
      </c>
      <c r="G3649" t="s">
        <v>344</v>
      </c>
      <c r="H3649" t="s">
        <v>47</v>
      </c>
      <c r="I3649" t="s">
        <v>129</v>
      </c>
      <c r="J3649" t="s">
        <v>130</v>
      </c>
      <c r="K3649" t="s">
        <v>142</v>
      </c>
      <c r="L3649" t="s">
        <v>10260</v>
      </c>
      <c r="M3649" t="s">
        <v>10261</v>
      </c>
      <c r="N3649">
        <v>6.7744444440000002</v>
      </c>
      <c r="O3649">
        <v>1</v>
      </c>
      <c r="P3649">
        <v>115</v>
      </c>
      <c r="Q3649">
        <v>0</v>
      </c>
      <c r="R3649">
        <v>0</v>
      </c>
      <c r="S3649">
        <v>0</v>
      </c>
      <c r="T3649">
        <v>0</v>
      </c>
      <c r="U3649">
        <v>6.7744439999999999</v>
      </c>
      <c r="V3649">
        <v>779.06111099999998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2767139</v>
      </c>
      <c r="B3650">
        <v>1</v>
      </c>
      <c r="C3650" t="s">
        <v>76</v>
      </c>
      <c r="D3650" t="s">
        <v>95</v>
      </c>
      <c r="E3650" t="s">
        <v>158</v>
      </c>
      <c r="F3650" t="s">
        <v>10262</v>
      </c>
      <c r="G3650" t="s">
        <v>199</v>
      </c>
      <c r="H3650" t="s">
        <v>47</v>
      </c>
      <c r="I3650" t="s">
        <v>129</v>
      </c>
      <c r="J3650" t="s">
        <v>130</v>
      </c>
      <c r="K3650" t="s">
        <v>131</v>
      </c>
      <c r="L3650" t="s">
        <v>10263</v>
      </c>
      <c r="M3650" t="s">
        <v>10264</v>
      </c>
      <c r="N3650">
        <v>3.7069444439999999</v>
      </c>
      <c r="O3650">
        <v>0</v>
      </c>
      <c r="P3650">
        <v>0</v>
      </c>
      <c r="Q3650">
        <v>0</v>
      </c>
      <c r="R3650">
        <v>0</v>
      </c>
      <c r="S3650">
        <v>5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18.534721999999999</v>
      </c>
      <c r="Z3650">
        <v>0</v>
      </c>
    </row>
    <row r="3651" spans="1:26" x14ac:dyDescent="0.3">
      <c r="A3651">
        <v>2767141</v>
      </c>
      <c r="B3651">
        <v>1</v>
      </c>
      <c r="C3651" t="s">
        <v>76</v>
      </c>
      <c r="D3651" t="s">
        <v>92</v>
      </c>
      <c r="E3651" t="s">
        <v>163</v>
      </c>
      <c r="F3651" t="s">
        <v>10265</v>
      </c>
      <c r="G3651" t="s">
        <v>348</v>
      </c>
      <c r="H3651" t="s">
        <v>47</v>
      </c>
      <c r="I3651" t="s">
        <v>129</v>
      </c>
      <c r="J3651" t="s">
        <v>130</v>
      </c>
      <c r="K3651" t="s">
        <v>142</v>
      </c>
      <c r="L3651" t="s">
        <v>10266</v>
      </c>
      <c r="M3651" t="s">
        <v>10267</v>
      </c>
      <c r="N3651">
        <v>5.9058333330000004</v>
      </c>
      <c r="O3651">
        <v>0</v>
      </c>
      <c r="P3651">
        <v>0</v>
      </c>
      <c r="Q3651">
        <v>0</v>
      </c>
      <c r="R3651">
        <v>327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1931.2075</v>
      </c>
      <c r="Y3651">
        <v>0</v>
      </c>
      <c r="Z3651">
        <v>0</v>
      </c>
    </row>
    <row r="3652" spans="1:26" x14ac:dyDescent="0.3">
      <c r="A3652">
        <v>2767143</v>
      </c>
      <c r="B3652">
        <v>1</v>
      </c>
      <c r="C3652" t="s">
        <v>76</v>
      </c>
      <c r="D3652" t="s">
        <v>84</v>
      </c>
      <c r="E3652" t="s">
        <v>153</v>
      </c>
      <c r="F3652" t="s">
        <v>10268</v>
      </c>
      <c r="G3652" t="s">
        <v>155</v>
      </c>
      <c r="H3652" t="s">
        <v>46</v>
      </c>
      <c r="I3652" t="s">
        <v>129</v>
      </c>
      <c r="J3652" t="s">
        <v>130</v>
      </c>
      <c r="K3652" t="s">
        <v>131</v>
      </c>
      <c r="L3652" t="s">
        <v>10269</v>
      </c>
      <c r="M3652" t="s">
        <v>10270</v>
      </c>
      <c r="N3652">
        <v>1.573611111</v>
      </c>
      <c r="O3652">
        <v>0</v>
      </c>
      <c r="P3652">
        <v>2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3.1472220000000002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2767144</v>
      </c>
      <c r="B3653">
        <v>1</v>
      </c>
      <c r="C3653" t="s">
        <v>76</v>
      </c>
      <c r="D3653" t="s">
        <v>93</v>
      </c>
      <c r="E3653" t="s">
        <v>153</v>
      </c>
      <c r="F3653" t="s">
        <v>10271</v>
      </c>
      <c r="G3653" t="s">
        <v>2130</v>
      </c>
      <c r="H3653" t="s">
        <v>46</v>
      </c>
      <c r="I3653" t="s">
        <v>129</v>
      </c>
      <c r="J3653" t="s">
        <v>130</v>
      </c>
      <c r="K3653" t="s">
        <v>131</v>
      </c>
      <c r="L3653" t="s">
        <v>10272</v>
      </c>
      <c r="M3653" t="s">
        <v>10273</v>
      </c>
      <c r="N3653">
        <v>1.0408333329999999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1.0408329999999999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2767148</v>
      </c>
      <c r="B3654">
        <v>1</v>
      </c>
      <c r="C3654" t="s">
        <v>76</v>
      </c>
      <c r="D3654" t="s">
        <v>80</v>
      </c>
      <c r="E3654" t="s">
        <v>153</v>
      </c>
      <c r="F3654" t="s">
        <v>10274</v>
      </c>
      <c r="G3654" t="s">
        <v>249</v>
      </c>
      <c r="H3654" t="s">
        <v>46</v>
      </c>
      <c r="I3654" t="s">
        <v>129</v>
      </c>
      <c r="J3654" t="s">
        <v>130</v>
      </c>
      <c r="K3654" t="s">
        <v>131</v>
      </c>
      <c r="L3654" t="s">
        <v>10275</v>
      </c>
      <c r="M3654" t="s">
        <v>10276</v>
      </c>
      <c r="N3654">
        <v>1.476388888</v>
      </c>
      <c r="O3654">
        <v>0</v>
      </c>
      <c r="P3654">
        <v>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1.476389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2767151</v>
      </c>
      <c r="B3655">
        <v>1</v>
      </c>
      <c r="C3655" t="s">
        <v>77</v>
      </c>
      <c r="D3655" t="s">
        <v>115</v>
      </c>
      <c r="E3655" t="s">
        <v>158</v>
      </c>
      <c r="F3655" t="s">
        <v>10277</v>
      </c>
      <c r="G3655" t="s">
        <v>417</v>
      </c>
      <c r="H3655" t="s">
        <v>47</v>
      </c>
      <c r="I3655" t="s">
        <v>129</v>
      </c>
      <c r="J3655" t="s">
        <v>130</v>
      </c>
      <c r="K3655" t="s">
        <v>142</v>
      </c>
      <c r="L3655" t="s">
        <v>10278</v>
      </c>
      <c r="M3655" t="s">
        <v>10279</v>
      </c>
      <c r="N3655">
        <v>0.60194444400000002</v>
      </c>
      <c r="O3655">
        <v>0</v>
      </c>
      <c r="P3655">
        <v>0</v>
      </c>
      <c r="Q3655">
        <v>13</v>
      </c>
      <c r="R3655">
        <v>0</v>
      </c>
      <c r="S3655">
        <v>23</v>
      </c>
      <c r="T3655">
        <v>75</v>
      </c>
      <c r="U3655">
        <v>0</v>
      </c>
      <c r="V3655">
        <v>0</v>
      </c>
      <c r="W3655">
        <v>7.825278</v>
      </c>
      <c r="X3655">
        <v>0</v>
      </c>
      <c r="Y3655">
        <v>13.844722000000001</v>
      </c>
      <c r="Z3655">
        <v>45.145833000000003</v>
      </c>
    </row>
    <row r="3656" spans="1:26" x14ac:dyDescent="0.3">
      <c r="A3656">
        <v>2767157</v>
      </c>
      <c r="B3656">
        <v>1</v>
      </c>
      <c r="C3656" t="s">
        <v>76</v>
      </c>
      <c r="D3656" t="s">
        <v>89</v>
      </c>
      <c r="E3656" t="s">
        <v>222</v>
      </c>
      <c r="F3656" t="s">
        <v>10280</v>
      </c>
      <c r="G3656" t="s">
        <v>344</v>
      </c>
      <c r="H3656" t="s">
        <v>47</v>
      </c>
      <c r="I3656" t="s">
        <v>129</v>
      </c>
      <c r="J3656" t="s">
        <v>130</v>
      </c>
      <c r="K3656" t="s">
        <v>142</v>
      </c>
      <c r="L3656" t="s">
        <v>10281</v>
      </c>
      <c r="M3656" t="s">
        <v>10282</v>
      </c>
      <c r="N3656">
        <v>3.3650000000000002</v>
      </c>
      <c r="O3656">
        <v>181</v>
      </c>
      <c r="P3656">
        <v>5647</v>
      </c>
      <c r="Q3656">
        <v>0</v>
      </c>
      <c r="R3656">
        <v>0</v>
      </c>
      <c r="S3656">
        <v>28</v>
      </c>
      <c r="T3656">
        <v>1696</v>
      </c>
      <c r="U3656">
        <v>609.06500000000005</v>
      </c>
      <c r="V3656">
        <v>19002.154999999999</v>
      </c>
      <c r="W3656">
        <v>0</v>
      </c>
      <c r="X3656">
        <v>0</v>
      </c>
      <c r="Y3656">
        <v>94.22</v>
      </c>
      <c r="Z3656">
        <v>5707.04</v>
      </c>
    </row>
    <row r="3657" spans="1:26" x14ac:dyDescent="0.3">
      <c r="A3657">
        <v>2767174</v>
      </c>
      <c r="B3657">
        <v>1</v>
      </c>
      <c r="C3657" t="s">
        <v>76</v>
      </c>
      <c r="D3657" t="s">
        <v>89</v>
      </c>
      <c r="E3657" t="s">
        <v>222</v>
      </c>
      <c r="F3657" t="s">
        <v>10283</v>
      </c>
      <c r="G3657" t="s">
        <v>344</v>
      </c>
      <c r="H3657" t="s">
        <v>47</v>
      </c>
      <c r="I3657" t="s">
        <v>129</v>
      </c>
      <c r="J3657" t="s">
        <v>130</v>
      </c>
      <c r="K3657" t="s">
        <v>142</v>
      </c>
      <c r="L3657" t="s">
        <v>10284</v>
      </c>
      <c r="M3657" t="s">
        <v>10285</v>
      </c>
      <c r="N3657">
        <v>3.5327777770000002</v>
      </c>
      <c r="O3657">
        <v>44</v>
      </c>
      <c r="P3657">
        <v>11250</v>
      </c>
      <c r="Q3657">
        <v>0</v>
      </c>
      <c r="R3657">
        <v>0</v>
      </c>
      <c r="S3657">
        <v>0</v>
      </c>
      <c r="T3657">
        <v>0</v>
      </c>
      <c r="U3657">
        <v>155.44222199999999</v>
      </c>
      <c r="V3657">
        <v>39743.749990999997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2767171</v>
      </c>
      <c r="B3658">
        <v>1</v>
      </c>
      <c r="C3658" t="s">
        <v>76</v>
      </c>
      <c r="D3658" t="s">
        <v>89</v>
      </c>
      <c r="E3658" t="s">
        <v>222</v>
      </c>
      <c r="F3658" t="s">
        <v>4306</v>
      </c>
      <c r="G3658" t="s">
        <v>348</v>
      </c>
      <c r="H3658" t="s">
        <v>47</v>
      </c>
      <c r="I3658" t="s">
        <v>129</v>
      </c>
      <c r="J3658" t="s">
        <v>130</v>
      </c>
      <c r="K3658" t="s">
        <v>142</v>
      </c>
      <c r="L3658" t="s">
        <v>10286</v>
      </c>
      <c r="M3658" t="s">
        <v>10287</v>
      </c>
      <c r="N3658">
        <v>5.1547222220000002</v>
      </c>
      <c r="O3658">
        <v>36</v>
      </c>
      <c r="P3658">
        <v>2256</v>
      </c>
      <c r="Q3658">
        <v>0</v>
      </c>
      <c r="R3658">
        <v>0</v>
      </c>
      <c r="S3658">
        <v>0</v>
      </c>
      <c r="T3658">
        <v>0</v>
      </c>
      <c r="U3658">
        <v>185.57</v>
      </c>
      <c r="V3658">
        <v>11629.053333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2767164</v>
      </c>
      <c r="B3659">
        <v>1</v>
      </c>
      <c r="C3659" t="s">
        <v>76</v>
      </c>
      <c r="D3659" t="s">
        <v>92</v>
      </c>
      <c r="E3659" t="s">
        <v>153</v>
      </c>
      <c r="F3659" t="s">
        <v>10288</v>
      </c>
      <c r="G3659" t="s">
        <v>155</v>
      </c>
      <c r="H3659" t="s">
        <v>46</v>
      </c>
      <c r="I3659" t="s">
        <v>129</v>
      </c>
      <c r="J3659" t="s">
        <v>130</v>
      </c>
      <c r="K3659" t="s">
        <v>131</v>
      </c>
      <c r="L3659" t="s">
        <v>10289</v>
      </c>
      <c r="M3659" t="s">
        <v>10290</v>
      </c>
      <c r="N3659">
        <v>1.9155555550000001</v>
      </c>
      <c r="O3659">
        <v>0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1.915556</v>
      </c>
      <c r="Y3659">
        <v>0</v>
      </c>
      <c r="Z3659">
        <v>0</v>
      </c>
    </row>
    <row r="3660" spans="1:26" x14ac:dyDescent="0.3">
      <c r="A3660">
        <v>2767162</v>
      </c>
      <c r="B3660">
        <v>1</v>
      </c>
      <c r="C3660" t="s">
        <v>76</v>
      </c>
      <c r="D3660" t="s">
        <v>102</v>
      </c>
      <c r="E3660" t="s">
        <v>158</v>
      </c>
      <c r="F3660" t="s">
        <v>10291</v>
      </c>
      <c r="G3660" t="s">
        <v>199</v>
      </c>
      <c r="H3660" t="s">
        <v>47</v>
      </c>
      <c r="I3660" t="s">
        <v>129</v>
      </c>
      <c r="J3660" t="s">
        <v>130</v>
      </c>
      <c r="K3660" t="s">
        <v>131</v>
      </c>
      <c r="L3660" t="s">
        <v>10292</v>
      </c>
      <c r="M3660" t="s">
        <v>10293</v>
      </c>
      <c r="N3660">
        <v>0.108888888</v>
      </c>
      <c r="O3660">
        <v>15</v>
      </c>
      <c r="P3660">
        <v>124</v>
      </c>
      <c r="Q3660">
        <v>0</v>
      </c>
      <c r="R3660">
        <v>0</v>
      </c>
      <c r="S3660">
        <v>0</v>
      </c>
      <c r="T3660">
        <v>0</v>
      </c>
      <c r="U3660">
        <v>1.6333329999999999</v>
      </c>
      <c r="V3660">
        <v>13.502222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2767074</v>
      </c>
      <c r="B3661">
        <v>2</v>
      </c>
      <c r="C3661" t="s">
        <v>77</v>
      </c>
      <c r="D3661" t="s">
        <v>123</v>
      </c>
      <c r="E3661" t="s">
        <v>163</v>
      </c>
      <c r="F3661" t="s">
        <v>642</v>
      </c>
      <c r="G3661" t="s">
        <v>264</v>
      </c>
      <c r="H3661" t="s">
        <v>47</v>
      </c>
      <c r="I3661" t="s">
        <v>129</v>
      </c>
      <c r="J3661" t="s">
        <v>130</v>
      </c>
      <c r="K3661" t="s">
        <v>131</v>
      </c>
      <c r="L3661" t="s">
        <v>10190</v>
      </c>
      <c r="M3661" t="s">
        <v>10294</v>
      </c>
      <c r="N3661">
        <v>0.76694444399999995</v>
      </c>
      <c r="O3661">
        <v>16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12.271110999999999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2767166</v>
      </c>
      <c r="B3662">
        <v>1</v>
      </c>
      <c r="C3662" t="s">
        <v>76</v>
      </c>
      <c r="D3662" t="s">
        <v>95</v>
      </c>
      <c r="E3662" t="s">
        <v>153</v>
      </c>
      <c r="F3662" t="s">
        <v>10295</v>
      </c>
      <c r="G3662" t="s">
        <v>155</v>
      </c>
      <c r="H3662" t="s">
        <v>46</v>
      </c>
      <c r="I3662" t="s">
        <v>129</v>
      </c>
      <c r="J3662" t="s">
        <v>130</v>
      </c>
      <c r="K3662" t="s">
        <v>131</v>
      </c>
      <c r="L3662" t="s">
        <v>10296</v>
      </c>
      <c r="M3662" t="s">
        <v>10297</v>
      </c>
      <c r="N3662">
        <v>8.1608333329999994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8.1608330000000002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2767168</v>
      </c>
      <c r="B3663">
        <v>1</v>
      </c>
      <c r="C3663" t="s">
        <v>76</v>
      </c>
      <c r="D3663" t="s">
        <v>90</v>
      </c>
      <c r="E3663" t="s">
        <v>222</v>
      </c>
      <c r="F3663" t="s">
        <v>7289</v>
      </c>
      <c r="G3663" t="s">
        <v>344</v>
      </c>
      <c r="H3663" t="s">
        <v>47</v>
      </c>
      <c r="I3663" t="s">
        <v>129</v>
      </c>
      <c r="J3663" t="s">
        <v>130</v>
      </c>
      <c r="K3663" t="s">
        <v>142</v>
      </c>
      <c r="L3663" t="s">
        <v>10298</v>
      </c>
      <c r="M3663" t="s">
        <v>10299</v>
      </c>
      <c r="N3663">
        <v>7.823611111</v>
      </c>
      <c r="O3663">
        <v>0</v>
      </c>
      <c r="P3663">
        <v>0</v>
      </c>
      <c r="Q3663">
        <v>0</v>
      </c>
      <c r="R3663">
        <v>0</v>
      </c>
      <c r="S3663">
        <v>48</v>
      </c>
      <c r="T3663">
        <v>3534</v>
      </c>
      <c r="U3663">
        <v>0</v>
      </c>
      <c r="V3663">
        <v>0</v>
      </c>
      <c r="W3663">
        <v>0</v>
      </c>
      <c r="X3663">
        <v>0</v>
      </c>
      <c r="Y3663">
        <v>375.53333300000003</v>
      </c>
      <c r="Z3663">
        <v>27648.641666</v>
      </c>
    </row>
    <row r="3664" spans="1:26" x14ac:dyDescent="0.3">
      <c r="A3664">
        <v>2767170</v>
      </c>
      <c r="B3664">
        <v>1</v>
      </c>
      <c r="C3664" t="s">
        <v>77</v>
      </c>
      <c r="D3664" t="s">
        <v>113</v>
      </c>
      <c r="E3664" t="s">
        <v>153</v>
      </c>
      <c r="F3664" t="s">
        <v>10300</v>
      </c>
      <c r="G3664" t="s">
        <v>155</v>
      </c>
      <c r="H3664" t="s">
        <v>46</v>
      </c>
      <c r="I3664" t="s">
        <v>129</v>
      </c>
      <c r="J3664" t="s">
        <v>130</v>
      </c>
      <c r="K3664" t="s">
        <v>131</v>
      </c>
      <c r="L3664" t="s">
        <v>10301</v>
      </c>
      <c r="M3664" t="s">
        <v>10302</v>
      </c>
      <c r="N3664">
        <v>5.1391666660000004</v>
      </c>
      <c r="O3664">
        <v>0</v>
      </c>
      <c r="P3664">
        <v>0</v>
      </c>
      <c r="Q3664">
        <v>0</v>
      </c>
      <c r="R3664">
        <v>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10.278333</v>
      </c>
      <c r="Y3664">
        <v>0</v>
      </c>
      <c r="Z3664">
        <v>0</v>
      </c>
    </row>
    <row r="3665" spans="1:26" x14ac:dyDescent="0.3">
      <c r="A3665">
        <v>2767180</v>
      </c>
      <c r="B3665">
        <v>1</v>
      </c>
      <c r="C3665" t="s">
        <v>77</v>
      </c>
      <c r="D3665" t="s">
        <v>109</v>
      </c>
      <c r="E3665" t="s">
        <v>158</v>
      </c>
      <c r="F3665" t="s">
        <v>10303</v>
      </c>
      <c r="G3665" t="s">
        <v>199</v>
      </c>
      <c r="H3665" t="s">
        <v>47</v>
      </c>
      <c r="I3665" t="s">
        <v>129</v>
      </c>
      <c r="J3665" t="s">
        <v>130</v>
      </c>
      <c r="K3665" t="s">
        <v>131</v>
      </c>
      <c r="L3665" t="s">
        <v>10304</v>
      </c>
      <c r="M3665" t="s">
        <v>10305</v>
      </c>
      <c r="N3665">
        <v>6.4069444439999996</v>
      </c>
      <c r="O3665">
        <v>3</v>
      </c>
      <c r="P3665">
        <v>103</v>
      </c>
      <c r="Q3665">
        <v>0</v>
      </c>
      <c r="R3665">
        <v>0</v>
      </c>
      <c r="S3665">
        <v>0</v>
      </c>
      <c r="T3665">
        <v>0</v>
      </c>
      <c r="U3665">
        <v>19.220832999999999</v>
      </c>
      <c r="V3665">
        <v>659.91527799999994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2767176</v>
      </c>
      <c r="B3666">
        <v>1</v>
      </c>
      <c r="C3666" t="s">
        <v>76</v>
      </c>
      <c r="D3666" t="s">
        <v>93</v>
      </c>
      <c r="E3666" t="s">
        <v>126</v>
      </c>
      <c r="F3666" t="s">
        <v>10306</v>
      </c>
      <c r="G3666" t="s">
        <v>135</v>
      </c>
      <c r="H3666" t="s">
        <v>46</v>
      </c>
      <c r="I3666" t="s">
        <v>129</v>
      </c>
      <c r="J3666" t="s">
        <v>130</v>
      </c>
      <c r="K3666" t="s">
        <v>131</v>
      </c>
      <c r="L3666" t="s">
        <v>10307</v>
      </c>
      <c r="M3666" t="s">
        <v>10308</v>
      </c>
      <c r="N3666">
        <v>1.740277777</v>
      </c>
      <c r="O3666">
        <v>0</v>
      </c>
      <c r="P3666">
        <v>77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134.00138899999999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2767199</v>
      </c>
      <c r="B3667">
        <v>1</v>
      </c>
      <c r="C3667" t="s">
        <v>76</v>
      </c>
      <c r="D3667" t="s">
        <v>78</v>
      </c>
      <c r="E3667" t="s">
        <v>153</v>
      </c>
      <c r="F3667" t="s">
        <v>10309</v>
      </c>
      <c r="G3667" t="s">
        <v>155</v>
      </c>
      <c r="H3667" t="s">
        <v>46</v>
      </c>
      <c r="I3667" t="s">
        <v>129</v>
      </c>
      <c r="J3667" t="s">
        <v>130</v>
      </c>
      <c r="K3667" t="s">
        <v>131</v>
      </c>
      <c r="L3667" t="s">
        <v>10310</v>
      </c>
      <c r="M3667" t="s">
        <v>10311</v>
      </c>
      <c r="N3667">
        <v>2.0008333330000001</v>
      </c>
      <c r="O3667">
        <v>0</v>
      </c>
      <c r="P3667">
        <v>2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4.0016670000000003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2767197</v>
      </c>
      <c r="B3668">
        <v>1</v>
      </c>
      <c r="C3668" t="s">
        <v>77</v>
      </c>
      <c r="D3668" t="s">
        <v>109</v>
      </c>
      <c r="E3668" t="s">
        <v>158</v>
      </c>
      <c r="F3668" t="s">
        <v>10312</v>
      </c>
      <c r="G3668" t="s">
        <v>199</v>
      </c>
      <c r="H3668" t="s">
        <v>47</v>
      </c>
      <c r="I3668" t="s">
        <v>129</v>
      </c>
      <c r="J3668" t="s">
        <v>130</v>
      </c>
      <c r="K3668" t="s">
        <v>131</v>
      </c>
      <c r="L3668" t="s">
        <v>10313</v>
      </c>
      <c r="M3668" t="s">
        <v>10314</v>
      </c>
      <c r="N3668">
        <v>0.49583333299999999</v>
      </c>
      <c r="O3668">
        <v>7</v>
      </c>
      <c r="P3668">
        <v>612</v>
      </c>
      <c r="Q3668">
        <v>2</v>
      </c>
      <c r="R3668">
        <v>133</v>
      </c>
      <c r="S3668">
        <v>21</v>
      </c>
      <c r="T3668">
        <v>1468</v>
      </c>
      <c r="U3668">
        <v>3.4708329999999998</v>
      </c>
      <c r="V3668">
        <v>303.45</v>
      </c>
      <c r="W3668">
        <v>0.99166699999999997</v>
      </c>
      <c r="X3668">
        <v>65.945832999999993</v>
      </c>
      <c r="Y3668">
        <v>10.4125</v>
      </c>
      <c r="Z3668">
        <v>727.88333299999999</v>
      </c>
    </row>
    <row r="3669" spans="1:26" x14ac:dyDescent="0.3">
      <c r="A3669">
        <v>2767200</v>
      </c>
      <c r="B3669">
        <v>1</v>
      </c>
      <c r="C3669" t="s">
        <v>77</v>
      </c>
      <c r="D3669" t="s">
        <v>123</v>
      </c>
      <c r="E3669" t="s">
        <v>153</v>
      </c>
      <c r="F3669" t="s">
        <v>10315</v>
      </c>
      <c r="G3669" t="s">
        <v>578</v>
      </c>
      <c r="H3669" t="s">
        <v>46</v>
      </c>
      <c r="I3669" t="s">
        <v>129</v>
      </c>
      <c r="J3669" t="s">
        <v>15</v>
      </c>
      <c r="K3669" t="s">
        <v>131</v>
      </c>
      <c r="L3669" t="s">
        <v>10316</v>
      </c>
      <c r="M3669" t="s">
        <v>10317</v>
      </c>
      <c r="N3669">
        <v>2.1272222219999999</v>
      </c>
      <c r="O3669">
        <v>0</v>
      </c>
      <c r="P3669">
        <v>10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21.272221999999999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2767202</v>
      </c>
      <c r="B3670">
        <v>1</v>
      </c>
      <c r="C3670" t="s">
        <v>76</v>
      </c>
      <c r="D3670" t="s">
        <v>98</v>
      </c>
      <c r="E3670" t="s">
        <v>167</v>
      </c>
      <c r="F3670" t="s">
        <v>10318</v>
      </c>
      <c r="G3670" t="s">
        <v>195</v>
      </c>
      <c r="H3670" t="s">
        <v>46</v>
      </c>
      <c r="I3670" t="s">
        <v>129</v>
      </c>
      <c r="J3670" t="s">
        <v>130</v>
      </c>
      <c r="K3670" t="s">
        <v>131</v>
      </c>
      <c r="L3670" t="s">
        <v>10319</v>
      </c>
      <c r="M3670" t="s">
        <v>10320</v>
      </c>
      <c r="N3670">
        <v>2.5052777769999999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22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55.116110999999997</v>
      </c>
    </row>
    <row r="3671" spans="1:26" x14ac:dyDescent="0.3">
      <c r="A3671">
        <v>2767210</v>
      </c>
      <c r="B3671">
        <v>1</v>
      </c>
      <c r="C3671" t="s">
        <v>76</v>
      </c>
      <c r="D3671" t="s">
        <v>81</v>
      </c>
      <c r="E3671" t="s">
        <v>153</v>
      </c>
      <c r="F3671" t="s">
        <v>4607</v>
      </c>
      <c r="G3671" t="s">
        <v>155</v>
      </c>
      <c r="H3671" t="s">
        <v>46</v>
      </c>
      <c r="I3671" t="s">
        <v>129</v>
      </c>
      <c r="J3671" t="s">
        <v>130</v>
      </c>
      <c r="K3671" t="s">
        <v>131</v>
      </c>
      <c r="L3671" t="s">
        <v>10321</v>
      </c>
      <c r="M3671" t="s">
        <v>10322</v>
      </c>
      <c r="N3671">
        <v>2.5669444440000002</v>
      </c>
      <c r="O3671">
        <v>0</v>
      </c>
      <c r="P3671">
        <v>9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23.102499999999999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2767207</v>
      </c>
      <c r="B3672">
        <v>1</v>
      </c>
      <c r="C3672" t="s">
        <v>76</v>
      </c>
      <c r="D3672" t="s">
        <v>101</v>
      </c>
      <c r="E3672" t="s">
        <v>222</v>
      </c>
      <c r="F3672" t="s">
        <v>10323</v>
      </c>
      <c r="G3672" t="s">
        <v>199</v>
      </c>
      <c r="H3672" t="s">
        <v>47</v>
      </c>
      <c r="I3672" t="s">
        <v>129</v>
      </c>
      <c r="J3672" t="s">
        <v>130</v>
      </c>
      <c r="K3672" t="s">
        <v>131</v>
      </c>
      <c r="L3672" t="s">
        <v>10324</v>
      </c>
      <c r="M3672" t="s">
        <v>10325</v>
      </c>
      <c r="N3672">
        <v>1.6086111110000001</v>
      </c>
      <c r="O3672">
        <v>0</v>
      </c>
      <c r="P3672">
        <v>2455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3949.1402779999999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2767204</v>
      </c>
      <c r="B3673">
        <v>1</v>
      </c>
      <c r="C3673" t="s">
        <v>77</v>
      </c>
      <c r="D3673" t="s">
        <v>116</v>
      </c>
      <c r="E3673" t="s">
        <v>158</v>
      </c>
      <c r="F3673" t="s">
        <v>10326</v>
      </c>
      <c r="G3673" t="s">
        <v>199</v>
      </c>
      <c r="H3673" t="s">
        <v>47</v>
      </c>
      <c r="I3673" t="s">
        <v>129</v>
      </c>
      <c r="J3673" t="s">
        <v>130</v>
      </c>
      <c r="K3673" t="s">
        <v>131</v>
      </c>
      <c r="L3673" t="s">
        <v>10327</v>
      </c>
      <c r="M3673" t="s">
        <v>10328</v>
      </c>
      <c r="N3673">
        <v>0.13611111100000001</v>
      </c>
      <c r="O3673">
        <v>82</v>
      </c>
      <c r="P3673">
        <v>73</v>
      </c>
      <c r="Q3673">
        <v>0</v>
      </c>
      <c r="R3673">
        <v>0</v>
      </c>
      <c r="S3673">
        <v>0</v>
      </c>
      <c r="T3673">
        <v>0</v>
      </c>
      <c r="U3673">
        <v>11.161111</v>
      </c>
      <c r="V3673">
        <v>9.9361110000000004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2767395</v>
      </c>
      <c r="B3674">
        <v>1</v>
      </c>
      <c r="C3674" t="s">
        <v>76</v>
      </c>
      <c r="D3674" t="s">
        <v>88</v>
      </c>
      <c r="E3674" t="s">
        <v>153</v>
      </c>
      <c r="F3674" t="s">
        <v>7653</v>
      </c>
      <c r="G3674" t="s">
        <v>155</v>
      </c>
      <c r="H3674" t="s">
        <v>46</v>
      </c>
      <c r="I3674" t="s">
        <v>129</v>
      </c>
      <c r="J3674" t="s">
        <v>130</v>
      </c>
      <c r="K3674" t="s">
        <v>131</v>
      </c>
      <c r="L3674" t="s">
        <v>10329</v>
      </c>
      <c r="M3674" t="s">
        <v>10330</v>
      </c>
      <c r="N3674">
        <v>5.9080555549999998</v>
      </c>
      <c r="O3674">
        <v>0</v>
      </c>
      <c r="P3674">
        <v>2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11.816110999999999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2767223</v>
      </c>
      <c r="B3675">
        <v>1</v>
      </c>
      <c r="C3675" t="s">
        <v>76</v>
      </c>
      <c r="D3675" t="s">
        <v>89</v>
      </c>
      <c r="E3675" t="s">
        <v>222</v>
      </c>
      <c r="F3675" t="s">
        <v>10331</v>
      </c>
      <c r="G3675" t="s">
        <v>344</v>
      </c>
      <c r="H3675" t="s">
        <v>47</v>
      </c>
      <c r="I3675" t="s">
        <v>129</v>
      </c>
      <c r="J3675" t="s">
        <v>130</v>
      </c>
      <c r="K3675" t="s">
        <v>142</v>
      </c>
      <c r="L3675" t="s">
        <v>10332</v>
      </c>
      <c r="M3675" t="s">
        <v>10333</v>
      </c>
      <c r="N3675">
        <v>3.0122222220000001</v>
      </c>
      <c r="O3675">
        <v>211</v>
      </c>
      <c r="P3675">
        <v>6020</v>
      </c>
      <c r="Q3675">
        <v>0</v>
      </c>
      <c r="R3675">
        <v>0</v>
      </c>
      <c r="S3675">
        <v>3</v>
      </c>
      <c r="T3675">
        <v>324</v>
      </c>
      <c r="U3675">
        <v>635.578889</v>
      </c>
      <c r="V3675">
        <v>18133.577775999998</v>
      </c>
      <c r="W3675">
        <v>0</v>
      </c>
      <c r="X3675">
        <v>0</v>
      </c>
      <c r="Y3675">
        <v>9.0366669999999996</v>
      </c>
      <c r="Z3675">
        <v>975.96</v>
      </c>
    </row>
    <row r="3676" spans="1:26" x14ac:dyDescent="0.3">
      <c r="A3676">
        <v>2767225</v>
      </c>
      <c r="B3676">
        <v>1</v>
      </c>
      <c r="C3676" t="s">
        <v>76</v>
      </c>
      <c r="D3676" t="s">
        <v>101</v>
      </c>
      <c r="E3676" t="s">
        <v>167</v>
      </c>
      <c r="F3676" t="s">
        <v>10334</v>
      </c>
      <c r="G3676" t="s">
        <v>344</v>
      </c>
      <c r="H3676" t="s">
        <v>46</v>
      </c>
      <c r="I3676" t="s">
        <v>129</v>
      </c>
      <c r="J3676" t="s">
        <v>130</v>
      </c>
      <c r="K3676" t="s">
        <v>142</v>
      </c>
      <c r="L3676" t="s">
        <v>10335</v>
      </c>
      <c r="M3676" t="s">
        <v>10336</v>
      </c>
      <c r="N3676">
        <v>6.2519444440000003</v>
      </c>
      <c r="O3676">
        <v>0</v>
      </c>
      <c r="P3676">
        <v>87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543.91916700000002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2767241</v>
      </c>
      <c r="B3677">
        <v>1</v>
      </c>
      <c r="C3677" t="s">
        <v>76</v>
      </c>
      <c r="D3677" t="s">
        <v>79</v>
      </c>
      <c r="E3677" t="s">
        <v>153</v>
      </c>
      <c r="F3677" t="s">
        <v>10337</v>
      </c>
      <c r="G3677" t="s">
        <v>206</v>
      </c>
      <c r="H3677" t="s">
        <v>46</v>
      </c>
      <c r="I3677" t="s">
        <v>129</v>
      </c>
      <c r="J3677" t="s">
        <v>130</v>
      </c>
      <c r="K3677" t="s">
        <v>131</v>
      </c>
      <c r="L3677" t="s">
        <v>10338</v>
      </c>
      <c r="M3677" t="s">
        <v>10339</v>
      </c>
      <c r="N3677">
        <v>1.770277777</v>
      </c>
      <c r="O3677">
        <v>0</v>
      </c>
      <c r="P3677">
        <v>13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23.013611000000001</v>
      </c>
      <c r="W3677">
        <v>0</v>
      </c>
      <c r="X3677">
        <v>0</v>
      </c>
      <c r="Y3677">
        <v>0</v>
      </c>
      <c r="Z3677">
        <v>0</v>
      </c>
    </row>
    <row r="3678" spans="1:26" x14ac:dyDescent="0.3">
      <c r="A3678">
        <v>2767243</v>
      </c>
      <c r="B3678">
        <v>1</v>
      </c>
      <c r="C3678" t="s">
        <v>76</v>
      </c>
      <c r="D3678" t="s">
        <v>86</v>
      </c>
      <c r="E3678" t="s">
        <v>153</v>
      </c>
      <c r="F3678" t="s">
        <v>10340</v>
      </c>
      <c r="G3678" t="s">
        <v>155</v>
      </c>
      <c r="H3678" t="s">
        <v>46</v>
      </c>
      <c r="I3678" t="s">
        <v>129</v>
      </c>
      <c r="J3678" t="s">
        <v>130</v>
      </c>
      <c r="K3678" t="s">
        <v>131</v>
      </c>
      <c r="L3678" t="s">
        <v>10341</v>
      </c>
      <c r="M3678" t="s">
        <v>10342</v>
      </c>
      <c r="N3678">
        <v>2.559722222</v>
      </c>
      <c r="O3678">
        <v>0</v>
      </c>
      <c r="P3678">
        <v>1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2.5597219999999998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2767259</v>
      </c>
      <c r="B3679">
        <v>1</v>
      </c>
      <c r="C3679" t="s">
        <v>77</v>
      </c>
      <c r="D3679" t="s">
        <v>119</v>
      </c>
      <c r="E3679" t="s">
        <v>153</v>
      </c>
      <c r="F3679" t="s">
        <v>10230</v>
      </c>
      <c r="G3679" t="s">
        <v>155</v>
      </c>
      <c r="H3679" t="s">
        <v>46</v>
      </c>
      <c r="I3679" t="s">
        <v>129</v>
      </c>
      <c r="J3679" t="s">
        <v>130</v>
      </c>
      <c r="K3679" t="s">
        <v>131</v>
      </c>
      <c r="L3679" t="s">
        <v>10343</v>
      </c>
      <c r="M3679" t="s">
        <v>10344</v>
      </c>
      <c r="N3679">
        <v>2.571666666</v>
      </c>
      <c r="O3679">
        <v>0</v>
      </c>
      <c r="P3679">
        <v>6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15.43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2767246</v>
      </c>
      <c r="B3680">
        <v>1</v>
      </c>
      <c r="C3680" t="s">
        <v>76</v>
      </c>
      <c r="D3680" t="s">
        <v>103</v>
      </c>
      <c r="E3680" t="s">
        <v>163</v>
      </c>
      <c r="F3680" t="s">
        <v>10345</v>
      </c>
      <c r="G3680" t="s">
        <v>160</v>
      </c>
      <c r="H3680" t="s">
        <v>47</v>
      </c>
      <c r="I3680" t="s">
        <v>129</v>
      </c>
      <c r="J3680" t="s">
        <v>130</v>
      </c>
      <c r="K3680" t="s">
        <v>131</v>
      </c>
      <c r="L3680" t="s">
        <v>10346</v>
      </c>
      <c r="M3680" t="s">
        <v>10347</v>
      </c>
      <c r="N3680">
        <v>0.54305555500000002</v>
      </c>
      <c r="O3680">
        <v>0</v>
      </c>
      <c r="P3680">
        <v>0</v>
      </c>
      <c r="Q3680">
        <v>2</v>
      </c>
      <c r="R3680">
        <v>25</v>
      </c>
      <c r="S3680">
        <v>0</v>
      </c>
      <c r="T3680">
        <v>0</v>
      </c>
      <c r="U3680">
        <v>0</v>
      </c>
      <c r="V3680">
        <v>0</v>
      </c>
      <c r="W3680">
        <v>1.086111</v>
      </c>
      <c r="X3680">
        <v>13.576389000000001</v>
      </c>
      <c r="Y3680">
        <v>0</v>
      </c>
      <c r="Z3680">
        <v>0</v>
      </c>
    </row>
    <row r="3681" spans="1:26" x14ac:dyDescent="0.3">
      <c r="A3681">
        <v>2767254</v>
      </c>
      <c r="B3681">
        <v>1</v>
      </c>
      <c r="C3681" t="s">
        <v>76</v>
      </c>
      <c r="D3681" t="s">
        <v>92</v>
      </c>
      <c r="E3681" t="s">
        <v>153</v>
      </c>
      <c r="F3681" t="s">
        <v>10348</v>
      </c>
      <c r="G3681" t="s">
        <v>578</v>
      </c>
      <c r="H3681" t="s">
        <v>46</v>
      </c>
      <c r="I3681" t="s">
        <v>129</v>
      </c>
      <c r="J3681" t="s">
        <v>15</v>
      </c>
      <c r="K3681" t="s">
        <v>131</v>
      </c>
      <c r="L3681" t="s">
        <v>10349</v>
      </c>
      <c r="M3681" t="s">
        <v>10350</v>
      </c>
      <c r="N3681">
        <v>7.1886111110000002</v>
      </c>
      <c r="O3681">
        <v>0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7.1886109999999999</v>
      </c>
      <c r="Y3681">
        <v>0</v>
      </c>
      <c r="Z3681">
        <v>0</v>
      </c>
    </row>
    <row r="3682" spans="1:26" x14ac:dyDescent="0.3">
      <c r="A3682">
        <v>2767257</v>
      </c>
      <c r="B3682">
        <v>1</v>
      </c>
      <c r="C3682" t="s">
        <v>77</v>
      </c>
      <c r="D3682" t="s">
        <v>112</v>
      </c>
      <c r="E3682" t="s">
        <v>222</v>
      </c>
      <c r="F3682" t="s">
        <v>10351</v>
      </c>
      <c r="G3682" t="s">
        <v>199</v>
      </c>
      <c r="H3682" t="s">
        <v>47</v>
      </c>
      <c r="I3682" t="s">
        <v>129</v>
      </c>
      <c r="J3682" t="s">
        <v>130</v>
      </c>
      <c r="K3682" t="s">
        <v>131</v>
      </c>
      <c r="L3682" t="s">
        <v>10352</v>
      </c>
      <c r="M3682" t="s">
        <v>10353</v>
      </c>
      <c r="N3682">
        <v>9.8611111000000001E-2</v>
      </c>
      <c r="O3682">
        <v>0</v>
      </c>
      <c r="P3682">
        <v>0</v>
      </c>
      <c r="Q3682">
        <v>0</v>
      </c>
      <c r="R3682">
        <v>0</v>
      </c>
      <c r="S3682">
        <v>37</v>
      </c>
      <c r="T3682">
        <v>491</v>
      </c>
      <c r="U3682">
        <v>0</v>
      </c>
      <c r="V3682">
        <v>0</v>
      </c>
      <c r="W3682">
        <v>0</v>
      </c>
      <c r="X3682">
        <v>0</v>
      </c>
      <c r="Y3682">
        <v>3.6486109999999998</v>
      </c>
      <c r="Z3682">
        <v>48.418056</v>
      </c>
    </row>
    <row r="3683" spans="1:26" x14ac:dyDescent="0.3">
      <c r="A3683">
        <v>2767263</v>
      </c>
      <c r="B3683">
        <v>1</v>
      </c>
      <c r="C3683" t="s">
        <v>77</v>
      </c>
      <c r="D3683" t="s">
        <v>116</v>
      </c>
      <c r="E3683" t="s">
        <v>222</v>
      </c>
      <c r="F3683" t="s">
        <v>5316</v>
      </c>
      <c r="G3683" t="s">
        <v>344</v>
      </c>
      <c r="H3683" t="s">
        <v>47</v>
      </c>
      <c r="I3683" t="s">
        <v>129</v>
      </c>
      <c r="J3683" t="s">
        <v>130</v>
      </c>
      <c r="K3683" t="s">
        <v>142</v>
      </c>
      <c r="L3683" t="s">
        <v>10354</v>
      </c>
      <c r="M3683" t="s">
        <v>10355</v>
      </c>
      <c r="N3683">
        <v>0.59361111099999997</v>
      </c>
      <c r="O3683">
        <v>118</v>
      </c>
      <c r="P3683">
        <v>371</v>
      </c>
      <c r="Q3683">
        <v>0</v>
      </c>
      <c r="R3683">
        <v>0</v>
      </c>
      <c r="S3683">
        <v>0</v>
      </c>
      <c r="T3683">
        <v>0</v>
      </c>
      <c r="U3683">
        <v>70.046110999999996</v>
      </c>
      <c r="V3683">
        <v>220.22972200000001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2767267</v>
      </c>
      <c r="B3684">
        <v>1</v>
      </c>
      <c r="C3684" t="s">
        <v>76</v>
      </c>
      <c r="D3684" t="s">
        <v>92</v>
      </c>
      <c r="E3684" t="s">
        <v>145</v>
      </c>
      <c r="F3684" t="s">
        <v>10356</v>
      </c>
      <c r="G3684" t="s">
        <v>135</v>
      </c>
      <c r="H3684" t="s">
        <v>46</v>
      </c>
      <c r="I3684" t="s">
        <v>129</v>
      </c>
      <c r="J3684" t="s">
        <v>130</v>
      </c>
      <c r="K3684" t="s">
        <v>131</v>
      </c>
      <c r="L3684" t="s">
        <v>10357</v>
      </c>
      <c r="M3684" t="s">
        <v>10358</v>
      </c>
      <c r="N3684">
        <v>3.4411111110000001</v>
      </c>
      <c r="O3684">
        <v>0</v>
      </c>
      <c r="P3684">
        <v>0</v>
      </c>
      <c r="Q3684">
        <v>0</v>
      </c>
      <c r="R3684">
        <v>14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48.175556</v>
      </c>
      <c r="Y3684">
        <v>0</v>
      </c>
      <c r="Z3684">
        <v>0</v>
      </c>
    </row>
    <row r="3685" spans="1:26" x14ac:dyDescent="0.3">
      <c r="A3685">
        <v>2767269</v>
      </c>
      <c r="B3685">
        <v>1</v>
      </c>
      <c r="C3685" t="s">
        <v>76</v>
      </c>
      <c r="D3685" t="s">
        <v>104</v>
      </c>
      <c r="E3685" t="s">
        <v>222</v>
      </c>
      <c r="F3685" t="s">
        <v>10359</v>
      </c>
      <c r="G3685" t="s">
        <v>199</v>
      </c>
      <c r="H3685" t="s">
        <v>47</v>
      </c>
      <c r="I3685" t="s">
        <v>129</v>
      </c>
      <c r="J3685" t="s">
        <v>130</v>
      </c>
      <c r="K3685" t="s">
        <v>131</v>
      </c>
      <c r="L3685" t="s">
        <v>10360</v>
      </c>
      <c r="M3685" t="s">
        <v>10361</v>
      </c>
      <c r="N3685">
        <v>0.211666666</v>
      </c>
      <c r="O3685">
        <v>0</v>
      </c>
      <c r="P3685">
        <v>0</v>
      </c>
      <c r="Q3685">
        <v>4</v>
      </c>
      <c r="R3685">
        <v>2997</v>
      </c>
      <c r="S3685">
        <v>0</v>
      </c>
      <c r="T3685">
        <v>0</v>
      </c>
      <c r="U3685">
        <v>0</v>
      </c>
      <c r="V3685">
        <v>0</v>
      </c>
      <c r="W3685">
        <v>0.84666699999999995</v>
      </c>
      <c r="X3685">
        <v>634.36499800000001</v>
      </c>
      <c r="Y3685">
        <v>0</v>
      </c>
      <c r="Z3685">
        <v>0</v>
      </c>
    </row>
    <row r="3686" spans="1:26" x14ac:dyDescent="0.3">
      <c r="A3686">
        <v>2767276</v>
      </c>
      <c r="B3686">
        <v>1</v>
      </c>
      <c r="C3686" t="s">
        <v>76</v>
      </c>
      <c r="D3686" t="s">
        <v>92</v>
      </c>
      <c r="E3686" t="s">
        <v>153</v>
      </c>
      <c r="F3686" t="s">
        <v>10362</v>
      </c>
      <c r="G3686" t="s">
        <v>155</v>
      </c>
      <c r="H3686" t="s">
        <v>46</v>
      </c>
      <c r="I3686" t="s">
        <v>129</v>
      </c>
      <c r="J3686" t="s">
        <v>130</v>
      </c>
      <c r="K3686" t="s">
        <v>131</v>
      </c>
      <c r="L3686" t="s">
        <v>10363</v>
      </c>
      <c r="M3686" t="s">
        <v>10364</v>
      </c>
      <c r="N3686">
        <v>7.5066666660000001</v>
      </c>
      <c r="O3686">
        <v>0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7.5066670000000002</v>
      </c>
      <c r="Y3686">
        <v>0</v>
      </c>
      <c r="Z3686">
        <v>0</v>
      </c>
    </row>
    <row r="3687" spans="1:26" x14ac:dyDescent="0.3">
      <c r="A3687">
        <v>2767343</v>
      </c>
      <c r="B3687">
        <v>1</v>
      </c>
      <c r="C3687" t="s">
        <v>76</v>
      </c>
      <c r="D3687" t="s">
        <v>104</v>
      </c>
      <c r="E3687" t="s">
        <v>153</v>
      </c>
      <c r="F3687" t="s">
        <v>10365</v>
      </c>
      <c r="G3687" t="s">
        <v>249</v>
      </c>
      <c r="H3687" t="s">
        <v>46</v>
      </c>
      <c r="I3687" t="s">
        <v>129</v>
      </c>
      <c r="J3687" t="s">
        <v>130</v>
      </c>
      <c r="K3687" t="s">
        <v>131</v>
      </c>
      <c r="L3687" t="s">
        <v>10366</v>
      </c>
      <c r="M3687" t="s">
        <v>10367</v>
      </c>
      <c r="N3687">
        <v>6.1788888880000004</v>
      </c>
      <c r="O3687">
        <v>0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6.1788889999999999</v>
      </c>
      <c r="Y3687">
        <v>0</v>
      </c>
      <c r="Z3687">
        <v>0</v>
      </c>
    </row>
    <row r="3688" spans="1:26" x14ac:dyDescent="0.3">
      <c r="A3688">
        <v>2767293</v>
      </c>
      <c r="B3688">
        <v>1</v>
      </c>
      <c r="C3688" t="s">
        <v>76</v>
      </c>
      <c r="D3688" t="s">
        <v>89</v>
      </c>
      <c r="E3688" t="s">
        <v>222</v>
      </c>
      <c r="F3688" t="s">
        <v>10368</v>
      </c>
      <c r="G3688" t="s">
        <v>728</v>
      </c>
      <c r="H3688" t="s">
        <v>47</v>
      </c>
      <c r="I3688" t="s">
        <v>129</v>
      </c>
      <c r="J3688" t="s">
        <v>130</v>
      </c>
      <c r="K3688" t="s">
        <v>142</v>
      </c>
      <c r="L3688" t="s">
        <v>10369</v>
      </c>
      <c r="M3688" t="s">
        <v>10370</v>
      </c>
      <c r="N3688">
        <v>0.42666666600000003</v>
      </c>
      <c r="O3688">
        <v>0</v>
      </c>
      <c r="P3688">
        <v>0</v>
      </c>
      <c r="Q3688">
        <v>35</v>
      </c>
      <c r="R3688">
        <v>7521</v>
      </c>
      <c r="S3688">
        <v>8</v>
      </c>
      <c r="T3688">
        <v>1098</v>
      </c>
      <c r="U3688">
        <v>0</v>
      </c>
      <c r="V3688">
        <v>0</v>
      </c>
      <c r="W3688">
        <v>14.933332999999999</v>
      </c>
      <c r="X3688">
        <v>3208.9599950000002</v>
      </c>
      <c r="Y3688">
        <v>3.4133330000000002</v>
      </c>
      <c r="Z3688">
        <v>468.47999900000002</v>
      </c>
    </row>
    <row r="3689" spans="1:26" x14ac:dyDescent="0.3">
      <c r="A3689">
        <v>2767279</v>
      </c>
      <c r="B3689">
        <v>1</v>
      </c>
      <c r="C3689" t="s">
        <v>76</v>
      </c>
      <c r="D3689" t="s">
        <v>89</v>
      </c>
      <c r="E3689" t="s">
        <v>222</v>
      </c>
      <c r="F3689" t="s">
        <v>10371</v>
      </c>
      <c r="G3689" t="s">
        <v>344</v>
      </c>
      <c r="H3689" t="s">
        <v>47</v>
      </c>
      <c r="I3689" t="s">
        <v>129</v>
      </c>
      <c r="J3689" t="s">
        <v>130</v>
      </c>
      <c r="K3689" t="s">
        <v>142</v>
      </c>
      <c r="L3689" t="s">
        <v>10372</v>
      </c>
      <c r="M3689" t="s">
        <v>10373</v>
      </c>
      <c r="N3689">
        <v>1.2875000000000001</v>
      </c>
      <c r="O3689">
        <v>0</v>
      </c>
      <c r="P3689">
        <v>0</v>
      </c>
      <c r="Q3689">
        <v>0</v>
      </c>
      <c r="R3689">
        <v>0</v>
      </c>
      <c r="S3689">
        <v>8</v>
      </c>
      <c r="T3689">
        <v>357</v>
      </c>
      <c r="U3689">
        <v>0</v>
      </c>
      <c r="V3689">
        <v>0</v>
      </c>
      <c r="W3689">
        <v>0</v>
      </c>
      <c r="X3689">
        <v>0</v>
      </c>
      <c r="Y3689">
        <v>10.3</v>
      </c>
      <c r="Z3689">
        <v>459.63749999999999</v>
      </c>
    </row>
    <row r="3690" spans="1:26" x14ac:dyDescent="0.3">
      <c r="A3690">
        <v>2767280</v>
      </c>
      <c r="B3690">
        <v>1</v>
      </c>
      <c r="C3690" t="s">
        <v>76</v>
      </c>
      <c r="D3690" t="s">
        <v>100</v>
      </c>
      <c r="E3690" t="s">
        <v>158</v>
      </c>
      <c r="F3690" t="s">
        <v>10374</v>
      </c>
      <c r="G3690" t="s">
        <v>199</v>
      </c>
      <c r="H3690" t="s">
        <v>47</v>
      </c>
      <c r="I3690" t="s">
        <v>129</v>
      </c>
      <c r="J3690" t="s">
        <v>130</v>
      </c>
      <c r="K3690" t="s">
        <v>131</v>
      </c>
      <c r="L3690" t="s">
        <v>10375</v>
      </c>
      <c r="M3690" t="s">
        <v>10376</v>
      </c>
      <c r="N3690">
        <v>0.89444444400000001</v>
      </c>
      <c r="O3690">
        <v>11</v>
      </c>
      <c r="P3690">
        <v>101</v>
      </c>
      <c r="Q3690">
        <v>0</v>
      </c>
      <c r="R3690">
        <v>0</v>
      </c>
      <c r="S3690">
        <v>0</v>
      </c>
      <c r="T3690">
        <v>0</v>
      </c>
      <c r="U3690">
        <v>9.838889</v>
      </c>
      <c r="V3690">
        <v>90.338888999999995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2767282</v>
      </c>
      <c r="B3691">
        <v>1</v>
      </c>
      <c r="C3691" t="s">
        <v>76</v>
      </c>
      <c r="D3691" t="s">
        <v>105</v>
      </c>
      <c r="E3691" t="s">
        <v>222</v>
      </c>
      <c r="F3691" t="s">
        <v>10377</v>
      </c>
      <c r="G3691" t="s">
        <v>344</v>
      </c>
      <c r="H3691" t="s">
        <v>47</v>
      </c>
      <c r="I3691" t="s">
        <v>129</v>
      </c>
      <c r="J3691" t="s">
        <v>130</v>
      </c>
      <c r="K3691" t="s">
        <v>142</v>
      </c>
      <c r="L3691" t="s">
        <v>10378</v>
      </c>
      <c r="M3691" t="s">
        <v>10379</v>
      </c>
      <c r="N3691">
        <v>1.455833333</v>
      </c>
      <c r="O3691">
        <v>0</v>
      </c>
      <c r="P3691">
        <v>0</v>
      </c>
      <c r="Q3691">
        <v>6</v>
      </c>
      <c r="R3691">
        <v>230</v>
      </c>
      <c r="S3691">
        <v>0</v>
      </c>
      <c r="T3691">
        <v>34</v>
      </c>
      <c r="U3691">
        <v>0</v>
      </c>
      <c r="V3691">
        <v>0</v>
      </c>
      <c r="W3691">
        <v>8.7349999999999994</v>
      </c>
      <c r="X3691">
        <v>334.84166699999997</v>
      </c>
      <c r="Y3691">
        <v>0</v>
      </c>
      <c r="Z3691">
        <v>49.498333000000002</v>
      </c>
    </row>
    <row r="3692" spans="1:26" x14ac:dyDescent="0.3">
      <c r="A3692">
        <v>2767289</v>
      </c>
      <c r="B3692">
        <v>1</v>
      </c>
      <c r="C3692" t="s">
        <v>77</v>
      </c>
      <c r="D3692" t="s">
        <v>109</v>
      </c>
      <c r="E3692" t="s">
        <v>163</v>
      </c>
      <c r="F3692" t="s">
        <v>10380</v>
      </c>
      <c r="G3692" t="s">
        <v>264</v>
      </c>
      <c r="H3692" t="s">
        <v>47</v>
      </c>
      <c r="I3692" t="s">
        <v>129</v>
      </c>
      <c r="J3692" t="s">
        <v>130</v>
      </c>
      <c r="K3692" t="s">
        <v>131</v>
      </c>
      <c r="L3692" t="s">
        <v>10381</v>
      </c>
      <c r="M3692" t="s">
        <v>10382</v>
      </c>
      <c r="N3692">
        <v>2.810277777</v>
      </c>
      <c r="O3692">
        <v>3</v>
      </c>
      <c r="P3692">
        <v>57</v>
      </c>
      <c r="Q3692">
        <v>0</v>
      </c>
      <c r="R3692">
        <v>0</v>
      </c>
      <c r="S3692">
        <v>0</v>
      </c>
      <c r="T3692">
        <v>0</v>
      </c>
      <c r="U3692">
        <v>8.4308329999999998</v>
      </c>
      <c r="V3692">
        <v>160.185833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2767288</v>
      </c>
      <c r="B3693">
        <v>1</v>
      </c>
      <c r="C3693" t="s">
        <v>77</v>
      </c>
      <c r="D3693" t="s">
        <v>116</v>
      </c>
      <c r="E3693" t="s">
        <v>158</v>
      </c>
      <c r="F3693" t="s">
        <v>10383</v>
      </c>
      <c r="G3693" t="s">
        <v>199</v>
      </c>
      <c r="H3693" t="s">
        <v>47</v>
      </c>
      <c r="I3693" t="s">
        <v>129</v>
      </c>
      <c r="J3693" t="s">
        <v>130</v>
      </c>
      <c r="K3693" t="s">
        <v>131</v>
      </c>
      <c r="L3693" t="s">
        <v>10384</v>
      </c>
      <c r="M3693" t="s">
        <v>10385</v>
      </c>
      <c r="N3693">
        <v>0.43222222199999999</v>
      </c>
      <c r="O3693">
        <v>14</v>
      </c>
      <c r="P3693">
        <v>942</v>
      </c>
      <c r="Q3693">
        <v>27</v>
      </c>
      <c r="R3693">
        <v>6</v>
      </c>
      <c r="S3693">
        <v>22</v>
      </c>
      <c r="T3693">
        <v>459</v>
      </c>
      <c r="U3693">
        <v>6.0511109999999997</v>
      </c>
      <c r="V3693">
        <v>407.15333299999998</v>
      </c>
      <c r="W3693">
        <v>11.67</v>
      </c>
      <c r="X3693">
        <v>2.5933329999999999</v>
      </c>
      <c r="Y3693">
        <v>9.5088889999999999</v>
      </c>
      <c r="Z3693">
        <v>198.39</v>
      </c>
    </row>
    <row r="3694" spans="1:26" x14ac:dyDescent="0.3">
      <c r="A3694">
        <v>2767294</v>
      </c>
      <c r="B3694">
        <v>1</v>
      </c>
      <c r="C3694" t="s">
        <v>77</v>
      </c>
      <c r="D3694" t="s">
        <v>124</v>
      </c>
      <c r="E3694" t="s">
        <v>167</v>
      </c>
      <c r="F3694" t="s">
        <v>2600</v>
      </c>
      <c r="G3694" t="s">
        <v>195</v>
      </c>
      <c r="H3694" t="s">
        <v>46</v>
      </c>
      <c r="I3694" t="s">
        <v>129</v>
      </c>
      <c r="J3694" t="s">
        <v>130</v>
      </c>
      <c r="K3694" t="s">
        <v>131</v>
      </c>
      <c r="L3694" t="s">
        <v>10386</v>
      </c>
      <c r="M3694" t="s">
        <v>10387</v>
      </c>
      <c r="N3694">
        <v>0.35166666600000002</v>
      </c>
      <c r="O3694">
        <v>0</v>
      </c>
      <c r="P3694">
        <v>134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47.123333000000002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2767296</v>
      </c>
      <c r="B3695">
        <v>1</v>
      </c>
      <c r="C3695" t="s">
        <v>77</v>
      </c>
      <c r="D3695" t="s">
        <v>114</v>
      </c>
      <c r="E3695" t="s">
        <v>167</v>
      </c>
      <c r="F3695" t="s">
        <v>10388</v>
      </c>
      <c r="G3695" t="s">
        <v>195</v>
      </c>
      <c r="H3695" t="s">
        <v>46</v>
      </c>
      <c r="I3695" t="s">
        <v>129</v>
      </c>
      <c r="J3695" t="s">
        <v>130</v>
      </c>
      <c r="K3695" t="s">
        <v>131</v>
      </c>
      <c r="L3695" t="s">
        <v>10389</v>
      </c>
      <c r="M3695" t="s">
        <v>10390</v>
      </c>
      <c r="N3695">
        <v>1.6216666660000001</v>
      </c>
      <c r="O3695">
        <v>0</v>
      </c>
      <c r="P3695">
        <v>81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131.35499999999999</v>
      </c>
      <c r="W3695">
        <v>0</v>
      </c>
      <c r="X3695">
        <v>0</v>
      </c>
      <c r="Y3695">
        <v>0</v>
      </c>
      <c r="Z3695">
        <v>0</v>
      </c>
    </row>
    <row r="3696" spans="1:26" x14ac:dyDescent="0.3">
      <c r="A3696">
        <v>2767299</v>
      </c>
      <c r="B3696">
        <v>1</v>
      </c>
      <c r="C3696" t="s">
        <v>77</v>
      </c>
      <c r="D3696" t="s">
        <v>124</v>
      </c>
      <c r="E3696" t="s">
        <v>126</v>
      </c>
      <c r="F3696" t="s">
        <v>10391</v>
      </c>
      <c r="G3696" t="s">
        <v>128</v>
      </c>
      <c r="H3696" t="s">
        <v>46</v>
      </c>
      <c r="I3696" t="s">
        <v>129</v>
      </c>
      <c r="J3696" t="s">
        <v>130</v>
      </c>
      <c r="K3696" t="s">
        <v>131</v>
      </c>
      <c r="L3696" t="s">
        <v>10392</v>
      </c>
      <c r="M3696" t="s">
        <v>10393</v>
      </c>
      <c r="N3696">
        <v>1.8930555549999999</v>
      </c>
      <c r="O3696">
        <v>0</v>
      </c>
      <c r="P3696">
        <v>44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83.294443999999999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2767300</v>
      </c>
      <c r="B3697">
        <v>1</v>
      </c>
      <c r="C3697" t="s">
        <v>76</v>
      </c>
      <c r="D3697" t="s">
        <v>81</v>
      </c>
      <c r="E3697" t="s">
        <v>153</v>
      </c>
      <c r="F3697" t="s">
        <v>10394</v>
      </c>
      <c r="G3697" t="s">
        <v>206</v>
      </c>
      <c r="H3697" t="s">
        <v>46</v>
      </c>
      <c r="I3697" t="s">
        <v>129</v>
      </c>
      <c r="J3697" t="s">
        <v>130</v>
      </c>
      <c r="K3697" t="s">
        <v>131</v>
      </c>
      <c r="L3697" t="s">
        <v>10395</v>
      </c>
      <c r="M3697" t="s">
        <v>10396</v>
      </c>
      <c r="N3697">
        <v>3.375555555</v>
      </c>
      <c r="O3697">
        <v>0</v>
      </c>
      <c r="P3697">
        <v>10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33.755555999999999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2767305</v>
      </c>
      <c r="B3698">
        <v>1</v>
      </c>
      <c r="C3698" t="s">
        <v>76</v>
      </c>
      <c r="D3698" t="s">
        <v>101</v>
      </c>
      <c r="E3698" t="s">
        <v>163</v>
      </c>
      <c r="F3698" t="s">
        <v>10397</v>
      </c>
      <c r="G3698" t="s">
        <v>199</v>
      </c>
      <c r="H3698" t="s">
        <v>47</v>
      </c>
      <c r="I3698" t="s">
        <v>129</v>
      </c>
      <c r="J3698" t="s">
        <v>130</v>
      </c>
      <c r="K3698" t="s">
        <v>131</v>
      </c>
      <c r="L3698" t="s">
        <v>10398</v>
      </c>
      <c r="M3698" t="s">
        <v>10399</v>
      </c>
      <c r="N3698">
        <v>2.1788888879999999</v>
      </c>
      <c r="O3698">
        <v>0</v>
      </c>
      <c r="P3698">
        <v>384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836.69333300000005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2767301</v>
      </c>
      <c r="B3699">
        <v>1</v>
      </c>
      <c r="C3699" t="s">
        <v>77</v>
      </c>
      <c r="D3699" t="s">
        <v>116</v>
      </c>
      <c r="E3699" t="s">
        <v>158</v>
      </c>
      <c r="F3699" t="s">
        <v>10400</v>
      </c>
      <c r="G3699" t="s">
        <v>199</v>
      </c>
      <c r="H3699" t="s">
        <v>47</v>
      </c>
      <c r="I3699" t="s">
        <v>129</v>
      </c>
      <c r="J3699" t="s">
        <v>130</v>
      </c>
      <c r="K3699" t="s">
        <v>131</v>
      </c>
      <c r="L3699" t="s">
        <v>10401</v>
      </c>
      <c r="M3699" t="s">
        <v>10402</v>
      </c>
      <c r="N3699">
        <v>1.493055555</v>
      </c>
      <c r="O3699">
        <v>0</v>
      </c>
      <c r="P3699">
        <v>1291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1927.5347220000001</v>
      </c>
      <c r="W3699">
        <v>0</v>
      </c>
      <c r="X3699">
        <v>0</v>
      </c>
      <c r="Y3699">
        <v>0</v>
      </c>
      <c r="Z3699">
        <v>0</v>
      </c>
    </row>
    <row r="3700" spans="1:26" x14ac:dyDescent="0.3">
      <c r="A3700">
        <v>2767326</v>
      </c>
      <c r="B3700">
        <v>1</v>
      </c>
      <c r="C3700" t="s">
        <v>77</v>
      </c>
      <c r="D3700" t="s">
        <v>108</v>
      </c>
      <c r="E3700" t="s">
        <v>126</v>
      </c>
      <c r="F3700" t="s">
        <v>3480</v>
      </c>
      <c r="G3700" t="s">
        <v>160</v>
      </c>
      <c r="H3700" t="s">
        <v>46</v>
      </c>
      <c r="I3700" t="s">
        <v>129</v>
      </c>
      <c r="J3700" t="s">
        <v>130</v>
      </c>
      <c r="K3700" t="s">
        <v>131</v>
      </c>
      <c r="L3700" t="s">
        <v>10403</v>
      </c>
      <c r="M3700" t="s">
        <v>10404</v>
      </c>
      <c r="N3700">
        <v>1.948055555</v>
      </c>
      <c r="O3700">
        <v>0</v>
      </c>
      <c r="P3700">
        <v>118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229.870555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2767315</v>
      </c>
      <c r="B3701">
        <v>1</v>
      </c>
      <c r="C3701" t="s">
        <v>76</v>
      </c>
      <c r="D3701" t="s">
        <v>92</v>
      </c>
      <c r="E3701" t="s">
        <v>153</v>
      </c>
      <c r="F3701" t="s">
        <v>10405</v>
      </c>
      <c r="G3701" t="s">
        <v>160</v>
      </c>
      <c r="H3701" t="s">
        <v>46</v>
      </c>
      <c r="I3701" t="s">
        <v>129</v>
      </c>
      <c r="J3701" t="s">
        <v>130</v>
      </c>
      <c r="K3701" t="s">
        <v>131</v>
      </c>
      <c r="L3701" t="s">
        <v>10406</v>
      </c>
      <c r="M3701" t="s">
        <v>10407</v>
      </c>
      <c r="N3701">
        <v>0.19194444399999999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1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0.191944</v>
      </c>
    </row>
    <row r="3702" spans="1:26" x14ac:dyDescent="0.3">
      <c r="A3702">
        <v>2767320</v>
      </c>
      <c r="B3702">
        <v>1</v>
      </c>
      <c r="C3702" t="s">
        <v>76</v>
      </c>
      <c r="D3702" t="s">
        <v>78</v>
      </c>
      <c r="E3702" t="s">
        <v>145</v>
      </c>
      <c r="F3702" t="s">
        <v>10058</v>
      </c>
      <c r="G3702" t="s">
        <v>128</v>
      </c>
      <c r="H3702" t="s">
        <v>46</v>
      </c>
      <c r="I3702" t="s">
        <v>129</v>
      </c>
      <c r="J3702" t="s">
        <v>130</v>
      </c>
      <c r="K3702" t="s">
        <v>131</v>
      </c>
      <c r="L3702" t="s">
        <v>10408</v>
      </c>
      <c r="M3702" t="s">
        <v>10409</v>
      </c>
      <c r="N3702">
        <v>1.336944444</v>
      </c>
      <c r="O3702">
        <v>0</v>
      </c>
      <c r="P3702">
        <v>14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18.717222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2767323</v>
      </c>
      <c r="B3703">
        <v>1</v>
      </c>
      <c r="C3703" t="s">
        <v>77</v>
      </c>
      <c r="D3703" t="s">
        <v>123</v>
      </c>
      <c r="E3703" t="s">
        <v>158</v>
      </c>
      <c r="F3703" t="s">
        <v>10410</v>
      </c>
      <c r="G3703" t="s">
        <v>199</v>
      </c>
      <c r="H3703" t="s">
        <v>47</v>
      </c>
      <c r="I3703" t="s">
        <v>129</v>
      </c>
      <c r="J3703" t="s">
        <v>130</v>
      </c>
      <c r="K3703" t="s">
        <v>131</v>
      </c>
      <c r="L3703" t="s">
        <v>10411</v>
      </c>
      <c r="M3703" t="s">
        <v>10412</v>
      </c>
      <c r="N3703">
        <v>6.2397222220000002</v>
      </c>
      <c r="O3703">
        <v>51</v>
      </c>
      <c r="P3703">
        <v>27</v>
      </c>
      <c r="Q3703">
        <v>0</v>
      </c>
      <c r="R3703">
        <v>0</v>
      </c>
      <c r="S3703">
        <v>0</v>
      </c>
      <c r="T3703">
        <v>0</v>
      </c>
      <c r="U3703">
        <v>318.22583300000002</v>
      </c>
      <c r="V3703">
        <v>168.4725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2767331</v>
      </c>
      <c r="B3704">
        <v>1</v>
      </c>
      <c r="C3704" t="s">
        <v>76</v>
      </c>
      <c r="D3704" t="s">
        <v>80</v>
      </c>
      <c r="E3704" t="s">
        <v>167</v>
      </c>
      <c r="F3704" t="s">
        <v>10413</v>
      </c>
      <c r="G3704" t="s">
        <v>3201</v>
      </c>
      <c r="H3704" t="s">
        <v>46</v>
      </c>
      <c r="I3704" t="s">
        <v>129</v>
      </c>
      <c r="J3704" t="s">
        <v>130</v>
      </c>
      <c r="K3704" t="s">
        <v>131</v>
      </c>
      <c r="L3704" t="s">
        <v>10414</v>
      </c>
      <c r="M3704" t="s">
        <v>10415</v>
      </c>
      <c r="N3704">
        <v>0.83027777700000005</v>
      </c>
      <c r="O3704">
        <v>0</v>
      </c>
      <c r="P3704">
        <v>370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307.20277700000003</v>
      </c>
      <c r="W3704">
        <v>0</v>
      </c>
      <c r="X3704">
        <v>0</v>
      </c>
      <c r="Y3704">
        <v>0</v>
      </c>
      <c r="Z3704">
        <v>0</v>
      </c>
    </row>
    <row r="3705" spans="1:26" x14ac:dyDescent="0.3">
      <c r="A3705">
        <v>2767337</v>
      </c>
      <c r="B3705">
        <v>1</v>
      </c>
      <c r="C3705" t="s">
        <v>76</v>
      </c>
      <c r="D3705" t="s">
        <v>91</v>
      </c>
      <c r="E3705" t="s">
        <v>145</v>
      </c>
      <c r="F3705" t="s">
        <v>10416</v>
      </c>
      <c r="G3705" t="s">
        <v>160</v>
      </c>
      <c r="H3705" t="s">
        <v>46</v>
      </c>
      <c r="I3705" t="s">
        <v>129</v>
      </c>
      <c r="J3705" t="s">
        <v>130</v>
      </c>
      <c r="K3705" t="s">
        <v>131</v>
      </c>
      <c r="L3705" t="s">
        <v>10417</v>
      </c>
      <c r="M3705" t="s">
        <v>10418</v>
      </c>
      <c r="N3705">
        <v>1.1855555550000001</v>
      </c>
      <c r="O3705">
        <v>0</v>
      </c>
      <c r="P3705">
        <v>0</v>
      </c>
      <c r="Q3705">
        <v>0</v>
      </c>
      <c r="R3705">
        <v>3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3.556667</v>
      </c>
      <c r="Y3705">
        <v>0</v>
      </c>
      <c r="Z3705">
        <v>0</v>
      </c>
    </row>
    <row r="3706" spans="1:26" x14ac:dyDescent="0.3">
      <c r="A3706">
        <v>2767336</v>
      </c>
      <c r="B3706">
        <v>1</v>
      </c>
      <c r="C3706" t="s">
        <v>77</v>
      </c>
      <c r="D3706" t="s">
        <v>109</v>
      </c>
      <c r="E3706" t="s">
        <v>153</v>
      </c>
      <c r="F3706" t="s">
        <v>10419</v>
      </c>
      <c r="G3706" t="s">
        <v>206</v>
      </c>
      <c r="H3706" t="s">
        <v>46</v>
      </c>
      <c r="I3706" t="s">
        <v>129</v>
      </c>
      <c r="J3706" t="s">
        <v>130</v>
      </c>
      <c r="K3706" t="s">
        <v>131</v>
      </c>
      <c r="L3706" t="s">
        <v>10420</v>
      </c>
      <c r="M3706" t="s">
        <v>10421</v>
      </c>
      <c r="N3706">
        <v>3.0383333330000002</v>
      </c>
      <c r="O3706">
        <v>0</v>
      </c>
      <c r="P3706">
        <v>6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18.23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2767340</v>
      </c>
      <c r="B3707">
        <v>1</v>
      </c>
      <c r="C3707" t="s">
        <v>76</v>
      </c>
      <c r="D3707" t="s">
        <v>78</v>
      </c>
      <c r="E3707" t="s">
        <v>153</v>
      </c>
      <c r="F3707" t="s">
        <v>10422</v>
      </c>
      <c r="G3707" t="s">
        <v>155</v>
      </c>
      <c r="H3707" t="s">
        <v>46</v>
      </c>
      <c r="I3707" t="s">
        <v>129</v>
      </c>
      <c r="J3707" t="s">
        <v>130</v>
      </c>
      <c r="K3707" t="s">
        <v>131</v>
      </c>
      <c r="L3707" t="s">
        <v>10423</v>
      </c>
      <c r="M3707" t="s">
        <v>10424</v>
      </c>
      <c r="N3707">
        <v>5.7683333330000002</v>
      </c>
      <c r="O3707">
        <v>0</v>
      </c>
      <c r="P3707">
        <v>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11.536667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2767344</v>
      </c>
      <c r="B3708">
        <v>1</v>
      </c>
      <c r="C3708" t="s">
        <v>77</v>
      </c>
      <c r="D3708" t="s">
        <v>108</v>
      </c>
      <c r="E3708" t="s">
        <v>153</v>
      </c>
      <c r="F3708" t="s">
        <v>10425</v>
      </c>
      <c r="G3708" t="s">
        <v>249</v>
      </c>
      <c r="H3708" t="s">
        <v>46</v>
      </c>
      <c r="I3708" t="s">
        <v>129</v>
      </c>
      <c r="J3708" t="s">
        <v>130</v>
      </c>
      <c r="K3708" t="s">
        <v>131</v>
      </c>
      <c r="L3708" t="s">
        <v>10426</v>
      </c>
      <c r="M3708" t="s">
        <v>10427</v>
      </c>
      <c r="N3708">
        <v>3.9413888880000001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3.941389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2767345</v>
      </c>
      <c r="B3709">
        <v>1</v>
      </c>
      <c r="C3709" t="s">
        <v>76</v>
      </c>
      <c r="D3709" t="s">
        <v>97</v>
      </c>
      <c r="E3709" t="s">
        <v>126</v>
      </c>
      <c r="F3709" t="s">
        <v>10428</v>
      </c>
      <c r="G3709" t="s">
        <v>1679</v>
      </c>
      <c r="H3709" t="s">
        <v>46</v>
      </c>
      <c r="I3709" t="s">
        <v>129</v>
      </c>
      <c r="J3709" t="s">
        <v>130</v>
      </c>
      <c r="K3709" t="s">
        <v>131</v>
      </c>
      <c r="L3709" t="s">
        <v>10429</v>
      </c>
      <c r="M3709" t="s">
        <v>10430</v>
      </c>
      <c r="N3709">
        <v>1.427777777</v>
      </c>
      <c r="O3709">
        <v>0</v>
      </c>
      <c r="P3709">
        <v>74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105.65555500000001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2767351</v>
      </c>
      <c r="B3710">
        <v>1</v>
      </c>
      <c r="C3710" t="s">
        <v>76</v>
      </c>
      <c r="D3710" t="s">
        <v>79</v>
      </c>
      <c r="E3710" t="s">
        <v>126</v>
      </c>
      <c r="F3710" t="s">
        <v>10431</v>
      </c>
      <c r="G3710" t="s">
        <v>578</v>
      </c>
      <c r="H3710" t="s">
        <v>46</v>
      </c>
      <c r="I3710" t="s">
        <v>129</v>
      </c>
      <c r="J3710" t="s">
        <v>15</v>
      </c>
      <c r="K3710" t="s">
        <v>131</v>
      </c>
      <c r="L3710" t="s">
        <v>10432</v>
      </c>
      <c r="M3710" t="s">
        <v>10433</v>
      </c>
      <c r="N3710">
        <v>0.325555555</v>
      </c>
      <c r="O3710">
        <v>0</v>
      </c>
      <c r="P3710">
        <v>27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8.7899999999999991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2767348</v>
      </c>
      <c r="B3711">
        <v>1</v>
      </c>
      <c r="C3711" t="s">
        <v>76</v>
      </c>
      <c r="D3711" t="s">
        <v>101</v>
      </c>
      <c r="E3711" t="s">
        <v>126</v>
      </c>
      <c r="F3711" t="s">
        <v>10434</v>
      </c>
      <c r="G3711" t="s">
        <v>578</v>
      </c>
      <c r="H3711" t="s">
        <v>46</v>
      </c>
      <c r="I3711" t="s">
        <v>129</v>
      </c>
      <c r="J3711" t="s">
        <v>15</v>
      </c>
      <c r="K3711" t="s">
        <v>131</v>
      </c>
      <c r="L3711" t="s">
        <v>10435</v>
      </c>
      <c r="M3711" t="s">
        <v>10436</v>
      </c>
      <c r="N3711">
        <v>6.0991666660000003</v>
      </c>
      <c r="O3711">
        <v>0</v>
      </c>
      <c r="P3711">
        <v>69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420.84249999999997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2767350</v>
      </c>
      <c r="B3712">
        <v>1</v>
      </c>
      <c r="C3712" t="s">
        <v>77</v>
      </c>
      <c r="D3712" t="s">
        <v>109</v>
      </c>
      <c r="E3712" t="s">
        <v>163</v>
      </c>
      <c r="F3712" t="s">
        <v>10437</v>
      </c>
      <c r="G3712" t="s">
        <v>264</v>
      </c>
      <c r="H3712" t="s">
        <v>47</v>
      </c>
      <c r="I3712" t="s">
        <v>129</v>
      </c>
      <c r="J3712" t="s">
        <v>130</v>
      </c>
      <c r="K3712" t="s">
        <v>131</v>
      </c>
      <c r="L3712" t="s">
        <v>10438</v>
      </c>
      <c r="M3712" t="s">
        <v>10439</v>
      </c>
      <c r="N3712">
        <v>2.89</v>
      </c>
      <c r="O3712">
        <v>0</v>
      </c>
      <c r="P3712">
        <v>40</v>
      </c>
      <c r="Q3712">
        <v>0</v>
      </c>
      <c r="R3712">
        <v>0</v>
      </c>
      <c r="S3712">
        <v>6</v>
      </c>
      <c r="T3712">
        <v>707</v>
      </c>
      <c r="U3712">
        <v>0</v>
      </c>
      <c r="V3712">
        <v>115.6</v>
      </c>
      <c r="W3712">
        <v>0</v>
      </c>
      <c r="X3712">
        <v>0</v>
      </c>
      <c r="Y3712">
        <v>17.34</v>
      </c>
      <c r="Z3712">
        <v>2043.23</v>
      </c>
    </row>
    <row r="3713" spans="1:26" x14ac:dyDescent="0.3">
      <c r="A3713">
        <v>2767349</v>
      </c>
      <c r="B3713">
        <v>1</v>
      </c>
      <c r="C3713" t="s">
        <v>76</v>
      </c>
      <c r="D3713" t="s">
        <v>99</v>
      </c>
      <c r="E3713" t="s">
        <v>167</v>
      </c>
      <c r="F3713" t="s">
        <v>10440</v>
      </c>
      <c r="G3713" t="s">
        <v>277</v>
      </c>
      <c r="H3713" t="s">
        <v>46</v>
      </c>
      <c r="I3713" t="s">
        <v>129</v>
      </c>
      <c r="J3713" t="s">
        <v>130</v>
      </c>
      <c r="K3713" t="s">
        <v>131</v>
      </c>
      <c r="L3713" t="s">
        <v>10441</v>
      </c>
      <c r="M3713" t="s">
        <v>10442</v>
      </c>
      <c r="N3713">
        <v>1.591111111</v>
      </c>
      <c r="O3713">
        <v>0</v>
      </c>
      <c r="P3713">
        <v>10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15.911111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2767355</v>
      </c>
      <c r="B3714">
        <v>1</v>
      </c>
      <c r="C3714" t="s">
        <v>77</v>
      </c>
      <c r="D3714" t="s">
        <v>114</v>
      </c>
      <c r="E3714" t="s">
        <v>163</v>
      </c>
      <c r="F3714" t="s">
        <v>9098</v>
      </c>
      <c r="G3714" t="s">
        <v>264</v>
      </c>
      <c r="H3714" t="s">
        <v>47</v>
      </c>
      <c r="I3714" t="s">
        <v>129</v>
      </c>
      <c r="J3714" t="s">
        <v>130</v>
      </c>
      <c r="K3714" t="s">
        <v>131</v>
      </c>
      <c r="L3714" t="s">
        <v>10443</v>
      </c>
      <c r="M3714" t="s">
        <v>10444</v>
      </c>
      <c r="N3714">
        <v>2.9527777770000001</v>
      </c>
      <c r="O3714">
        <v>7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20.669443999999999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2767360</v>
      </c>
      <c r="B3715">
        <v>1</v>
      </c>
      <c r="C3715" t="s">
        <v>77</v>
      </c>
      <c r="D3715" t="s">
        <v>114</v>
      </c>
      <c r="E3715" t="s">
        <v>126</v>
      </c>
      <c r="F3715" t="s">
        <v>10445</v>
      </c>
      <c r="G3715" t="s">
        <v>160</v>
      </c>
      <c r="H3715" t="s">
        <v>46</v>
      </c>
      <c r="I3715" t="s">
        <v>129</v>
      </c>
      <c r="J3715" t="s">
        <v>130</v>
      </c>
      <c r="K3715" t="s">
        <v>131</v>
      </c>
      <c r="L3715" t="s">
        <v>10446</v>
      </c>
      <c r="M3715" t="s">
        <v>10447</v>
      </c>
      <c r="N3715">
        <v>1.102222222</v>
      </c>
      <c r="O3715">
        <v>0</v>
      </c>
      <c r="P3715">
        <v>6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6.6133329999999999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2767373</v>
      </c>
      <c r="B3716">
        <v>1</v>
      </c>
      <c r="C3716" t="s">
        <v>76</v>
      </c>
      <c r="D3716" t="s">
        <v>106</v>
      </c>
      <c r="E3716" t="s">
        <v>163</v>
      </c>
      <c r="F3716" t="s">
        <v>10448</v>
      </c>
      <c r="G3716" t="s">
        <v>348</v>
      </c>
      <c r="H3716" t="s">
        <v>47</v>
      </c>
      <c r="I3716" t="s">
        <v>129</v>
      </c>
      <c r="J3716" t="s">
        <v>130</v>
      </c>
      <c r="K3716" t="s">
        <v>142</v>
      </c>
      <c r="L3716" t="s">
        <v>10449</v>
      </c>
      <c r="M3716" t="s">
        <v>10450</v>
      </c>
      <c r="N3716">
        <v>4.8919444439999999</v>
      </c>
      <c r="O3716">
        <v>3</v>
      </c>
      <c r="P3716">
        <v>9315</v>
      </c>
      <c r="Q3716">
        <v>0</v>
      </c>
      <c r="R3716">
        <v>0</v>
      </c>
      <c r="S3716">
        <v>0</v>
      </c>
      <c r="T3716">
        <v>0</v>
      </c>
      <c r="U3716">
        <v>14.675833000000001</v>
      </c>
      <c r="V3716">
        <v>45568.462496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2767351</v>
      </c>
      <c r="B3717">
        <v>2</v>
      </c>
      <c r="C3717" t="s">
        <v>76</v>
      </c>
      <c r="D3717" t="s">
        <v>79</v>
      </c>
      <c r="E3717" t="s">
        <v>167</v>
      </c>
      <c r="F3717" t="s">
        <v>10451</v>
      </c>
      <c r="G3717" t="s">
        <v>578</v>
      </c>
      <c r="H3717" t="s">
        <v>46</v>
      </c>
      <c r="I3717" t="s">
        <v>129</v>
      </c>
      <c r="J3717" t="s">
        <v>15</v>
      </c>
      <c r="K3717" t="s">
        <v>131</v>
      </c>
      <c r="L3717" t="s">
        <v>10433</v>
      </c>
      <c r="M3717" t="s">
        <v>10452</v>
      </c>
      <c r="N3717">
        <v>1.0313888879999999</v>
      </c>
      <c r="O3717">
        <v>0</v>
      </c>
      <c r="P3717">
        <v>161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166.05361099999999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2767368</v>
      </c>
      <c r="B3718">
        <v>1</v>
      </c>
      <c r="C3718" t="s">
        <v>76</v>
      </c>
      <c r="D3718" t="s">
        <v>80</v>
      </c>
      <c r="E3718" t="s">
        <v>153</v>
      </c>
      <c r="F3718" t="s">
        <v>10453</v>
      </c>
      <c r="G3718" t="s">
        <v>155</v>
      </c>
      <c r="H3718" t="s">
        <v>46</v>
      </c>
      <c r="I3718" t="s">
        <v>129</v>
      </c>
      <c r="J3718" t="s">
        <v>130</v>
      </c>
      <c r="K3718" t="s">
        <v>131</v>
      </c>
      <c r="L3718" t="s">
        <v>10454</v>
      </c>
      <c r="M3718" t="s">
        <v>10455</v>
      </c>
      <c r="N3718">
        <v>3.2719444439999998</v>
      </c>
      <c r="O3718">
        <v>0</v>
      </c>
      <c r="P3718">
        <v>5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16.359722000000001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2767362</v>
      </c>
      <c r="B3719">
        <v>1</v>
      </c>
      <c r="C3719" t="s">
        <v>77</v>
      </c>
      <c r="D3719" t="s">
        <v>116</v>
      </c>
      <c r="E3719" t="s">
        <v>163</v>
      </c>
      <c r="F3719" t="s">
        <v>10456</v>
      </c>
      <c r="G3719" t="s">
        <v>199</v>
      </c>
      <c r="H3719" t="s">
        <v>47</v>
      </c>
      <c r="I3719" t="s">
        <v>129</v>
      </c>
      <c r="J3719" t="s">
        <v>130</v>
      </c>
      <c r="K3719" t="s">
        <v>131</v>
      </c>
      <c r="L3719" t="s">
        <v>10457</v>
      </c>
      <c r="M3719" t="s">
        <v>10458</v>
      </c>
      <c r="N3719">
        <v>0.375</v>
      </c>
      <c r="O3719">
        <v>0</v>
      </c>
      <c r="P3719">
        <v>1291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484.125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2767367</v>
      </c>
      <c r="B3720">
        <v>1</v>
      </c>
      <c r="C3720" t="s">
        <v>76</v>
      </c>
      <c r="D3720" t="s">
        <v>90</v>
      </c>
      <c r="E3720" t="s">
        <v>138</v>
      </c>
      <c r="F3720" t="s">
        <v>10459</v>
      </c>
      <c r="G3720" t="s">
        <v>199</v>
      </c>
      <c r="H3720" t="s">
        <v>47</v>
      </c>
      <c r="I3720" t="s">
        <v>129</v>
      </c>
      <c r="J3720" t="s">
        <v>130</v>
      </c>
      <c r="K3720" t="s">
        <v>131</v>
      </c>
      <c r="L3720" t="s">
        <v>10460</v>
      </c>
      <c r="M3720" t="s">
        <v>10461</v>
      </c>
      <c r="N3720">
        <v>0.38138888799999998</v>
      </c>
      <c r="O3720">
        <v>2</v>
      </c>
      <c r="P3720">
        <v>0</v>
      </c>
      <c r="Q3720">
        <v>0</v>
      </c>
      <c r="R3720">
        <v>0</v>
      </c>
      <c r="S3720">
        <v>117</v>
      </c>
      <c r="T3720">
        <v>4010</v>
      </c>
      <c r="U3720">
        <v>0.76277799999999996</v>
      </c>
      <c r="V3720">
        <v>0</v>
      </c>
      <c r="W3720">
        <v>0</v>
      </c>
      <c r="X3720">
        <v>0</v>
      </c>
      <c r="Y3720">
        <v>44.622500000000002</v>
      </c>
      <c r="Z3720">
        <v>1529.3694410000001</v>
      </c>
    </row>
    <row r="3721" spans="1:26" x14ac:dyDescent="0.3">
      <c r="A3721">
        <v>2767376</v>
      </c>
      <c r="B3721">
        <v>1</v>
      </c>
      <c r="C3721" t="s">
        <v>76</v>
      </c>
      <c r="D3721" t="s">
        <v>96</v>
      </c>
      <c r="E3721" t="s">
        <v>158</v>
      </c>
      <c r="F3721" t="s">
        <v>10462</v>
      </c>
      <c r="G3721" t="s">
        <v>199</v>
      </c>
      <c r="H3721" t="s">
        <v>47</v>
      </c>
      <c r="I3721" t="s">
        <v>129</v>
      </c>
      <c r="J3721" t="s">
        <v>130</v>
      </c>
      <c r="K3721" t="s">
        <v>131</v>
      </c>
      <c r="L3721" t="s">
        <v>10463</v>
      </c>
      <c r="M3721" t="s">
        <v>10464</v>
      </c>
      <c r="N3721">
        <v>0.46666666600000001</v>
      </c>
      <c r="O3721">
        <v>1</v>
      </c>
      <c r="P3721">
        <v>2495</v>
      </c>
      <c r="Q3721">
        <v>0</v>
      </c>
      <c r="R3721">
        <v>0</v>
      </c>
      <c r="S3721">
        <v>0</v>
      </c>
      <c r="T3721">
        <v>0</v>
      </c>
      <c r="U3721">
        <v>0.466667</v>
      </c>
      <c r="V3721">
        <v>1164.3333319999999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2767377</v>
      </c>
      <c r="B3722">
        <v>1</v>
      </c>
      <c r="C3722" t="s">
        <v>76</v>
      </c>
      <c r="D3722" t="s">
        <v>96</v>
      </c>
      <c r="E3722" t="s">
        <v>222</v>
      </c>
      <c r="F3722" t="s">
        <v>2126</v>
      </c>
      <c r="G3722" t="s">
        <v>199</v>
      </c>
      <c r="H3722" t="s">
        <v>47</v>
      </c>
      <c r="I3722" t="s">
        <v>129</v>
      </c>
      <c r="J3722" t="s">
        <v>130</v>
      </c>
      <c r="K3722" t="s">
        <v>131</v>
      </c>
      <c r="L3722" t="s">
        <v>10465</v>
      </c>
      <c r="M3722" t="s">
        <v>10466</v>
      </c>
      <c r="N3722">
        <v>0.21249999999999999</v>
      </c>
      <c r="O3722">
        <v>0</v>
      </c>
      <c r="P3722">
        <v>772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164.05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2767380</v>
      </c>
      <c r="B3723">
        <v>1</v>
      </c>
      <c r="C3723" t="s">
        <v>76</v>
      </c>
      <c r="D3723" t="s">
        <v>83</v>
      </c>
      <c r="E3723" t="s">
        <v>153</v>
      </c>
      <c r="F3723" t="s">
        <v>10467</v>
      </c>
      <c r="G3723" t="s">
        <v>155</v>
      </c>
      <c r="H3723" t="s">
        <v>46</v>
      </c>
      <c r="I3723" t="s">
        <v>129</v>
      </c>
      <c r="J3723" t="s">
        <v>130</v>
      </c>
      <c r="K3723" t="s">
        <v>131</v>
      </c>
      <c r="L3723" t="s">
        <v>10468</v>
      </c>
      <c r="M3723" t="s">
        <v>10469</v>
      </c>
      <c r="N3723">
        <v>3.4652777769999998</v>
      </c>
      <c r="O3723">
        <v>0</v>
      </c>
      <c r="P3723">
        <v>4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13.861110999999999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2767389</v>
      </c>
      <c r="B3724">
        <v>1</v>
      </c>
      <c r="C3724" t="s">
        <v>76</v>
      </c>
      <c r="D3724" t="s">
        <v>92</v>
      </c>
      <c r="E3724" t="s">
        <v>153</v>
      </c>
      <c r="F3724" t="s">
        <v>10470</v>
      </c>
      <c r="G3724" t="s">
        <v>155</v>
      </c>
      <c r="H3724" t="s">
        <v>46</v>
      </c>
      <c r="I3724" t="s">
        <v>129</v>
      </c>
      <c r="J3724" t="s">
        <v>130</v>
      </c>
      <c r="K3724" t="s">
        <v>131</v>
      </c>
      <c r="L3724" t="s">
        <v>10471</v>
      </c>
      <c r="M3724" t="s">
        <v>10472</v>
      </c>
      <c r="N3724">
        <v>5.8547222220000004</v>
      </c>
      <c r="O3724">
        <v>0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5.8547219999999998</v>
      </c>
      <c r="Y3724">
        <v>0</v>
      </c>
      <c r="Z3724">
        <v>0</v>
      </c>
    </row>
    <row r="3725" spans="1:26" x14ac:dyDescent="0.3">
      <c r="A3725">
        <v>2767394</v>
      </c>
      <c r="B3725">
        <v>1</v>
      </c>
      <c r="C3725" t="s">
        <v>76</v>
      </c>
      <c r="D3725" t="s">
        <v>79</v>
      </c>
      <c r="E3725" t="s">
        <v>153</v>
      </c>
      <c r="F3725" t="s">
        <v>10473</v>
      </c>
      <c r="G3725" t="s">
        <v>249</v>
      </c>
      <c r="H3725" t="s">
        <v>46</v>
      </c>
      <c r="I3725" t="s">
        <v>129</v>
      </c>
      <c r="J3725" t="s">
        <v>130</v>
      </c>
      <c r="K3725" t="s">
        <v>131</v>
      </c>
      <c r="L3725" t="s">
        <v>10474</v>
      </c>
      <c r="M3725" t="s">
        <v>10475</v>
      </c>
      <c r="N3725">
        <v>1.821666666</v>
      </c>
      <c r="O3725">
        <v>0</v>
      </c>
      <c r="P3725">
        <v>4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7.2866669999999996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2767399</v>
      </c>
      <c r="B3726">
        <v>1</v>
      </c>
      <c r="C3726" t="s">
        <v>76</v>
      </c>
      <c r="D3726" t="s">
        <v>81</v>
      </c>
      <c r="E3726" t="s">
        <v>126</v>
      </c>
      <c r="F3726" t="s">
        <v>10476</v>
      </c>
      <c r="G3726" t="s">
        <v>348</v>
      </c>
      <c r="H3726" t="s">
        <v>46</v>
      </c>
      <c r="I3726" t="s">
        <v>129</v>
      </c>
      <c r="J3726" t="s">
        <v>130</v>
      </c>
      <c r="K3726" t="s">
        <v>142</v>
      </c>
      <c r="L3726" t="s">
        <v>10477</v>
      </c>
      <c r="M3726" t="s">
        <v>10478</v>
      </c>
      <c r="N3726">
        <v>0.42222222199999998</v>
      </c>
      <c r="O3726">
        <v>0</v>
      </c>
      <c r="P3726">
        <v>111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46.866667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2767402</v>
      </c>
      <c r="B3727">
        <v>1</v>
      </c>
      <c r="C3727" t="s">
        <v>76</v>
      </c>
      <c r="D3727" t="s">
        <v>88</v>
      </c>
      <c r="E3727" t="s">
        <v>153</v>
      </c>
      <c r="F3727" t="s">
        <v>10479</v>
      </c>
      <c r="G3727" t="s">
        <v>206</v>
      </c>
      <c r="H3727" t="s">
        <v>46</v>
      </c>
      <c r="I3727" t="s">
        <v>129</v>
      </c>
      <c r="J3727" t="s">
        <v>130</v>
      </c>
      <c r="K3727" t="s">
        <v>131</v>
      </c>
      <c r="L3727" t="s">
        <v>10480</v>
      </c>
      <c r="M3727" t="s">
        <v>10481</v>
      </c>
      <c r="N3727">
        <v>2.3258333329999998</v>
      </c>
      <c r="O3727">
        <v>0</v>
      </c>
      <c r="P3727">
        <v>7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16.280833000000001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2767401</v>
      </c>
      <c r="B3728">
        <v>1</v>
      </c>
      <c r="C3728" t="s">
        <v>76</v>
      </c>
      <c r="D3728" t="s">
        <v>96</v>
      </c>
      <c r="E3728" t="s">
        <v>158</v>
      </c>
      <c r="F3728" t="s">
        <v>3124</v>
      </c>
      <c r="G3728" t="s">
        <v>199</v>
      </c>
      <c r="H3728" t="s">
        <v>47</v>
      </c>
      <c r="I3728" t="s">
        <v>129</v>
      </c>
      <c r="J3728" t="s">
        <v>130</v>
      </c>
      <c r="K3728" t="s">
        <v>131</v>
      </c>
      <c r="L3728" t="s">
        <v>10482</v>
      </c>
      <c r="M3728" t="s">
        <v>10483</v>
      </c>
      <c r="N3728">
        <v>0.52083333300000001</v>
      </c>
      <c r="O3728">
        <v>102</v>
      </c>
      <c r="P3728">
        <v>28</v>
      </c>
      <c r="Q3728">
        <v>0</v>
      </c>
      <c r="R3728">
        <v>0</v>
      </c>
      <c r="S3728">
        <v>0</v>
      </c>
      <c r="T3728">
        <v>0</v>
      </c>
      <c r="U3728">
        <v>53.125</v>
      </c>
      <c r="V3728">
        <v>14.583333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2767408</v>
      </c>
      <c r="B3729">
        <v>1</v>
      </c>
      <c r="C3729" t="s">
        <v>76</v>
      </c>
      <c r="D3729" t="s">
        <v>95</v>
      </c>
      <c r="E3729" t="s">
        <v>222</v>
      </c>
      <c r="F3729" t="s">
        <v>10484</v>
      </c>
      <c r="G3729" t="s">
        <v>1799</v>
      </c>
      <c r="H3729" t="s">
        <v>47</v>
      </c>
      <c r="I3729" t="s">
        <v>129</v>
      </c>
      <c r="J3729" t="s">
        <v>130</v>
      </c>
      <c r="K3729" t="s">
        <v>131</v>
      </c>
      <c r="L3729" t="s">
        <v>10485</v>
      </c>
      <c r="M3729" t="s">
        <v>10486</v>
      </c>
      <c r="N3729">
        <v>3</v>
      </c>
      <c r="O3729">
        <v>0</v>
      </c>
      <c r="P3729">
        <v>0</v>
      </c>
      <c r="Q3729">
        <v>0</v>
      </c>
      <c r="R3729">
        <v>0</v>
      </c>
      <c r="S3729">
        <v>8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24</v>
      </c>
      <c r="Z3729">
        <v>0</v>
      </c>
    </row>
    <row r="3730" spans="1:26" x14ac:dyDescent="0.3">
      <c r="A3730">
        <v>2767418</v>
      </c>
      <c r="B3730">
        <v>1</v>
      </c>
      <c r="C3730" t="s">
        <v>77</v>
      </c>
      <c r="D3730" t="s">
        <v>117</v>
      </c>
      <c r="E3730" t="s">
        <v>126</v>
      </c>
      <c r="F3730" t="s">
        <v>10487</v>
      </c>
      <c r="G3730" t="s">
        <v>128</v>
      </c>
      <c r="H3730" t="s">
        <v>46</v>
      </c>
      <c r="I3730" t="s">
        <v>129</v>
      </c>
      <c r="J3730" t="s">
        <v>130</v>
      </c>
      <c r="K3730" t="s">
        <v>131</v>
      </c>
      <c r="L3730" t="s">
        <v>10488</v>
      </c>
      <c r="M3730" t="s">
        <v>10489</v>
      </c>
      <c r="N3730">
        <v>2.5041666660000002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28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70.116667000000007</v>
      </c>
    </row>
    <row r="3731" spans="1:26" x14ac:dyDescent="0.3">
      <c r="A3731">
        <v>2767423</v>
      </c>
      <c r="B3731">
        <v>1</v>
      </c>
      <c r="C3731" t="s">
        <v>76</v>
      </c>
      <c r="D3731" t="s">
        <v>102</v>
      </c>
      <c r="E3731" t="s">
        <v>222</v>
      </c>
      <c r="F3731" t="s">
        <v>1743</v>
      </c>
      <c r="G3731" t="s">
        <v>199</v>
      </c>
      <c r="H3731" t="s">
        <v>47</v>
      </c>
      <c r="I3731" t="s">
        <v>129</v>
      </c>
      <c r="J3731" t="s">
        <v>130</v>
      </c>
      <c r="K3731" t="s">
        <v>131</v>
      </c>
      <c r="L3731" t="s">
        <v>10490</v>
      </c>
      <c r="M3731" t="s">
        <v>10491</v>
      </c>
      <c r="N3731">
        <v>0.16388888800000001</v>
      </c>
      <c r="O3731">
        <v>97</v>
      </c>
      <c r="P3731">
        <v>410</v>
      </c>
      <c r="Q3731">
        <v>0</v>
      </c>
      <c r="R3731">
        <v>0</v>
      </c>
      <c r="S3731">
        <v>1</v>
      </c>
      <c r="T3731">
        <v>0</v>
      </c>
      <c r="U3731">
        <v>15.897221999999999</v>
      </c>
      <c r="V3731">
        <v>67.194444000000004</v>
      </c>
      <c r="W3731">
        <v>0</v>
      </c>
      <c r="X3731">
        <v>0</v>
      </c>
      <c r="Y3731">
        <v>0.16388900000000001</v>
      </c>
      <c r="Z3731">
        <v>0</v>
      </c>
    </row>
    <row r="3732" spans="1:26" x14ac:dyDescent="0.3">
      <c r="A3732">
        <v>2767428</v>
      </c>
      <c r="B3732">
        <v>1</v>
      </c>
      <c r="C3732" t="s">
        <v>76</v>
      </c>
      <c r="D3732" t="s">
        <v>96</v>
      </c>
      <c r="E3732" t="s">
        <v>153</v>
      </c>
      <c r="F3732" t="s">
        <v>10492</v>
      </c>
      <c r="G3732" t="s">
        <v>249</v>
      </c>
      <c r="H3732" t="s">
        <v>46</v>
      </c>
      <c r="I3732" t="s">
        <v>129</v>
      </c>
      <c r="J3732" t="s">
        <v>130</v>
      </c>
      <c r="K3732" t="s">
        <v>131</v>
      </c>
      <c r="L3732" t="s">
        <v>10493</v>
      </c>
      <c r="M3732" t="s">
        <v>10494</v>
      </c>
      <c r="N3732">
        <v>2.1244444439999999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2.124444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2767433</v>
      </c>
      <c r="B3733">
        <v>1</v>
      </c>
      <c r="C3733" t="s">
        <v>76</v>
      </c>
      <c r="D3733" t="s">
        <v>95</v>
      </c>
      <c r="E3733" t="s">
        <v>126</v>
      </c>
      <c r="F3733" t="s">
        <v>8605</v>
      </c>
      <c r="G3733" t="s">
        <v>128</v>
      </c>
      <c r="H3733" t="s">
        <v>46</v>
      </c>
      <c r="I3733" t="s">
        <v>129</v>
      </c>
      <c r="J3733" t="s">
        <v>130</v>
      </c>
      <c r="K3733" t="s">
        <v>131</v>
      </c>
      <c r="L3733" t="s">
        <v>10495</v>
      </c>
      <c r="M3733" t="s">
        <v>10496</v>
      </c>
      <c r="N3733">
        <v>5.9783333330000001</v>
      </c>
      <c r="O3733">
        <v>0</v>
      </c>
      <c r="P3733">
        <v>0</v>
      </c>
      <c r="Q3733">
        <v>0</v>
      </c>
      <c r="R3733">
        <v>27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161.41499999999999</v>
      </c>
      <c r="Y3733">
        <v>0</v>
      </c>
      <c r="Z3733">
        <v>0</v>
      </c>
    </row>
    <row r="3734" spans="1:26" x14ac:dyDescent="0.3">
      <c r="A3734">
        <v>2767431</v>
      </c>
      <c r="B3734">
        <v>1</v>
      </c>
      <c r="C3734" t="s">
        <v>76</v>
      </c>
      <c r="D3734" t="s">
        <v>83</v>
      </c>
      <c r="E3734" t="s">
        <v>153</v>
      </c>
      <c r="F3734" t="s">
        <v>10497</v>
      </c>
      <c r="G3734" t="s">
        <v>206</v>
      </c>
      <c r="H3734" t="s">
        <v>46</v>
      </c>
      <c r="I3734" t="s">
        <v>129</v>
      </c>
      <c r="J3734" t="s">
        <v>130</v>
      </c>
      <c r="K3734" t="s">
        <v>131</v>
      </c>
      <c r="L3734" t="s">
        <v>10498</v>
      </c>
      <c r="M3734" t="s">
        <v>10499</v>
      </c>
      <c r="N3734">
        <v>5.0891666659999997</v>
      </c>
      <c r="O3734">
        <v>0</v>
      </c>
      <c r="P3734">
        <v>25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127.229167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2767435</v>
      </c>
      <c r="B3735">
        <v>1</v>
      </c>
      <c r="C3735" t="s">
        <v>77</v>
      </c>
      <c r="D3735" t="s">
        <v>111</v>
      </c>
      <c r="E3735" t="s">
        <v>167</v>
      </c>
      <c r="F3735" t="s">
        <v>10500</v>
      </c>
      <c r="G3735" t="s">
        <v>195</v>
      </c>
      <c r="H3735" t="s">
        <v>46</v>
      </c>
      <c r="I3735" t="s">
        <v>129</v>
      </c>
      <c r="J3735" t="s">
        <v>130</v>
      </c>
      <c r="K3735" t="s">
        <v>131</v>
      </c>
      <c r="L3735" t="s">
        <v>10501</v>
      </c>
      <c r="M3735" t="s">
        <v>10502</v>
      </c>
      <c r="N3735">
        <v>1.3033333330000001</v>
      </c>
      <c r="O3735">
        <v>0</v>
      </c>
      <c r="P3735">
        <v>0</v>
      </c>
      <c r="Q3735">
        <v>0</v>
      </c>
      <c r="R3735">
        <v>34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44.313333</v>
      </c>
      <c r="Y3735">
        <v>0</v>
      </c>
      <c r="Z3735">
        <v>0</v>
      </c>
    </row>
    <row r="3736" spans="1:26" x14ac:dyDescent="0.3">
      <c r="A3736">
        <v>2767441</v>
      </c>
      <c r="B3736">
        <v>1</v>
      </c>
      <c r="C3736" t="s">
        <v>77</v>
      </c>
      <c r="D3736" t="s">
        <v>109</v>
      </c>
      <c r="E3736" t="s">
        <v>126</v>
      </c>
      <c r="F3736" t="s">
        <v>10503</v>
      </c>
      <c r="G3736" t="s">
        <v>128</v>
      </c>
      <c r="H3736" t="s">
        <v>46</v>
      </c>
      <c r="I3736" t="s">
        <v>129</v>
      </c>
      <c r="J3736" t="s">
        <v>130</v>
      </c>
      <c r="K3736" t="s">
        <v>131</v>
      </c>
      <c r="L3736" t="s">
        <v>10504</v>
      </c>
      <c r="M3736" t="s">
        <v>10505</v>
      </c>
      <c r="N3736">
        <v>2.5069444440000002</v>
      </c>
      <c r="O3736">
        <v>0</v>
      </c>
      <c r="P3736">
        <v>7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17.548611000000001</v>
      </c>
      <c r="W3736">
        <v>0</v>
      </c>
      <c r="X3736">
        <v>0</v>
      </c>
      <c r="Y3736">
        <v>0</v>
      </c>
      <c r="Z3736">
        <v>0</v>
      </c>
    </row>
    <row r="3737" spans="1:26" x14ac:dyDescent="0.3">
      <c r="A3737">
        <v>2767439</v>
      </c>
      <c r="B3737">
        <v>1</v>
      </c>
      <c r="C3737" t="s">
        <v>76</v>
      </c>
      <c r="D3737" t="s">
        <v>101</v>
      </c>
      <c r="E3737" t="s">
        <v>163</v>
      </c>
      <c r="F3737" t="s">
        <v>10506</v>
      </c>
      <c r="G3737" t="s">
        <v>348</v>
      </c>
      <c r="H3737" t="s">
        <v>47</v>
      </c>
      <c r="I3737" t="s">
        <v>129</v>
      </c>
      <c r="J3737" t="s">
        <v>130</v>
      </c>
      <c r="K3737" t="s">
        <v>142</v>
      </c>
      <c r="L3737" t="s">
        <v>10507</v>
      </c>
      <c r="M3737" t="s">
        <v>10508</v>
      </c>
      <c r="N3737">
        <v>1.86</v>
      </c>
      <c r="O3737">
        <v>0</v>
      </c>
      <c r="P3737">
        <v>493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916.98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2767490</v>
      </c>
      <c r="B3738">
        <v>1</v>
      </c>
      <c r="C3738" t="s">
        <v>76</v>
      </c>
      <c r="D3738" t="s">
        <v>78</v>
      </c>
      <c r="E3738" t="s">
        <v>153</v>
      </c>
      <c r="F3738" t="s">
        <v>10509</v>
      </c>
      <c r="G3738" t="s">
        <v>155</v>
      </c>
      <c r="H3738" t="s">
        <v>46</v>
      </c>
      <c r="I3738" t="s">
        <v>129</v>
      </c>
      <c r="J3738" t="s">
        <v>130</v>
      </c>
      <c r="K3738" t="s">
        <v>131</v>
      </c>
      <c r="L3738" t="s">
        <v>10510</v>
      </c>
      <c r="M3738" t="s">
        <v>10511</v>
      </c>
      <c r="N3738">
        <v>2.9</v>
      </c>
      <c r="O3738">
        <v>0</v>
      </c>
      <c r="P3738">
        <v>5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14.5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2767451</v>
      </c>
      <c r="B3739">
        <v>1</v>
      </c>
      <c r="C3739" t="s">
        <v>76</v>
      </c>
      <c r="D3739" t="s">
        <v>78</v>
      </c>
      <c r="E3739" t="s">
        <v>153</v>
      </c>
      <c r="F3739" t="s">
        <v>10512</v>
      </c>
      <c r="G3739" t="s">
        <v>249</v>
      </c>
      <c r="H3739" t="s">
        <v>46</v>
      </c>
      <c r="I3739" t="s">
        <v>129</v>
      </c>
      <c r="J3739" t="s">
        <v>130</v>
      </c>
      <c r="K3739" t="s">
        <v>131</v>
      </c>
      <c r="L3739" t="s">
        <v>10513</v>
      </c>
      <c r="M3739" t="s">
        <v>10514</v>
      </c>
      <c r="N3739">
        <v>3.838333333</v>
      </c>
      <c r="O3739">
        <v>0</v>
      </c>
      <c r="P3739">
        <v>2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7.6766670000000001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2767456</v>
      </c>
      <c r="B3740">
        <v>1</v>
      </c>
      <c r="C3740" t="s">
        <v>76</v>
      </c>
      <c r="D3740" t="s">
        <v>96</v>
      </c>
      <c r="E3740" t="s">
        <v>153</v>
      </c>
      <c r="F3740" t="s">
        <v>10515</v>
      </c>
      <c r="G3740" t="s">
        <v>155</v>
      </c>
      <c r="H3740" t="s">
        <v>46</v>
      </c>
      <c r="I3740" t="s">
        <v>129</v>
      </c>
      <c r="J3740" t="s">
        <v>130</v>
      </c>
      <c r="K3740" t="s">
        <v>131</v>
      </c>
      <c r="L3740" t="s">
        <v>10516</v>
      </c>
      <c r="M3740" t="s">
        <v>10517</v>
      </c>
      <c r="N3740">
        <v>2.134166666</v>
      </c>
      <c r="O3740">
        <v>0</v>
      </c>
      <c r="P3740">
        <v>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2.1341670000000001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2767463</v>
      </c>
      <c r="B3741">
        <v>1</v>
      </c>
      <c r="C3741" t="s">
        <v>76</v>
      </c>
      <c r="D3741" t="s">
        <v>95</v>
      </c>
      <c r="E3741" t="s">
        <v>126</v>
      </c>
      <c r="F3741" t="s">
        <v>10518</v>
      </c>
      <c r="G3741" t="s">
        <v>128</v>
      </c>
      <c r="H3741" t="s">
        <v>46</v>
      </c>
      <c r="I3741" t="s">
        <v>129</v>
      </c>
      <c r="J3741" t="s">
        <v>130</v>
      </c>
      <c r="K3741" t="s">
        <v>131</v>
      </c>
      <c r="L3741" t="s">
        <v>10519</v>
      </c>
      <c r="M3741" t="s">
        <v>10520</v>
      </c>
      <c r="N3741">
        <v>6.1038888880000002</v>
      </c>
      <c r="O3741">
        <v>0</v>
      </c>
      <c r="P3741">
        <v>0</v>
      </c>
      <c r="Q3741">
        <v>0</v>
      </c>
      <c r="R3741">
        <v>17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103.766111</v>
      </c>
      <c r="Y3741">
        <v>0</v>
      </c>
      <c r="Z3741">
        <v>0</v>
      </c>
    </row>
    <row r="3742" spans="1:26" x14ac:dyDescent="0.3">
      <c r="A3742">
        <v>2767462</v>
      </c>
      <c r="B3742">
        <v>1</v>
      </c>
      <c r="C3742" t="s">
        <v>77</v>
      </c>
      <c r="D3742" t="s">
        <v>123</v>
      </c>
      <c r="E3742" t="s">
        <v>158</v>
      </c>
      <c r="F3742" t="s">
        <v>2379</v>
      </c>
      <c r="G3742" t="s">
        <v>199</v>
      </c>
      <c r="H3742" t="s">
        <v>47</v>
      </c>
      <c r="I3742" t="s">
        <v>129</v>
      </c>
      <c r="J3742" t="s">
        <v>130</v>
      </c>
      <c r="K3742" t="s">
        <v>131</v>
      </c>
      <c r="L3742" t="s">
        <v>10521</v>
      </c>
      <c r="M3742" t="s">
        <v>10522</v>
      </c>
      <c r="N3742">
        <v>6.5000000000000002E-2</v>
      </c>
      <c r="O3742">
        <v>317</v>
      </c>
      <c r="P3742">
        <v>51</v>
      </c>
      <c r="Q3742">
        <v>0</v>
      </c>
      <c r="R3742">
        <v>0</v>
      </c>
      <c r="S3742">
        <v>0</v>
      </c>
      <c r="T3742">
        <v>0</v>
      </c>
      <c r="U3742">
        <v>20.605</v>
      </c>
      <c r="V3742">
        <v>3.3149999999999999</v>
      </c>
      <c r="W3742">
        <v>0</v>
      </c>
      <c r="X3742">
        <v>0</v>
      </c>
      <c r="Y3742">
        <v>0</v>
      </c>
      <c r="Z3742">
        <v>0</v>
      </c>
    </row>
    <row r="3743" spans="1:26" x14ac:dyDescent="0.3">
      <c r="A3743">
        <v>2767464</v>
      </c>
      <c r="B3743">
        <v>1</v>
      </c>
      <c r="C3743" t="s">
        <v>76</v>
      </c>
      <c r="D3743" t="s">
        <v>101</v>
      </c>
      <c r="E3743" t="s">
        <v>163</v>
      </c>
      <c r="F3743" t="s">
        <v>10523</v>
      </c>
      <c r="G3743" t="s">
        <v>264</v>
      </c>
      <c r="H3743" t="s">
        <v>47</v>
      </c>
      <c r="I3743" t="s">
        <v>129</v>
      </c>
      <c r="J3743" t="s">
        <v>130</v>
      </c>
      <c r="K3743" t="s">
        <v>131</v>
      </c>
      <c r="L3743" t="s">
        <v>10524</v>
      </c>
      <c r="M3743" t="s">
        <v>10525</v>
      </c>
      <c r="N3743">
        <v>2.8377777769999999</v>
      </c>
      <c r="O3743">
        <v>15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42.566667000000002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2767470</v>
      </c>
      <c r="B3744">
        <v>1</v>
      </c>
      <c r="C3744" t="s">
        <v>77</v>
      </c>
      <c r="D3744" t="s">
        <v>114</v>
      </c>
      <c r="E3744" t="s">
        <v>138</v>
      </c>
      <c r="F3744" t="s">
        <v>10526</v>
      </c>
      <c r="G3744" t="s">
        <v>199</v>
      </c>
      <c r="H3744" t="s">
        <v>47</v>
      </c>
      <c r="I3744" t="s">
        <v>129</v>
      </c>
      <c r="J3744" t="s">
        <v>130</v>
      </c>
      <c r="K3744" t="s">
        <v>131</v>
      </c>
      <c r="L3744" t="s">
        <v>10527</v>
      </c>
      <c r="M3744" t="s">
        <v>10528</v>
      </c>
      <c r="N3744">
        <v>9.2777777000000006E-2</v>
      </c>
      <c r="O3744">
        <v>0</v>
      </c>
      <c r="P3744">
        <v>0</v>
      </c>
      <c r="Q3744">
        <v>2</v>
      </c>
      <c r="R3744">
        <v>0</v>
      </c>
      <c r="S3744">
        <v>252</v>
      </c>
      <c r="T3744">
        <v>1373</v>
      </c>
      <c r="U3744">
        <v>0</v>
      </c>
      <c r="V3744">
        <v>0</v>
      </c>
      <c r="W3744">
        <v>0.185556</v>
      </c>
      <c r="X3744">
        <v>0</v>
      </c>
      <c r="Y3744">
        <v>23.38</v>
      </c>
      <c r="Z3744">
        <v>127.383888</v>
      </c>
    </row>
    <row r="3745" spans="1:26" x14ac:dyDescent="0.3">
      <c r="A3745">
        <v>2767474</v>
      </c>
      <c r="B3745">
        <v>1</v>
      </c>
      <c r="C3745" t="s">
        <v>76</v>
      </c>
      <c r="D3745" t="s">
        <v>95</v>
      </c>
      <c r="E3745" t="s">
        <v>222</v>
      </c>
      <c r="F3745" t="s">
        <v>10529</v>
      </c>
      <c r="G3745" t="s">
        <v>199</v>
      </c>
      <c r="H3745" t="s">
        <v>47</v>
      </c>
      <c r="I3745" t="s">
        <v>129</v>
      </c>
      <c r="J3745" t="s">
        <v>130</v>
      </c>
      <c r="K3745" t="s">
        <v>131</v>
      </c>
      <c r="L3745" t="s">
        <v>10530</v>
      </c>
      <c r="M3745" t="s">
        <v>10531</v>
      </c>
      <c r="N3745">
        <v>0.13555555499999999</v>
      </c>
      <c r="O3745">
        <v>0</v>
      </c>
      <c r="P3745">
        <v>0</v>
      </c>
      <c r="Q3745">
        <v>7</v>
      </c>
      <c r="R3745">
        <v>784</v>
      </c>
      <c r="S3745">
        <v>0</v>
      </c>
      <c r="T3745">
        <v>2</v>
      </c>
      <c r="U3745">
        <v>0</v>
      </c>
      <c r="V3745">
        <v>0</v>
      </c>
      <c r="W3745">
        <v>0.94888899999999998</v>
      </c>
      <c r="X3745">
        <v>106.275555</v>
      </c>
      <c r="Y3745">
        <v>0</v>
      </c>
      <c r="Z3745">
        <v>0.27111099999999999</v>
      </c>
    </row>
    <row r="3746" spans="1:26" x14ac:dyDescent="0.3">
      <c r="A3746">
        <v>2767477</v>
      </c>
      <c r="B3746">
        <v>1</v>
      </c>
      <c r="C3746" t="s">
        <v>77</v>
      </c>
      <c r="D3746" t="s">
        <v>123</v>
      </c>
      <c r="E3746" t="s">
        <v>167</v>
      </c>
      <c r="F3746" t="s">
        <v>10532</v>
      </c>
      <c r="G3746" t="s">
        <v>195</v>
      </c>
      <c r="H3746" t="s">
        <v>46</v>
      </c>
      <c r="I3746" t="s">
        <v>129</v>
      </c>
      <c r="J3746" t="s">
        <v>130</v>
      </c>
      <c r="K3746" t="s">
        <v>131</v>
      </c>
      <c r="L3746" t="s">
        <v>10533</v>
      </c>
      <c r="M3746" t="s">
        <v>10534</v>
      </c>
      <c r="N3746">
        <v>3.3624999999999998</v>
      </c>
      <c r="O3746">
        <v>0</v>
      </c>
      <c r="P3746">
        <v>96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322.8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2767481</v>
      </c>
      <c r="B3747">
        <v>1</v>
      </c>
      <c r="C3747" t="s">
        <v>76</v>
      </c>
      <c r="D3747" t="s">
        <v>92</v>
      </c>
      <c r="E3747" t="s">
        <v>153</v>
      </c>
      <c r="F3747" t="s">
        <v>10535</v>
      </c>
      <c r="G3747" t="s">
        <v>155</v>
      </c>
      <c r="H3747" t="s">
        <v>46</v>
      </c>
      <c r="I3747" t="s">
        <v>129</v>
      </c>
      <c r="J3747" t="s">
        <v>130</v>
      </c>
      <c r="K3747" t="s">
        <v>131</v>
      </c>
      <c r="L3747" t="s">
        <v>10536</v>
      </c>
      <c r="M3747" t="s">
        <v>10537</v>
      </c>
      <c r="N3747">
        <v>5.153611111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5.1536109999999997</v>
      </c>
    </row>
    <row r="3748" spans="1:26" x14ac:dyDescent="0.3">
      <c r="A3748">
        <v>2767484</v>
      </c>
      <c r="B3748">
        <v>1</v>
      </c>
      <c r="C3748" t="s">
        <v>77</v>
      </c>
      <c r="D3748" t="s">
        <v>122</v>
      </c>
      <c r="E3748" t="s">
        <v>158</v>
      </c>
      <c r="F3748" t="s">
        <v>956</v>
      </c>
      <c r="G3748" t="s">
        <v>199</v>
      </c>
      <c r="H3748" t="s">
        <v>47</v>
      </c>
      <c r="I3748" t="s">
        <v>129</v>
      </c>
      <c r="J3748" t="s">
        <v>130</v>
      </c>
      <c r="K3748" t="s">
        <v>131</v>
      </c>
      <c r="L3748" t="s">
        <v>10538</v>
      </c>
      <c r="M3748" t="s">
        <v>10539</v>
      </c>
      <c r="N3748">
        <v>0.277777777</v>
      </c>
      <c r="O3748">
        <v>0</v>
      </c>
      <c r="P3748">
        <v>0</v>
      </c>
      <c r="Q3748">
        <v>43</v>
      </c>
      <c r="R3748">
        <v>364</v>
      </c>
      <c r="S3748">
        <v>12</v>
      </c>
      <c r="T3748">
        <v>111</v>
      </c>
      <c r="U3748">
        <v>0</v>
      </c>
      <c r="V3748">
        <v>0</v>
      </c>
      <c r="W3748">
        <v>11.944444000000001</v>
      </c>
      <c r="X3748">
        <v>101.11111099999999</v>
      </c>
      <c r="Y3748">
        <v>3.3333330000000001</v>
      </c>
      <c r="Z3748">
        <v>30.833333</v>
      </c>
    </row>
    <row r="3749" spans="1:26" x14ac:dyDescent="0.3">
      <c r="A3749">
        <v>2767493</v>
      </c>
      <c r="B3749">
        <v>1</v>
      </c>
      <c r="C3749" t="s">
        <v>76</v>
      </c>
      <c r="D3749" t="s">
        <v>94</v>
      </c>
      <c r="E3749" t="s">
        <v>163</v>
      </c>
      <c r="F3749" t="s">
        <v>10540</v>
      </c>
      <c r="G3749" t="s">
        <v>199</v>
      </c>
      <c r="H3749" t="s">
        <v>47</v>
      </c>
      <c r="I3749" t="s">
        <v>339</v>
      </c>
      <c r="J3749" t="s">
        <v>130</v>
      </c>
      <c r="K3749" t="s">
        <v>131</v>
      </c>
      <c r="L3749" t="s">
        <v>10541</v>
      </c>
      <c r="M3749" t="s">
        <v>10542</v>
      </c>
      <c r="N3749">
        <v>1.5277776999999999E-2</v>
      </c>
      <c r="O3749">
        <v>0</v>
      </c>
      <c r="P3749">
        <v>0</v>
      </c>
      <c r="Q3749">
        <v>3</v>
      </c>
      <c r="R3749">
        <v>877</v>
      </c>
      <c r="S3749">
        <v>0</v>
      </c>
      <c r="T3749">
        <v>3</v>
      </c>
      <c r="U3749">
        <v>0</v>
      </c>
      <c r="V3749">
        <v>0</v>
      </c>
      <c r="W3749">
        <v>4.5832999999999999E-2</v>
      </c>
      <c r="X3749">
        <v>13.39861</v>
      </c>
      <c r="Y3749">
        <v>0</v>
      </c>
      <c r="Z3749">
        <v>4.5832999999999999E-2</v>
      </c>
    </row>
    <row r="3750" spans="1:26" x14ac:dyDescent="0.3">
      <c r="A3750">
        <v>2767503</v>
      </c>
      <c r="B3750">
        <v>1</v>
      </c>
      <c r="C3750" t="s">
        <v>76</v>
      </c>
      <c r="D3750" t="s">
        <v>89</v>
      </c>
      <c r="E3750" t="s">
        <v>163</v>
      </c>
      <c r="F3750" t="s">
        <v>10543</v>
      </c>
      <c r="G3750" t="s">
        <v>199</v>
      </c>
      <c r="H3750" t="s">
        <v>47</v>
      </c>
      <c r="I3750" t="s">
        <v>129</v>
      </c>
      <c r="J3750" t="s">
        <v>130</v>
      </c>
      <c r="K3750" t="s">
        <v>131</v>
      </c>
      <c r="L3750" t="s">
        <v>10544</v>
      </c>
      <c r="M3750" t="s">
        <v>10545</v>
      </c>
      <c r="N3750">
        <v>1.3233333329999999</v>
      </c>
      <c r="O3750">
        <v>0</v>
      </c>
      <c r="P3750">
        <v>251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332.15666700000003</v>
      </c>
      <c r="W3750">
        <v>0</v>
      </c>
      <c r="X3750">
        <v>0</v>
      </c>
      <c r="Y3750">
        <v>0</v>
      </c>
      <c r="Z3750">
        <v>0</v>
      </c>
    </row>
    <row r="3751" spans="1:26" x14ac:dyDescent="0.3">
      <c r="A3751">
        <v>2767501</v>
      </c>
      <c r="B3751">
        <v>1</v>
      </c>
      <c r="C3751" t="s">
        <v>77</v>
      </c>
      <c r="D3751" t="s">
        <v>124</v>
      </c>
      <c r="E3751" t="s">
        <v>153</v>
      </c>
      <c r="F3751" t="s">
        <v>988</v>
      </c>
      <c r="G3751" t="s">
        <v>155</v>
      </c>
      <c r="H3751" t="s">
        <v>46</v>
      </c>
      <c r="I3751" t="s">
        <v>129</v>
      </c>
      <c r="J3751" t="s">
        <v>130</v>
      </c>
      <c r="K3751" t="s">
        <v>131</v>
      </c>
      <c r="L3751" t="s">
        <v>10546</v>
      </c>
      <c r="M3751" t="s">
        <v>10547</v>
      </c>
      <c r="N3751">
        <v>2.8058333329999998</v>
      </c>
      <c r="O3751">
        <v>0</v>
      </c>
      <c r="P3751">
        <v>6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16.835000000000001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2767502</v>
      </c>
      <c r="B3752">
        <v>1</v>
      </c>
      <c r="C3752" t="s">
        <v>76</v>
      </c>
      <c r="D3752" t="s">
        <v>97</v>
      </c>
      <c r="E3752" t="s">
        <v>163</v>
      </c>
      <c r="F3752" t="s">
        <v>10548</v>
      </c>
      <c r="G3752" t="s">
        <v>264</v>
      </c>
      <c r="H3752" t="s">
        <v>47</v>
      </c>
      <c r="I3752" t="s">
        <v>129</v>
      </c>
      <c r="J3752" t="s">
        <v>130</v>
      </c>
      <c r="K3752" t="s">
        <v>131</v>
      </c>
      <c r="L3752" t="s">
        <v>10549</v>
      </c>
      <c r="M3752" t="s">
        <v>10550</v>
      </c>
      <c r="N3752">
        <v>1.663888888</v>
      </c>
      <c r="O3752">
        <v>0</v>
      </c>
      <c r="P3752">
        <v>35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58.236111000000001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2767505</v>
      </c>
      <c r="B3753">
        <v>1</v>
      </c>
      <c r="C3753" t="s">
        <v>77</v>
      </c>
      <c r="D3753" t="s">
        <v>114</v>
      </c>
      <c r="E3753" t="s">
        <v>126</v>
      </c>
      <c r="F3753" t="s">
        <v>10551</v>
      </c>
      <c r="G3753" t="s">
        <v>128</v>
      </c>
      <c r="H3753" t="s">
        <v>46</v>
      </c>
      <c r="I3753" t="s">
        <v>129</v>
      </c>
      <c r="J3753" t="s">
        <v>130</v>
      </c>
      <c r="K3753" t="s">
        <v>131</v>
      </c>
      <c r="L3753" t="s">
        <v>10552</v>
      </c>
      <c r="M3753" t="s">
        <v>10553</v>
      </c>
      <c r="N3753">
        <v>1.106666666</v>
      </c>
      <c r="O3753">
        <v>0</v>
      </c>
      <c r="P3753">
        <v>78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86.32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2767508</v>
      </c>
      <c r="B3754">
        <v>1</v>
      </c>
      <c r="C3754" t="s">
        <v>76</v>
      </c>
      <c r="D3754" t="s">
        <v>94</v>
      </c>
      <c r="E3754" t="s">
        <v>163</v>
      </c>
      <c r="F3754" t="s">
        <v>10140</v>
      </c>
      <c r="G3754" t="s">
        <v>348</v>
      </c>
      <c r="H3754" t="s">
        <v>47</v>
      </c>
      <c r="I3754" t="s">
        <v>129</v>
      </c>
      <c r="J3754" t="s">
        <v>130</v>
      </c>
      <c r="K3754" t="s">
        <v>142</v>
      </c>
      <c r="L3754" t="s">
        <v>10554</v>
      </c>
      <c r="M3754" t="s">
        <v>10555</v>
      </c>
      <c r="N3754">
        <v>0.47611111099999998</v>
      </c>
      <c r="O3754">
        <v>0</v>
      </c>
      <c r="P3754">
        <v>14</v>
      </c>
      <c r="Q3754">
        <v>1</v>
      </c>
      <c r="R3754">
        <v>512</v>
      </c>
      <c r="S3754">
        <v>0</v>
      </c>
      <c r="T3754">
        <v>0</v>
      </c>
      <c r="U3754">
        <v>0</v>
      </c>
      <c r="V3754">
        <v>6.6655559999999996</v>
      </c>
      <c r="W3754">
        <v>0.47611100000000001</v>
      </c>
      <c r="X3754">
        <v>243.768889</v>
      </c>
      <c r="Y3754">
        <v>0</v>
      </c>
      <c r="Z3754">
        <v>0</v>
      </c>
    </row>
    <row r="3755" spans="1:26" x14ac:dyDescent="0.3">
      <c r="A3755">
        <v>2767526</v>
      </c>
      <c r="B3755">
        <v>1</v>
      </c>
      <c r="C3755" t="s">
        <v>76</v>
      </c>
      <c r="D3755" t="s">
        <v>82</v>
      </c>
      <c r="E3755" t="s">
        <v>222</v>
      </c>
      <c r="F3755" t="s">
        <v>10556</v>
      </c>
      <c r="G3755" t="s">
        <v>578</v>
      </c>
      <c r="H3755" t="s">
        <v>47</v>
      </c>
      <c r="I3755" t="s">
        <v>129</v>
      </c>
      <c r="J3755" t="s">
        <v>15</v>
      </c>
      <c r="K3755" t="s">
        <v>131</v>
      </c>
      <c r="L3755" t="s">
        <v>10557</v>
      </c>
      <c r="M3755" t="s">
        <v>10558</v>
      </c>
      <c r="N3755">
        <v>2.1016666659999999</v>
      </c>
      <c r="O3755">
        <v>2</v>
      </c>
      <c r="P3755">
        <v>54</v>
      </c>
      <c r="Q3755">
        <v>0</v>
      </c>
      <c r="R3755">
        <v>0</v>
      </c>
      <c r="S3755">
        <v>0</v>
      </c>
      <c r="T3755">
        <v>0</v>
      </c>
      <c r="U3755">
        <v>4.2033329999999998</v>
      </c>
      <c r="V3755">
        <v>113.49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2767510</v>
      </c>
      <c r="B3756">
        <v>1</v>
      </c>
      <c r="C3756" t="s">
        <v>76</v>
      </c>
      <c r="D3756" t="s">
        <v>82</v>
      </c>
      <c r="E3756" t="s">
        <v>222</v>
      </c>
      <c r="F3756" t="s">
        <v>10559</v>
      </c>
      <c r="G3756" t="s">
        <v>578</v>
      </c>
      <c r="H3756" t="s">
        <v>47</v>
      </c>
      <c r="I3756" t="s">
        <v>129</v>
      </c>
      <c r="J3756" t="s">
        <v>15</v>
      </c>
      <c r="K3756" t="s">
        <v>131</v>
      </c>
      <c r="L3756" t="s">
        <v>10560</v>
      </c>
      <c r="M3756" t="s">
        <v>10561</v>
      </c>
      <c r="N3756">
        <v>0.16611111100000001</v>
      </c>
      <c r="O3756">
        <v>14</v>
      </c>
      <c r="P3756">
        <v>11813</v>
      </c>
      <c r="Q3756">
        <v>0</v>
      </c>
      <c r="R3756">
        <v>0</v>
      </c>
      <c r="S3756">
        <v>0</v>
      </c>
      <c r="T3756">
        <v>0</v>
      </c>
      <c r="U3756">
        <v>2.3255560000000002</v>
      </c>
      <c r="V3756">
        <v>1962.2705539999999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2767512</v>
      </c>
      <c r="B3757">
        <v>1</v>
      </c>
      <c r="C3757" t="s">
        <v>76</v>
      </c>
      <c r="D3757" t="s">
        <v>81</v>
      </c>
      <c r="E3757" t="s">
        <v>145</v>
      </c>
      <c r="F3757" t="s">
        <v>10562</v>
      </c>
      <c r="G3757" t="s">
        <v>160</v>
      </c>
      <c r="H3757" t="s">
        <v>46</v>
      </c>
      <c r="I3757" t="s">
        <v>129</v>
      </c>
      <c r="J3757" t="s">
        <v>130</v>
      </c>
      <c r="K3757" t="s">
        <v>131</v>
      </c>
      <c r="L3757" t="s">
        <v>10563</v>
      </c>
      <c r="M3757" t="s">
        <v>10564</v>
      </c>
      <c r="N3757">
        <v>0.82722222199999995</v>
      </c>
      <c r="O3757">
        <v>0</v>
      </c>
      <c r="P3757">
        <v>128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105.884444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2767533</v>
      </c>
      <c r="B3758">
        <v>1</v>
      </c>
      <c r="C3758" t="s">
        <v>76</v>
      </c>
      <c r="D3758" t="s">
        <v>81</v>
      </c>
      <c r="E3758" t="s">
        <v>153</v>
      </c>
      <c r="F3758" t="s">
        <v>8597</v>
      </c>
      <c r="G3758" t="s">
        <v>155</v>
      </c>
      <c r="H3758" t="s">
        <v>46</v>
      </c>
      <c r="I3758" t="s">
        <v>129</v>
      </c>
      <c r="J3758" t="s">
        <v>130</v>
      </c>
      <c r="K3758" t="s">
        <v>131</v>
      </c>
      <c r="L3758" t="s">
        <v>10565</v>
      </c>
      <c r="M3758" t="s">
        <v>10566</v>
      </c>
      <c r="N3758">
        <v>1.2022222220000001</v>
      </c>
      <c r="O3758">
        <v>0</v>
      </c>
      <c r="P3758">
        <v>13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15.628888999999999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2767532</v>
      </c>
      <c r="B3759">
        <v>1</v>
      </c>
      <c r="C3759" t="s">
        <v>77</v>
      </c>
      <c r="D3759" t="s">
        <v>114</v>
      </c>
      <c r="E3759" t="s">
        <v>163</v>
      </c>
      <c r="F3759" t="s">
        <v>10567</v>
      </c>
      <c r="G3759" t="s">
        <v>199</v>
      </c>
      <c r="H3759" t="s">
        <v>47</v>
      </c>
      <c r="I3759" t="s">
        <v>129</v>
      </c>
      <c r="J3759" t="s">
        <v>130</v>
      </c>
      <c r="K3759" t="s">
        <v>131</v>
      </c>
      <c r="L3759" t="s">
        <v>10568</v>
      </c>
      <c r="M3759" t="s">
        <v>10569</v>
      </c>
      <c r="N3759">
        <v>0.30416666599999997</v>
      </c>
      <c r="O3759">
        <v>18</v>
      </c>
      <c r="P3759">
        <v>199</v>
      </c>
      <c r="Q3759">
        <v>0</v>
      </c>
      <c r="R3759">
        <v>0</v>
      </c>
      <c r="S3759">
        <v>0</v>
      </c>
      <c r="T3759">
        <v>0</v>
      </c>
      <c r="U3759">
        <v>5.4749999999999996</v>
      </c>
      <c r="V3759">
        <v>60.529167000000001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2767536</v>
      </c>
      <c r="B3760">
        <v>1</v>
      </c>
      <c r="C3760" t="s">
        <v>76</v>
      </c>
      <c r="D3760" t="s">
        <v>95</v>
      </c>
      <c r="E3760" t="s">
        <v>158</v>
      </c>
      <c r="F3760" t="s">
        <v>2801</v>
      </c>
      <c r="G3760" t="s">
        <v>199</v>
      </c>
      <c r="H3760" t="s">
        <v>47</v>
      </c>
      <c r="I3760" t="s">
        <v>129</v>
      </c>
      <c r="J3760" t="s">
        <v>130</v>
      </c>
      <c r="K3760" t="s">
        <v>131</v>
      </c>
      <c r="L3760" t="s">
        <v>10570</v>
      </c>
      <c r="M3760" t="s">
        <v>10571</v>
      </c>
      <c r="N3760">
        <v>4.8833333330000004</v>
      </c>
      <c r="O3760">
        <v>0</v>
      </c>
      <c r="P3760">
        <v>0</v>
      </c>
      <c r="Q3760">
        <v>0</v>
      </c>
      <c r="R3760">
        <v>0</v>
      </c>
      <c r="S3760">
        <v>9</v>
      </c>
      <c r="T3760">
        <v>119</v>
      </c>
      <c r="U3760">
        <v>0</v>
      </c>
      <c r="V3760">
        <v>0</v>
      </c>
      <c r="W3760">
        <v>0</v>
      </c>
      <c r="X3760">
        <v>0</v>
      </c>
      <c r="Y3760">
        <v>43.95</v>
      </c>
      <c r="Z3760">
        <v>581.11666700000001</v>
      </c>
    </row>
    <row r="3761" spans="1:26" x14ac:dyDescent="0.3">
      <c r="A3761">
        <v>2767538</v>
      </c>
      <c r="B3761">
        <v>1</v>
      </c>
      <c r="C3761" t="s">
        <v>76</v>
      </c>
      <c r="D3761" t="s">
        <v>86</v>
      </c>
      <c r="E3761" t="s">
        <v>126</v>
      </c>
      <c r="F3761" t="s">
        <v>10572</v>
      </c>
      <c r="G3761" t="s">
        <v>177</v>
      </c>
      <c r="H3761" t="s">
        <v>46</v>
      </c>
      <c r="I3761" t="s">
        <v>129</v>
      </c>
      <c r="J3761" t="s">
        <v>130</v>
      </c>
      <c r="K3761" t="s">
        <v>131</v>
      </c>
      <c r="L3761" t="s">
        <v>10573</v>
      </c>
      <c r="M3761" t="s">
        <v>10574</v>
      </c>
      <c r="N3761">
        <v>0.91361111100000003</v>
      </c>
      <c r="O3761">
        <v>0</v>
      </c>
      <c r="P3761">
        <v>250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228.40277800000001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2767539</v>
      </c>
      <c r="B3762">
        <v>1</v>
      </c>
      <c r="C3762" t="s">
        <v>76</v>
      </c>
      <c r="D3762" t="s">
        <v>79</v>
      </c>
      <c r="E3762" t="s">
        <v>138</v>
      </c>
      <c r="F3762" t="s">
        <v>10575</v>
      </c>
      <c r="G3762" t="s">
        <v>728</v>
      </c>
      <c r="H3762" t="s">
        <v>47</v>
      </c>
      <c r="I3762" t="s">
        <v>339</v>
      </c>
      <c r="J3762" t="s">
        <v>130</v>
      </c>
      <c r="K3762" t="s">
        <v>131</v>
      </c>
      <c r="L3762" t="s">
        <v>10576</v>
      </c>
      <c r="M3762" t="s">
        <v>10577</v>
      </c>
      <c r="N3762">
        <v>3.7499999999999999E-2</v>
      </c>
      <c r="O3762">
        <v>1</v>
      </c>
      <c r="P3762">
        <v>6</v>
      </c>
      <c r="Q3762">
        <v>0</v>
      </c>
      <c r="R3762">
        <v>0</v>
      </c>
      <c r="S3762">
        <v>0</v>
      </c>
      <c r="T3762">
        <v>0</v>
      </c>
      <c r="U3762">
        <v>3.7499999999999999E-2</v>
      </c>
      <c r="V3762">
        <v>0.22500000000000001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2767541</v>
      </c>
      <c r="B3763">
        <v>1</v>
      </c>
      <c r="C3763" t="s">
        <v>77</v>
      </c>
      <c r="D3763" t="s">
        <v>119</v>
      </c>
      <c r="E3763" t="s">
        <v>222</v>
      </c>
      <c r="F3763" t="s">
        <v>3317</v>
      </c>
      <c r="G3763" t="s">
        <v>199</v>
      </c>
      <c r="H3763" t="s">
        <v>47</v>
      </c>
      <c r="I3763" t="s">
        <v>129</v>
      </c>
      <c r="J3763" t="s">
        <v>130</v>
      </c>
      <c r="K3763" t="s">
        <v>131</v>
      </c>
      <c r="L3763" t="s">
        <v>10578</v>
      </c>
      <c r="M3763" t="s">
        <v>10579</v>
      </c>
      <c r="N3763">
        <v>0.274166666</v>
      </c>
      <c r="O3763">
        <v>97</v>
      </c>
      <c r="P3763">
        <v>114</v>
      </c>
      <c r="Q3763">
        <v>0</v>
      </c>
      <c r="R3763">
        <v>0</v>
      </c>
      <c r="S3763">
        <v>1</v>
      </c>
      <c r="T3763">
        <v>0</v>
      </c>
      <c r="U3763">
        <v>26.594166999999999</v>
      </c>
      <c r="V3763">
        <v>31.254999999999999</v>
      </c>
      <c r="W3763">
        <v>0</v>
      </c>
      <c r="X3763">
        <v>0</v>
      </c>
      <c r="Y3763">
        <v>0.27416699999999999</v>
      </c>
      <c r="Z3763">
        <v>0</v>
      </c>
    </row>
    <row r="3764" spans="1:26" x14ac:dyDescent="0.3">
      <c r="A3764">
        <v>2767545</v>
      </c>
      <c r="B3764">
        <v>1</v>
      </c>
      <c r="C3764" t="s">
        <v>76</v>
      </c>
      <c r="D3764" t="s">
        <v>88</v>
      </c>
      <c r="E3764" t="s">
        <v>153</v>
      </c>
      <c r="F3764" t="s">
        <v>10580</v>
      </c>
      <c r="G3764" t="s">
        <v>249</v>
      </c>
      <c r="H3764" t="s">
        <v>46</v>
      </c>
      <c r="I3764" t="s">
        <v>129</v>
      </c>
      <c r="J3764" t="s">
        <v>130</v>
      </c>
      <c r="K3764" t="s">
        <v>131</v>
      </c>
      <c r="L3764" t="s">
        <v>10581</v>
      </c>
      <c r="M3764" t="s">
        <v>10582</v>
      </c>
      <c r="N3764">
        <v>1.205833333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1.2058329999999999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2767548</v>
      </c>
      <c r="B3765">
        <v>1</v>
      </c>
      <c r="C3765" t="s">
        <v>76</v>
      </c>
      <c r="D3765" t="s">
        <v>78</v>
      </c>
      <c r="E3765" t="s">
        <v>153</v>
      </c>
      <c r="F3765" t="s">
        <v>10583</v>
      </c>
      <c r="G3765" t="s">
        <v>249</v>
      </c>
      <c r="H3765" t="s">
        <v>46</v>
      </c>
      <c r="I3765" t="s">
        <v>129</v>
      </c>
      <c r="J3765" t="s">
        <v>130</v>
      </c>
      <c r="K3765" t="s">
        <v>131</v>
      </c>
      <c r="L3765" t="s">
        <v>10584</v>
      </c>
      <c r="M3765" t="s">
        <v>10585</v>
      </c>
      <c r="N3765">
        <v>0.82527777700000005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0.82527799999999996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2767544</v>
      </c>
      <c r="B3766">
        <v>1</v>
      </c>
      <c r="C3766" t="s">
        <v>77</v>
      </c>
      <c r="D3766" t="s">
        <v>109</v>
      </c>
      <c r="E3766" t="s">
        <v>126</v>
      </c>
      <c r="F3766" t="s">
        <v>10586</v>
      </c>
      <c r="G3766" t="s">
        <v>128</v>
      </c>
      <c r="H3766" t="s">
        <v>46</v>
      </c>
      <c r="I3766" t="s">
        <v>129</v>
      </c>
      <c r="J3766" t="s">
        <v>130</v>
      </c>
      <c r="K3766" t="s">
        <v>131</v>
      </c>
      <c r="L3766" t="s">
        <v>10587</v>
      </c>
      <c r="M3766" t="s">
        <v>10588</v>
      </c>
      <c r="N3766">
        <v>1.1769444440000001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44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51.785556</v>
      </c>
    </row>
    <row r="3767" spans="1:26" x14ac:dyDescent="0.3">
      <c r="A3767">
        <v>2767559</v>
      </c>
      <c r="B3767">
        <v>1</v>
      </c>
      <c r="C3767" t="s">
        <v>77</v>
      </c>
      <c r="D3767" t="s">
        <v>108</v>
      </c>
      <c r="E3767" t="s">
        <v>153</v>
      </c>
      <c r="F3767" t="s">
        <v>10589</v>
      </c>
      <c r="G3767" t="s">
        <v>249</v>
      </c>
      <c r="H3767" t="s">
        <v>46</v>
      </c>
      <c r="I3767" t="s">
        <v>129</v>
      </c>
      <c r="J3767" t="s">
        <v>130</v>
      </c>
      <c r="K3767" t="s">
        <v>131</v>
      </c>
      <c r="L3767" t="s">
        <v>10590</v>
      </c>
      <c r="M3767" t="s">
        <v>10591</v>
      </c>
      <c r="N3767">
        <v>1.1924999999999999</v>
      </c>
      <c r="O3767">
        <v>0</v>
      </c>
      <c r="P3767">
        <v>7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8.3475000000000001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2767558</v>
      </c>
      <c r="B3768">
        <v>1</v>
      </c>
      <c r="C3768" t="s">
        <v>76</v>
      </c>
      <c r="D3768" t="s">
        <v>92</v>
      </c>
      <c r="E3768" t="s">
        <v>222</v>
      </c>
      <c r="F3768" t="s">
        <v>10592</v>
      </c>
      <c r="G3768" t="s">
        <v>199</v>
      </c>
      <c r="H3768" t="s">
        <v>47</v>
      </c>
      <c r="I3768" t="s">
        <v>129</v>
      </c>
      <c r="J3768" t="s">
        <v>130</v>
      </c>
      <c r="K3768" t="s">
        <v>131</v>
      </c>
      <c r="L3768" t="s">
        <v>10593</v>
      </c>
      <c r="M3768" t="s">
        <v>10594</v>
      </c>
      <c r="N3768">
        <v>0.39472222200000001</v>
      </c>
      <c r="O3768">
        <v>0</v>
      </c>
      <c r="P3768">
        <v>0</v>
      </c>
      <c r="Q3768">
        <v>0</v>
      </c>
      <c r="R3768">
        <v>1211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478.00861099999997</v>
      </c>
      <c r="Y3768">
        <v>0</v>
      </c>
      <c r="Z3768">
        <v>0</v>
      </c>
    </row>
    <row r="3769" spans="1:26" x14ac:dyDescent="0.3">
      <c r="A3769">
        <v>2767550</v>
      </c>
      <c r="B3769">
        <v>1</v>
      </c>
      <c r="C3769" t="s">
        <v>76</v>
      </c>
      <c r="D3769" t="s">
        <v>91</v>
      </c>
      <c r="E3769" t="s">
        <v>126</v>
      </c>
      <c r="F3769" t="s">
        <v>10595</v>
      </c>
      <c r="G3769" t="s">
        <v>128</v>
      </c>
      <c r="H3769" t="s">
        <v>46</v>
      </c>
      <c r="I3769" t="s">
        <v>129</v>
      </c>
      <c r="J3769" t="s">
        <v>130</v>
      </c>
      <c r="K3769" t="s">
        <v>131</v>
      </c>
      <c r="L3769" t="s">
        <v>10596</v>
      </c>
      <c r="M3769" t="s">
        <v>10597</v>
      </c>
      <c r="N3769">
        <v>4.5311111110000004</v>
      </c>
      <c r="O3769">
        <v>0</v>
      </c>
      <c r="P3769">
        <v>87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394.20666699999998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2767551</v>
      </c>
      <c r="B3770">
        <v>1</v>
      </c>
      <c r="C3770" t="s">
        <v>76</v>
      </c>
      <c r="D3770" t="s">
        <v>94</v>
      </c>
      <c r="E3770" t="s">
        <v>153</v>
      </c>
      <c r="F3770" t="s">
        <v>10598</v>
      </c>
      <c r="G3770" t="s">
        <v>249</v>
      </c>
      <c r="H3770" t="s">
        <v>46</v>
      </c>
      <c r="I3770" t="s">
        <v>129</v>
      </c>
      <c r="J3770" t="s">
        <v>130</v>
      </c>
      <c r="K3770" t="s">
        <v>131</v>
      </c>
      <c r="L3770" t="s">
        <v>10599</v>
      </c>
      <c r="M3770" t="s">
        <v>10600</v>
      </c>
      <c r="N3770">
        <v>1.886111111</v>
      </c>
      <c r="O3770">
        <v>0</v>
      </c>
      <c r="P3770">
        <v>2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3.7722220000000002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2767557</v>
      </c>
      <c r="B3771">
        <v>1</v>
      </c>
      <c r="C3771" t="s">
        <v>77</v>
      </c>
      <c r="D3771" t="s">
        <v>111</v>
      </c>
      <c r="E3771" t="s">
        <v>163</v>
      </c>
      <c r="F3771" t="s">
        <v>5442</v>
      </c>
      <c r="G3771" t="s">
        <v>160</v>
      </c>
      <c r="H3771" t="s">
        <v>47</v>
      </c>
      <c r="I3771" t="s">
        <v>129</v>
      </c>
      <c r="J3771" t="s">
        <v>130</v>
      </c>
      <c r="K3771" t="s">
        <v>131</v>
      </c>
      <c r="L3771" t="s">
        <v>10601</v>
      </c>
      <c r="M3771" t="s">
        <v>10602</v>
      </c>
      <c r="N3771">
        <v>0.18722222199999999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183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34.261667000000003</v>
      </c>
    </row>
    <row r="3772" spans="1:26" x14ac:dyDescent="0.3">
      <c r="A3772">
        <v>2767576</v>
      </c>
      <c r="B3772">
        <v>1</v>
      </c>
      <c r="C3772" t="s">
        <v>76</v>
      </c>
      <c r="D3772" t="s">
        <v>97</v>
      </c>
      <c r="E3772" t="s">
        <v>163</v>
      </c>
      <c r="F3772" t="s">
        <v>10603</v>
      </c>
      <c r="G3772" t="s">
        <v>264</v>
      </c>
      <c r="H3772" t="s">
        <v>47</v>
      </c>
      <c r="I3772" t="s">
        <v>129</v>
      </c>
      <c r="J3772" t="s">
        <v>130</v>
      </c>
      <c r="K3772" t="s">
        <v>131</v>
      </c>
      <c r="L3772" t="s">
        <v>10604</v>
      </c>
      <c r="M3772" t="s">
        <v>10605</v>
      </c>
      <c r="N3772">
        <v>3.161944444</v>
      </c>
      <c r="O3772">
        <v>9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28.4575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2767505</v>
      </c>
      <c r="B3773">
        <v>2</v>
      </c>
      <c r="C3773" t="s">
        <v>77</v>
      </c>
      <c r="D3773" t="s">
        <v>114</v>
      </c>
      <c r="E3773" t="s">
        <v>167</v>
      </c>
      <c r="F3773" t="s">
        <v>10606</v>
      </c>
      <c r="G3773" t="s">
        <v>128</v>
      </c>
      <c r="H3773" t="s">
        <v>46</v>
      </c>
      <c r="I3773" t="s">
        <v>129</v>
      </c>
      <c r="J3773" t="s">
        <v>130</v>
      </c>
      <c r="K3773" t="s">
        <v>131</v>
      </c>
      <c r="L3773" t="s">
        <v>10553</v>
      </c>
      <c r="M3773" t="s">
        <v>10607</v>
      </c>
      <c r="N3773">
        <v>7.6388888000000002E-2</v>
      </c>
      <c r="O3773">
        <v>0</v>
      </c>
      <c r="P3773">
        <v>80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6.1111110000000002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2767572</v>
      </c>
      <c r="B3774">
        <v>1</v>
      </c>
      <c r="C3774" t="s">
        <v>77</v>
      </c>
      <c r="D3774" t="s">
        <v>124</v>
      </c>
      <c r="E3774" t="s">
        <v>222</v>
      </c>
      <c r="F3774" t="s">
        <v>10608</v>
      </c>
      <c r="G3774" t="s">
        <v>199</v>
      </c>
      <c r="H3774" t="s">
        <v>47</v>
      </c>
      <c r="I3774" t="s">
        <v>129</v>
      </c>
      <c r="J3774" t="s">
        <v>130</v>
      </c>
      <c r="K3774" t="s">
        <v>131</v>
      </c>
      <c r="L3774" t="s">
        <v>10609</v>
      </c>
      <c r="M3774" t="s">
        <v>10610</v>
      </c>
      <c r="N3774">
        <v>0.85555555500000002</v>
      </c>
      <c r="O3774">
        <v>8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6.8444440000000002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2767575</v>
      </c>
      <c r="B3775">
        <v>1</v>
      </c>
      <c r="C3775" t="s">
        <v>77</v>
      </c>
      <c r="D3775" t="s">
        <v>119</v>
      </c>
      <c r="E3775" t="s">
        <v>222</v>
      </c>
      <c r="F3775" t="s">
        <v>3317</v>
      </c>
      <c r="G3775" t="s">
        <v>199</v>
      </c>
      <c r="H3775" t="s">
        <v>47</v>
      </c>
      <c r="I3775" t="s">
        <v>129</v>
      </c>
      <c r="J3775" t="s">
        <v>130</v>
      </c>
      <c r="K3775" t="s">
        <v>131</v>
      </c>
      <c r="L3775" t="s">
        <v>10611</v>
      </c>
      <c r="M3775" t="s">
        <v>10612</v>
      </c>
      <c r="N3775">
        <v>7.3055554999999994E-2</v>
      </c>
      <c r="O3775">
        <v>97</v>
      </c>
      <c r="P3775">
        <v>114</v>
      </c>
      <c r="Q3775">
        <v>0</v>
      </c>
      <c r="R3775">
        <v>0</v>
      </c>
      <c r="S3775">
        <v>1</v>
      </c>
      <c r="T3775">
        <v>0</v>
      </c>
      <c r="U3775">
        <v>7.0863889999999996</v>
      </c>
      <c r="V3775">
        <v>8.3283330000000007</v>
      </c>
      <c r="W3775">
        <v>0</v>
      </c>
      <c r="X3775">
        <v>0</v>
      </c>
      <c r="Y3775">
        <v>7.3055999999999996E-2</v>
      </c>
      <c r="Z3775">
        <v>0</v>
      </c>
    </row>
    <row r="3776" spans="1:26" x14ac:dyDescent="0.3">
      <c r="A3776">
        <v>2767592</v>
      </c>
      <c r="B3776">
        <v>1</v>
      </c>
      <c r="C3776" t="s">
        <v>76</v>
      </c>
      <c r="D3776" t="s">
        <v>106</v>
      </c>
      <c r="E3776" t="s">
        <v>126</v>
      </c>
      <c r="F3776" t="s">
        <v>10613</v>
      </c>
      <c r="G3776" t="s">
        <v>128</v>
      </c>
      <c r="H3776" t="s">
        <v>46</v>
      </c>
      <c r="I3776" t="s">
        <v>129</v>
      </c>
      <c r="J3776" t="s">
        <v>130</v>
      </c>
      <c r="K3776" t="s">
        <v>131</v>
      </c>
      <c r="L3776" t="s">
        <v>10614</v>
      </c>
      <c r="M3776" t="s">
        <v>10615</v>
      </c>
      <c r="N3776">
        <v>1.4550000000000001</v>
      </c>
      <c r="O3776">
        <v>0</v>
      </c>
      <c r="P3776">
        <v>107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155.685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2767538</v>
      </c>
      <c r="B3777">
        <v>2</v>
      </c>
      <c r="C3777" t="s">
        <v>76</v>
      </c>
      <c r="D3777" t="s">
        <v>86</v>
      </c>
      <c r="E3777" t="s">
        <v>167</v>
      </c>
      <c r="F3777" t="s">
        <v>10616</v>
      </c>
      <c r="G3777" t="s">
        <v>177</v>
      </c>
      <c r="H3777" t="s">
        <v>46</v>
      </c>
      <c r="I3777" t="s">
        <v>129</v>
      </c>
      <c r="J3777" t="s">
        <v>130</v>
      </c>
      <c r="K3777" t="s">
        <v>131</v>
      </c>
      <c r="L3777" t="s">
        <v>10574</v>
      </c>
      <c r="M3777" t="s">
        <v>10617</v>
      </c>
      <c r="N3777">
        <v>0.16638888800000001</v>
      </c>
      <c r="O3777">
        <v>0</v>
      </c>
      <c r="P3777">
        <v>636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105.82333300000001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2767588</v>
      </c>
      <c r="B3778">
        <v>1</v>
      </c>
      <c r="C3778" t="s">
        <v>76</v>
      </c>
      <c r="D3778" t="s">
        <v>78</v>
      </c>
      <c r="E3778" t="s">
        <v>126</v>
      </c>
      <c r="F3778" t="s">
        <v>10618</v>
      </c>
      <c r="G3778" t="s">
        <v>128</v>
      </c>
      <c r="H3778" t="s">
        <v>46</v>
      </c>
      <c r="I3778" t="s">
        <v>129</v>
      </c>
      <c r="J3778" t="s">
        <v>130</v>
      </c>
      <c r="K3778" t="s">
        <v>131</v>
      </c>
      <c r="L3778" t="s">
        <v>10619</v>
      </c>
      <c r="M3778" t="s">
        <v>10620</v>
      </c>
      <c r="N3778">
        <v>1.7949999999999999</v>
      </c>
      <c r="O3778">
        <v>0</v>
      </c>
      <c r="P3778">
        <v>177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317.71499999999997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2767594</v>
      </c>
      <c r="B3779">
        <v>1</v>
      </c>
      <c r="C3779" t="s">
        <v>76</v>
      </c>
      <c r="D3779" t="s">
        <v>81</v>
      </c>
      <c r="E3779" t="s">
        <v>145</v>
      </c>
      <c r="F3779" t="s">
        <v>10621</v>
      </c>
      <c r="G3779" t="s">
        <v>150</v>
      </c>
      <c r="H3779" t="s">
        <v>46</v>
      </c>
      <c r="I3779" t="s">
        <v>129</v>
      </c>
      <c r="J3779" t="s">
        <v>130</v>
      </c>
      <c r="K3779" t="s">
        <v>131</v>
      </c>
      <c r="L3779" t="s">
        <v>10622</v>
      </c>
      <c r="M3779" t="s">
        <v>10623</v>
      </c>
      <c r="N3779">
        <v>0.72944444399999997</v>
      </c>
      <c r="O3779">
        <v>0</v>
      </c>
      <c r="P3779">
        <v>112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81.697778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2767593</v>
      </c>
      <c r="B3780">
        <v>1</v>
      </c>
      <c r="C3780" t="s">
        <v>76</v>
      </c>
      <c r="D3780" t="s">
        <v>94</v>
      </c>
      <c r="E3780" t="s">
        <v>153</v>
      </c>
      <c r="F3780" t="s">
        <v>10624</v>
      </c>
      <c r="G3780" t="s">
        <v>249</v>
      </c>
      <c r="H3780" t="s">
        <v>46</v>
      </c>
      <c r="I3780" t="s">
        <v>129</v>
      </c>
      <c r="J3780" t="s">
        <v>130</v>
      </c>
      <c r="K3780" t="s">
        <v>131</v>
      </c>
      <c r="L3780" t="s">
        <v>10625</v>
      </c>
      <c r="M3780" t="s">
        <v>10626</v>
      </c>
      <c r="N3780">
        <v>1.6344444440000001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1.634444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2767600</v>
      </c>
      <c r="B3781">
        <v>1</v>
      </c>
      <c r="C3781" t="s">
        <v>77</v>
      </c>
      <c r="D3781" t="s">
        <v>114</v>
      </c>
      <c r="E3781" t="s">
        <v>163</v>
      </c>
      <c r="F3781" t="s">
        <v>10627</v>
      </c>
      <c r="G3781" t="s">
        <v>264</v>
      </c>
      <c r="H3781" t="s">
        <v>47</v>
      </c>
      <c r="I3781" t="s">
        <v>129</v>
      </c>
      <c r="J3781" t="s">
        <v>130</v>
      </c>
      <c r="K3781" t="s">
        <v>131</v>
      </c>
      <c r="L3781" t="s">
        <v>10628</v>
      </c>
      <c r="M3781" t="s">
        <v>10629</v>
      </c>
      <c r="N3781">
        <v>1.979166666</v>
      </c>
      <c r="O3781">
        <v>18</v>
      </c>
      <c r="P3781">
        <v>3</v>
      </c>
      <c r="Q3781">
        <v>0</v>
      </c>
      <c r="R3781">
        <v>0</v>
      </c>
      <c r="S3781">
        <v>0</v>
      </c>
      <c r="T3781">
        <v>0</v>
      </c>
      <c r="U3781">
        <v>35.625</v>
      </c>
      <c r="V3781">
        <v>5.9375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2767601</v>
      </c>
      <c r="B3782">
        <v>1</v>
      </c>
      <c r="C3782" t="s">
        <v>76</v>
      </c>
      <c r="D3782" t="s">
        <v>102</v>
      </c>
      <c r="E3782" t="s">
        <v>167</v>
      </c>
      <c r="F3782" t="s">
        <v>9771</v>
      </c>
      <c r="G3782" t="s">
        <v>195</v>
      </c>
      <c r="H3782" t="s">
        <v>46</v>
      </c>
      <c r="I3782" t="s">
        <v>129</v>
      </c>
      <c r="J3782" t="s">
        <v>130</v>
      </c>
      <c r="K3782" t="s">
        <v>131</v>
      </c>
      <c r="L3782" t="s">
        <v>10630</v>
      </c>
      <c r="M3782" t="s">
        <v>10631</v>
      </c>
      <c r="N3782">
        <v>1.1263888879999999</v>
      </c>
      <c r="O3782">
        <v>0</v>
      </c>
      <c r="P3782">
        <v>30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33.791666999999997</v>
      </c>
      <c r="W3782">
        <v>0</v>
      </c>
      <c r="X3782">
        <v>0</v>
      </c>
      <c r="Y3782">
        <v>0</v>
      </c>
      <c r="Z3782">
        <v>0</v>
      </c>
    </row>
    <row r="3783" spans="1:26" x14ac:dyDescent="0.3">
      <c r="A3783">
        <v>2767602</v>
      </c>
      <c r="B3783">
        <v>1</v>
      </c>
      <c r="C3783" t="s">
        <v>76</v>
      </c>
      <c r="D3783" t="s">
        <v>104</v>
      </c>
      <c r="E3783" t="s">
        <v>126</v>
      </c>
      <c r="F3783" t="s">
        <v>10632</v>
      </c>
      <c r="G3783" t="s">
        <v>128</v>
      </c>
      <c r="H3783" t="s">
        <v>46</v>
      </c>
      <c r="I3783" t="s">
        <v>129</v>
      </c>
      <c r="J3783" t="s">
        <v>130</v>
      </c>
      <c r="K3783" t="s">
        <v>131</v>
      </c>
      <c r="L3783" t="s">
        <v>10633</v>
      </c>
      <c r="M3783" t="s">
        <v>10634</v>
      </c>
      <c r="N3783">
        <v>3.0225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16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48.36</v>
      </c>
    </row>
    <row r="3784" spans="1:26" x14ac:dyDescent="0.3">
      <c r="A3784">
        <v>2767605</v>
      </c>
      <c r="B3784">
        <v>1</v>
      </c>
      <c r="C3784" t="s">
        <v>76</v>
      </c>
      <c r="D3784" t="s">
        <v>103</v>
      </c>
      <c r="E3784" t="s">
        <v>153</v>
      </c>
      <c r="F3784" t="s">
        <v>10635</v>
      </c>
      <c r="G3784" t="s">
        <v>155</v>
      </c>
      <c r="H3784" t="s">
        <v>46</v>
      </c>
      <c r="I3784" t="s">
        <v>129</v>
      </c>
      <c r="J3784" t="s">
        <v>130</v>
      </c>
      <c r="K3784" t="s">
        <v>131</v>
      </c>
      <c r="L3784" t="s">
        <v>10636</v>
      </c>
      <c r="M3784" t="s">
        <v>10637</v>
      </c>
      <c r="N3784">
        <v>0.69416666599999999</v>
      </c>
      <c r="O3784">
        <v>0</v>
      </c>
      <c r="P3784">
        <v>0</v>
      </c>
      <c r="Q3784">
        <v>0</v>
      </c>
      <c r="R3784">
        <v>3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2.0825</v>
      </c>
      <c r="Y3784">
        <v>0</v>
      </c>
      <c r="Z3784">
        <v>0</v>
      </c>
    </row>
    <row r="3785" spans="1:26" x14ac:dyDescent="0.3">
      <c r="A3785">
        <v>2767606</v>
      </c>
      <c r="B3785">
        <v>1</v>
      </c>
      <c r="C3785" t="s">
        <v>76</v>
      </c>
      <c r="D3785" t="s">
        <v>78</v>
      </c>
      <c r="E3785" t="s">
        <v>126</v>
      </c>
      <c r="F3785" t="s">
        <v>10638</v>
      </c>
      <c r="G3785" t="s">
        <v>277</v>
      </c>
      <c r="H3785" t="s">
        <v>46</v>
      </c>
      <c r="I3785" t="s">
        <v>129</v>
      </c>
      <c r="J3785" t="s">
        <v>130</v>
      </c>
      <c r="K3785" t="s">
        <v>131</v>
      </c>
      <c r="L3785" t="s">
        <v>10639</v>
      </c>
      <c r="M3785" t="s">
        <v>10640</v>
      </c>
      <c r="N3785">
        <v>2.474722222</v>
      </c>
      <c r="O3785">
        <v>0</v>
      </c>
      <c r="P3785">
        <v>119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294.49194399999999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2767607</v>
      </c>
      <c r="B3786">
        <v>1</v>
      </c>
      <c r="C3786" t="s">
        <v>76</v>
      </c>
      <c r="D3786" t="s">
        <v>82</v>
      </c>
      <c r="E3786" t="s">
        <v>138</v>
      </c>
      <c r="F3786" t="s">
        <v>10641</v>
      </c>
      <c r="G3786" t="s">
        <v>199</v>
      </c>
      <c r="H3786" t="s">
        <v>47</v>
      </c>
      <c r="I3786" t="s">
        <v>129</v>
      </c>
      <c r="J3786" t="s">
        <v>130</v>
      </c>
      <c r="K3786" t="s">
        <v>131</v>
      </c>
      <c r="L3786" t="s">
        <v>10642</v>
      </c>
      <c r="M3786" t="s">
        <v>10643</v>
      </c>
      <c r="N3786">
        <v>1.043055555</v>
      </c>
      <c r="O3786">
        <v>25</v>
      </c>
      <c r="P3786">
        <v>11400</v>
      </c>
      <c r="Q3786">
        <v>0</v>
      </c>
      <c r="R3786">
        <v>0</v>
      </c>
      <c r="S3786">
        <v>0</v>
      </c>
      <c r="T3786">
        <v>0</v>
      </c>
      <c r="U3786">
        <v>26.076388999999999</v>
      </c>
      <c r="V3786">
        <v>11890.833327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2767616</v>
      </c>
      <c r="B3787">
        <v>1</v>
      </c>
      <c r="C3787" t="s">
        <v>76</v>
      </c>
      <c r="D3787" t="s">
        <v>96</v>
      </c>
      <c r="E3787" t="s">
        <v>153</v>
      </c>
      <c r="F3787" t="s">
        <v>10644</v>
      </c>
      <c r="G3787" t="s">
        <v>155</v>
      </c>
      <c r="H3787" t="s">
        <v>46</v>
      </c>
      <c r="I3787" t="s">
        <v>129</v>
      </c>
      <c r="J3787" t="s">
        <v>130</v>
      </c>
      <c r="K3787" t="s">
        <v>131</v>
      </c>
      <c r="L3787" t="s">
        <v>10645</v>
      </c>
      <c r="M3787" t="s">
        <v>10646</v>
      </c>
      <c r="N3787">
        <v>0.70250000000000001</v>
      </c>
      <c r="O3787">
        <v>0</v>
      </c>
      <c r="P3787">
        <v>1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0.70250000000000001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2767633</v>
      </c>
      <c r="B3788">
        <v>1</v>
      </c>
      <c r="C3788" t="s">
        <v>76</v>
      </c>
      <c r="D3788" t="s">
        <v>84</v>
      </c>
      <c r="E3788" t="s">
        <v>153</v>
      </c>
      <c r="F3788" t="s">
        <v>10647</v>
      </c>
      <c r="G3788" t="s">
        <v>206</v>
      </c>
      <c r="H3788" t="s">
        <v>46</v>
      </c>
      <c r="I3788" t="s">
        <v>129</v>
      </c>
      <c r="J3788" t="s">
        <v>130</v>
      </c>
      <c r="K3788" t="s">
        <v>131</v>
      </c>
      <c r="L3788" t="s">
        <v>10648</v>
      </c>
      <c r="M3788" t="s">
        <v>10649</v>
      </c>
      <c r="N3788">
        <v>1.8286111110000001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1.828611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2767617</v>
      </c>
      <c r="B3789">
        <v>1</v>
      </c>
      <c r="C3789" t="s">
        <v>76</v>
      </c>
      <c r="D3789" t="s">
        <v>81</v>
      </c>
      <c r="E3789" t="s">
        <v>153</v>
      </c>
      <c r="F3789" t="s">
        <v>10650</v>
      </c>
      <c r="G3789" t="s">
        <v>155</v>
      </c>
      <c r="H3789" t="s">
        <v>46</v>
      </c>
      <c r="I3789" t="s">
        <v>129</v>
      </c>
      <c r="J3789" t="s">
        <v>130</v>
      </c>
      <c r="K3789" t="s">
        <v>131</v>
      </c>
      <c r="L3789" t="s">
        <v>10651</v>
      </c>
      <c r="M3789" t="s">
        <v>10652</v>
      </c>
      <c r="N3789">
        <v>3.3591666660000001</v>
      </c>
      <c r="O3789">
        <v>0</v>
      </c>
      <c r="P3789">
        <v>17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57.105832999999997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2767620</v>
      </c>
      <c r="B3790">
        <v>1</v>
      </c>
      <c r="C3790" t="s">
        <v>76</v>
      </c>
      <c r="D3790" t="s">
        <v>86</v>
      </c>
      <c r="E3790" t="s">
        <v>167</v>
      </c>
      <c r="F3790" t="s">
        <v>10653</v>
      </c>
      <c r="G3790" t="s">
        <v>195</v>
      </c>
      <c r="H3790" t="s">
        <v>46</v>
      </c>
      <c r="I3790" t="s">
        <v>129</v>
      </c>
      <c r="J3790" t="s">
        <v>130</v>
      </c>
      <c r="K3790" t="s">
        <v>131</v>
      </c>
      <c r="L3790" t="s">
        <v>10654</v>
      </c>
      <c r="M3790" t="s">
        <v>10655</v>
      </c>
      <c r="N3790">
        <v>1.0394444439999999</v>
      </c>
      <c r="O3790">
        <v>0</v>
      </c>
      <c r="P3790">
        <v>429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445.92166600000002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2767343</v>
      </c>
      <c r="B3791">
        <v>2</v>
      </c>
      <c r="C3791" t="s">
        <v>76</v>
      </c>
      <c r="D3791" t="s">
        <v>104</v>
      </c>
      <c r="E3791" t="s">
        <v>167</v>
      </c>
      <c r="F3791" t="s">
        <v>9858</v>
      </c>
      <c r="G3791" t="s">
        <v>249</v>
      </c>
      <c r="H3791" t="s">
        <v>46</v>
      </c>
      <c r="I3791" t="s">
        <v>129</v>
      </c>
      <c r="J3791" t="s">
        <v>130</v>
      </c>
      <c r="K3791" t="s">
        <v>131</v>
      </c>
      <c r="L3791" t="s">
        <v>10367</v>
      </c>
      <c r="M3791" t="s">
        <v>10656</v>
      </c>
      <c r="N3791">
        <v>0.60222222199999997</v>
      </c>
      <c r="O3791">
        <v>0</v>
      </c>
      <c r="P3791">
        <v>0</v>
      </c>
      <c r="Q3791">
        <v>0</v>
      </c>
      <c r="R3791">
        <v>35</v>
      </c>
      <c r="S3791">
        <v>0</v>
      </c>
      <c r="T3791">
        <v>46</v>
      </c>
      <c r="U3791">
        <v>0</v>
      </c>
      <c r="V3791">
        <v>0</v>
      </c>
      <c r="W3791">
        <v>0</v>
      </c>
      <c r="X3791">
        <v>21.077777999999999</v>
      </c>
      <c r="Y3791">
        <v>0</v>
      </c>
      <c r="Z3791">
        <v>27.702221999999999</v>
      </c>
    </row>
    <row r="3792" spans="1:26" x14ac:dyDescent="0.3">
      <c r="A3792">
        <v>2767622</v>
      </c>
      <c r="B3792">
        <v>1</v>
      </c>
      <c r="C3792" t="s">
        <v>76</v>
      </c>
      <c r="D3792" t="s">
        <v>93</v>
      </c>
      <c r="E3792" t="s">
        <v>167</v>
      </c>
      <c r="F3792" t="s">
        <v>10657</v>
      </c>
      <c r="G3792" t="s">
        <v>195</v>
      </c>
      <c r="H3792" t="s">
        <v>46</v>
      </c>
      <c r="I3792" t="s">
        <v>129</v>
      </c>
      <c r="J3792" t="s">
        <v>130</v>
      </c>
      <c r="K3792" t="s">
        <v>131</v>
      </c>
      <c r="L3792" t="s">
        <v>10658</v>
      </c>
      <c r="M3792" t="s">
        <v>10659</v>
      </c>
      <c r="N3792">
        <v>1.2280555550000001</v>
      </c>
      <c r="O3792">
        <v>0</v>
      </c>
      <c r="P3792">
        <v>34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41.753889000000001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2767623</v>
      </c>
      <c r="B3793">
        <v>1</v>
      </c>
      <c r="C3793" t="s">
        <v>77</v>
      </c>
      <c r="D3793" t="s">
        <v>115</v>
      </c>
      <c r="E3793" t="s">
        <v>126</v>
      </c>
      <c r="F3793" t="s">
        <v>10660</v>
      </c>
      <c r="G3793" t="s">
        <v>128</v>
      </c>
      <c r="H3793" t="s">
        <v>46</v>
      </c>
      <c r="I3793" t="s">
        <v>129</v>
      </c>
      <c r="J3793" t="s">
        <v>130</v>
      </c>
      <c r="K3793" t="s">
        <v>131</v>
      </c>
      <c r="L3793" t="s">
        <v>10661</v>
      </c>
      <c r="M3793" t="s">
        <v>10662</v>
      </c>
      <c r="N3793">
        <v>1.4908333330000001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259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386.125833</v>
      </c>
    </row>
    <row r="3794" spans="1:26" x14ac:dyDescent="0.3">
      <c r="A3794">
        <v>2767636</v>
      </c>
      <c r="B3794">
        <v>1</v>
      </c>
      <c r="C3794" t="s">
        <v>76</v>
      </c>
      <c r="D3794" t="s">
        <v>97</v>
      </c>
      <c r="E3794" t="s">
        <v>153</v>
      </c>
      <c r="F3794" t="s">
        <v>10663</v>
      </c>
      <c r="G3794" t="s">
        <v>155</v>
      </c>
      <c r="H3794" t="s">
        <v>46</v>
      </c>
      <c r="I3794" t="s">
        <v>129</v>
      </c>
      <c r="J3794" t="s">
        <v>130</v>
      </c>
      <c r="K3794" t="s">
        <v>131</v>
      </c>
      <c r="L3794" t="s">
        <v>10664</v>
      </c>
      <c r="M3794" t="s">
        <v>10665</v>
      </c>
      <c r="N3794">
        <v>4.1958333330000004</v>
      </c>
      <c r="O3794">
        <v>0</v>
      </c>
      <c r="P3794">
        <v>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8.391667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2767645</v>
      </c>
      <c r="B3795">
        <v>1</v>
      </c>
      <c r="C3795" t="s">
        <v>76</v>
      </c>
      <c r="D3795" t="s">
        <v>103</v>
      </c>
      <c r="E3795" t="s">
        <v>167</v>
      </c>
      <c r="F3795" t="s">
        <v>8641</v>
      </c>
      <c r="G3795" t="s">
        <v>195</v>
      </c>
      <c r="H3795" t="s">
        <v>46</v>
      </c>
      <c r="I3795" t="s">
        <v>129</v>
      </c>
      <c r="J3795" t="s">
        <v>130</v>
      </c>
      <c r="K3795" t="s">
        <v>131</v>
      </c>
      <c r="L3795" t="s">
        <v>10666</v>
      </c>
      <c r="M3795" t="s">
        <v>10667</v>
      </c>
      <c r="N3795">
        <v>3.1419444439999999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105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329.90416699999997</v>
      </c>
    </row>
    <row r="3796" spans="1:26" x14ac:dyDescent="0.3">
      <c r="A3796">
        <v>2767647</v>
      </c>
      <c r="B3796">
        <v>1</v>
      </c>
      <c r="C3796" t="s">
        <v>76</v>
      </c>
      <c r="D3796" t="s">
        <v>89</v>
      </c>
      <c r="E3796" t="s">
        <v>126</v>
      </c>
      <c r="F3796" t="s">
        <v>10668</v>
      </c>
      <c r="G3796" t="s">
        <v>128</v>
      </c>
      <c r="H3796" t="s">
        <v>46</v>
      </c>
      <c r="I3796" t="s">
        <v>129</v>
      </c>
      <c r="J3796" t="s">
        <v>130</v>
      </c>
      <c r="K3796" t="s">
        <v>131</v>
      </c>
      <c r="L3796" t="s">
        <v>10669</v>
      </c>
      <c r="M3796" t="s">
        <v>10670</v>
      </c>
      <c r="N3796">
        <v>0.44194444399999999</v>
      </c>
      <c r="O3796">
        <v>0</v>
      </c>
      <c r="P3796">
        <v>43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19.003610999999999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2767648</v>
      </c>
      <c r="B3797">
        <v>1</v>
      </c>
      <c r="C3797" t="s">
        <v>76</v>
      </c>
      <c r="D3797" t="s">
        <v>81</v>
      </c>
      <c r="E3797" t="s">
        <v>153</v>
      </c>
      <c r="F3797" t="s">
        <v>10671</v>
      </c>
      <c r="G3797" t="s">
        <v>155</v>
      </c>
      <c r="H3797" t="s">
        <v>46</v>
      </c>
      <c r="I3797" t="s">
        <v>129</v>
      </c>
      <c r="J3797" t="s">
        <v>130</v>
      </c>
      <c r="K3797" t="s">
        <v>131</v>
      </c>
      <c r="L3797" t="s">
        <v>10672</v>
      </c>
      <c r="M3797" t="s">
        <v>10673</v>
      </c>
      <c r="N3797">
        <v>5.4758333329999997</v>
      </c>
      <c r="O3797">
        <v>0</v>
      </c>
      <c r="P3797">
        <v>1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5.4758329999999997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2767651</v>
      </c>
      <c r="B3798">
        <v>1</v>
      </c>
      <c r="C3798" t="s">
        <v>76</v>
      </c>
      <c r="D3798" t="s">
        <v>106</v>
      </c>
      <c r="E3798" t="s">
        <v>167</v>
      </c>
      <c r="F3798" t="s">
        <v>10674</v>
      </c>
      <c r="G3798" t="s">
        <v>348</v>
      </c>
      <c r="H3798" t="s">
        <v>46</v>
      </c>
      <c r="I3798" t="s">
        <v>129</v>
      </c>
      <c r="J3798" t="s">
        <v>130</v>
      </c>
      <c r="K3798" t="s">
        <v>142</v>
      </c>
      <c r="L3798" t="s">
        <v>10675</v>
      </c>
      <c r="M3798" t="s">
        <v>10676</v>
      </c>
      <c r="N3798">
        <v>1.4824999999999999</v>
      </c>
      <c r="O3798">
        <v>0</v>
      </c>
      <c r="P3798">
        <v>4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5.93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2767655</v>
      </c>
      <c r="B3799">
        <v>1</v>
      </c>
      <c r="C3799" t="s">
        <v>76</v>
      </c>
      <c r="D3799" t="s">
        <v>89</v>
      </c>
      <c r="E3799" t="s">
        <v>153</v>
      </c>
      <c r="F3799" t="s">
        <v>10677</v>
      </c>
      <c r="G3799" t="s">
        <v>155</v>
      </c>
      <c r="H3799" t="s">
        <v>46</v>
      </c>
      <c r="I3799" t="s">
        <v>129</v>
      </c>
      <c r="J3799" t="s">
        <v>130</v>
      </c>
      <c r="K3799" t="s">
        <v>131</v>
      </c>
      <c r="L3799" t="s">
        <v>10678</v>
      </c>
      <c r="M3799" t="s">
        <v>10679</v>
      </c>
      <c r="N3799">
        <v>1.8505555549999999</v>
      </c>
      <c r="O3799">
        <v>0</v>
      </c>
      <c r="P3799">
        <v>2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3.701111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2767659</v>
      </c>
      <c r="B3800">
        <v>1</v>
      </c>
      <c r="C3800" t="s">
        <v>76</v>
      </c>
      <c r="D3800" t="s">
        <v>86</v>
      </c>
      <c r="E3800" t="s">
        <v>126</v>
      </c>
      <c r="F3800" t="s">
        <v>10680</v>
      </c>
      <c r="G3800" t="s">
        <v>128</v>
      </c>
      <c r="H3800" t="s">
        <v>46</v>
      </c>
      <c r="I3800" t="s">
        <v>129</v>
      </c>
      <c r="J3800" t="s">
        <v>130</v>
      </c>
      <c r="K3800" t="s">
        <v>131</v>
      </c>
      <c r="L3800" t="s">
        <v>10681</v>
      </c>
      <c r="M3800" t="s">
        <v>10682</v>
      </c>
      <c r="N3800">
        <v>2.4386111110000002</v>
      </c>
      <c r="O3800">
        <v>0</v>
      </c>
      <c r="P3800">
        <v>218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531.61722199999997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2767658</v>
      </c>
      <c r="B3801">
        <v>1</v>
      </c>
      <c r="C3801" t="s">
        <v>76</v>
      </c>
      <c r="D3801" t="s">
        <v>95</v>
      </c>
      <c r="E3801" t="s">
        <v>222</v>
      </c>
      <c r="F3801" t="s">
        <v>10529</v>
      </c>
      <c r="G3801" t="s">
        <v>199</v>
      </c>
      <c r="H3801" t="s">
        <v>47</v>
      </c>
      <c r="I3801" t="s">
        <v>129</v>
      </c>
      <c r="J3801" t="s">
        <v>130</v>
      </c>
      <c r="K3801" t="s">
        <v>131</v>
      </c>
      <c r="L3801" t="s">
        <v>10683</v>
      </c>
      <c r="M3801" t="s">
        <v>10684</v>
      </c>
      <c r="N3801">
        <v>0.11083333300000001</v>
      </c>
      <c r="O3801">
        <v>0</v>
      </c>
      <c r="P3801">
        <v>0</v>
      </c>
      <c r="Q3801">
        <v>7</v>
      </c>
      <c r="R3801">
        <v>784</v>
      </c>
      <c r="S3801">
        <v>0</v>
      </c>
      <c r="T3801">
        <v>2</v>
      </c>
      <c r="U3801">
        <v>0</v>
      </c>
      <c r="V3801">
        <v>0</v>
      </c>
      <c r="W3801">
        <v>0.77583299999999999</v>
      </c>
      <c r="X3801">
        <v>86.893332999999998</v>
      </c>
      <c r="Y3801">
        <v>0</v>
      </c>
      <c r="Z3801">
        <v>0.221667</v>
      </c>
    </row>
    <row r="3802" spans="1:26" x14ac:dyDescent="0.3">
      <c r="A3802">
        <v>2767662</v>
      </c>
      <c r="B3802">
        <v>1</v>
      </c>
      <c r="C3802" t="s">
        <v>76</v>
      </c>
      <c r="D3802" t="s">
        <v>100</v>
      </c>
      <c r="E3802" t="s">
        <v>167</v>
      </c>
      <c r="F3802" t="s">
        <v>10685</v>
      </c>
      <c r="G3802" t="s">
        <v>195</v>
      </c>
      <c r="H3802" t="s">
        <v>46</v>
      </c>
      <c r="I3802" t="s">
        <v>129</v>
      </c>
      <c r="J3802" t="s">
        <v>130</v>
      </c>
      <c r="K3802" t="s">
        <v>131</v>
      </c>
      <c r="L3802" t="s">
        <v>10424</v>
      </c>
      <c r="M3802" t="s">
        <v>10686</v>
      </c>
      <c r="N3802">
        <v>0.50666666599999999</v>
      </c>
      <c r="O3802">
        <v>0</v>
      </c>
      <c r="P3802">
        <v>68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34.453333000000001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2767661</v>
      </c>
      <c r="B3803">
        <v>1</v>
      </c>
      <c r="C3803" t="s">
        <v>77</v>
      </c>
      <c r="D3803" t="s">
        <v>113</v>
      </c>
      <c r="E3803" t="s">
        <v>222</v>
      </c>
      <c r="F3803" t="s">
        <v>10687</v>
      </c>
      <c r="G3803" t="s">
        <v>160</v>
      </c>
      <c r="H3803" t="s">
        <v>47</v>
      </c>
      <c r="I3803" t="s">
        <v>129</v>
      </c>
      <c r="J3803" t="s">
        <v>130</v>
      </c>
      <c r="K3803" t="s">
        <v>131</v>
      </c>
      <c r="L3803" t="s">
        <v>10688</v>
      </c>
      <c r="M3803" t="s">
        <v>10689</v>
      </c>
      <c r="N3803">
        <v>1.047222222</v>
      </c>
      <c r="O3803">
        <v>0</v>
      </c>
      <c r="P3803">
        <v>0</v>
      </c>
      <c r="Q3803">
        <v>14</v>
      </c>
      <c r="R3803">
        <v>72</v>
      </c>
      <c r="S3803">
        <v>49</v>
      </c>
      <c r="T3803">
        <v>472</v>
      </c>
      <c r="U3803">
        <v>0</v>
      </c>
      <c r="V3803">
        <v>0</v>
      </c>
      <c r="W3803">
        <v>14.661111</v>
      </c>
      <c r="X3803">
        <v>75.400000000000006</v>
      </c>
      <c r="Y3803">
        <v>51.313889000000003</v>
      </c>
      <c r="Z3803">
        <v>494.28888899999998</v>
      </c>
    </row>
    <row r="3804" spans="1:26" x14ac:dyDescent="0.3">
      <c r="A3804">
        <v>2767666</v>
      </c>
      <c r="B3804">
        <v>1</v>
      </c>
      <c r="C3804" t="s">
        <v>77</v>
      </c>
      <c r="D3804" t="s">
        <v>119</v>
      </c>
      <c r="E3804" t="s">
        <v>153</v>
      </c>
      <c r="F3804" t="s">
        <v>10690</v>
      </c>
      <c r="G3804" t="s">
        <v>206</v>
      </c>
      <c r="H3804" t="s">
        <v>46</v>
      </c>
      <c r="I3804" t="s">
        <v>129</v>
      </c>
      <c r="J3804" t="s">
        <v>130</v>
      </c>
      <c r="K3804" t="s">
        <v>131</v>
      </c>
      <c r="L3804" t="s">
        <v>10643</v>
      </c>
      <c r="M3804" t="s">
        <v>10691</v>
      </c>
      <c r="N3804">
        <v>1.6969444440000001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1.696944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2767670</v>
      </c>
      <c r="B3805">
        <v>1</v>
      </c>
      <c r="C3805" t="s">
        <v>76</v>
      </c>
      <c r="D3805" t="s">
        <v>88</v>
      </c>
      <c r="E3805" t="s">
        <v>153</v>
      </c>
      <c r="F3805" t="s">
        <v>10479</v>
      </c>
      <c r="G3805" t="s">
        <v>155</v>
      </c>
      <c r="H3805" t="s">
        <v>46</v>
      </c>
      <c r="I3805" t="s">
        <v>129</v>
      </c>
      <c r="J3805" t="s">
        <v>130</v>
      </c>
      <c r="K3805" t="s">
        <v>131</v>
      </c>
      <c r="L3805" t="s">
        <v>10692</v>
      </c>
      <c r="M3805" t="s">
        <v>10693</v>
      </c>
      <c r="N3805">
        <v>0.98694444400000003</v>
      </c>
      <c r="O3805">
        <v>0</v>
      </c>
      <c r="P3805">
        <v>7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6.9086109999999996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2767673</v>
      </c>
      <c r="B3806">
        <v>1</v>
      </c>
      <c r="C3806" t="s">
        <v>76</v>
      </c>
      <c r="D3806" t="s">
        <v>97</v>
      </c>
      <c r="E3806" t="s">
        <v>158</v>
      </c>
      <c r="F3806" t="s">
        <v>10694</v>
      </c>
      <c r="G3806" t="s">
        <v>160</v>
      </c>
      <c r="H3806" t="s">
        <v>47</v>
      </c>
      <c r="I3806" t="s">
        <v>129</v>
      </c>
      <c r="J3806" t="s">
        <v>130</v>
      </c>
      <c r="K3806" t="s">
        <v>131</v>
      </c>
      <c r="L3806" t="s">
        <v>10695</v>
      </c>
      <c r="M3806" t="s">
        <v>10696</v>
      </c>
      <c r="N3806">
        <v>0.70138888799999999</v>
      </c>
      <c r="O3806">
        <v>24</v>
      </c>
      <c r="P3806">
        <v>21</v>
      </c>
      <c r="Q3806">
        <v>0</v>
      </c>
      <c r="R3806">
        <v>0</v>
      </c>
      <c r="S3806">
        <v>0</v>
      </c>
      <c r="T3806">
        <v>0</v>
      </c>
      <c r="U3806">
        <v>16.833333</v>
      </c>
      <c r="V3806">
        <v>14.729167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2767676</v>
      </c>
      <c r="B3807">
        <v>1</v>
      </c>
      <c r="C3807" t="s">
        <v>76</v>
      </c>
      <c r="D3807" t="s">
        <v>78</v>
      </c>
      <c r="E3807" t="s">
        <v>145</v>
      </c>
      <c r="F3807" t="s">
        <v>10034</v>
      </c>
      <c r="G3807" t="s">
        <v>160</v>
      </c>
      <c r="H3807" t="s">
        <v>46</v>
      </c>
      <c r="I3807" t="s">
        <v>129</v>
      </c>
      <c r="J3807" t="s">
        <v>130</v>
      </c>
      <c r="K3807" t="s">
        <v>131</v>
      </c>
      <c r="L3807" t="s">
        <v>10697</v>
      </c>
      <c r="M3807" t="s">
        <v>10698</v>
      </c>
      <c r="N3807">
        <v>1.8530555550000001</v>
      </c>
      <c r="O3807">
        <v>0</v>
      </c>
      <c r="P3807">
        <v>203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376.170278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2767431</v>
      </c>
      <c r="B3808">
        <v>2</v>
      </c>
      <c r="C3808" t="s">
        <v>76</v>
      </c>
      <c r="D3808" t="s">
        <v>83</v>
      </c>
      <c r="E3808" t="s">
        <v>167</v>
      </c>
      <c r="F3808" t="s">
        <v>10699</v>
      </c>
      <c r="G3808" t="s">
        <v>206</v>
      </c>
      <c r="H3808" t="s">
        <v>46</v>
      </c>
      <c r="I3808" t="s">
        <v>129</v>
      </c>
      <c r="J3808" t="s">
        <v>130</v>
      </c>
      <c r="K3808" t="s">
        <v>131</v>
      </c>
      <c r="L3808" t="s">
        <v>10499</v>
      </c>
      <c r="M3808" t="s">
        <v>10700</v>
      </c>
      <c r="N3808">
        <v>1.260277777</v>
      </c>
      <c r="O3808">
        <v>0</v>
      </c>
      <c r="P3808">
        <v>324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408.33</v>
      </c>
      <c r="W3808">
        <v>0</v>
      </c>
      <c r="X3808">
        <v>0</v>
      </c>
      <c r="Y3808">
        <v>0</v>
      </c>
      <c r="Z3808">
        <v>0</v>
      </c>
    </row>
    <row r="3809" spans="1:26" x14ac:dyDescent="0.3">
      <c r="A3809">
        <v>2767694</v>
      </c>
      <c r="B3809">
        <v>1</v>
      </c>
      <c r="C3809" t="s">
        <v>76</v>
      </c>
      <c r="D3809" t="s">
        <v>93</v>
      </c>
      <c r="E3809" t="s">
        <v>153</v>
      </c>
      <c r="F3809" t="s">
        <v>10701</v>
      </c>
      <c r="G3809" t="s">
        <v>249</v>
      </c>
      <c r="H3809" t="s">
        <v>46</v>
      </c>
      <c r="I3809" t="s">
        <v>129</v>
      </c>
      <c r="J3809" t="s">
        <v>130</v>
      </c>
      <c r="K3809" t="s">
        <v>131</v>
      </c>
      <c r="L3809" t="s">
        <v>10702</v>
      </c>
      <c r="M3809" t="s">
        <v>10703</v>
      </c>
      <c r="N3809">
        <v>1.599722222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1.5997220000000001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2767606</v>
      </c>
      <c r="B3810">
        <v>2</v>
      </c>
      <c r="C3810" t="s">
        <v>76</v>
      </c>
      <c r="D3810" t="s">
        <v>78</v>
      </c>
      <c r="E3810" t="s">
        <v>167</v>
      </c>
      <c r="F3810" t="s">
        <v>10704</v>
      </c>
      <c r="G3810" t="s">
        <v>277</v>
      </c>
      <c r="H3810" t="s">
        <v>46</v>
      </c>
      <c r="I3810" t="s">
        <v>129</v>
      </c>
      <c r="J3810" t="s">
        <v>130</v>
      </c>
      <c r="K3810" t="s">
        <v>131</v>
      </c>
      <c r="L3810" t="s">
        <v>10640</v>
      </c>
      <c r="M3810" t="s">
        <v>10705</v>
      </c>
      <c r="N3810">
        <v>0.41638888800000001</v>
      </c>
      <c r="O3810">
        <v>0</v>
      </c>
      <c r="P3810">
        <v>814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338.94055500000002</v>
      </c>
      <c r="W3810">
        <v>0</v>
      </c>
      <c r="X3810">
        <v>0</v>
      </c>
      <c r="Y3810">
        <v>0</v>
      </c>
      <c r="Z3810">
        <v>0</v>
      </c>
    </row>
    <row r="3811" spans="1:26" x14ac:dyDescent="0.3">
      <c r="A3811">
        <v>2767713</v>
      </c>
      <c r="B3811">
        <v>1</v>
      </c>
      <c r="C3811" t="s">
        <v>76</v>
      </c>
      <c r="D3811" t="s">
        <v>103</v>
      </c>
      <c r="E3811" t="s">
        <v>153</v>
      </c>
      <c r="F3811" t="s">
        <v>10706</v>
      </c>
      <c r="G3811" t="s">
        <v>155</v>
      </c>
      <c r="H3811" t="s">
        <v>46</v>
      </c>
      <c r="I3811" t="s">
        <v>129</v>
      </c>
      <c r="J3811" t="s">
        <v>130</v>
      </c>
      <c r="K3811" t="s">
        <v>131</v>
      </c>
      <c r="L3811" t="s">
        <v>10707</v>
      </c>
      <c r="M3811" t="s">
        <v>10708</v>
      </c>
      <c r="N3811">
        <v>2.0547222220000001</v>
      </c>
      <c r="O3811">
        <v>0</v>
      </c>
      <c r="P3811">
        <v>0</v>
      </c>
      <c r="Q3811">
        <v>0</v>
      </c>
      <c r="R3811">
        <v>2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4.1094439999999999</v>
      </c>
      <c r="Y3811">
        <v>0</v>
      </c>
      <c r="Z3811">
        <v>0</v>
      </c>
    </row>
    <row r="3812" spans="1:26" x14ac:dyDescent="0.3">
      <c r="A3812">
        <v>2767709</v>
      </c>
      <c r="B3812">
        <v>1</v>
      </c>
      <c r="C3812" t="s">
        <v>76</v>
      </c>
      <c r="D3812" t="s">
        <v>78</v>
      </c>
      <c r="E3812" t="s">
        <v>167</v>
      </c>
      <c r="F3812" t="s">
        <v>10709</v>
      </c>
      <c r="G3812" t="s">
        <v>160</v>
      </c>
      <c r="H3812" t="s">
        <v>46</v>
      </c>
      <c r="I3812" t="s">
        <v>129</v>
      </c>
      <c r="J3812" t="s">
        <v>130</v>
      </c>
      <c r="K3812" t="s">
        <v>131</v>
      </c>
      <c r="L3812" t="s">
        <v>10710</v>
      </c>
      <c r="M3812" t="s">
        <v>10711</v>
      </c>
      <c r="N3812">
        <v>1.035555555</v>
      </c>
      <c r="O3812">
        <v>0</v>
      </c>
      <c r="P3812">
        <v>634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656.54222200000004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2767710</v>
      </c>
      <c r="B3813">
        <v>1</v>
      </c>
      <c r="C3813" t="s">
        <v>77</v>
      </c>
      <c r="D3813" t="s">
        <v>120</v>
      </c>
      <c r="E3813" t="s">
        <v>167</v>
      </c>
      <c r="F3813" t="s">
        <v>10712</v>
      </c>
      <c r="G3813" t="s">
        <v>195</v>
      </c>
      <c r="H3813" t="s">
        <v>46</v>
      </c>
      <c r="I3813" t="s">
        <v>129</v>
      </c>
      <c r="J3813" t="s">
        <v>130</v>
      </c>
      <c r="K3813" t="s">
        <v>131</v>
      </c>
      <c r="L3813" t="s">
        <v>10713</v>
      </c>
      <c r="M3813" t="s">
        <v>10714</v>
      </c>
      <c r="N3813">
        <v>0.63611111099999995</v>
      </c>
      <c r="O3813">
        <v>0</v>
      </c>
      <c r="P3813">
        <v>0</v>
      </c>
      <c r="Q3813">
        <v>0</v>
      </c>
      <c r="R3813">
        <v>356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226.455556</v>
      </c>
      <c r="Y3813">
        <v>0</v>
      </c>
      <c r="Z3813">
        <v>0</v>
      </c>
    </row>
    <row r="3814" spans="1:26" x14ac:dyDescent="0.3">
      <c r="A3814">
        <v>2767712</v>
      </c>
      <c r="B3814">
        <v>1</v>
      </c>
      <c r="C3814" t="s">
        <v>76</v>
      </c>
      <c r="D3814" t="s">
        <v>101</v>
      </c>
      <c r="E3814" t="s">
        <v>126</v>
      </c>
      <c r="F3814" t="s">
        <v>10715</v>
      </c>
      <c r="G3814" t="s">
        <v>128</v>
      </c>
      <c r="H3814" t="s">
        <v>46</v>
      </c>
      <c r="I3814" t="s">
        <v>129</v>
      </c>
      <c r="J3814" t="s">
        <v>130</v>
      </c>
      <c r="K3814" t="s">
        <v>131</v>
      </c>
      <c r="L3814" t="s">
        <v>10716</v>
      </c>
      <c r="M3814" t="s">
        <v>10717</v>
      </c>
      <c r="N3814">
        <v>0.65333333299999996</v>
      </c>
      <c r="O3814">
        <v>0</v>
      </c>
      <c r="P3814">
        <v>96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62.72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2767720</v>
      </c>
      <c r="B3815">
        <v>1</v>
      </c>
      <c r="C3815" t="s">
        <v>76</v>
      </c>
      <c r="D3815" t="s">
        <v>78</v>
      </c>
      <c r="E3815" t="s">
        <v>153</v>
      </c>
      <c r="F3815" t="s">
        <v>10718</v>
      </c>
      <c r="G3815" t="s">
        <v>155</v>
      </c>
      <c r="H3815" t="s">
        <v>46</v>
      </c>
      <c r="I3815" t="s">
        <v>129</v>
      </c>
      <c r="J3815" t="s">
        <v>130</v>
      </c>
      <c r="K3815" t="s">
        <v>131</v>
      </c>
      <c r="L3815" t="s">
        <v>10719</v>
      </c>
      <c r="M3815" t="s">
        <v>10720</v>
      </c>
      <c r="N3815">
        <v>0.39388888799999999</v>
      </c>
      <c r="O3815">
        <v>0</v>
      </c>
      <c r="P3815">
        <v>14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5.5144440000000001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2767723</v>
      </c>
      <c r="B3816">
        <v>1</v>
      </c>
      <c r="C3816" t="s">
        <v>77</v>
      </c>
      <c r="D3816" t="s">
        <v>115</v>
      </c>
      <c r="E3816" t="s">
        <v>153</v>
      </c>
      <c r="F3816" t="s">
        <v>10721</v>
      </c>
      <c r="G3816" t="s">
        <v>249</v>
      </c>
      <c r="H3816" t="s">
        <v>46</v>
      </c>
      <c r="I3816" t="s">
        <v>129</v>
      </c>
      <c r="J3816" t="s">
        <v>130</v>
      </c>
      <c r="K3816" t="s">
        <v>131</v>
      </c>
      <c r="L3816" t="s">
        <v>10722</v>
      </c>
      <c r="M3816" t="s">
        <v>10723</v>
      </c>
      <c r="N3816">
        <v>1.8361111109999999</v>
      </c>
      <c r="O3816">
        <v>0</v>
      </c>
      <c r="P3816">
        <v>0</v>
      </c>
      <c r="Q3816">
        <v>0</v>
      </c>
      <c r="R3816">
        <v>2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3.6722220000000001</v>
      </c>
      <c r="Y3816">
        <v>0</v>
      </c>
      <c r="Z3816">
        <v>0</v>
      </c>
    </row>
    <row r="3817" spans="1:26" x14ac:dyDescent="0.3">
      <c r="A3817">
        <v>2767722</v>
      </c>
      <c r="B3817">
        <v>1</v>
      </c>
      <c r="C3817" t="s">
        <v>77</v>
      </c>
      <c r="D3817" t="s">
        <v>109</v>
      </c>
      <c r="E3817" t="s">
        <v>163</v>
      </c>
      <c r="F3817" t="s">
        <v>10724</v>
      </c>
      <c r="G3817" t="s">
        <v>187</v>
      </c>
      <c r="H3817" t="s">
        <v>47</v>
      </c>
      <c r="I3817" t="s">
        <v>129</v>
      </c>
      <c r="J3817" t="s">
        <v>130</v>
      </c>
      <c r="K3817" t="s">
        <v>131</v>
      </c>
      <c r="L3817" t="s">
        <v>10725</v>
      </c>
      <c r="M3817" t="s">
        <v>10726</v>
      </c>
      <c r="N3817">
        <v>2.4594444439999998</v>
      </c>
      <c r="O3817">
        <v>0</v>
      </c>
      <c r="P3817">
        <v>9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22.135000000000002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2767727</v>
      </c>
      <c r="B3818">
        <v>1</v>
      </c>
      <c r="C3818" t="s">
        <v>76</v>
      </c>
      <c r="D3818" t="s">
        <v>81</v>
      </c>
      <c r="E3818" t="s">
        <v>145</v>
      </c>
      <c r="F3818" t="s">
        <v>10727</v>
      </c>
      <c r="G3818" t="s">
        <v>128</v>
      </c>
      <c r="H3818" t="s">
        <v>46</v>
      </c>
      <c r="I3818" t="s">
        <v>129</v>
      </c>
      <c r="J3818" t="s">
        <v>130</v>
      </c>
      <c r="K3818" t="s">
        <v>131</v>
      </c>
      <c r="L3818" t="s">
        <v>10728</v>
      </c>
      <c r="M3818" t="s">
        <v>10729</v>
      </c>
      <c r="N3818">
        <v>1.609444444</v>
      </c>
      <c r="O3818">
        <v>0</v>
      </c>
      <c r="P3818">
        <v>57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91.738332999999997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2767732</v>
      </c>
      <c r="B3819">
        <v>1</v>
      </c>
      <c r="C3819" t="s">
        <v>76</v>
      </c>
      <c r="D3819" t="s">
        <v>95</v>
      </c>
      <c r="E3819" t="s">
        <v>126</v>
      </c>
      <c r="F3819" t="s">
        <v>10730</v>
      </c>
      <c r="G3819" t="s">
        <v>128</v>
      </c>
      <c r="H3819" t="s">
        <v>46</v>
      </c>
      <c r="I3819" t="s">
        <v>129</v>
      </c>
      <c r="J3819" t="s">
        <v>130</v>
      </c>
      <c r="K3819" t="s">
        <v>131</v>
      </c>
      <c r="L3819" t="s">
        <v>10731</v>
      </c>
      <c r="M3819" t="s">
        <v>10732</v>
      </c>
      <c r="N3819">
        <v>0.77694444399999996</v>
      </c>
      <c r="O3819">
        <v>0</v>
      </c>
      <c r="P3819">
        <v>0</v>
      </c>
      <c r="Q3819">
        <v>0</v>
      </c>
      <c r="R3819">
        <v>18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13.984999999999999</v>
      </c>
      <c r="Y3819">
        <v>0</v>
      </c>
      <c r="Z3819">
        <v>0</v>
      </c>
    </row>
    <row r="3820" spans="1:26" x14ac:dyDescent="0.3">
      <c r="A3820">
        <v>2767733</v>
      </c>
      <c r="B3820">
        <v>1</v>
      </c>
      <c r="C3820" t="s">
        <v>76</v>
      </c>
      <c r="D3820" t="s">
        <v>80</v>
      </c>
      <c r="E3820" t="s">
        <v>126</v>
      </c>
      <c r="F3820" t="s">
        <v>10733</v>
      </c>
      <c r="G3820" t="s">
        <v>1679</v>
      </c>
      <c r="H3820" t="s">
        <v>46</v>
      </c>
      <c r="I3820" t="s">
        <v>129</v>
      </c>
      <c r="J3820" t="s">
        <v>130</v>
      </c>
      <c r="K3820" t="s">
        <v>131</v>
      </c>
      <c r="L3820" t="s">
        <v>10734</v>
      </c>
      <c r="M3820" t="s">
        <v>10735</v>
      </c>
      <c r="N3820">
        <v>1.500277777</v>
      </c>
      <c r="O3820">
        <v>0</v>
      </c>
      <c r="P3820">
        <v>418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627.11611100000005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2767801</v>
      </c>
      <c r="B3821">
        <v>1</v>
      </c>
      <c r="C3821" t="s">
        <v>76</v>
      </c>
      <c r="D3821" t="s">
        <v>78</v>
      </c>
      <c r="E3821" t="s">
        <v>138</v>
      </c>
      <c r="F3821" t="s">
        <v>10736</v>
      </c>
      <c r="G3821" t="s">
        <v>187</v>
      </c>
      <c r="H3821" t="s">
        <v>47</v>
      </c>
      <c r="I3821" t="s">
        <v>129</v>
      </c>
      <c r="J3821" t="s">
        <v>130</v>
      </c>
      <c r="K3821" t="s">
        <v>131</v>
      </c>
      <c r="L3821" t="s">
        <v>10737</v>
      </c>
      <c r="M3821" t="s">
        <v>10738</v>
      </c>
      <c r="N3821">
        <v>1.4669444439999999</v>
      </c>
      <c r="O3821">
        <v>1</v>
      </c>
      <c r="P3821">
        <v>11391</v>
      </c>
      <c r="Q3821">
        <v>0</v>
      </c>
      <c r="R3821">
        <v>0</v>
      </c>
      <c r="S3821">
        <v>0</v>
      </c>
      <c r="T3821">
        <v>0</v>
      </c>
      <c r="U3821">
        <v>1.466944</v>
      </c>
      <c r="V3821">
        <v>16709.964162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2767738</v>
      </c>
      <c r="B3822">
        <v>1</v>
      </c>
      <c r="C3822" t="s">
        <v>76</v>
      </c>
      <c r="D3822" t="s">
        <v>78</v>
      </c>
      <c r="E3822" t="s">
        <v>126</v>
      </c>
      <c r="F3822" t="s">
        <v>7800</v>
      </c>
      <c r="G3822" t="s">
        <v>128</v>
      </c>
      <c r="H3822" t="s">
        <v>46</v>
      </c>
      <c r="I3822" t="s">
        <v>129</v>
      </c>
      <c r="J3822" t="s">
        <v>130</v>
      </c>
      <c r="K3822" t="s">
        <v>131</v>
      </c>
      <c r="L3822" t="s">
        <v>10739</v>
      </c>
      <c r="M3822" t="s">
        <v>10740</v>
      </c>
      <c r="N3822">
        <v>1.771666666</v>
      </c>
      <c r="O3822">
        <v>0</v>
      </c>
      <c r="P3822">
        <v>143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253.348333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2767748</v>
      </c>
      <c r="B3823">
        <v>1</v>
      </c>
      <c r="C3823" t="s">
        <v>76</v>
      </c>
      <c r="D3823" t="s">
        <v>93</v>
      </c>
      <c r="E3823" t="s">
        <v>126</v>
      </c>
      <c r="F3823" t="s">
        <v>10741</v>
      </c>
      <c r="G3823" t="s">
        <v>128</v>
      </c>
      <c r="H3823" t="s">
        <v>46</v>
      </c>
      <c r="I3823" t="s">
        <v>129</v>
      </c>
      <c r="J3823" t="s">
        <v>130</v>
      </c>
      <c r="K3823" t="s">
        <v>131</v>
      </c>
      <c r="L3823" t="s">
        <v>10742</v>
      </c>
      <c r="M3823" t="s">
        <v>10743</v>
      </c>
      <c r="N3823">
        <v>1.7780555549999999</v>
      </c>
      <c r="O3823">
        <v>0</v>
      </c>
      <c r="P3823">
        <v>28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49.785556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2767746</v>
      </c>
      <c r="B3824">
        <v>1</v>
      </c>
      <c r="C3824" t="s">
        <v>76</v>
      </c>
      <c r="D3824" t="s">
        <v>86</v>
      </c>
      <c r="E3824" t="s">
        <v>126</v>
      </c>
      <c r="F3824" t="s">
        <v>10680</v>
      </c>
      <c r="G3824" t="s">
        <v>128</v>
      </c>
      <c r="H3824" t="s">
        <v>46</v>
      </c>
      <c r="I3824" t="s">
        <v>129</v>
      </c>
      <c r="J3824" t="s">
        <v>130</v>
      </c>
      <c r="K3824" t="s">
        <v>131</v>
      </c>
      <c r="L3824" t="s">
        <v>10744</v>
      </c>
      <c r="M3824" t="s">
        <v>10745</v>
      </c>
      <c r="N3824">
        <v>0.74416666600000003</v>
      </c>
      <c r="O3824">
        <v>0</v>
      </c>
      <c r="P3824">
        <v>218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162.22833299999999</v>
      </c>
      <c r="W3824">
        <v>0</v>
      </c>
      <c r="X3824">
        <v>0</v>
      </c>
      <c r="Y3824">
        <v>0</v>
      </c>
      <c r="Z3824">
        <v>0</v>
      </c>
    </row>
    <row r="3825" spans="1:26" x14ac:dyDescent="0.3">
      <c r="A3825">
        <v>2767747</v>
      </c>
      <c r="B3825">
        <v>1</v>
      </c>
      <c r="C3825" t="s">
        <v>76</v>
      </c>
      <c r="D3825" t="s">
        <v>101</v>
      </c>
      <c r="E3825" t="s">
        <v>167</v>
      </c>
      <c r="F3825" t="s">
        <v>10746</v>
      </c>
      <c r="G3825" t="s">
        <v>128</v>
      </c>
      <c r="H3825" t="s">
        <v>46</v>
      </c>
      <c r="I3825" t="s">
        <v>129</v>
      </c>
      <c r="J3825" t="s">
        <v>130</v>
      </c>
      <c r="K3825" t="s">
        <v>131</v>
      </c>
      <c r="L3825" t="s">
        <v>10665</v>
      </c>
      <c r="M3825" t="s">
        <v>10747</v>
      </c>
      <c r="N3825">
        <v>0.57083333300000005</v>
      </c>
      <c r="O3825">
        <v>0</v>
      </c>
      <c r="P3825">
        <v>535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305.39583299999998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2767753</v>
      </c>
      <c r="B3826">
        <v>1</v>
      </c>
      <c r="C3826" t="s">
        <v>77</v>
      </c>
      <c r="D3826" t="s">
        <v>119</v>
      </c>
      <c r="E3826" t="s">
        <v>163</v>
      </c>
      <c r="F3826" t="s">
        <v>10748</v>
      </c>
      <c r="G3826" t="s">
        <v>344</v>
      </c>
      <c r="H3826" t="s">
        <v>47</v>
      </c>
      <c r="I3826" t="s">
        <v>129</v>
      </c>
      <c r="J3826" t="s">
        <v>130</v>
      </c>
      <c r="K3826" t="s">
        <v>142</v>
      </c>
      <c r="L3826" t="s">
        <v>10749</v>
      </c>
      <c r="M3826" t="s">
        <v>10750</v>
      </c>
      <c r="N3826">
        <v>6.1411111109999998</v>
      </c>
      <c r="O3826">
        <v>1</v>
      </c>
      <c r="P3826">
        <v>365</v>
      </c>
      <c r="Q3826">
        <v>0</v>
      </c>
      <c r="R3826">
        <v>0</v>
      </c>
      <c r="S3826">
        <v>0</v>
      </c>
      <c r="T3826">
        <v>0</v>
      </c>
      <c r="U3826">
        <v>6.1411110000000004</v>
      </c>
      <c r="V3826">
        <v>2241.5055560000001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2767755</v>
      </c>
      <c r="B3827">
        <v>1</v>
      </c>
      <c r="C3827" t="s">
        <v>76</v>
      </c>
      <c r="D3827" t="s">
        <v>93</v>
      </c>
      <c r="E3827" t="s">
        <v>167</v>
      </c>
      <c r="F3827" t="s">
        <v>10751</v>
      </c>
      <c r="G3827" t="s">
        <v>195</v>
      </c>
      <c r="H3827" t="s">
        <v>46</v>
      </c>
      <c r="I3827" t="s">
        <v>129</v>
      </c>
      <c r="J3827" t="s">
        <v>130</v>
      </c>
      <c r="K3827" t="s">
        <v>131</v>
      </c>
      <c r="L3827" t="s">
        <v>10752</v>
      </c>
      <c r="M3827" t="s">
        <v>10753</v>
      </c>
      <c r="N3827">
        <v>2.6213888879999998</v>
      </c>
      <c r="O3827">
        <v>0</v>
      </c>
      <c r="P3827">
        <v>182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477.09277800000001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2767763</v>
      </c>
      <c r="B3828">
        <v>1</v>
      </c>
      <c r="C3828" t="s">
        <v>76</v>
      </c>
      <c r="D3828" t="s">
        <v>101</v>
      </c>
      <c r="E3828" t="s">
        <v>126</v>
      </c>
      <c r="F3828" t="s">
        <v>2056</v>
      </c>
      <c r="G3828" t="s">
        <v>128</v>
      </c>
      <c r="H3828" t="s">
        <v>46</v>
      </c>
      <c r="I3828" t="s">
        <v>129</v>
      </c>
      <c r="J3828" t="s">
        <v>130</v>
      </c>
      <c r="K3828" t="s">
        <v>131</v>
      </c>
      <c r="L3828" t="s">
        <v>10754</v>
      </c>
      <c r="M3828" t="s">
        <v>10755</v>
      </c>
      <c r="N3828">
        <v>2.3138888880000001</v>
      </c>
      <c r="O3828">
        <v>0</v>
      </c>
      <c r="P3828">
        <v>153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354.02499999999998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2767764</v>
      </c>
      <c r="B3829">
        <v>1</v>
      </c>
      <c r="C3829" t="s">
        <v>77</v>
      </c>
      <c r="D3829" t="s">
        <v>113</v>
      </c>
      <c r="E3829" t="s">
        <v>153</v>
      </c>
      <c r="F3829" t="s">
        <v>10756</v>
      </c>
      <c r="G3829" t="s">
        <v>249</v>
      </c>
      <c r="H3829" t="s">
        <v>46</v>
      </c>
      <c r="I3829" t="s">
        <v>129</v>
      </c>
      <c r="J3829" t="s">
        <v>130</v>
      </c>
      <c r="K3829" t="s">
        <v>131</v>
      </c>
      <c r="L3829" t="s">
        <v>10757</v>
      </c>
      <c r="M3829" t="s">
        <v>10758</v>
      </c>
      <c r="N3829">
        <v>1.1788888879999999</v>
      </c>
      <c r="O3829">
        <v>0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1.1788890000000001</v>
      </c>
      <c r="Y3829">
        <v>0</v>
      </c>
      <c r="Z3829">
        <v>0</v>
      </c>
    </row>
    <row r="3830" spans="1:26" x14ac:dyDescent="0.3">
      <c r="A3830">
        <v>2767775</v>
      </c>
      <c r="B3830">
        <v>1</v>
      </c>
      <c r="C3830" t="s">
        <v>76</v>
      </c>
      <c r="D3830" t="s">
        <v>78</v>
      </c>
      <c r="E3830" t="s">
        <v>145</v>
      </c>
      <c r="F3830" t="s">
        <v>10759</v>
      </c>
      <c r="G3830" t="s">
        <v>348</v>
      </c>
      <c r="H3830" t="s">
        <v>46</v>
      </c>
      <c r="I3830" t="s">
        <v>129</v>
      </c>
      <c r="J3830" t="s">
        <v>130</v>
      </c>
      <c r="K3830" t="s">
        <v>142</v>
      </c>
      <c r="L3830" t="s">
        <v>10760</v>
      </c>
      <c r="M3830" t="s">
        <v>10761</v>
      </c>
      <c r="N3830">
        <v>4.2666666659999999</v>
      </c>
      <c r="O3830">
        <v>0</v>
      </c>
      <c r="P3830">
        <v>73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311.46666699999997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2767801</v>
      </c>
      <c r="B3831">
        <v>2</v>
      </c>
      <c r="C3831" t="s">
        <v>76</v>
      </c>
      <c r="D3831" t="s">
        <v>78</v>
      </c>
      <c r="E3831" t="s">
        <v>138</v>
      </c>
      <c r="F3831" t="s">
        <v>10762</v>
      </c>
      <c r="G3831" t="s">
        <v>187</v>
      </c>
      <c r="H3831" t="s">
        <v>47</v>
      </c>
      <c r="I3831" t="s">
        <v>129</v>
      </c>
      <c r="J3831" t="s">
        <v>130</v>
      </c>
      <c r="K3831" t="s">
        <v>131</v>
      </c>
      <c r="L3831" t="s">
        <v>10738</v>
      </c>
      <c r="M3831" t="s">
        <v>10763</v>
      </c>
      <c r="N3831">
        <v>0.16638888800000001</v>
      </c>
      <c r="O3831">
        <v>1</v>
      </c>
      <c r="P3831">
        <v>11391</v>
      </c>
      <c r="Q3831">
        <v>0</v>
      </c>
      <c r="R3831">
        <v>0</v>
      </c>
      <c r="S3831">
        <v>0</v>
      </c>
      <c r="T3831">
        <v>0</v>
      </c>
      <c r="U3831">
        <v>0.16638900000000001</v>
      </c>
      <c r="V3831">
        <v>1895.3358229999999</v>
      </c>
      <c r="W3831">
        <v>0</v>
      </c>
      <c r="X3831">
        <v>0</v>
      </c>
      <c r="Y3831">
        <v>0</v>
      </c>
      <c r="Z3831">
        <v>0</v>
      </c>
    </row>
    <row r="3832" spans="1:26" x14ac:dyDescent="0.3">
      <c r="A3832">
        <v>2767801</v>
      </c>
      <c r="B3832">
        <v>3</v>
      </c>
      <c r="C3832" t="s">
        <v>76</v>
      </c>
      <c r="D3832" t="s">
        <v>78</v>
      </c>
      <c r="E3832" t="s">
        <v>138</v>
      </c>
      <c r="F3832" t="s">
        <v>10736</v>
      </c>
      <c r="G3832" t="s">
        <v>187</v>
      </c>
      <c r="H3832" t="s">
        <v>47</v>
      </c>
      <c r="I3832" t="s">
        <v>129</v>
      </c>
      <c r="J3832" t="s">
        <v>130</v>
      </c>
      <c r="K3832" t="s">
        <v>131</v>
      </c>
      <c r="L3832" t="s">
        <v>10764</v>
      </c>
      <c r="M3832" t="s">
        <v>10765</v>
      </c>
      <c r="N3832">
        <v>1.049722222</v>
      </c>
      <c r="O3832">
        <v>1</v>
      </c>
      <c r="P3832">
        <v>11391</v>
      </c>
      <c r="Q3832">
        <v>0</v>
      </c>
      <c r="R3832">
        <v>0</v>
      </c>
      <c r="S3832">
        <v>0</v>
      </c>
      <c r="T3832">
        <v>0</v>
      </c>
      <c r="U3832">
        <v>1.049722</v>
      </c>
      <c r="V3832">
        <v>11957.385831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2767774</v>
      </c>
      <c r="B3833">
        <v>1</v>
      </c>
      <c r="C3833" t="s">
        <v>77</v>
      </c>
      <c r="D3833" t="s">
        <v>123</v>
      </c>
      <c r="E3833" t="s">
        <v>158</v>
      </c>
      <c r="F3833" t="s">
        <v>6025</v>
      </c>
      <c r="G3833" t="s">
        <v>199</v>
      </c>
      <c r="H3833" t="s">
        <v>47</v>
      </c>
      <c r="I3833" t="s">
        <v>129</v>
      </c>
      <c r="J3833" t="s">
        <v>130</v>
      </c>
      <c r="K3833" t="s">
        <v>131</v>
      </c>
      <c r="L3833" t="s">
        <v>10766</v>
      </c>
      <c r="M3833" t="s">
        <v>10767</v>
      </c>
      <c r="N3833">
        <v>2.2777777769999998</v>
      </c>
      <c r="O3833">
        <v>68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154.88888900000001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2767779</v>
      </c>
      <c r="B3834">
        <v>1</v>
      </c>
      <c r="C3834" t="s">
        <v>76</v>
      </c>
      <c r="D3834" t="s">
        <v>81</v>
      </c>
      <c r="E3834" t="s">
        <v>167</v>
      </c>
      <c r="F3834" t="s">
        <v>10768</v>
      </c>
      <c r="G3834" t="s">
        <v>371</v>
      </c>
      <c r="H3834" t="s">
        <v>46</v>
      </c>
      <c r="I3834" t="s">
        <v>129</v>
      </c>
      <c r="J3834" t="s">
        <v>130</v>
      </c>
      <c r="K3834" t="s">
        <v>131</v>
      </c>
      <c r="L3834" t="s">
        <v>10769</v>
      </c>
      <c r="M3834" t="s">
        <v>10770</v>
      </c>
      <c r="N3834">
        <v>1.1744444439999999</v>
      </c>
      <c r="O3834">
        <v>0</v>
      </c>
      <c r="P3834">
        <v>686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805.66888900000004</v>
      </c>
      <c r="W3834">
        <v>0</v>
      </c>
      <c r="X3834">
        <v>0</v>
      </c>
      <c r="Y3834">
        <v>0</v>
      </c>
      <c r="Z3834">
        <v>0</v>
      </c>
    </row>
    <row r="3835" spans="1:26" x14ac:dyDescent="0.3">
      <c r="A3835">
        <v>2767780</v>
      </c>
      <c r="B3835">
        <v>1</v>
      </c>
      <c r="C3835" t="s">
        <v>77</v>
      </c>
      <c r="D3835" t="s">
        <v>119</v>
      </c>
      <c r="E3835" t="s">
        <v>163</v>
      </c>
      <c r="F3835" t="s">
        <v>7314</v>
      </c>
      <c r="G3835" t="s">
        <v>344</v>
      </c>
      <c r="H3835" t="s">
        <v>47</v>
      </c>
      <c r="I3835" t="s">
        <v>129</v>
      </c>
      <c r="J3835" t="s">
        <v>130</v>
      </c>
      <c r="K3835" t="s">
        <v>142</v>
      </c>
      <c r="L3835" t="s">
        <v>10771</v>
      </c>
      <c r="M3835" t="s">
        <v>10772</v>
      </c>
      <c r="N3835">
        <v>3.588333333</v>
      </c>
      <c r="O3835">
        <v>0</v>
      </c>
      <c r="P3835">
        <v>386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1385.096667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2767782</v>
      </c>
      <c r="B3836">
        <v>1</v>
      </c>
      <c r="C3836" t="s">
        <v>76</v>
      </c>
      <c r="D3836" t="s">
        <v>88</v>
      </c>
      <c r="E3836" t="s">
        <v>145</v>
      </c>
      <c r="F3836" t="s">
        <v>10773</v>
      </c>
      <c r="G3836" t="s">
        <v>1679</v>
      </c>
      <c r="H3836" t="s">
        <v>46</v>
      </c>
      <c r="I3836" t="s">
        <v>129</v>
      </c>
      <c r="J3836" t="s">
        <v>130</v>
      </c>
      <c r="K3836" t="s">
        <v>131</v>
      </c>
      <c r="L3836" t="s">
        <v>10774</v>
      </c>
      <c r="M3836" t="s">
        <v>10775</v>
      </c>
      <c r="N3836">
        <v>0.716388888</v>
      </c>
      <c r="O3836">
        <v>0</v>
      </c>
      <c r="P3836">
        <v>141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101.01083300000001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2767801</v>
      </c>
      <c r="B3837">
        <v>4</v>
      </c>
      <c r="C3837" t="s">
        <v>76</v>
      </c>
      <c r="D3837" t="s">
        <v>80</v>
      </c>
      <c r="E3837" t="s">
        <v>163</v>
      </c>
      <c r="F3837" t="s">
        <v>10776</v>
      </c>
      <c r="G3837" t="s">
        <v>187</v>
      </c>
      <c r="H3837" t="s">
        <v>47</v>
      </c>
      <c r="I3837" t="s">
        <v>129</v>
      </c>
      <c r="J3837" t="s">
        <v>130</v>
      </c>
      <c r="K3837" t="s">
        <v>131</v>
      </c>
      <c r="L3837" t="s">
        <v>10777</v>
      </c>
      <c r="M3837" t="s">
        <v>10778</v>
      </c>
      <c r="N3837">
        <v>2.233055555</v>
      </c>
      <c r="O3837">
        <v>0</v>
      </c>
      <c r="P3837">
        <v>217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484.57305500000001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2767786</v>
      </c>
      <c r="B3838">
        <v>1</v>
      </c>
      <c r="C3838" t="s">
        <v>76</v>
      </c>
      <c r="D3838" t="s">
        <v>81</v>
      </c>
      <c r="E3838" t="s">
        <v>153</v>
      </c>
      <c r="F3838" t="s">
        <v>10394</v>
      </c>
      <c r="G3838" t="s">
        <v>206</v>
      </c>
      <c r="H3838" t="s">
        <v>46</v>
      </c>
      <c r="I3838" t="s">
        <v>129</v>
      </c>
      <c r="J3838" t="s">
        <v>130</v>
      </c>
      <c r="K3838" t="s">
        <v>131</v>
      </c>
      <c r="L3838" t="s">
        <v>10779</v>
      </c>
      <c r="M3838" t="s">
        <v>10780</v>
      </c>
      <c r="N3838">
        <v>2.363611111</v>
      </c>
      <c r="O3838">
        <v>0</v>
      </c>
      <c r="P3838">
        <v>10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23.636111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2767785</v>
      </c>
      <c r="B3839">
        <v>1</v>
      </c>
      <c r="C3839" t="s">
        <v>76</v>
      </c>
      <c r="D3839" t="s">
        <v>91</v>
      </c>
      <c r="E3839" t="s">
        <v>126</v>
      </c>
      <c r="F3839" t="s">
        <v>10781</v>
      </c>
      <c r="G3839" t="s">
        <v>160</v>
      </c>
      <c r="H3839" t="s">
        <v>46</v>
      </c>
      <c r="I3839" t="s">
        <v>129</v>
      </c>
      <c r="J3839" t="s">
        <v>130</v>
      </c>
      <c r="K3839" t="s">
        <v>131</v>
      </c>
      <c r="L3839" t="s">
        <v>10782</v>
      </c>
      <c r="M3839" t="s">
        <v>10783</v>
      </c>
      <c r="N3839">
        <v>0.49722222199999999</v>
      </c>
      <c r="O3839">
        <v>0</v>
      </c>
      <c r="P3839">
        <v>79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39.280555999999997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2767787</v>
      </c>
      <c r="B3840">
        <v>1</v>
      </c>
      <c r="C3840" t="s">
        <v>76</v>
      </c>
      <c r="D3840" t="s">
        <v>79</v>
      </c>
      <c r="E3840" t="s">
        <v>222</v>
      </c>
      <c r="F3840" t="s">
        <v>10784</v>
      </c>
      <c r="G3840" t="s">
        <v>728</v>
      </c>
      <c r="H3840" t="s">
        <v>47</v>
      </c>
      <c r="I3840" t="s">
        <v>339</v>
      </c>
      <c r="J3840" t="s">
        <v>130</v>
      </c>
      <c r="K3840" t="s">
        <v>142</v>
      </c>
      <c r="L3840" t="s">
        <v>10785</v>
      </c>
      <c r="M3840" t="s">
        <v>10786</v>
      </c>
      <c r="N3840">
        <v>4.6111111000000003E-2</v>
      </c>
      <c r="O3840">
        <v>0</v>
      </c>
      <c r="P3840">
        <v>928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42.791111000000001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2767788</v>
      </c>
      <c r="B3841">
        <v>1</v>
      </c>
      <c r="C3841" t="s">
        <v>76</v>
      </c>
      <c r="D3841" t="s">
        <v>79</v>
      </c>
      <c r="E3841" t="s">
        <v>222</v>
      </c>
      <c r="F3841" t="s">
        <v>10787</v>
      </c>
      <c r="G3841" t="s">
        <v>728</v>
      </c>
      <c r="H3841" t="s">
        <v>47</v>
      </c>
      <c r="I3841" t="s">
        <v>339</v>
      </c>
      <c r="J3841" t="s">
        <v>130</v>
      </c>
      <c r="K3841" t="s">
        <v>142</v>
      </c>
      <c r="L3841" t="s">
        <v>10788</v>
      </c>
      <c r="M3841" t="s">
        <v>10789</v>
      </c>
      <c r="N3841">
        <v>3.6388888000000001E-2</v>
      </c>
      <c r="O3841">
        <v>7</v>
      </c>
      <c r="P3841">
        <v>3261</v>
      </c>
      <c r="Q3841">
        <v>0</v>
      </c>
      <c r="R3841">
        <v>0</v>
      </c>
      <c r="S3841">
        <v>0</v>
      </c>
      <c r="T3841">
        <v>0</v>
      </c>
      <c r="U3841">
        <v>0.254722</v>
      </c>
      <c r="V3841">
        <v>118.664164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2767796</v>
      </c>
      <c r="B3842">
        <v>1</v>
      </c>
      <c r="C3842" t="s">
        <v>76</v>
      </c>
      <c r="D3842" t="s">
        <v>78</v>
      </c>
      <c r="E3842" t="s">
        <v>163</v>
      </c>
      <c r="F3842" t="s">
        <v>6160</v>
      </c>
      <c r="G3842" t="s">
        <v>728</v>
      </c>
      <c r="H3842" t="s">
        <v>47</v>
      </c>
      <c r="I3842" t="s">
        <v>129</v>
      </c>
      <c r="J3842" t="s">
        <v>130</v>
      </c>
      <c r="K3842" t="s">
        <v>142</v>
      </c>
      <c r="L3842" t="s">
        <v>10790</v>
      </c>
      <c r="M3842" t="s">
        <v>10791</v>
      </c>
      <c r="N3842">
        <v>0.28583333300000002</v>
      </c>
      <c r="O3842">
        <v>0</v>
      </c>
      <c r="P3842">
        <v>857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244.95916600000001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2767810</v>
      </c>
      <c r="B3843">
        <v>1</v>
      </c>
      <c r="C3843" t="s">
        <v>76</v>
      </c>
      <c r="D3843" t="s">
        <v>91</v>
      </c>
      <c r="E3843" t="s">
        <v>126</v>
      </c>
      <c r="F3843" t="s">
        <v>10792</v>
      </c>
      <c r="G3843" t="s">
        <v>160</v>
      </c>
      <c r="H3843" t="s">
        <v>46</v>
      </c>
      <c r="I3843" t="s">
        <v>129</v>
      </c>
      <c r="J3843" t="s">
        <v>130</v>
      </c>
      <c r="K3843" t="s">
        <v>131</v>
      </c>
      <c r="L3843" t="s">
        <v>10793</v>
      </c>
      <c r="M3843" t="s">
        <v>10794</v>
      </c>
      <c r="N3843">
        <v>0.75972222199999995</v>
      </c>
      <c r="O3843">
        <v>0</v>
      </c>
      <c r="P3843">
        <v>0</v>
      </c>
      <c r="Q3843">
        <v>0</v>
      </c>
      <c r="R3843">
        <v>85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64.576389000000006</v>
      </c>
      <c r="Y3843">
        <v>0</v>
      </c>
      <c r="Z3843">
        <v>0</v>
      </c>
    </row>
    <row r="3844" spans="1:26" x14ac:dyDescent="0.3">
      <c r="A3844">
        <v>2767812</v>
      </c>
      <c r="B3844">
        <v>1</v>
      </c>
      <c r="C3844" t="s">
        <v>76</v>
      </c>
      <c r="D3844" t="s">
        <v>78</v>
      </c>
      <c r="E3844" t="s">
        <v>145</v>
      </c>
      <c r="F3844" t="s">
        <v>10034</v>
      </c>
      <c r="G3844" t="s">
        <v>128</v>
      </c>
      <c r="H3844" t="s">
        <v>46</v>
      </c>
      <c r="I3844" t="s">
        <v>129</v>
      </c>
      <c r="J3844" t="s">
        <v>130</v>
      </c>
      <c r="K3844" t="s">
        <v>131</v>
      </c>
      <c r="L3844" t="s">
        <v>10795</v>
      </c>
      <c r="M3844" t="s">
        <v>10796</v>
      </c>
      <c r="N3844">
        <v>2.4075000000000002</v>
      </c>
      <c r="O3844">
        <v>0</v>
      </c>
      <c r="P3844">
        <v>202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486.315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2767814</v>
      </c>
      <c r="B3845">
        <v>1</v>
      </c>
      <c r="C3845" t="s">
        <v>77</v>
      </c>
      <c r="D3845" t="s">
        <v>124</v>
      </c>
      <c r="E3845" t="s">
        <v>153</v>
      </c>
      <c r="F3845" t="s">
        <v>10797</v>
      </c>
      <c r="G3845" t="s">
        <v>155</v>
      </c>
      <c r="H3845" t="s">
        <v>46</v>
      </c>
      <c r="I3845" t="s">
        <v>129</v>
      </c>
      <c r="J3845" t="s">
        <v>130</v>
      </c>
      <c r="K3845" t="s">
        <v>131</v>
      </c>
      <c r="L3845" t="s">
        <v>10798</v>
      </c>
      <c r="M3845" t="s">
        <v>10799</v>
      </c>
      <c r="N3845">
        <v>8.0380555549999997</v>
      </c>
      <c r="O3845">
        <v>0</v>
      </c>
      <c r="P3845">
        <v>10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80.380555999999999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2767821</v>
      </c>
      <c r="B3846">
        <v>1</v>
      </c>
      <c r="C3846" t="s">
        <v>76</v>
      </c>
      <c r="D3846" t="s">
        <v>82</v>
      </c>
      <c r="E3846" t="s">
        <v>126</v>
      </c>
      <c r="F3846" t="s">
        <v>10800</v>
      </c>
      <c r="G3846" t="s">
        <v>1679</v>
      </c>
      <c r="H3846" t="s">
        <v>46</v>
      </c>
      <c r="I3846" t="s">
        <v>129</v>
      </c>
      <c r="J3846" t="s">
        <v>130</v>
      </c>
      <c r="K3846" t="s">
        <v>131</v>
      </c>
      <c r="L3846" t="s">
        <v>10801</v>
      </c>
      <c r="M3846" t="s">
        <v>10802</v>
      </c>
      <c r="N3846">
        <v>1.372777777</v>
      </c>
      <c r="O3846">
        <v>0</v>
      </c>
      <c r="P3846">
        <v>17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23.337222000000001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2767826</v>
      </c>
      <c r="B3847">
        <v>1</v>
      </c>
      <c r="C3847" t="s">
        <v>76</v>
      </c>
      <c r="D3847" t="s">
        <v>95</v>
      </c>
      <c r="E3847" t="s">
        <v>126</v>
      </c>
      <c r="F3847" t="s">
        <v>5711</v>
      </c>
      <c r="G3847" t="s">
        <v>371</v>
      </c>
      <c r="H3847" t="s">
        <v>46</v>
      </c>
      <c r="I3847" t="s">
        <v>129</v>
      </c>
      <c r="J3847" t="s">
        <v>130</v>
      </c>
      <c r="K3847" t="s">
        <v>131</v>
      </c>
      <c r="L3847" t="s">
        <v>10803</v>
      </c>
      <c r="M3847" t="s">
        <v>10804</v>
      </c>
      <c r="N3847">
        <v>7.0552777769999997</v>
      </c>
      <c r="O3847">
        <v>0</v>
      </c>
      <c r="P3847">
        <v>0</v>
      </c>
      <c r="Q3847">
        <v>0</v>
      </c>
      <c r="R3847">
        <v>47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331.59805599999999</v>
      </c>
      <c r="Y3847">
        <v>0</v>
      </c>
      <c r="Z3847">
        <v>0</v>
      </c>
    </row>
    <row r="3848" spans="1:26" x14ac:dyDescent="0.3">
      <c r="A3848">
        <v>2767967</v>
      </c>
      <c r="B3848">
        <v>1</v>
      </c>
      <c r="C3848" t="s">
        <v>77</v>
      </c>
      <c r="D3848" t="s">
        <v>110</v>
      </c>
      <c r="E3848" t="s">
        <v>158</v>
      </c>
      <c r="F3848" t="s">
        <v>6674</v>
      </c>
      <c r="G3848" t="s">
        <v>348</v>
      </c>
      <c r="H3848" t="s">
        <v>47</v>
      </c>
      <c r="I3848" t="s">
        <v>129</v>
      </c>
      <c r="J3848" t="s">
        <v>130</v>
      </c>
      <c r="K3848" t="s">
        <v>142</v>
      </c>
      <c r="L3848" t="s">
        <v>10805</v>
      </c>
      <c r="M3848" t="s">
        <v>10806</v>
      </c>
      <c r="N3848">
        <v>9.4797222219999995</v>
      </c>
      <c r="O3848">
        <v>0</v>
      </c>
      <c r="P3848">
        <v>0</v>
      </c>
      <c r="Q3848">
        <v>0</v>
      </c>
      <c r="R3848">
        <v>0</v>
      </c>
      <c r="S3848">
        <v>8</v>
      </c>
      <c r="T3848">
        <v>596</v>
      </c>
      <c r="U3848">
        <v>0</v>
      </c>
      <c r="V3848">
        <v>0</v>
      </c>
      <c r="W3848">
        <v>0</v>
      </c>
      <c r="X3848">
        <v>0</v>
      </c>
      <c r="Y3848">
        <v>75.837778</v>
      </c>
      <c r="Z3848">
        <v>5649.914444</v>
      </c>
    </row>
    <row r="3849" spans="1:26" x14ac:dyDescent="0.3">
      <c r="A3849">
        <v>2767829</v>
      </c>
      <c r="B3849">
        <v>1</v>
      </c>
      <c r="C3849" t="s">
        <v>77</v>
      </c>
      <c r="D3849" t="s">
        <v>118</v>
      </c>
      <c r="E3849" t="s">
        <v>126</v>
      </c>
      <c r="F3849" t="s">
        <v>10807</v>
      </c>
      <c r="G3849" t="s">
        <v>128</v>
      </c>
      <c r="H3849" t="s">
        <v>46</v>
      </c>
      <c r="I3849" t="s">
        <v>129</v>
      </c>
      <c r="J3849" t="s">
        <v>130</v>
      </c>
      <c r="K3849" t="s">
        <v>131</v>
      </c>
      <c r="L3849" t="s">
        <v>10808</v>
      </c>
      <c r="M3849" t="s">
        <v>10809</v>
      </c>
      <c r="N3849">
        <v>1.033055555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37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38.223056</v>
      </c>
    </row>
    <row r="3850" spans="1:26" x14ac:dyDescent="0.3">
      <c r="A3850">
        <v>2767830</v>
      </c>
      <c r="B3850">
        <v>1</v>
      </c>
      <c r="C3850" t="s">
        <v>76</v>
      </c>
      <c r="D3850" t="s">
        <v>78</v>
      </c>
      <c r="E3850" t="s">
        <v>145</v>
      </c>
      <c r="F3850" t="s">
        <v>10058</v>
      </c>
      <c r="G3850" t="s">
        <v>150</v>
      </c>
      <c r="H3850" t="s">
        <v>46</v>
      </c>
      <c r="I3850" t="s">
        <v>129</v>
      </c>
      <c r="J3850" t="s">
        <v>130</v>
      </c>
      <c r="K3850" t="s">
        <v>131</v>
      </c>
      <c r="L3850" t="s">
        <v>10810</v>
      </c>
      <c r="M3850" t="s">
        <v>10811</v>
      </c>
      <c r="N3850">
        <v>1.9927777769999999</v>
      </c>
      <c r="O3850">
        <v>0</v>
      </c>
      <c r="P3850">
        <v>14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27.898889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2767834</v>
      </c>
      <c r="B3851">
        <v>1</v>
      </c>
      <c r="C3851" t="s">
        <v>77</v>
      </c>
      <c r="D3851" t="s">
        <v>111</v>
      </c>
      <c r="E3851" t="s">
        <v>163</v>
      </c>
      <c r="F3851" t="s">
        <v>10812</v>
      </c>
      <c r="G3851" t="s">
        <v>364</v>
      </c>
      <c r="H3851" t="s">
        <v>47</v>
      </c>
      <c r="I3851" t="s">
        <v>129</v>
      </c>
      <c r="J3851" t="s">
        <v>130</v>
      </c>
      <c r="K3851" t="s">
        <v>131</v>
      </c>
      <c r="L3851" t="s">
        <v>10813</v>
      </c>
      <c r="M3851" t="s">
        <v>10814</v>
      </c>
      <c r="N3851">
        <v>2.2561111110000001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291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656.52833299999998</v>
      </c>
    </row>
    <row r="3852" spans="1:26" x14ac:dyDescent="0.3">
      <c r="A3852">
        <v>2767835</v>
      </c>
      <c r="B3852">
        <v>1</v>
      </c>
      <c r="C3852" t="s">
        <v>77</v>
      </c>
      <c r="D3852" t="s">
        <v>114</v>
      </c>
      <c r="E3852" t="s">
        <v>163</v>
      </c>
      <c r="F3852" t="s">
        <v>10815</v>
      </c>
      <c r="G3852" t="s">
        <v>264</v>
      </c>
      <c r="H3852" t="s">
        <v>47</v>
      </c>
      <c r="I3852" t="s">
        <v>129</v>
      </c>
      <c r="J3852" t="s">
        <v>130</v>
      </c>
      <c r="K3852" t="s">
        <v>131</v>
      </c>
      <c r="L3852" t="s">
        <v>10816</v>
      </c>
      <c r="M3852" t="s">
        <v>10817</v>
      </c>
      <c r="N3852">
        <v>1.061388888</v>
      </c>
      <c r="O3852">
        <v>0</v>
      </c>
      <c r="P3852">
        <v>0</v>
      </c>
      <c r="Q3852">
        <v>0</v>
      </c>
      <c r="R3852">
        <v>0</v>
      </c>
      <c r="S3852">
        <v>25</v>
      </c>
      <c r="T3852">
        <v>60</v>
      </c>
      <c r="U3852">
        <v>0</v>
      </c>
      <c r="V3852">
        <v>0</v>
      </c>
      <c r="W3852">
        <v>0</v>
      </c>
      <c r="X3852">
        <v>0</v>
      </c>
      <c r="Y3852">
        <v>26.534721999999999</v>
      </c>
      <c r="Z3852">
        <v>63.683332999999998</v>
      </c>
    </row>
    <row r="3853" spans="1:26" x14ac:dyDescent="0.3">
      <c r="A3853">
        <v>2767837</v>
      </c>
      <c r="B3853">
        <v>1</v>
      </c>
      <c r="C3853" t="s">
        <v>76</v>
      </c>
      <c r="D3853" t="s">
        <v>90</v>
      </c>
      <c r="E3853" t="s">
        <v>145</v>
      </c>
      <c r="F3853" t="s">
        <v>10818</v>
      </c>
      <c r="G3853" t="s">
        <v>160</v>
      </c>
      <c r="H3853" t="s">
        <v>46</v>
      </c>
      <c r="I3853" t="s">
        <v>129</v>
      </c>
      <c r="J3853" t="s">
        <v>130</v>
      </c>
      <c r="K3853" t="s">
        <v>131</v>
      </c>
      <c r="L3853" t="s">
        <v>10819</v>
      </c>
      <c r="M3853" t="s">
        <v>10820</v>
      </c>
      <c r="N3853">
        <v>0.96027777700000005</v>
      </c>
      <c r="O3853">
        <v>0</v>
      </c>
      <c r="P3853">
        <v>6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5.7616670000000001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2767838</v>
      </c>
      <c r="B3854">
        <v>1</v>
      </c>
      <c r="C3854" t="s">
        <v>77</v>
      </c>
      <c r="D3854" t="s">
        <v>112</v>
      </c>
      <c r="E3854" t="s">
        <v>222</v>
      </c>
      <c r="F3854" t="s">
        <v>5134</v>
      </c>
      <c r="G3854" t="s">
        <v>344</v>
      </c>
      <c r="H3854" t="s">
        <v>47</v>
      </c>
      <c r="I3854" t="s">
        <v>129</v>
      </c>
      <c r="J3854" t="s">
        <v>130</v>
      </c>
      <c r="K3854" t="s">
        <v>142</v>
      </c>
      <c r="L3854" t="s">
        <v>10821</v>
      </c>
      <c r="M3854" t="s">
        <v>10822</v>
      </c>
      <c r="N3854">
        <v>3.3336111110000002</v>
      </c>
      <c r="O3854">
        <v>10</v>
      </c>
      <c r="P3854">
        <v>0</v>
      </c>
      <c r="Q3854">
        <v>429</v>
      </c>
      <c r="R3854">
        <v>111</v>
      </c>
      <c r="S3854">
        <v>197</v>
      </c>
      <c r="T3854">
        <v>5255</v>
      </c>
      <c r="U3854">
        <v>33.336111000000002</v>
      </c>
      <c r="V3854">
        <v>0</v>
      </c>
      <c r="W3854">
        <v>1430.1191670000001</v>
      </c>
      <c r="X3854">
        <v>370.03083299999997</v>
      </c>
      <c r="Y3854">
        <v>656.72138900000004</v>
      </c>
      <c r="Z3854">
        <v>17518.126388000001</v>
      </c>
    </row>
    <row r="3855" spans="1:26" x14ac:dyDescent="0.3">
      <c r="A3855">
        <v>2767839</v>
      </c>
      <c r="B3855">
        <v>1</v>
      </c>
      <c r="C3855" t="s">
        <v>77</v>
      </c>
      <c r="D3855" t="s">
        <v>123</v>
      </c>
      <c r="E3855" t="s">
        <v>158</v>
      </c>
      <c r="F3855" t="s">
        <v>2242</v>
      </c>
      <c r="G3855" t="s">
        <v>344</v>
      </c>
      <c r="H3855" t="s">
        <v>47</v>
      </c>
      <c r="I3855" t="s">
        <v>129</v>
      </c>
      <c r="J3855" t="s">
        <v>130</v>
      </c>
      <c r="K3855" t="s">
        <v>142</v>
      </c>
      <c r="L3855" t="s">
        <v>10823</v>
      </c>
      <c r="M3855" t="s">
        <v>10824</v>
      </c>
      <c r="N3855">
        <v>9.4905555550000003</v>
      </c>
      <c r="O3855">
        <v>67</v>
      </c>
      <c r="P3855">
        <v>40</v>
      </c>
      <c r="Q3855">
        <v>0</v>
      </c>
      <c r="R3855">
        <v>0</v>
      </c>
      <c r="S3855">
        <v>0</v>
      </c>
      <c r="T3855">
        <v>0</v>
      </c>
      <c r="U3855">
        <v>635.86722199999997</v>
      </c>
      <c r="V3855">
        <v>379.62222200000002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2767841</v>
      </c>
      <c r="B3856">
        <v>1</v>
      </c>
      <c r="C3856" t="s">
        <v>77</v>
      </c>
      <c r="D3856" t="s">
        <v>123</v>
      </c>
      <c r="E3856" t="s">
        <v>158</v>
      </c>
      <c r="F3856" t="s">
        <v>159</v>
      </c>
      <c r="G3856" t="s">
        <v>199</v>
      </c>
      <c r="H3856" t="s">
        <v>47</v>
      </c>
      <c r="I3856" t="s">
        <v>129</v>
      </c>
      <c r="J3856" t="s">
        <v>130</v>
      </c>
      <c r="K3856" t="s">
        <v>131</v>
      </c>
      <c r="L3856" t="s">
        <v>10825</v>
      </c>
      <c r="M3856" t="s">
        <v>10826</v>
      </c>
      <c r="N3856">
        <v>1.8319444439999999</v>
      </c>
      <c r="O3856">
        <v>213</v>
      </c>
      <c r="P3856">
        <v>141</v>
      </c>
      <c r="Q3856">
        <v>0</v>
      </c>
      <c r="R3856">
        <v>0</v>
      </c>
      <c r="S3856">
        <v>0</v>
      </c>
      <c r="T3856">
        <v>0</v>
      </c>
      <c r="U3856">
        <v>390.20416699999998</v>
      </c>
      <c r="V3856">
        <v>258.30416700000001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2767840</v>
      </c>
      <c r="B3857">
        <v>1</v>
      </c>
      <c r="C3857" t="s">
        <v>76</v>
      </c>
      <c r="D3857" t="s">
        <v>78</v>
      </c>
      <c r="E3857" t="s">
        <v>153</v>
      </c>
      <c r="F3857" t="s">
        <v>10827</v>
      </c>
      <c r="G3857" t="s">
        <v>155</v>
      </c>
      <c r="H3857" t="s">
        <v>46</v>
      </c>
      <c r="I3857" t="s">
        <v>129</v>
      </c>
      <c r="J3857" t="s">
        <v>130</v>
      </c>
      <c r="K3857" t="s">
        <v>131</v>
      </c>
      <c r="L3857" t="s">
        <v>10828</v>
      </c>
      <c r="M3857" t="s">
        <v>10829</v>
      </c>
      <c r="N3857">
        <v>5.0680555549999999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5.0680560000000003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2767845</v>
      </c>
      <c r="B3858">
        <v>1</v>
      </c>
      <c r="C3858" t="s">
        <v>77</v>
      </c>
      <c r="D3858" t="s">
        <v>109</v>
      </c>
      <c r="E3858" t="s">
        <v>153</v>
      </c>
      <c r="F3858" t="s">
        <v>10830</v>
      </c>
      <c r="G3858" t="s">
        <v>206</v>
      </c>
      <c r="H3858" t="s">
        <v>46</v>
      </c>
      <c r="I3858" t="s">
        <v>129</v>
      </c>
      <c r="J3858" t="s">
        <v>130</v>
      </c>
      <c r="K3858" t="s">
        <v>131</v>
      </c>
      <c r="L3858" t="s">
        <v>10831</v>
      </c>
      <c r="M3858" t="s">
        <v>10832</v>
      </c>
      <c r="N3858">
        <v>1.471944444</v>
      </c>
      <c r="O3858">
        <v>0</v>
      </c>
      <c r="P3858">
        <v>9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13.2475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2767843</v>
      </c>
      <c r="B3859">
        <v>1</v>
      </c>
      <c r="C3859" t="s">
        <v>76</v>
      </c>
      <c r="D3859" t="s">
        <v>90</v>
      </c>
      <c r="E3859" t="s">
        <v>222</v>
      </c>
      <c r="F3859" t="s">
        <v>7476</v>
      </c>
      <c r="G3859" t="s">
        <v>199</v>
      </c>
      <c r="H3859" t="s">
        <v>47</v>
      </c>
      <c r="I3859" t="s">
        <v>129</v>
      </c>
      <c r="J3859" t="s">
        <v>130</v>
      </c>
      <c r="K3859" t="s">
        <v>131</v>
      </c>
      <c r="L3859" t="s">
        <v>10833</v>
      </c>
      <c r="M3859" t="s">
        <v>10834</v>
      </c>
      <c r="N3859">
        <v>0.61638888800000002</v>
      </c>
      <c r="O3859">
        <v>28</v>
      </c>
      <c r="P3859">
        <v>0</v>
      </c>
      <c r="Q3859">
        <v>0</v>
      </c>
      <c r="R3859">
        <v>0</v>
      </c>
      <c r="S3859">
        <v>23</v>
      </c>
      <c r="T3859">
        <v>970</v>
      </c>
      <c r="U3859">
        <v>17.258889</v>
      </c>
      <c r="V3859">
        <v>0</v>
      </c>
      <c r="W3859">
        <v>0</v>
      </c>
      <c r="X3859">
        <v>0</v>
      </c>
      <c r="Y3859">
        <v>14.176944000000001</v>
      </c>
      <c r="Z3859">
        <v>597.89722099999994</v>
      </c>
    </row>
    <row r="3860" spans="1:26" x14ac:dyDescent="0.3">
      <c r="A3860">
        <v>2767849</v>
      </c>
      <c r="B3860">
        <v>1</v>
      </c>
      <c r="C3860" t="s">
        <v>76</v>
      </c>
      <c r="D3860" t="s">
        <v>88</v>
      </c>
      <c r="E3860" t="s">
        <v>222</v>
      </c>
      <c r="F3860" t="s">
        <v>10835</v>
      </c>
      <c r="G3860" t="s">
        <v>199</v>
      </c>
      <c r="H3860" t="s">
        <v>47</v>
      </c>
      <c r="I3860" t="s">
        <v>129</v>
      </c>
      <c r="J3860" t="s">
        <v>130</v>
      </c>
      <c r="K3860" t="s">
        <v>131</v>
      </c>
      <c r="L3860" t="s">
        <v>10836</v>
      </c>
      <c r="M3860" t="s">
        <v>10837</v>
      </c>
      <c r="N3860">
        <v>0.17249999999999999</v>
      </c>
      <c r="O3860">
        <v>51</v>
      </c>
      <c r="P3860">
        <v>3432</v>
      </c>
      <c r="Q3860">
        <v>0</v>
      </c>
      <c r="R3860">
        <v>0</v>
      </c>
      <c r="S3860">
        <v>0</v>
      </c>
      <c r="T3860">
        <v>0</v>
      </c>
      <c r="U3860">
        <v>8.7974999999999994</v>
      </c>
      <c r="V3860">
        <v>592.02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2767847</v>
      </c>
      <c r="B3861">
        <v>1</v>
      </c>
      <c r="C3861" t="s">
        <v>76</v>
      </c>
      <c r="D3861" t="s">
        <v>78</v>
      </c>
      <c r="E3861" t="s">
        <v>153</v>
      </c>
      <c r="F3861" t="s">
        <v>10838</v>
      </c>
      <c r="G3861" t="s">
        <v>155</v>
      </c>
      <c r="H3861" t="s">
        <v>46</v>
      </c>
      <c r="I3861" t="s">
        <v>129</v>
      </c>
      <c r="J3861" t="s">
        <v>130</v>
      </c>
      <c r="K3861" t="s">
        <v>131</v>
      </c>
      <c r="L3861" t="s">
        <v>10839</v>
      </c>
      <c r="M3861" t="s">
        <v>10840</v>
      </c>
      <c r="N3861">
        <v>3.4080555549999998</v>
      </c>
      <c r="O3861">
        <v>0</v>
      </c>
      <c r="P3861">
        <v>2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6.8161110000000003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2767852</v>
      </c>
      <c r="B3862">
        <v>1</v>
      </c>
      <c r="C3862" t="s">
        <v>76</v>
      </c>
      <c r="D3862" t="s">
        <v>87</v>
      </c>
      <c r="E3862" t="s">
        <v>163</v>
      </c>
      <c r="F3862" t="s">
        <v>10841</v>
      </c>
      <c r="G3862" t="s">
        <v>348</v>
      </c>
      <c r="H3862" t="s">
        <v>47</v>
      </c>
      <c r="I3862" t="s">
        <v>129</v>
      </c>
      <c r="J3862" t="s">
        <v>130</v>
      </c>
      <c r="K3862" t="s">
        <v>142</v>
      </c>
      <c r="L3862" t="s">
        <v>10842</v>
      </c>
      <c r="M3862" t="s">
        <v>10843</v>
      </c>
      <c r="N3862">
        <v>7.6680555549999996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43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329.72638899999998</v>
      </c>
    </row>
    <row r="3863" spans="1:26" x14ac:dyDescent="0.3">
      <c r="A3863">
        <v>2767854</v>
      </c>
      <c r="B3863">
        <v>1</v>
      </c>
      <c r="C3863" t="s">
        <v>76</v>
      </c>
      <c r="D3863" t="s">
        <v>79</v>
      </c>
      <c r="E3863" t="s">
        <v>163</v>
      </c>
      <c r="F3863" t="s">
        <v>10844</v>
      </c>
      <c r="G3863" t="s">
        <v>344</v>
      </c>
      <c r="H3863" t="s">
        <v>47</v>
      </c>
      <c r="I3863" t="s">
        <v>129</v>
      </c>
      <c r="J3863" t="s">
        <v>130</v>
      </c>
      <c r="K3863" t="s">
        <v>142</v>
      </c>
      <c r="L3863" t="s">
        <v>10845</v>
      </c>
      <c r="M3863" t="s">
        <v>10846</v>
      </c>
      <c r="N3863">
        <v>3.9733333329999998</v>
      </c>
      <c r="O3863">
        <v>0</v>
      </c>
      <c r="P3863">
        <v>76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301.97333300000003</v>
      </c>
      <c r="W3863">
        <v>0</v>
      </c>
      <c r="X3863">
        <v>0</v>
      </c>
      <c r="Y3863">
        <v>0</v>
      </c>
      <c r="Z3863">
        <v>0</v>
      </c>
    </row>
    <row r="3864" spans="1:26" x14ac:dyDescent="0.3">
      <c r="A3864">
        <v>2768096</v>
      </c>
      <c r="B3864">
        <v>1</v>
      </c>
      <c r="C3864" t="s">
        <v>76</v>
      </c>
      <c r="D3864" t="s">
        <v>84</v>
      </c>
      <c r="E3864" t="s">
        <v>126</v>
      </c>
      <c r="F3864" t="s">
        <v>10847</v>
      </c>
      <c r="G3864" t="s">
        <v>348</v>
      </c>
      <c r="H3864" t="s">
        <v>46</v>
      </c>
      <c r="I3864" t="s">
        <v>129</v>
      </c>
      <c r="J3864" t="s">
        <v>130</v>
      </c>
      <c r="K3864" t="s">
        <v>142</v>
      </c>
      <c r="L3864" t="s">
        <v>10848</v>
      </c>
      <c r="M3864" t="s">
        <v>10849</v>
      </c>
      <c r="N3864">
        <v>2.926111111</v>
      </c>
      <c r="O3864">
        <v>0</v>
      </c>
      <c r="P3864">
        <v>46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134.601111</v>
      </c>
      <c r="W3864">
        <v>0</v>
      </c>
      <c r="X3864">
        <v>0</v>
      </c>
      <c r="Y3864">
        <v>0</v>
      </c>
      <c r="Z3864">
        <v>0</v>
      </c>
    </row>
    <row r="3865" spans="1:26" x14ac:dyDescent="0.3">
      <c r="A3865">
        <v>2767871</v>
      </c>
      <c r="B3865">
        <v>1</v>
      </c>
      <c r="C3865" t="s">
        <v>77</v>
      </c>
      <c r="D3865" t="s">
        <v>119</v>
      </c>
      <c r="E3865" t="s">
        <v>167</v>
      </c>
      <c r="F3865" t="s">
        <v>4934</v>
      </c>
      <c r="G3865" t="s">
        <v>348</v>
      </c>
      <c r="H3865" t="s">
        <v>46</v>
      </c>
      <c r="I3865" t="s">
        <v>129</v>
      </c>
      <c r="J3865" t="s">
        <v>130</v>
      </c>
      <c r="K3865" t="s">
        <v>142</v>
      </c>
      <c r="L3865" t="s">
        <v>10850</v>
      </c>
      <c r="M3865" t="s">
        <v>10851</v>
      </c>
      <c r="N3865">
        <v>6.8269444439999996</v>
      </c>
      <c r="O3865">
        <v>0</v>
      </c>
      <c r="P3865">
        <v>218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1488.2738890000001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2767855</v>
      </c>
      <c r="B3866">
        <v>1</v>
      </c>
      <c r="C3866" t="s">
        <v>76</v>
      </c>
      <c r="D3866" t="s">
        <v>101</v>
      </c>
      <c r="E3866" t="s">
        <v>163</v>
      </c>
      <c r="F3866" t="s">
        <v>10852</v>
      </c>
      <c r="G3866" t="s">
        <v>348</v>
      </c>
      <c r="H3866" t="s">
        <v>47</v>
      </c>
      <c r="I3866" t="s">
        <v>129</v>
      </c>
      <c r="J3866" t="s">
        <v>130</v>
      </c>
      <c r="K3866" t="s">
        <v>142</v>
      </c>
      <c r="L3866" t="s">
        <v>10853</v>
      </c>
      <c r="M3866" t="s">
        <v>10854</v>
      </c>
      <c r="N3866">
        <v>8.1602777769999992</v>
      </c>
      <c r="O3866">
        <v>0</v>
      </c>
      <c r="P3866">
        <v>1058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8633.5738880000008</v>
      </c>
      <c r="W3866">
        <v>0</v>
      </c>
      <c r="X3866">
        <v>0</v>
      </c>
      <c r="Y3866">
        <v>0</v>
      </c>
      <c r="Z3866">
        <v>0</v>
      </c>
    </row>
    <row r="3867" spans="1:26" x14ac:dyDescent="0.3">
      <c r="A3867">
        <v>2767856</v>
      </c>
      <c r="B3867">
        <v>1</v>
      </c>
      <c r="C3867" t="s">
        <v>76</v>
      </c>
      <c r="D3867" t="s">
        <v>80</v>
      </c>
      <c r="E3867" t="s">
        <v>167</v>
      </c>
      <c r="F3867" t="s">
        <v>1424</v>
      </c>
      <c r="G3867" t="s">
        <v>348</v>
      </c>
      <c r="H3867" t="s">
        <v>46</v>
      </c>
      <c r="I3867" t="s">
        <v>129</v>
      </c>
      <c r="J3867" t="s">
        <v>130</v>
      </c>
      <c r="K3867" t="s">
        <v>142</v>
      </c>
      <c r="L3867" t="s">
        <v>10855</v>
      </c>
      <c r="M3867" t="s">
        <v>10856</v>
      </c>
      <c r="N3867">
        <v>9.2086111109999997</v>
      </c>
      <c r="O3867">
        <v>0</v>
      </c>
      <c r="P3867">
        <v>1251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11519.9725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2767861</v>
      </c>
      <c r="B3868">
        <v>1</v>
      </c>
      <c r="C3868" t="s">
        <v>76</v>
      </c>
      <c r="D3868" t="s">
        <v>96</v>
      </c>
      <c r="E3868" t="s">
        <v>222</v>
      </c>
      <c r="F3868" t="s">
        <v>10857</v>
      </c>
      <c r="G3868" t="s">
        <v>199</v>
      </c>
      <c r="H3868" t="s">
        <v>47</v>
      </c>
      <c r="I3868" t="s">
        <v>129</v>
      </c>
      <c r="J3868" t="s">
        <v>130</v>
      </c>
      <c r="K3868" t="s">
        <v>131</v>
      </c>
      <c r="L3868" t="s">
        <v>10858</v>
      </c>
      <c r="M3868" t="s">
        <v>10859</v>
      </c>
      <c r="N3868">
        <v>0.52222222200000001</v>
      </c>
      <c r="O3868">
        <v>0</v>
      </c>
      <c r="P3868">
        <v>557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290.87777799999998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2767867</v>
      </c>
      <c r="B3869">
        <v>1</v>
      </c>
      <c r="C3869" t="s">
        <v>76</v>
      </c>
      <c r="D3869" t="s">
        <v>88</v>
      </c>
      <c r="E3869" t="s">
        <v>222</v>
      </c>
      <c r="F3869" t="s">
        <v>10860</v>
      </c>
      <c r="G3869" t="s">
        <v>1072</v>
      </c>
      <c r="H3869" t="s">
        <v>47</v>
      </c>
      <c r="I3869" t="s">
        <v>129</v>
      </c>
      <c r="J3869" t="s">
        <v>130</v>
      </c>
      <c r="K3869" t="s">
        <v>131</v>
      </c>
      <c r="L3869" t="s">
        <v>10861</v>
      </c>
      <c r="M3869" t="s">
        <v>10862</v>
      </c>
      <c r="N3869">
        <v>3.1655555550000001</v>
      </c>
      <c r="O3869">
        <v>51</v>
      </c>
      <c r="P3869">
        <v>3432</v>
      </c>
      <c r="Q3869">
        <v>0</v>
      </c>
      <c r="R3869">
        <v>0</v>
      </c>
      <c r="S3869">
        <v>0</v>
      </c>
      <c r="T3869">
        <v>0</v>
      </c>
      <c r="U3869">
        <v>161.443333</v>
      </c>
      <c r="V3869">
        <v>10864.186664999999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2767873</v>
      </c>
      <c r="B3870">
        <v>1</v>
      </c>
      <c r="C3870" t="s">
        <v>76</v>
      </c>
      <c r="D3870" t="s">
        <v>92</v>
      </c>
      <c r="E3870" t="s">
        <v>222</v>
      </c>
      <c r="F3870" t="s">
        <v>10863</v>
      </c>
      <c r="G3870" t="s">
        <v>348</v>
      </c>
      <c r="H3870" t="s">
        <v>47</v>
      </c>
      <c r="I3870" t="s">
        <v>129</v>
      </c>
      <c r="J3870" t="s">
        <v>130</v>
      </c>
      <c r="K3870" t="s">
        <v>142</v>
      </c>
      <c r="L3870" t="s">
        <v>10864</v>
      </c>
      <c r="M3870" t="s">
        <v>10865</v>
      </c>
      <c r="N3870">
        <v>7.8402777769999998</v>
      </c>
      <c r="O3870">
        <v>0</v>
      </c>
      <c r="P3870">
        <v>0</v>
      </c>
      <c r="Q3870">
        <v>0</v>
      </c>
      <c r="R3870">
        <v>118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925.15277800000001</v>
      </c>
      <c r="Y3870">
        <v>0</v>
      </c>
      <c r="Z3870">
        <v>0</v>
      </c>
    </row>
    <row r="3871" spans="1:26" x14ac:dyDescent="0.3">
      <c r="A3871">
        <v>2767869</v>
      </c>
      <c r="B3871">
        <v>1</v>
      </c>
      <c r="C3871" t="s">
        <v>76</v>
      </c>
      <c r="D3871" t="s">
        <v>106</v>
      </c>
      <c r="E3871" t="s">
        <v>167</v>
      </c>
      <c r="F3871" t="s">
        <v>10866</v>
      </c>
      <c r="G3871" t="s">
        <v>348</v>
      </c>
      <c r="H3871" t="s">
        <v>46</v>
      </c>
      <c r="I3871" t="s">
        <v>129</v>
      </c>
      <c r="J3871" t="s">
        <v>130</v>
      </c>
      <c r="K3871" t="s">
        <v>142</v>
      </c>
      <c r="L3871" t="s">
        <v>10867</v>
      </c>
      <c r="M3871" t="s">
        <v>10868</v>
      </c>
      <c r="N3871">
        <v>6.8925000000000001</v>
      </c>
      <c r="O3871">
        <v>0</v>
      </c>
      <c r="P3871">
        <v>296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2040.18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2767870</v>
      </c>
      <c r="B3872">
        <v>1</v>
      </c>
      <c r="C3872" t="s">
        <v>77</v>
      </c>
      <c r="D3872" t="s">
        <v>122</v>
      </c>
      <c r="E3872" t="s">
        <v>158</v>
      </c>
      <c r="F3872" t="s">
        <v>1633</v>
      </c>
      <c r="G3872" t="s">
        <v>344</v>
      </c>
      <c r="H3872" t="s">
        <v>47</v>
      </c>
      <c r="I3872" t="s">
        <v>129</v>
      </c>
      <c r="J3872" t="s">
        <v>130</v>
      </c>
      <c r="K3872" t="s">
        <v>142</v>
      </c>
      <c r="L3872" t="s">
        <v>10869</v>
      </c>
      <c r="M3872" t="s">
        <v>10870</v>
      </c>
      <c r="N3872">
        <v>3.3897222220000001</v>
      </c>
      <c r="O3872">
        <v>0</v>
      </c>
      <c r="P3872">
        <v>0</v>
      </c>
      <c r="Q3872">
        <v>12</v>
      </c>
      <c r="R3872">
        <v>141</v>
      </c>
      <c r="S3872">
        <v>50</v>
      </c>
      <c r="T3872">
        <v>986</v>
      </c>
      <c r="U3872">
        <v>0</v>
      </c>
      <c r="V3872">
        <v>0</v>
      </c>
      <c r="W3872">
        <v>40.676667000000002</v>
      </c>
      <c r="X3872">
        <v>477.95083299999999</v>
      </c>
      <c r="Y3872">
        <v>169.48611099999999</v>
      </c>
      <c r="Z3872">
        <v>3342.2661109999999</v>
      </c>
    </row>
    <row r="3873" spans="1:26" x14ac:dyDescent="0.3">
      <c r="A3873">
        <v>2767876</v>
      </c>
      <c r="B3873">
        <v>1</v>
      </c>
      <c r="C3873" t="s">
        <v>76</v>
      </c>
      <c r="D3873" t="s">
        <v>104</v>
      </c>
      <c r="E3873" t="s">
        <v>163</v>
      </c>
      <c r="F3873" t="s">
        <v>3040</v>
      </c>
      <c r="G3873" t="s">
        <v>348</v>
      </c>
      <c r="H3873" t="s">
        <v>47</v>
      </c>
      <c r="I3873" t="s">
        <v>129</v>
      </c>
      <c r="J3873" t="s">
        <v>130</v>
      </c>
      <c r="K3873" t="s">
        <v>142</v>
      </c>
      <c r="L3873" t="s">
        <v>10871</v>
      </c>
      <c r="M3873" t="s">
        <v>10872</v>
      </c>
      <c r="N3873">
        <v>8.8613888880000005</v>
      </c>
      <c r="O3873">
        <v>0</v>
      </c>
      <c r="P3873">
        <v>0</v>
      </c>
      <c r="Q3873">
        <v>0</v>
      </c>
      <c r="R3873">
        <v>59</v>
      </c>
      <c r="S3873">
        <v>0</v>
      </c>
      <c r="T3873">
        <v>200</v>
      </c>
      <c r="U3873">
        <v>0</v>
      </c>
      <c r="V3873">
        <v>0</v>
      </c>
      <c r="W3873">
        <v>0</v>
      </c>
      <c r="X3873">
        <v>522.82194400000003</v>
      </c>
      <c r="Y3873">
        <v>0</v>
      </c>
      <c r="Z3873">
        <v>1772.2777779999999</v>
      </c>
    </row>
    <row r="3874" spans="1:26" x14ac:dyDescent="0.3">
      <c r="A3874">
        <v>2767878</v>
      </c>
      <c r="B3874">
        <v>1</v>
      </c>
      <c r="C3874" t="s">
        <v>77</v>
      </c>
      <c r="D3874" t="s">
        <v>123</v>
      </c>
      <c r="E3874" t="s">
        <v>163</v>
      </c>
      <c r="F3874" t="s">
        <v>3489</v>
      </c>
      <c r="G3874" t="s">
        <v>199</v>
      </c>
      <c r="H3874" t="s">
        <v>47</v>
      </c>
      <c r="I3874" t="s">
        <v>129</v>
      </c>
      <c r="J3874" t="s">
        <v>130</v>
      </c>
      <c r="K3874" t="s">
        <v>131</v>
      </c>
      <c r="L3874" t="s">
        <v>10873</v>
      </c>
      <c r="M3874" t="s">
        <v>10874</v>
      </c>
      <c r="N3874">
        <v>0.82638888799999999</v>
      </c>
      <c r="O3874">
        <v>116</v>
      </c>
      <c r="P3874">
        <v>719</v>
      </c>
      <c r="Q3874">
        <v>0</v>
      </c>
      <c r="R3874">
        <v>0</v>
      </c>
      <c r="S3874">
        <v>0</v>
      </c>
      <c r="T3874">
        <v>0</v>
      </c>
      <c r="U3874">
        <v>95.861110999999994</v>
      </c>
      <c r="V3874">
        <v>594.17361000000005</v>
      </c>
      <c r="W3874">
        <v>0</v>
      </c>
      <c r="X3874">
        <v>0</v>
      </c>
      <c r="Y3874">
        <v>0</v>
      </c>
      <c r="Z3874">
        <v>0</v>
      </c>
    </row>
    <row r="3875" spans="1:26" x14ac:dyDescent="0.3">
      <c r="A3875">
        <v>2767880</v>
      </c>
      <c r="B3875">
        <v>1</v>
      </c>
      <c r="C3875" t="s">
        <v>76</v>
      </c>
      <c r="D3875" t="s">
        <v>78</v>
      </c>
      <c r="E3875" t="s">
        <v>167</v>
      </c>
      <c r="F3875" t="s">
        <v>10875</v>
      </c>
      <c r="G3875" t="s">
        <v>348</v>
      </c>
      <c r="H3875" t="s">
        <v>46</v>
      </c>
      <c r="I3875" t="s">
        <v>129</v>
      </c>
      <c r="J3875" t="s">
        <v>130</v>
      </c>
      <c r="K3875" t="s">
        <v>142</v>
      </c>
      <c r="L3875" t="s">
        <v>10876</v>
      </c>
      <c r="M3875" t="s">
        <v>10877</v>
      </c>
      <c r="N3875">
        <v>3.3888888879999999</v>
      </c>
      <c r="O3875">
        <v>0</v>
      </c>
      <c r="P3875">
        <v>137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464.27777800000001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2767829</v>
      </c>
      <c r="B3876">
        <v>2</v>
      </c>
      <c r="C3876" t="s">
        <v>77</v>
      </c>
      <c r="D3876" t="s">
        <v>118</v>
      </c>
      <c r="E3876" t="s">
        <v>167</v>
      </c>
      <c r="F3876" t="s">
        <v>10878</v>
      </c>
      <c r="G3876" t="s">
        <v>128</v>
      </c>
      <c r="H3876" t="s">
        <v>46</v>
      </c>
      <c r="I3876" t="s">
        <v>129</v>
      </c>
      <c r="J3876" t="s">
        <v>130</v>
      </c>
      <c r="K3876" t="s">
        <v>131</v>
      </c>
      <c r="L3876" t="s">
        <v>10809</v>
      </c>
      <c r="M3876" t="s">
        <v>10879</v>
      </c>
      <c r="N3876">
        <v>0.47499999999999998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119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56.524999999999999</v>
      </c>
    </row>
    <row r="3877" spans="1:26" x14ac:dyDescent="0.3">
      <c r="A3877">
        <v>2767887</v>
      </c>
      <c r="B3877">
        <v>1</v>
      </c>
      <c r="C3877" t="s">
        <v>77</v>
      </c>
      <c r="D3877" t="s">
        <v>124</v>
      </c>
      <c r="E3877" t="s">
        <v>153</v>
      </c>
      <c r="F3877" t="s">
        <v>10880</v>
      </c>
      <c r="G3877" t="s">
        <v>206</v>
      </c>
      <c r="H3877" t="s">
        <v>46</v>
      </c>
      <c r="I3877" t="s">
        <v>129</v>
      </c>
      <c r="J3877" t="s">
        <v>130</v>
      </c>
      <c r="K3877" t="s">
        <v>131</v>
      </c>
      <c r="L3877" t="s">
        <v>10881</v>
      </c>
      <c r="M3877" t="s">
        <v>10882</v>
      </c>
      <c r="N3877">
        <v>0.59444444399999996</v>
      </c>
      <c r="O3877">
        <v>0</v>
      </c>
      <c r="P3877">
        <v>6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3.5666669999999998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2767892</v>
      </c>
      <c r="B3878">
        <v>1</v>
      </c>
      <c r="C3878" t="s">
        <v>76</v>
      </c>
      <c r="D3878" t="s">
        <v>100</v>
      </c>
      <c r="E3878" t="s">
        <v>222</v>
      </c>
      <c r="F3878" t="s">
        <v>10883</v>
      </c>
      <c r="G3878" t="s">
        <v>348</v>
      </c>
      <c r="H3878" t="s">
        <v>47</v>
      </c>
      <c r="I3878" t="s">
        <v>129</v>
      </c>
      <c r="J3878" t="s">
        <v>130</v>
      </c>
      <c r="K3878" t="s">
        <v>142</v>
      </c>
      <c r="L3878" t="s">
        <v>10884</v>
      </c>
      <c r="M3878" t="s">
        <v>10885</v>
      </c>
      <c r="N3878">
        <v>2.176388888</v>
      </c>
      <c r="O3878">
        <v>43</v>
      </c>
      <c r="P3878">
        <v>566</v>
      </c>
      <c r="Q3878">
        <v>0</v>
      </c>
      <c r="R3878">
        <v>0</v>
      </c>
      <c r="S3878">
        <v>0</v>
      </c>
      <c r="T3878">
        <v>0</v>
      </c>
      <c r="U3878">
        <v>93.584721999999999</v>
      </c>
      <c r="V3878">
        <v>1231.8361110000001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2767891</v>
      </c>
      <c r="B3879">
        <v>1</v>
      </c>
      <c r="C3879" t="s">
        <v>76</v>
      </c>
      <c r="D3879" t="s">
        <v>83</v>
      </c>
      <c r="E3879" t="s">
        <v>222</v>
      </c>
      <c r="F3879" t="s">
        <v>5165</v>
      </c>
      <c r="G3879" t="s">
        <v>578</v>
      </c>
      <c r="H3879" t="s">
        <v>47</v>
      </c>
      <c r="I3879" t="s">
        <v>129</v>
      </c>
      <c r="J3879" t="s">
        <v>15</v>
      </c>
      <c r="K3879" t="s">
        <v>131</v>
      </c>
      <c r="L3879" t="s">
        <v>10886</v>
      </c>
      <c r="M3879" t="s">
        <v>10887</v>
      </c>
      <c r="N3879">
        <v>0.85944444399999997</v>
      </c>
      <c r="O3879">
        <v>5</v>
      </c>
      <c r="P3879">
        <v>203</v>
      </c>
      <c r="Q3879">
        <v>0</v>
      </c>
      <c r="R3879">
        <v>0</v>
      </c>
      <c r="S3879">
        <v>0</v>
      </c>
      <c r="T3879">
        <v>0</v>
      </c>
      <c r="U3879">
        <v>4.2972219999999997</v>
      </c>
      <c r="V3879">
        <v>174.46722199999999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2767899</v>
      </c>
      <c r="B3880">
        <v>1</v>
      </c>
      <c r="C3880" t="s">
        <v>77</v>
      </c>
      <c r="D3880" t="s">
        <v>113</v>
      </c>
      <c r="E3880" t="s">
        <v>126</v>
      </c>
      <c r="F3880" t="s">
        <v>10888</v>
      </c>
      <c r="G3880" t="s">
        <v>2102</v>
      </c>
      <c r="H3880" t="s">
        <v>46</v>
      </c>
      <c r="I3880" t="s">
        <v>129</v>
      </c>
      <c r="J3880" t="s">
        <v>130</v>
      </c>
      <c r="K3880" t="s">
        <v>131</v>
      </c>
      <c r="L3880" t="s">
        <v>10889</v>
      </c>
      <c r="M3880" t="s">
        <v>10890</v>
      </c>
      <c r="N3880">
        <v>1.220277777</v>
      </c>
      <c r="O3880">
        <v>0</v>
      </c>
      <c r="P3880">
        <v>0</v>
      </c>
      <c r="Q3880">
        <v>0</v>
      </c>
      <c r="R3880">
        <v>209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255.03805500000001</v>
      </c>
      <c r="Y3880">
        <v>0</v>
      </c>
      <c r="Z3880">
        <v>0</v>
      </c>
    </row>
    <row r="3881" spans="1:26" x14ac:dyDescent="0.3">
      <c r="A3881">
        <v>2767902</v>
      </c>
      <c r="B3881">
        <v>1</v>
      </c>
      <c r="C3881" t="s">
        <v>76</v>
      </c>
      <c r="D3881" t="s">
        <v>95</v>
      </c>
      <c r="E3881" t="s">
        <v>126</v>
      </c>
      <c r="F3881" t="s">
        <v>1339</v>
      </c>
      <c r="G3881" t="s">
        <v>128</v>
      </c>
      <c r="H3881" t="s">
        <v>46</v>
      </c>
      <c r="I3881" t="s">
        <v>129</v>
      </c>
      <c r="J3881" t="s">
        <v>130</v>
      </c>
      <c r="K3881" t="s">
        <v>131</v>
      </c>
      <c r="L3881" t="s">
        <v>10891</v>
      </c>
      <c r="M3881" t="s">
        <v>10892</v>
      </c>
      <c r="N3881">
        <v>6.6727777770000003</v>
      </c>
      <c r="O3881">
        <v>0</v>
      </c>
      <c r="P3881">
        <v>0</v>
      </c>
      <c r="Q3881">
        <v>0</v>
      </c>
      <c r="R3881">
        <v>54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360.33</v>
      </c>
      <c r="Y3881">
        <v>0</v>
      </c>
      <c r="Z3881">
        <v>0</v>
      </c>
    </row>
    <row r="3882" spans="1:26" x14ac:dyDescent="0.3">
      <c r="A3882">
        <v>2767903</v>
      </c>
      <c r="B3882">
        <v>1</v>
      </c>
      <c r="C3882" t="s">
        <v>76</v>
      </c>
      <c r="D3882" t="s">
        <v>90</v>
      </c>
      <c r="E3882" t="s">
        <v>167</v>
      </c>
      <c r="F3882" t="s">
        <v>10893</v>
      </c>
      <c r="G3882" t="s">
        <v>160</v>
      </c>
      <c r="H3882" t="s">
        <v>46</v>
      </c>
      <c r="I3882" t="s">
        <v>129</v>
      </c>
      <c r="J3882" t="s">
        <v>130</v>
      </c>
      <c r="K3882" t="s">
        <v>131</v>
      </c>
      <c r="L3882" t="s">
        <v>10894</v>
      </c>
      <c r="M3882" t="s">
        <v>10895</v>
      </c>
      <c r="N3882">
        <v>0.45750000000000002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396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181.17</v>
      </c>
    </row>
    <row r="3883" spans="1:26" x14ac:dyDescent="0.3">
      <c r="A3883">
        <v>2767911</v>
      </c>
      <c r="B3883">
        <v>1</v>
      </c>
      <c r="C3883" t="s">
        <v>76</v>
      </c>
      <c r="D3883" t="s">
        <v>81</v>
      </c>
      <c r="E3883" t="s">
        <v>153</v>
      </c>
      <c r="F3883" t="s">
        <v>10896</v>
      </c>
      <c r="G3883" t="s">
        <v>249</v>
      </c>
      <c r="H3883" t="s">
        <v>46</v>
      </c>
      <c r="I3883" t="s">
        <v>129</v>
      </c>
      <c r="J3883" t="s">
        <v>130</v>
      </c>
      <c r="K3883" t="s">
        <v>131</v>
      </c>
      <c r="L3883" t="s">
        <v>10897</v>
      </c>
      <c r="M3883" t="s">
        <v>10898</v>
      </c>
      <c r="N3883">
        <v>1.8644444440000001</v>
      </c>
      <c r="O3883">
        <v>0</v>
      </c>
      <c r="P3883">
        <v>2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3.7288890000000001</v>
      </c>
      <c r="W3883">
        <v>0</v>
      </c>
      <c r="X3883">
        <v>0</v>
      </c>
      <c r="Y3883">
        <v>0</v>
      </c>
      <c r="Z3883">
        <v>0</v>
      </c>
    </row>
    <row r="3884" spans="1:26" x14ac:dyDescent="0.3">
      <c r="A3884">
        <v>2767905</v>
      </c>
      <c r="B3884">
        <v>1</v>
      </c>
      <c r="C3884" t="s">
        <v>77</v>
      </c>
      <c r="D3884" t="s">
        <v>124</v>
      </c>
      <c r="E3884" t="s">
        <v>153</v>
      </c>
      <c r="F3884" t="s">
        <v>10106</v>
      </c>
      <c r="G3884" t="s">
        <v>155</v>
      </c>
      <c r="H3884" t="s">
        <v>46</v>
      </c>
      <c r="I3884" t="s">
        <v>129</v>
      </c>
      <c r="J3884" t="s">
        <v>130</v>
      </c>
      <c r="K3884" t="s">
        <v>131</v>
      </c>
      <c r="L3884" t="s">
        <v>10899</v>
      </c>
      <c r="M3884" t="s">
        <v>10900</v>
      </c>
      <c r="N3884">
        <v>3.0816666659999998</v>
      </c>
      <c r="O3884">
        <v>0</v>
      </c>
      <c r="P3884">
        <v>10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30.816666999999999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2767909</v>
      </c>
      <c r="B3885">
        <v>1</v>
      </c>
      <c r="C3885" t="s">
        <v>76</v>
      </c>
      <c r="D3885" t="s">
        <v>93</v>
      </c>
      <c r="E3885" t="s">
        <v>163</v>
      </c>
      <c r="F3885" t="s">
        <v>2950</v>
      </c>
      <c r="G3885" t="s">
        <v>348</v>
      </c>
      <c r="H3885" t="s">
        <v>47</v>
      </c>
      <c r="I3885" t="s">
        <v>129</v>
      </c>
      <c r="J3885" t="s">
        <v>130</v>
      </c>
      <c r="K3885" t="s">
        <v>142</v>
      </c>
      <c r="L3885" t="s">
        <v>10901</v>
      </c>
      <c r="M3885" t="s">
        <v>10902</v>
      </c>
      <c r="N3885">
        <v>8.2774999999999999</v>
      </c>
      <c r="O3885">
        <v>0</v>
      </c>
      <c r="P3885">
        <v>1450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12002.375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2767929</v>
      </c>
      <c r="B3886">
        <v>1</v>
      </c>
      <c r="C3886" t="s">
        <v>76</v>
      </c>
      <c r="D3886" t="s">
        <v>104</v>
      </c>
      <c r="E3886" t="s">
        <v>163</v>
      </c>
      <c r="F3886" t="s">
        <v>10903</v>
      </c>
      <c r="G3886" t="s">
        <v>348</v>
      </c>
      <c r="H3886" t="s">
        <v>47</v>
      </c>
      <c r="I3886" t="s">
        <v>129</v>
      </c>
      <c r="J3886" t="s">
        <v>130</v>
      </c>
      <c r="K3886" t="s">
        <v>142</v>
      </c>
      <c r="L3886" t="s">
        <v>10904</v>
      </c>
      <c r="M3886" t="s">
        <v>10905</v>
      </c>
      <c r="N3886">
        <v>7.1069444439999998</v>
      </c>
      <c r="O3886">
        <v>0</v>
      </c>
      <c r="P3886">
        <v>0</v>
      </c>
      <c r="Q3886">
        <v>0</v>
      </c>
      <c r="R3886">
        <v>233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1655.9180550000001</v>
      </c>
      <c r="Y3886">
        <v>0</v>
      </c>
      <c r="Z3886">
        <v>0</v>
      </c>
    </row>
    <row r="3887" spans="1:26" x14ac:dyDescent="0.3">
      <c r="A3887">
        <v>2767835</v>
      </c>
      <c r="B3887">
        <v>2</v>
      </c>
      <c r="C3887" t="s">
        <v>77</v>
      </c>
      <c r="D3887" t="s">
        <v>114</v>
      </c>
      <c r="E3887" t="s">
        <v>158</v>
      </c>
      <c r="F3887" t="s">
        <v>10906</v>
      </c>
      <c r="G3887" t="s">
        <v>264</v>
      </c>
      <c r="H3887" t="s">
        <v>47</v>
      </c>
      <c r="I3887" t="s">
        <v>129</v>
      </c>
      <c r="J3887" t="s">
        <v>130</v>
      </c>
      <c r="K3887" t="s">
        <v>131</v>
      </c>
      <c r="L3887" t="s">
        <v>10817</v>
      </c>
      <c r="M3887" t="s">
        <v>10907</v>
      </c>
      <c r="N3887">
        <v>0.53583333300000002</v>
      </c>
      <c r="O3887">
        <v>0</v>
      </c>
      <c r="P3887">
        <v>0</v>
      </c>
      <c r="Q3887">
        <v>26</v>
      </c>
      <c r="R3887">
        <v>11</v>
      </c>
      <c r="S3887">
        <v>163</v>
      </c>
      <c r="T3887">
        <v>789</v>
      </c>
      <c r="U3887">
        <v>0</v>
      </c>
      <c r="V3887">
        <v>0</v>
      </c>
      <c r="W3887">
        <v>13.931666999999999</v>
      </c>
      <c r="X3887">
        <v>5.8941670000000004</v>
      </c>
      <c r="Y3887">
        <v>87.340833000000003</v>
      </c>
      <c r="Z3887">
        <v>422.77249999999998</v>
      </c>
    </row>
    <row r="3888" spans="1:26" x14ac:dyDescent="0.3">
      <c r="A3888">
        <v>2767922</v>
      </c>
      <c r="B3888">
        <v>1</v>
      </c>
      <c r="C3888" t="s">
        <v>76</v>
      </c>
      <c r="D3888" t="s">
        <v>80</v>
      </c>
      <c r="E3888" t="s">
        <v>167</v>
      </c>
      <c r="F3888" t="s">
        <v>10908</v>
      </c>
      <c r="G3888" t="s">
        <v>160</v>
      </c>
      <c r="H3888" t="s">
        <v>46</v>
      </c>
      <c r="I3888" t="s">
        <v>129</v>
      </c>
      <c r="J3888" t="s">
        <v>130</v>
      </c>
      <c r="K3888" t="s">
        <v>131</v>
      </c>
      <c r="L3888" t="s">
        <v>10909</v>
      </c>
      <c r="M3888" t="s">
        <v>10910</v>
      </c>
      <c r="N3888">
        <v>1.1063888879999999</v>
      </c>
      <c r="O3888">
        <v>0</v>
      </c>
      <c r="P3888">
        <v>1029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1138.474166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2767927</v>
      </c>
      <c r="B3889">
        <v>1</v>
      </c>
      <c r="C3889" t="s">
        <v>76</v>
      </c>
      <c r="D3889" t="s">
        <v>97</v>
      </c>
      <c r="E3889" t="s">
        <v>126</v>
      </c>
      <c r="F3889" t="s">
        <v>9941</v>
      </c>
      <c r="G3889" t="s">
        <v>160</v>
      </c>
      <c r="H3889" t="s">
        <v>46</v>
      </c>
      <c r="I3889" t="s">
        <v>129</v>
      </c>
      <c r="J3889" t="s">
        <v>130</v>
      </c>
      <c r="K3889" t="s">
        <v>131</v>
      </c>
      <c r="L3889" t="s">
        <v>10911</v>
      </c>
      <c r="M3889" t="s">
        <v>10912</v>
      </c>
      <c r="N3889">
        <v>4.0650000000000004</v>
      </c>
      <c r="O3889">
        <v>0</v>
      </c>
      <c r="P3889">
        <v>180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731.7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2767930</v>
      </c>
      <c r="B3890">
        <v>1</v>
      </c>
      <c r="C3890" t="s">
        <v>77</v>
      </c>
      <c r="D3890" t="s">
        <v>114</v>
      </c>
      <c r="E3890" t="s">
        <v>153</v>
      </c>
      <c r="F3890" t="s">
        <v>10913</v>
      </c>
      <c r="G3890" t="s">
        <v>249</v>
      </c>
      <c r="H3890" t="s">
        <v>46</v>
      </c>
      <c r="I3890" t="s">
        <v>129</v>
      </c>
      <c r="J3890" t="s">
        <v>130</v>
      </c>
      <c r="K3890" t="s">
        <v>131</v>
      </c>
      <c r="L3890" t="s">
        <v>10914</v>
      </c>
      <c r="M3890" t="s">
        <v>10915</v>
      </c>
      <c r="N3890">
        <v>1.9055555550000001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1.905556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2767937</v>
      </c>
      <c r="B3891">
        <v>1</v>
      </c>
      <c r="C3891" t="s">
        <v>77</v>
      </c>
      <c r="D3891" t="s">
        <v>109</v>
      </c>
      <c r="E3891" t="s">
        <v>167</v>
      </c>
      <c r="F3891" t="s">
        <v>10916</v>
      </c>
      <c r="G3891" t="s">
        <v>344</v>
      </c>
      <c r="H3891" t="s">
        <v>46</v>
      </c>
      <c r="I3891" t="s">
        <v>129</v>
      </c>
      <c r="J3891" t="s">
        <v>130</v>
      </c>
      <c r="K3891" t="s">
        <v>142</v>
      </c>
      <c r="L3891" t="s">
        <v>10917</v>
      </c>
      <c r="M3891" t="s">
        <v>10918</v>
      </c>
      <c r="N3891">
        <v>6.630833333</v>
      </c>
      <c r="O3891">
        <v>0</v>
      </c>
      <c r="P3891">
        <v>0</v>
      </c>
      <c r="Q3891">
        <v>0</v>
      </c>
      <c r="R3891">
        <v>191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1266.489167</v>
      </c>
      <c r="Y3891">
        <v>0</v>
      </c>
      <c r="Z3891">
        <v>0</v>
      </c>
    </row>
    <row r="3892" spans="1:26" x14ac:dyDescent="0.3">
      <c r="A3892">
        <v>2767934</v>
      </c>
      <c r="B3892">
        <v>1</v>
      </c>
      <c r="C3892" t="s">
        <v>76</v>
      </c>
      <c r="D3892" t="s">
        <v>100</v>
      </c>
      <c r="E3892" t="s">
        <v>158</v>
      </c>
      <c r="F3892" t="s">
        <v>10919</v>
      </c>
      <c r="G3892" t="s">
        <v>344</v>
      </c>
      <c r="H3892" t="s">
        <v>47</v>
      </c>
      <c r="I3892" t="s">
        <v>129</v>
      </c>
      <c r="J3892" t="s">
        <v>130</v>
      </c>
      <c r="K3892" t="s">
        <v>142</v>
      </c>
      <c r="L3892" t="s">
        <v>10920</v>
      </c>
      <c r="M3892" t="s">
        <v>10921</v>
      </c>
      <c r="N3892">
        <v>7.9874999999999998</v>
      </c>
      <c r="O3892">
        <v>16</v>
      </c>
      <c r="P3892">
        <v>57</v>
      </c>
      <c r="Q3892">
        <v>0</v>
      </c>
      <c r="R3892">
        <v>0</v>
      </c>
      <c r="S3892">
        <v>0</v>
      </c>
      <c r="T3892">
        <v>0</v>
      </c>
      <c r="U3892">
        <v>127.8</v>
      </c>
      <c r="V3892">
        <v>455.28750000000002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2767936</v>
      </c>
      <c r="B3893">
        <v>1</v>
      </c>
      <c r="C3893" t="s">
        <v>76</v>
      </c>
      <c r="D3893" t="s">
        <v>96</v>
      </c>
      <c r="E3893" t="s">
        <v>167</v>
      </c>
      <c r="F3893" t="s">
        <v>6645</v>
      </c>
      <c r="G3893" t="s">
        <v>344</v>
      </c>
      <c r="H3893" t="s">
        <v>46</v>
      </c>
      <c r="I3893" t="s">
        <v>129</v>
      </c>
      <c r="J3893" t="s">
        <v>130</v>
      </c>
      <c r="K3893" t="s">
        <v>142</v>
      </c>
      <c r="L3893" t="s">
        <v>10922</v>
      </c>
      <c r="M3893" t="s">
        <v>10923</v>
      </c>
      <c r="N3893">
        <v>6.2719444439999998</v>
      </c>
      <c r="O3893">
        <v>0</v>
      </c>
      <c r="P3893">
        <v>42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263.42166700000001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2767951</v>
      </c>
      <c r="B3894">
        <v>1</v>
      </c>
      <c r="C3894" t="s">
        <v>76</v>
      </c>
      <c r="D3894" t="s">
        <v>84</v>
      </c>
      <c r="E3894" t="s">
        <v>167</v>
      </c>
      <c r="F3894" t="s">
        <v>10924</v>
      </c>
      <c r="G3894" t="s">
        <v>160</v>
      </c>
      <c r="H3894" t="s">
        <v>46</v>
      </c>
      <c r="I3894" t="s">
        <v>129</v>
      </c>
      <c r="J3894" t="s">
        <v>130</v>
      </c>
      <c r="K3894" t="s">
        <v>131</v>
      </c>
      <c r="L3894" t="s">
        <v>10925</v>
      </c>
      <c r="M3894" t="s">
        <v>10926</v>
      </c>
      <c r="N3894">
        <v>0.42249999999999999</v>
      </c>
      <c r="O3894">
        <v>0</v>
      </c>
      <c r="P3894">
        <v>433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182.9425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2768007</v>
      </c>
      <c r="B3895">
        <v>1</v>
      </c>
      <c r="C3895" t="s">
        <v>77</v>
      </c>
      <c r="D3895" t="s">
        <v>109</v>
      </c>
      <c r="E3895" t="s">
        <v>158</v>
      </c>
      <c r="F3895" t="s">
        <v>10927</v>
      </c>
      <c r="G3895" t="s">
        <v>344</v>
      </c>
      <c r="H3895" t="s">
        <v>47</v>
      </c>
      <c r="I3895" t="s">
        <v>129</v>
      </c>
      <c r="J3895" t="s">
        <v>130</v>
      </c>
      <c r="K3895" t="s">
        <v>142</v>
      </c>
      <c r="L3895" t="s">
        <v>10928</v>
      </c>
      <c r="M3895" t="s">
        <v>10929</v>
      </c>
      <c r="N3895">
        <v>2.7497222219999999</v>
      </c>
      <c r="O3895">
        <v>5</v>
      </c>
      <c r="P3895">
        <v>1088</v>
      </c>
      <c r="Q3895">
        <v>0</v>
      </c>
      <c r="R3895">
        <v>0</v>
      </c>
      <c r="S3895">
        <v>0</v>
      </c>
      <c r="T3895">
        <v>122</v>
      </c>
      <c r="U3895">
        <v>13.748611</v>
      </c>
      <c r="V3895">
        <v>2991.6977780000002</v>
      </c>
      <c r="W3895">
        <v>0</v>
      </c>
      <c r="X3895">
        <v>0</v>
      </c>
      <c r="Y3895">
        <v>0</v>
      </c>
      <c r="Z3895">
        <v>335.46611100000001</v>
      </c>
    </row>
    <row r="3896" spans="1:26" x14ac:dyDescent="0.3">
      <c r="A3896">
        <v>2767944</v>
      </c>
      <c r="B3896">
        <v>1</v>
      </c>
      <c r="C3896" t="s">
        <v>76</v>
      </c>
      <c r="D3896" t="s">
        <v>89</v>
      </c>
      <c r="E3896" t="s">
        <v>167</v>
      </c>
      <c r="F3896" t="s">
        <v>477</v>
      </c>
      <c r="G3896" t="s">
        <v>344</v>
      </c>
      <c r="H3896" t="s">
        <v>46</v>
      </c>
      <c r="I3896" t="s">
        <v>129</v>
      </c>
      <c r="J3896" t="s">
        <v>130</v>
      </c>
      <c r="K3896" t="s">
        <v>142</v>
      </c>
      <c r="L3896" t="s">
        <v>10930</v>
      </c>
      <c r="M3896" t="s">
        <v>10931</v>
      </c>
      <c r="N3896">
        <v>7.1883333330000001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188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1351.406667</v>
      </c>
    </row>
    <row r="3897" spans="1:26" x14ac:dyDescent="0.3">
      <c r="A3897">
        <v>2767946</v>
      </c>
      <c r="B3897">
        <v>1</v>
      </c>
      <c r="C3897" t="s">
        <v>76</v>
      </c>
      <c r="D3897" t="s">
        <v>99</v>
      </c>
      <c r="E3897" t="s">
        <v>126</v>
      </c>
      <c r="F3897" t="s">
        <v>10932</v>
      </c>
      <c r="G3897" t="s">
        <v>128</v>
      </c>
      <c r="H3897" t="s">
        <v>46</v>
      </c>
      <c r="I3897" t="s">
        <v>129</v>
      </c>
      <c r="J3897" t="s">
        <v>130</v>
      </c>
      <c r="K3897" t="s">
        <v>131</v>
      </c>
      <c r="L3897" t="s">
        <v>10933</v>
      </c>
      <c r="M3897" t="s">
        <v>10934</v>
      </c>
      <c r="N3897">
        <v>1.9755555549999999</v>
      </c>
      <c r="O3897">
        <v>0</v>
      </c>
      <c r="P3897">
        <v>79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156.06888900000001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2767952</v>
      </c>
      <c r="B3898">
        <v>1</v>
      </c>
      <c r="C3898" t="s">
        <v>76</v>
      </c>
      <c r="D3898" t="s">
        <v>92</v>
      </c>
      <c r="E3898" t="s">
        <v>167</v>
      </c>
      <c r="F3898" t="s">
        <v>8237</v>
      </c>
      <c r="G3898" t="s">
        <v>344</v>
      </c>
      <c r="H3898" t="s">
        <v>46</v>
      </c>
      <c r="I3898" t="s">
        <v>129</v>
      </c>
      <c r="J3898" t="s">
        <v>130</v>
      </c>
      <c r="K3898" t="s">
        <v>142</v>
      </c>
      <c r="L3898" t="s">
        <v>10935</v>
      </c>
      <c r="M3898" t="s">
        <v>10936</v>
      </c>
      <c r="N3898">
        <v>0.49277777699999997</v>
      </c>
      <c r="O3898">
        <v>0</v>
      </c>
      <c r="P3898">
        <v>0</v>
      </c>
      <c r="Q3898">
        <v>0</v>
      </c>
      <c r="R3898">
        <v>95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46.813889000000003</v>
      </c>
      <c r="Y3898">
        <v>0</v>
      </c>
      <c r="Z3898">
        <v>0</v>
      </c>
    </row>
    <row r="3899" spans="1:26" x14ac:dyDescent="0.3">
      <c r="A3899">
        <v>2767956</v>
      </c>
      <c r="B3899">
        <v>1</v>
      </c>
      <c r="C3899" t="s">
        <v>76</v>
      </c>
      <c r="D3899" t="s">
        <v>91</v>
      </c>
      <c r="E3899" t="s">
        <v>167</v>
      </c>
      <c r="F3899" t="s">
        <v>5332</v>
      </c>
      <c r="G3899" t="s">
        <v>195</v>
      </c>
      <c r="H3899" t="s">
        <v>46</v>
      </c>
      <c r="I3899" t="s">
        <v>129</v>
      </c>
      <c r="J3899" t="s">
        <v>130</v>
      </c>
      <c r="K3899" t="s">
        <v>131</v>
      </c>
      <c r="L3899" t="s">
        <v>10937</v>
      </c>
      <c r="M3899" t="s">
        <v>10938</v>
      </c>
      <c r="N3899">
        <v>2.7733333330000001</v>
      </c>
      <c r="O3899">
        <v>0</v>
      </c>
      <c r="P3899">
        <v>131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363.306667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2767954</v>
      </c>
      <c r="B3900">
        <v>1</v>
      </c>
      <c r="C3900" t="s">
        <v>76</v>
      </c>
      <c r="D3900" t="s">
        <v>94</v>
      </c>
      <c r="E3900" t="s">
        <v>163</v>
      </c>
      <c r="F3900" t="s">
        <v>10939</v>
      </c>
      <c r="G3900" t="s">
        <v>728</v>
      </c>
      <c r="H3900" t="s">
        <v>47</v>
      </c>
      <c r="I3900" t="s">
        <v>129</v>
      </c>
      <c r="J3900" t="s">
        <v>130</v>
      </c>
      <c r="K3900" t="s">
        <v>142</v>
      </c>
      <c r="L3900" t="s">
        <v>10940</v>
      </c>
      <c r="M3900" t="s">
        <v>10941</v>
      </c>
      <c r="N3900">
        <v>0.48194444400000003</v>
      </c>
      <c r="O3900">
        <v>0</v>
      </c>
      <c r="P3900">
        <v>14</v>
      </c>
      <c r="Q3900">
        <v>1</v>
      </c>
      <c r="R3900">
        <v>512</v>
      </c>
      <c r="S3900">
        <v>0</v>
      </c>
      <c r="T3900">
        <v>0</v>
      </c>
      <c r="U3900">
        <v>0</v>
      </c>
      <c r="V3900">
        <v>6.7472219999999998</v>
      </c>
      <c r="W3900">
        <v>0.48194399999999998</v>
      </c>
      <c r="X3900">
        <v>246.75555499999999</v>
      </c>
      <c r="Y3900">
        <v>0</v>
      </c>
      <c r="Z3900">
        <v>0</v>
      </c>
    </row>
    <row r="3901" spans="1:26" x14ac:dyDescent="0.3">
      <c r="A3901">
        <v>2767960</v>
      </c>
      <c r="B3901">
        <v>1</v>
      </c>
      <c r="C3901" t="s">
        <v>76</v>
      </c>
      <c r="D3901" t="s">
        <v>91</v>
      </c>
      <c r="E3901" t="s">
        <v>153</v>
      </c>
      <c r="F3901" t="s">
        <v>10942</v>
      </c>
      <c r="G3901" t="s">
        <v>155</v>
      </c>
      <c r="H3901" t="s">
        <v>46</v>
      </c>
      <c r="I3901" t="s">
        <v>129</v>
      </c>
      <c r="J3901" t="s">
        <v>130</v>
      </c>
      <c r="K3901" t="s">
        <v>131</v>
      </c>
      <c r="L3901" t="s">
        <v>10943</v>
      </c>
      <c r="M3901" t="s">
        <v>10944</v>
      </c>
      <c r="N3901">
        <v>5.0949999999999998</v>
      </c>
      <c r="O3901">
        <v>0</v>
      </c>
      <c r="P3901">
        <v>19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96.805000000000007</v>
      </c>
      <c r="W3901">
        <v>0</v>
      </c>
      <c r="X3901">
        <v>0</v>
      </c>
      <c r="Y3901">
        <v>0</v>
      </c>
      <c r="Z3901">
        <v>0</v>
      </c>
    </row>
    <row r="3902" spans="1:26" x14ac:dyDescent="0.3">
      <c r="A3902">
        <v>2767959</v>
      </c>
      <c r="B3902">
        <v>1</v>
      </c>
      <c r="C3902" t="s">
        <v>76</v>
      </c>
      <c r="D3902" t="s">
        <v>106</v>
      </c>
      <c r="E3902" t="s">
        <v>153</v>
      </c>
      <c r="F3902" t="s">
        <v>10945</v>
      </c>
      <c r="G3902" t="s">
        <v>249</v>
      </c>
      <c r="H3902" t="s">
        <v>46</v>
      </c>
      <c r="I3902" t="s">
        <v>129</v>
      </c>
      <c r="J3902" t="s">
        <v>130</v>
      </c>
      <c r="K3902" t="s">
        <v>131</v>
      </c>
      <c r="L3902" t="s">
        <v>10946</v>
      </c>
      <c r="M3902" t="s">
        <v>10947</v>
      </c>
      <c r="N3902">
        <v>2.4169444439999999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2.416944</v>
      </c>
      <c r="W3902">
        <v>0</v>
      </c>
      <c r="X3902">
        <v>0</v>
      </c>
      <c r="Y3902">
        <v>0</v>
      </c>
      <c r="Z3902">
        <v>0</v>
      </c>
    </row>
    <row r="3903" spans="1:26" x14ac:dyDescent="0.3">
      <c r="A3903">
        <v>2767962</v>
      </c>
      <c r="B3903">
        <v>1</v>
      </c>
      <c r="C3903" t="s">
        <v>77</v>
      </c>
      <c r="D3903" t="s">
        <v>118</v>
      </c>
      <c r="E3903" t="s">
        <v>222</v>
      </c>
      <c r="F3903" t="s">
        <v>10948</v>
      </c>
      <c r="G3903" t="s">
        <v>199</v>
      </c>
      <c r="H3903" t="s">
        <v>47</v>
      </c>
      <c r="I3903" t="s">
        <v>129</v>
      </c>
      <c r="J3903" t="s">
        <v>130</v>
      </c>
      <c r="K3903" t="s">
        <v>131</v>
      </c>
      <c r="L3903" t="s">
        <v>10949</v>
      </c>
      <c r="M3903" t="s">
        <v>10950</v>
      </c>
      <c r="N3903">
        <v>0.36583333299999998</v>
      </c>
      <c r="O3903">
        <v>41</v>
      </c>
      <c r="P3903">
        <v>412</v>
      </c>
      <c r="Q3903">
        <v>158</v>
      </c>
      <c r="R3903">
        <v>432</v>
      </c>
      <c r="S3903">
        <v>33</v>
      </c>
      <c r="T3903">
        <v>51</v>
      </c>
      <c r="U3903">
        <v>14.999167</v>
      </c>
      <c r="V3903">
        <v>150.723333</v>
      </c>
      <c r="W3903">
        <v>57.801667000000002</v>
      </c>
      <c r="X3903">
        <v>158.04</v>
      </c>
      <c r="Y3903">
        <v>12.0725</v>
      </c>
      <c r="Z3903">
        <v>18.657499999999999</v>
      </c>
    </row>
    <row r="3904" spans="1:26" x14ac:dyDescent="0.3">
      <c r="A3904">
        <v>2767986</v>
      </c>
      <c r="B3904">
        <v>1</v>
      </c>
      <c r="C3904" t="s">
        <v>76</v>
      </c>
      <c r="D3904" t="s">
        <v>84</v>
      </c>
      <c r="E3904" t="s">
        <v>167</v>
      </c>
      <c r="F3904" t="s">
        <v>10951</v>
      </c>
      <c r="G3904" t="s">
        <v>348</v>
      </c>
      <c r="H3904" t="s">
        <v>46</v>
      </c>
      <c r="I3904" t="s">
        <v>129</v>
      </c>
      <c r="J3904" t="s">
        <v>130</v>
      </c>
      <c r="K3904" t="s">
        <v>142</v>
      </c>
      <c r="L3904" t="s">
        <v>10952</v>
      </c>
      <c r="M3904" t="s">
        <v>10953</v>
      </c>
      <c r="N3904">
        <v>1.275833333</v>
      </c>
      <c r="O3904">
        <v>0</v>
      </c>
      <c r="P3904">
        <v>433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552.435833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2767994</v>
      </c>
      <c r="B3905">
        <v>1</v>
      </c>
      <c r="C3905" t="s">
        <v>76</v>
      </c>
      <c r="D3905" t="s">
        <v>78</v>
      </c>
      <c r="E3905" t="s">
        <v>153</v>
      </c>
      <c r="F3905" t="s">
        <v>10954</v>
      </c>
      <c r="G3905" t="s">
        <v>206</v>
      </c>
      <c r="H3905" t="s">
        <v>46</v>
      </c>
      <c r="I3905" t="s">
        <v>129</v>
      </c>
      <c r="J3905" t="s">
        <v>130</v>
      </c>
      <c r="K3905" t="s">
        <v>131</v>
      </c>
      <c r="L3905" t="s">
        <v>10955</v>
      </c>
      <c r="M3905" t="s">
        <v>10956</v>
      </c>
      <c r="N3905">
        <v>9.1177777770000006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9.1177779999999995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2767975</v>
      </c>
      <c r="B3906">
        <v>1</v>
      </c>
      <c r="C3906" t="s">
        <v>77</v>
      </c>
      <c r="D3906" t="s">
        <v>114</v>
      </c>
      <c r="E3906" t="s">
        <v>163</v>
      </c>
      <c r="F3906" t="s">
        <v>10627</v>
      </c>
      <c r="G3906" t="s">
        <v>264</v>
      </c>
      <c r="H3906" t="s">
        <v>47</v>
      </c>
      <c r="I3906" t="s">
        <v>129</v>
      </c>
      <c r="J3906" t="s">
        <v>130</v>
      </c>
      <c r="K3906" t="s">
        <v>131</v>
      </c>
      <c r="L3906" t="s">
        <v>10957</v>
      </c>
      <c r="M3906" t="s">
        <v>10958</v>
      </c>
      <c r="N3906">
        <v>2.4994444439999999</v>
      </c>
      <c r="O3906">
        <v>18</v>
      </c>
      <c r="P3906">
        <v>3</v>
      </c>
      <c r="Q3906">
        <v>0</v>
      </c>
      <c r="R3906">
        <v>0</v>
      </c>
      <c r="S3906">
        <v>0</v>
      </c>
      <c r="T3906">
        <v>0</v>
      </c>
      <c r="U3906">
        <v>44.99</v>
      </c>
      <c r="V3906">
        <v>7.4983329999999997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2767891</v>
      </c>
      <c r="B3907">
        <v>2</v>
      </c>
      <c r="C3907" t="s">
        <v>76</v>
      </c>
      <c r="D3907" t="s">
        <v>83</v>
      </c>
      <c r="E3907" t="s">
        <v>163</v>
      </c>
      <c r="F3907" t="s">
        <v>10959</v>
      </c>
      <c r="G3907" t="s">
        <v>578</v>
      </c>
      <c r="H3907" t="s">
        <v>47</v>
      </c>
      <c r="I3907" t="s">
        <v>129</v>
      </c>
      <c r="J3907" t="s">
        <v>15</v>
      </c>
      <c r="K3907" t="s">
        <v>131</v>
      </c>
      <c r="L3907" t="s">
        <v>10887</v>
      </c>
      <c r="M3907" t="s">
        <v>10960</v>
      </c>
      <c r="N3907">
        <v>1.8863888879999999</v>
      </c>
      <c r="O3907">
        <v>3</v>
      </c>
      <c r="P3907">
        <v>26</v>
      </c>
      <c r="Q3907">
        <v>0</v>
      </c>
      <c r="R3907">
        <v>0</v>
      </c>
      <c r="S3907">
        <v>0</v>
      </c>
      <c r="T3907">
        <v>0</v>
      </c>
      <c r="U3907">
        <v>5.6591670000000001</v>
      </c>
      <c r="V3907">
        <v>49.046111000000003</v>
      </c>
      <c r="W3907">
        <v>0</v>
      </c>
      <c r="X3907">
        <v>0</v>
      </c>
      <c r="Y3907">
        <v>0</v>
      </c>
      <c r="Z3907">
        <v>0</v>
      </c>
    </row>
    <row r="3908" spans="1:26" x14ac:dyDescent="0.3">
      <c r="A3908">
        <v>2767830</v>
      </c>
      <c r="B3908">
        <v>2</v>
      </c>
      <c r="C3908" t="s">
        <v>76</v>
      </c>
      <c r="D3908" t="s">
        <v>78</v>
      </c>
      <c r="E3908" t="s">
        <v>167</v>
      </c>
      <c r="F3908" t="s">
        <v>10961</v>
      </c>
      <c r="G3908" t="s">
        <v>150</v>
      </c>
      <c r="H3908" t="s">
        <v>46</v>
      </c>
      <c r="I3908" t="s">
        <v>129</v>
      </c>
      <c r="J3908" t="s">
        <v>130</v>
      </c>
      <c r="K3908" t="s">
        <v>131</v>
      </c>
      <c r="L3908" t="s">
        <v>10811</v>
      </c>
      <c r="M3908" t="s">
        <v>10962</v>
      </c>
      <c r="N3908">
        <v>0.686111111</v>
      </c>
      <c r="O3908">
        <v>0</v>
      </c>
      <c r="P3908">
        <v>237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162.60833299999999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2767977</v>
      </c>
      <c r="B3909">
        <v>1</v>
      </c>
      <c r="C3909" t="s">
        <v>76</v>
      </c>
      <c r="D3909" t="s">
        <v>90</v>
      </c>
      <c r="E3909" t="s">
        <v>222</v>
      </c>
      <c r="F3909" t="s">
        <v>2393</v>
      </c>
      <c r="G3909" t="s">
        <v>199</v>
      </c>
      <c r="H3909" t="s">
        <v>47</v>
      </c>
      <c r="I3909" t="s">
        <v>129</v>
      </c>
      <c r="J3909" t="s">
        <v>130</v>
      </c>
      <c r="K3909" t="s">
        <v>131</v>
      </c>
      <c r="L3909" t="s">
        <v>10963</v>
      </c>
      <c r="M3909" t="s">
        <v>10964</v>
      </c>
      <c r="N3909">
        <v>9.5277776999999994E-2</v>
      </c>
      <c r="O3909">
        <v>0</v>
      </c>
      <c r="P3909">
        <v>0</v>
      </c>
      <c r="Q3909">
        <v>4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0.38111099999999998</v>
      </c>
      <c r="X3909">
        <v>0</v>
      </c>
      <c r="Y3909">
        <v>0</v>
      </c>
      <c r="Z3909">
        <v>0</v>
      </c>
    </row>
    <row r="3910" spans="1:26" x14ac:dyDescent="0.3">
      <c r="A3910">
        <v>2767979</v>
      </c>
      <c r="B3910">
        <v>1</v>
      </c>
      <c r="C3910" t="s">
        <v>76</v>
      </c>
      <c r="D3910" t="s">
        <v>97</v>
      </c>
      <c r="E3910" t="s">
        <v>126</v>
      </c>
      <c r="F3910" t="s">
        <v>10965</v>
      </c>
      <c r="G3910" t="s">
        <v>160</v>
      </c>
      <c r="H3910" t="s">
        <v>46</v>
      </c>
      <c r="I3910" t="s">
        <v>129</v>
      </c>
      <c r="J3910" t="s">
        <v>130</v>
      </c>
      <c r="K3910" t="s">
        <v>131</v>
      </c>
      <c r="L3910" t="s">
        <v>10966</v>
      </c>
      <c r="M3910" t="s">
        <v>10967</v>
      </c>
      <c r="N3910">
        <v>3.241666666</v>
      </c>
      <c r="O3910">
        <v>0</v>
      </c>
      <c r="P3910">
        <v>96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311.2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2767985</v>
      </c>
      <c r="B3911">
        <v>1</v>
      </c>
      <c r="C3911" t="s">
        <v>77</v>
      </c>
      <c r="D3911" t="s">
        <v>114</v>
      </c>
      <c r="E3911" t="s">
        <v>153</v>
      </c>
      <c r="F3911" t="s">
        <v>10968</v>
      </c>
      <c r="G3911" t="s">
        <v>578</v>
      </c>
      <c r="H3911" t="s">
        <v>46</v>
      </c>
      <c r="I3911" t="s">
        <v>129</v>
      </c>
      <c r="J3911" t="s">
        <v>15</v>
      </c>
      <c r="K3911" t="s">
        <v>131</v>
      </c>
      <c r="L3911" t="s">
        <v>10969</v>
      </c>
      <c r="M3911" t="s">
        <v>10970</v>
      </c>
      <c r="N3911">
        <v>1.423333333</v>
      </c>
      <c r="O3911">
        <v>0</v>
      </c>
      <c r="P3911">
        <v>2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2.8466670000000001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2767982</v>
      </c>
      <c r="B3912">
        <v>1</v>
      </c>
      <c r="C3912" t="s">
        <v>77</v>
      </c>
      <c r="D3912" t="s">
        <v>119</v>
      </c>
      <c r="E3912" t="s">
        <v>153</v>
      </c>
      <c r="F3912" t="s">
        <v>10971</v>
      </c>
      <c r="G3912" t="s">
        <v>155</v>
      </c>
      <c r="H3912" t="s">
        <v>46</v>
      </c>
      <c r="I3912" t="s">
        <v>129</v>
      </c>
      <c r="J3912" t="s">
        <v>130</v>
      </c>
      <c r="K3912" t="s">
        <v>131</v>
      </c>
      <c r="L3912" t="s">
        <v>10972</v>
      </c>
      <c r="M3912" t="s">
        <v>10973</v>
      </c>
      <c r="N3912">
        <v>3.8147222219999999</v>
      </c>
      <c r="O3912">
        <v>0</v>
      </c>
      <c r="P3912">
        <v>3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11.444167</v>
      </c>
      <c r="W3912">
        <v>0</v>
      </c>
      <c r="X3912">
        <v>0</v>
      </c>
      <c r="Y3912">
        <v>0</v>
      </c>
      <c r="Z3912">
        <v>0</v>
      </c>
    </row>
    <row r="3913" spans="1:26" x14ac:dyDescent="0.3">
      <c r="A3913">
        <v>2767988</v>
      </c>
      <c r="B3913">
        <v>1</v>
      </c>
      <c r="C3913" t="s">
        <v>76</v>
      </c>
      <c r="D3913" t="s">
        <v>103</v>
      </c>
      <c r="E3913" t="s">
        <v>126</v>
      </c>
      <c r="F3913" t="s">
        <v>10974</v>
      </c>
      <c r="G3913" t="s">
        <v>160</v>
      </c>
      <c r="H3913" t="s">
        <v>46</v>
      </c>
      <c r="I3913" t="s">
        <v>129</v>
      </c>
      <c r="J3913" t="s">
        <v>130</v>
      </c>
      <c r="K3913" t="s">
        <v>131</v>
      </c>
      <c r="L3913" t="s">
        <v>10975</v>
      </c>
      <c r="M3913" t="s">
        <v>10976</v>
      </c>
      <c r="N3913">
        <v>1.470555555</v>
      </c>
      <c r="O3913">
        <v>0</v>
      </c>
      <c r="P3913">
        <v>0</v>
      </c>
      <c r="Q3913">
        <v>0</v>
      </c>
      <c r="R3913">
        <v>16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23.528888999999999</v>
      </c>
      <c r="Y3913">
        <v>0</v>
      </c>
      <c r="Z3913">
        <v>0</v>
      </c>
    </row>
    <row r="3914" spans="1:26" x14ac:dyDescent="0.3">
      <c r="A3914">
        <v>2767983</v>
      </c>
      <c r="B3914">
        <v>1</v>
      </c>
      <c r="C3914" t="s">
        <v>76</v>
      </c>
      <c r="D3914" t="s">
        <v>90</v>
      </c>
      <c r="E3914" t="s">
        <v>222</v>
      </c>
      <c r="F3914" t="s">
        <v>4364</v>
      </c>
      <c r="G3914" t="s">
        <v>344</v>
      </c>
      <c r="H3914" t="s">
        <v>47</v>
      </c>
      <c r="I3914" t="s">
        <v>129</v>
      </c>
      <c r="J3914" t="s">
        <v>130</v>
      </c>
      <c r="K3914" t="s">
        <v>142</v>
      </c>
      <c r="L3914" t="s">
        <v>10977</v>
      </c>
      <c r="M3914" t="s">
        <v>10978</v>
      </c>
      <c r="N3914">
        <v>4.0319444439999996</v>
      </c>
      <c r="O3914">
        <v>0</v>
      </c>
      <c r="P3914">
        <v>0</v>
      </c>
      <c r="Q3914">
        <v>0</v>
      </c>
      <c r="R3914">
        <v>0</v>
      </c>
      <c r="S3914">
        <v>75</v>
      </c>
      <c r="T3914">
        <v>2323</v>
      </c>
      <c r="U3914">
        <v>0</v>
      </c>
      <c r="V3914">
        <v>0</v>
      </c>
      <c r="W3914">
        <v>0</v>
      </c>
      <c r="X3914">
        <v>0</v>
      </c>
      <c r="Y3914">
        <v>302.39583299999998</v>
      </c>
      <c r="Z3914">
        <v>9366.2069429999992</v>
      </c>
    </row>
    <row r="3915" spans="1:26" x14ac:dyDescent="0.3">
      <c r="A3915">
        <v>2767984</v>
      </c>
      <c r="B3915">
        <v>1</v>
      </c>
      <c r="C3915" t="s">
        <v>76</v>
      </c>
      <c r="D3915" t="s">
        <v>96</v>
      </c>
      <c r="E3915" t="s">
        <v>163</v>
      </c>
      <c r="F3915" t="s">
        <v>10979</v>
      </c>
      <c r="G3915" t="s">
        <v>417</v>
      </c>
      <c r="H3915" t="s">
        <v>47</v>
      </c>
      <c r="I3915" t="s">
        <v>129</v>
      </c>
      <c r="J3915" t="s">
        <v>130</v>
      </c>
      <c r="K3915" t="s">
        <v>142</v>
      </c>
      <c r="L3915" t="s">
        <v>10980</v>
      </c>
      <c r="M3915" t="s">
        <v>10981</v>
      </c>
      <c r="N3915">
        <v>1.9113888880000001</v>
      </c>
      <c r="O3915">
        <v>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1.911389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2767992</v>
      </c>
      <c r="B3916">
        <v>1</v>
      </c>
      <c r="C3916" t="s">
        <v>77</v>
      </c>
      <c r="D3916" t="s">
        <v>119</v>
      </c>
      <c r="E3916" t="s">
        <v>153</v>
      </c>
      <c r="F3916" t="s">
        <v>10230</v>
      </c>
      <c r="G3916" t="s">
        <v>155</v>
      </c>
      <c r="H3916" t="s">
        <v>46</v>
      </c>
      <c r="I3916" t="s">
        <v>129</v>
      </c>
      <c r="J3916" t="s">
        <v>130</v>
      </c>
      <c r="K3916" t="s">
        <v>131</v>
      </c>
      <c r="L3916" t="s">
        <v>10982</v>
      </c>
      <c r="M3916" t="s">
        <v>10983</v>
      </c>
      <c r="N3916">
        <v>1.8791666659999999</v>
      </c>
      <c r="O3916">
        <v>0</v>
      </c>
      <c r="P3916">
        <v>6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11.275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2767991</v>
      </c>
      <c r="B3917">
        <v>1</v>
      </c>
      <c r="C3917" t="s">
        <v>76</v>
      </c>
      <c r="D3917" t="s">
        <v>92</v>
      </c>
      <c r="E3917" t="s">
        <v>153</v>
      </c>
      <c r="F3917" t="s">
        <v>10984</v>
      </c>
      <c r="G3917" t="s">
        <v>249</v>
      </c>
      <c r="H3917" t="s">
        <v>46</v>
      </c>
      <c r="I3917" t="s">
        <v>129</v>
      </c>
      <c r="J3917" t="s">
        <v>130</v>
      </c>
      <c r="K3917" t="s">
        <v>131</v>
      </c>
      <c r="L3917" t="s">
        <v>10985</v>
      </c>
      <c r="M3917" t="s">
        <v>10986</v>
      </c>
      <c r="N3917">
        <v>1.5252777769999999</v>
      </c>
      <c r="O3917">
        <v>0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1.5252779999999999</v>
      </c>
      <c r="Y3917">
        <v>0</v>
      </c>
      <c r="Z3917">
        <v>0</v>
      </c>
    </row>
    <row r="3918" spans="1:26" x14ac:dyDescent="0.3">
      <c r="A3918">
        <v>2767993</v>
      </c>
      <c r="B3918">
        <v>1</v>
      </c>
      <c r="C3918" t="s">
        <v>76</v>
      </c>
      <c r="D3918" t="s">
        <v>88</v>
      </c>
      <c r="E3918" t="s">
        <v>153</v>
      </c>
      <c r="F3918" t="s">
        <v>10479</v>
      </c>
      <c r="G3918" t="s">
        <v>155</v>
      </c>
      <c r="H3918" t="s">
        <v>46</v>
      </c>
      <c r="I3918" t="s">
        <v>129</v>
      </c>
      <c r="J3918" t="s">
        <v>130</v>
      </c>
      <c r="K3918" t="s">
        <v>131</v>
      </c>
      <c r="L3918" t="s">
        <v>10987</v>
      </c>
      <c r="M3918" t="s">
        <v>10988</v>
      </c>
      <c r="N3918">
        <v>2.9427777769999999</v>
      </c>
      <c r="O3918">
        <v>0</v>
      </c>
      <c r="P3918">
        <v>7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20.599443999999998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2767995</v>
      </c>
      <c r="B3919">
        <v>1</v>
      </c>
      <c r="C3919" t="s">
        <v>76</v>
      </c>
      <c r="D3919" t="s">
        <v>90</v>
      </c>
      <c r="E3919" t="s">
        <v>158</v>
      </c>
      <c r="F3919" t="s">
        <v>838</v>
      </c>
      <c r="G3919" t="s">
        <v>199</v>
      </c>
      <c r="H3919" t="s">
        <v>47</v>
      </c>
      <c r="I3919" t="s">
        <v>129</v>
      </c>
      <c r="J3919" t="s">
        <v>130</v>
      </c>
      <c r="K3919" t="s">
        <v>131</v>
      </c>
      <c r="L3919" t="s">
        <v>10989</v>
      </c>
      <c r="M3919" t="s">
        <v>10990</v>
      </c>
      <c r="N3919">
        <v>0.53388888800000001</v>
      </c>
      <c r="O3919">
        <v>45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24.024999999999999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3">
      <c r="A3920">
        <v>2767996</v>
      </c>
      <c r="B3920">
        <v>1</v>
      </c>
      <c r="C3920" t="s">
        <v>76</v>
      </c>
      <c r="D3920" t="s">
        <v>94</v>
      </c>
      <c r="E3920" t="s">
        <v>163</v>
      </c>
      <c r="F3920" t="s">
        <v>10194</v>
      </c>
      <c r="G3920" t="s">
        <v>348</v>
      </c>
      <c r="H3920" t="s">
        <v>47</v>
      </c>
      <c r="I3920" t="s">
        <v>129</v>
      </c>
      <c r="J3920" t="s">
        <v>130</v>
      </c>
      <c r="K3920" t="s">
        <v>142</v>
      </c>
      <c r="L3920" t="s">
        <v>10991</v>
      </c>
      <c r="M3920" t="s">
        <v>10992</v>
      </c>
      <c r="N3920">
        <v>6.0947222219999997</v>
      </c>
      <c r="O3920">
        <v>0</v>
      </c>
      <c r="P3920">
        <v>0</v>
      </c>
      <c r="Q3920">
        <v>0</v>
      </c>
      <c r="R3920">
        <v>209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1273.7969439999999</v>
      </c>
      <c r="Y3920">
        <v>0</v>
      </c>
      <c r="Z3920">
        <v>0</v>
      </c>
    </row>
    <row r="3921" spans="1:26" x14ac:dyDescent="0.3">
      <c r="A3921">
        <v>2768000</v>
      </c>
      <c r="B3921">
        <v>1</v>
      </c>
      <c r="C3921" t="s">
        <v>76</v>
      </c>
      <c r="D3921" t="s">
        <v>79</v>
      </c>
      <c r="E3921" t="s">
        <v>167</v>
      </c>
      <c r="F3921" t="s">
        <v>10993</v>
      </c>
      <c r="G3921" t="s">
        <v>578</v>
      </c>
      <c r="H3921" t="s">
        <v>46</v>
      </c>
      <c r="I3921" t="s">
        <v>129</v>
      </c>
      <c r="J3921" t="s">
        <v>15</v>
      </c>
      <c r="K3921" t="s">
        <v>131</v>
      </c>
      <c r="L3921" t="s">
        <v>10994</v>
      </c>
      <c r="M3921" t="s">
        <v>10995</v>
      </c>
      <c r="N3921">
        <v>5.1227777769999996</v>
      </c>
      <c r="O3921">
        <v>0</v>
      </c>
      <c r="P3921">
        <v>29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148.56055599999999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2768009</v>
      </c>
      <c r="B3922">
        <v>1</v>
      </c>
      <c r="C3922" t="s">
        <v>77</v>
      </c>
      <c r="D3922" t="s">
        <v>114</v>
      </c>
      <c r="E3922" t="s">
        <v>163</v>
      </c>
      <c r="F3922" t="s">
        <v>10996</v>
      </c>
      <c r="G3922" t="s">
        <v>264</v>
      </c>
      <c r="H3922" t="s">
        <v>47</v>
      </c>
      <c r="I3922" t="s">
        <v>129</v>
      </c>
      <c r="J3922" t="s">
        <v>130</v>
      </c>
      <c r="K3922" t="s">
        <v>131</v>
      </c>
      <c r="L3922" t="s">
        <v>10997</v>
      </c>
      <c r="M3922" t="s">
        <v>10998</v>
      </c>
      <c r="N3922">
        <v>6.4897222220000002</v>
      </c>
      <c r="O3922">
        <v>35</v>
      </c>
      <c r="P3922">
        <v>26</v>
      </c>
      <c r="Q3922">
        <v>0</v>
      </c>
      <c r="R3922">
        <v>0</v>
      </c>
      <c r="S3922">
        <v>0</v>
      </c>
      <c r="T3922">
        <v>0</v>
      </c>
      <c r="U3922">
        <v>227.140278</v>
      </c>
      <c r="V3922">
        <v>168.732778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2768002</v>
      </c>
      <c r="B3923">
        <v>1</v>
      </c>
      <c r="C3923" t="s">
        <v>76</v>
      </c>
      <c r="D3923" t="s">
        <v>101</v>
      </c>
      <c r="E3923" t="s">
        <v>167</v>
      </c>
      <c r="F3923" t="s">
        <v>10999</v>
      </c>
      <c r="G3923" t="s">
        <v>344</v>
      </c>
      <c r="H3923" t="s">
        <v>46</v>
      </c>
      <c r="I3923" t="s">
        <v>129</v>
      </c>
      <c r="J3923" t="s">
        <v>130</v>
      </c>
      <c r="K3923" t="s">
        <v>142</v>
      </c>
      <c r="L3923" t="s">
        <v>11000</v>
      </c>
      <c r="M3923" t="s">
        <v>11001</v>
      </c>
      <c r="N3923">
        <v>6.9463888880000004</v>
      </c>
      <c r="O3923">
        <v>0</v>
      </c>
      <c r="P3923">
        <v>67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465.40805499999999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2768003</v>
      </c>
      <c r="B3924">
        <v>1</v>
      </c>
      <c r="C3924" t="s">
        <v>76</v>
      </c>
      <c r="D3924" t="s">
        <v>90</v>
      </c>
      <c r="E3924" t="s">
        <v>163</v>
      </c>
      <c r="F3924" t="s">
        <v>11002</v>
      </c>
      <c r="G3924" t="s">
        <v>264</v>
      </c>
      <c r="H3924" t="s">
        <v>47</v>
      </c>
      <c r="I3924" t="s">
        <v>129</v>
      </c>
      <c r="J3924" t="s">
        <v>130</v>
      </c>
      <c r="K3924" t="s">
        <v>131</v>
      </c>
      <c r="L3924" t="s">
        <v>11003</v>
      </c>
      <c r="M3924" t="s">
        <v>11004</v>
      </c>
      <c r="N3924">
        <v>4.0236111110000001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11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44.259721999999996</v>
      </c>
    </row>
    <row r="3925" spans="1:26" x14ac:dyDescent="0.3">
      <c r="A3925">
        <v>2768010</v>
      </c>
      <c r="B3925">
        <v>1</v>
      </c>
      <c r="C3925" t="s">
        <v>76</v>
      </c>
      <c r="D3925" t="s">
        <v>82</v>
      </c>
      <c r="E3925" t="s">
        <v>153</v>
      </c>
      <c r="F3925" t="s">
        <v>11005</v>
      </c>
      <c r="G3925" t="s">
        <v>249</v>
      </c>
      <c r="H3925" t="s">
        <v>46</v>
      </c>
      <c r="I3925" t="s">
        <v>129</v>
      </c>
      <c r="J3925" t="s">
        <v>130</v>
      </c>
      <c r="K3925" t="s">
        <v>131</v>
      </c>
      <c r="L3925" t="s">
        <v>11006</v>
      </c>
      <c r="M3925" t="s">
        <v>11007</v>
      </c>
      <c r="N3925">
        <v>6.0636111110000002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6.0636109999999999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2768068</v>
      </c>
      <c r="B3926">
        <v>1</v>
      </c>
      <c r="C3926" t="s">
        <v>76</v>
      </c>
      <c r="D3926" t="s">
        <v>101</v>
      </c>
      <c r="E3926" t="s">
        <v>126</v>
      </c>
      <c r="F3926" t="s">
        <v>11008</v>
      </c>
      <c r="G3926" t="s">
        <v>128</v>
      </c>
      <c r="H3926" t="s">
        <v>46</v>
      </c>
      <c r="I3926" t="s">
        <v>129</v>
      </c>
      <c r="J3926" t="s">
        <v>130</v>
      </c>
      <c r="K3926" t="s">
        <v>131</v>
      </c>
      <c r="L3926" t="s">
        <v>11009</v>
      </c>
      <c r="M3926" t="s">
        <v>11010</v>
      </c>
      <c r="N3926">
        <v>1.5938888879999999</v>
      </c>
      <c r="O3926">
        <v>0</v>
      </c>
      <c r="P3926">
        <v>153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243.86500000000001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2768013</v>
      </c>
      <c r="B3927">
        <v>1</v>
      </c>
      <c r="C3927" t="s">
        <v>76</v>
      </c>
      <c r="D3927" t="s">
        <v>103</v>
      </c>
      <c r="E3927" t="s">
        <v>153</v>
      </c>
      <c r="F3927" t="s">
        <v>11011</v>
      </c>
      <c r="G3927" t="s">
        <v>155</v>
      </c>
      <c r="H3927" t="s">
        <v>46</v>
      </c>
      <c r="I3927" t="s">
        <v>129</v>
      </c>
      <c r="J3927" t="s">
        <v>130</v>
      </c>
      <c r="K3927" t="s">
        <v>131</v>
      </c>
      <c r="L3927" t="s">
        <v>11012</v>
      </c>
      <c r="M3927" t="s">
        <v>11013</v>
      </c>
      <c r="N3927">
        <v>8.545555555</v>
      </c>
      <c r="O3927">
        <v>0</v>
      </c>
      <c r="P3927">
        <v>0</v>
      </c>
      <c r="Q3927">
        <v>0</v>
      </c>
      <c r="R3927">
        <v>6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51.273333000000001</v>
      </c>
      <c r="Y3927">
        <v>0</v>
      </c>
      <c r="Z3927">
        <v>0</v>
      </c>
    </row>
    <row r="3928" spans="1:26" x14ac:dyDescent="0.3">
      <c r="A3928">
        <v>2768015</v>
      </c>
      <c r="B3928">
        <v>1</v>
      </c>
      <c r="C3928" t="s">
        <v>76</v>
      </c>
      <c r="D3928" t="s">
        <v>100</v>
      </c>
      <c r="E3928" t="s">
        <v>222</v>
      </c>
      <c r="F3928" t="s">
        <v>11014</v>
      </c>
      <c r="G3928" t="s">
        <v>199</v>
      </c>
      <c r="H3928" t="s">
        <v>47</v>
      </c>
      <c r="I3928" t="s">
        <v>129</v>
      </c>
      <c r="J3928" t="s">
        <v>130</v>
      </c>
      <c r="K3928" t="s">
        <v>131</v>
      </c>
      <c r="L3928" t="s">
        <v>11015</v>
      </c>
      <c r="M3928" t="s">
        <v>11016</v>
      </c>
      <c r="N3928">
        <v>0.46805555500000001</v>
      </c>
      <c r="O3928">
        <v>196</v>
      </c>
      <c r="P3928">
        <v>2024</v>
      </c>
      <c r="Q3928">
        <v>0</v>
      </c>
      <c r="R3928">
        <v>0</v>
      </c>
      <c r="S3928">
        <v>0</v>
      </c>
      <c r="T3928">
        <v>0</v>
      </c>
      <c r="U3928">
        <v>91.738889</v>
      </c>
      <c r="V3928">
        <v>947.34444299999996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2768016</v>
      </c>
      <c r="B3929">
        <v>1</v>
      </c>
      <c r="C3929" t="s">
        <v>76</v>
      </c>
      <c r="D3929" t="s">
        <v>92</v>
      </c>
      <c r="E3929" t="s">
        <v>153</v>
      </c>
      <c r="F3929" t="s">
        <v>11017</v>
      </c>
      <c r="G3929" t="s">
        <v>249</v>
      </c>
      <c r="H3929" t="s">
        <v>46</v>
      </c>
      <c r="I3929" t="s">
        <v>129</v>
      </c>
      <c r="J3929" t="s">
        <v>130</v>
      </c>
      <c r="K3929" t="s">
        <v>131</v>
      </c>
      <c r="L3929" t="s">
        <v>11018</v>
      </c>
      <c r="M3929" t="s">
        <v>11019</v>
      </c>
      <c r="N3929">
        <v>1.3502777770000001</v>
      </c>
      <c r="O3929">
        <v>0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1.3502780000000001</v>
      </c>
      <c r="Y3929">
        <v>0</v>
      </c>
      <c r="Z3929">
        <v>0</v>
      </c>
    </row>
    <row r="3930" spans="1:26" x14ac:dyDescent="0.3">
      <c r="A3930">
        <v>2768018</v>
      </c>
      <c r="B3930">
        <v>1</v>
      </c>
      <c r="C3930" t="s">
        <v>76</v>
      </c>
      <c r="D3930" t="s">
        <v>99</v>
      </c>
      <c r="E3930" t="s">
        <v>126</v>
      </c>
      <c r="F3930" t="s">
        <v>11020</v>
      </c>
      <c r="G3930" t="s">
        <v>128</v>
      </c>
      <c r="H3930" t="s">
        <v>46</v>
      </c>
      <c r="I3930" t="s">
        <v>129</v>
      </c>
      <c r="J3930" t="s">
        <v>130</v>
      </c>
      <c r="K3930" t="s">
        <v>131</v>
      </c>
      <c r="L3930" t="s">
        <v>11021</v>
      </c>
      <c r="M3930" t="s">
        <v>11022</v>
      </c>
      <c r="N3930">
        <v>1.0066666660000001</v>
      </c>
      <c r="O3930">
        <v>0</v>
      </c>
      <c r="P3930">
        <v>30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30.2</v>
      </c>
      <c r="W3930">
        <v>0</v>
      </c>
      <c r="X3930">
        <v>0</v>
      </c>
      <c r="Y3930">
        <v>0</v>
      </c>
      <c r="Z3930">
        <v>0</v>
      </c>
    </row>
    <row r="3931" spans="1:26" x14ac:dyDescent="0.3">
      <c r="A3931">
        <v>2768022</v>
      </c>
      <c r="B3931">
        <v>1</v>
      </c>
      <c r="C3931" t="s">
        <v>77</v>
      </c>
      <c r="D3931" t="s">
        <v>124</v>
      </c>
      <c r="E3931" t="s">
        <v>158</v>
      </c>
      <c r="F3931" t="s">
        <v>11023</v>
      </c>
      <c r="G3931" t="s">
        <v>199</v>
      </c>
      <c r="H3931" t="s">
        <v>47</v>
      </c>
      <c r="I3931" t="s">
        <v>129</v>
      </c>
      <c r="J3931" t="s">
        <v>130</v>
      </c>
      <c r="K3931" t="s">
        <v>131</v>
      </c>
      <c r="L3931" t="s">
        <v>11024</v>
      </c>
      <c r="M3931" t="s">
        <v>11025</v>
      </c>
      <c r="N3931">
        <v>1.709166666</v>
      </c>
      <c r="O3931">
        <v>112</v>
      </c>
      <c r="P3931">
        <v>751</v>
      </c>
      <c r="Q3931">
        <v>0</v>
      </c>
      <c r="R3931">
        <v>0</v>
      </c>
      <c r="S3931">
        <v>0</v>
      </c>
      <c r="T3931">
        <v>0</v>
      </c>
      <c r="U3931">
        <v>191.42666700000001</v>
      </c>
      <c r="V3931">
        <v>1283.5841660000001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2768030</v>
      </c>
      <c r="B3932">
        <v>1</v>
      </c>
      <c r="C3932" t="s">
        <v>77</v>
      </c>
      <c r="D3932" t="s">
        <v>111</v>
      </c>
      <c r="E3932" t="s">
        <v>126</v>
      </c>
      <c r="F3932" t="s">
        <v>11026</v>
      </c>
      <c r="G3932" t="s">
        <v>11027</v>
      </c>
      <c r="H3932" t="s">
        <v>46</v>
      </c>
      <c r="I3932" t="s">
        <v>129</v>
      </c>
      <c r="J3932" t="s">
        <v>130</v>
      </c>
      <c r="K3932" t="s">
        <v>131</v>
      </c>
      <c r="L3932" t="s">
        <v>11028</v>
      </c>
      <c r="M3932" t="s">
        <v>11029</v>
      </c>
      <c r="N3932">
        <v>3.6386111109999999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24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87.326667</v>
      </c>
    </row>
    <row r="3933" spans="1:26" x14ac:dyDescent="0.3">
      <c r="A3933">
        <v>2768044</v>
      </c>
      <c r="B3933">
        <v>1</v>
      </c>
      <c r="C3933" t="s">
        <v>76</v>
      </c>
      <c r="D3933" t="s">
        <v>94</v>
      </c>
      <c r="E3933" t="s">
        <v>153</v>
      </c>
      <c r="F3933" t="s">
        <v>11030</v>
      </c>
      <c r="G3933" t="s">
        <v>249</v>
      </c>
      <c r="H3933" t="s">
        <v>46</v>
      </c>
      <c r="I3933" t="s">
        <v>129</v>
      </c>
      <c r="J3933" t="s">
        <v>130</v>
      </c>
      <c r="K3933" t="s">
        <v>131</v>
      </c>
      <c r="L3933" t="s">
        <v>11031</v>
      </c>
      <c r="M3933" t="s">
        <v>11032</v>
      </c>
      <c r="N3933">
        <v>1.4869444439999999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1.486944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2768036</v>
      </c>
      <c r="B3934">
        <v>1</v>
      </c>
      <c r="C3934" t="s">
        <v>76</v>
      </c>
      <c r="D3934" t="s">
        <v>80</v>
      </c>
      <c r="E3934" t="s">
        <v>167</v>
      </c>
      <c r="F3934" t="s">
        <v>11033</v>
      </c>
      <c r="G3934" t="s">
        <v>160</v>
      </c>
      <c r="H3934" t="s">
        <v>46</v>
      </c>
      <c r="I3934" t="s">
        <v>129</v>
      </c>
      <c r="J3934" t="s">
        <v>130</v>
      </c>
      <c r="K3934" t="s">
        <v>131</v>
      </c>
      <c r="L3934" t="s">
        <v>11034</v>
      </c>
      <c r="M3934" t="s">
        <v>11035</v>
      </c>
      <c r="N3934">
        <v>0.54555555499999997</v>
      </c>
      <c r="O3934">
        <v>0</v>
      </c>
      <c r="P3934">
        <v>993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541.73666600000001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2768055</v>
      </c>
      <c r="B3935">
        <v>1</v>
      </c>
      <c r="C3935" t="s">
        <v>76</v>
      </c>
      <c r="D3935" t="s">
        <v>91</v>
      </c>
      <c r="E3935" t="s">
        <v>126</v>
      </c>
      <c r="F3935" t="s">
        <v>11036</v>
      </c>
      <c r="G3935" t="s">
        <v>578</v>
      </c>
      <c r="H3935" t="s">
        <v>46</v>
      </c>
      <c r="I3935" t="s">
        <v>129</v>
      </c>
      <c r="J3935" t="s">
        <v>130</v>
      </c>
      <c r="K3935" t="s">
        <v>131</v>
      </c>
      <c r="L3935" t="s">
        <v>11037</v>
      </c>
      <c r="M3935" t="s">
        <v>11038</v>
      </c>
      <c r="N3935">
        <v>2.1241666659999998</v>
      </c>
      <c r="O3935">
        <v>0</v>
      </c>
      <c r="P3935">
        <v>9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19.1175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2768061</v>
      </c>
      <c r="B3936">
        <v>1</v>
      </c>
      <c r="C3936" t="s">
        <v>76</v>
      </c>
      <c r="D3936" t="s">
        <v>99</v>
      </c>
      <c r="E3936" t="s">
        <v>158</v>
      </c>
      <c r="F3936" t="s">
        <v>11039</v>
      </c>
      <c r="G3936" t="s">
        <v>199</v>
      </c>
      <c r="H3936" t="s">
        <v>47</v>
      </c>
      <c r="I3936" t="s">
        <v>129</v>
      </c>
      <c r="J3936" t="s">
        <v>130</v>
      </c>
      <c r="K3936" t="s">
        <v>131</v>
      </c>
      <c r="L3936" t="s">
        <v>11040</v>
      </c>
      <c r="M3936" t="s">
        <v>11041</v>
      </c>
      <c r="N3936">
        <v>0.41249999999999998</v>
      </c>
      <c r="O3936">
        <v>4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1.65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2768060</v>
      </c>
      <c r="B3937">
        <v>1</v>
      </c>
      <c r="C3937" t="s">
        <v>77</v>
      </c>
      <c r="D3937" t="s">
        <v>114</v>
      </c>
      <c r="E3937" t="s">
        <v>163</v>
      </c>
      <c r="F3937" t="s">
        <v>11042</v>
      </c>
      <c r="G3937" t="s">
        <v>264</v>
      </c>
      <c r="H3937" t="s">
        <v>47</v>
      </c>
      <c r="I3937" t="s">
        <v>129</v>
      </c>
      <c r="J3937" t="s">
        <v>130</v>
      </c>
      <c r="K3937" t="s">
        <v>131</v>
      </c>
      <c r="L3937" t="s">
        <v>11043</v>
      </c>
      <c r="M3937" t="s">
        <v>11044</v>
      </c>
      <c r="N3937">
        <v>3.7275</v>
      </c>
      <c r="O3937">
        <v>0</v>
      </c>
      <c r="P3937">
        <v>3</v>
      </c>
      <c r="Q3937">
        <v>0</v>
      </c>
      <c r="R3937">
        <v>0</v>
      </c>
      <c r="S3937">
        <v>3</v>
      </c>
      <c r="T3937">
        <v>15</v>
      </c>
      <c r="U3937">
        <v>0</v>
      </c>
      <c r="V3937">
        <v>11.182499999999999</v>
      </c>
      <c r="W3937">
        <v>0</v>
      </c>
      <c r="X3937">
        <v>0</v>
      </c>
      <c r="Y3937">
        <v>11.182499999999999</v>
      </c>
      <c r="Z3937">
        <v>55.912500000000001</v>
      </c>
    </row>
    <row r="3938" spans="1:26" x14ac:dyDescent="0.3">
      <c r="A3938">
        <v>2768074</v>
      </c>
      <c r="B3938">
        <v>1</v>
      </c>
      <c r="C3938" t="s">
        <v>77</v>
      </c>
      <c r="D3938" t="s">
        <v>119</v>
      </c>
      <c r="E3938" t="s">
        <v>126</v>
      </c>
      <c r="F3938" t="s">
        <v>11045</v>
      </c>
      <c r="G3938" t="s">
        <v>128</v>
      </c>
      <c r="H3938" t="s">
        <v>46</v>
      </c>
      <c r="I3938" t="s">
        <v>129</v>
      </c>
      <c r="J3938" t="s">
        <v>130</v>
      </c>
      <c r="K3938" t="s">
        <v>131</v>
      </c>
      <c r="L3938" t="s">
        <v>11046</v>
      </c>
      <c r="M3938" t="s">
        <v>11047</v>
      </c>
      <c r="N3938">
        <v>1.206388888</v>
      </c>
      <c r="O3938">
        <v>0</v>
      </c>
      <c r="P3938">
        <v>124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149.59222199999999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2768066</v>
      </c>
      <c r="B3939">
        <v>1</v>
      </c>
      <c r="C3939" t="s">
        <v>77</v>
      </c>
      <c r="D3939" t="s">
        <v>123</v>
      </c>
      <c r="E3939" t="s">
        <v>158</v>
      </c>
      <c r="F3939" t="s">
        <v>159</v>
      </c>
      <c r="G3939" t="s">
        <v>199</v>
      </c>
      <c r="H3939" t="s">
        <v>47</v>
      </c>
      <c r="I3939" t="s">
        <v>129</v>
      </c>
      <c r="J3939" t="s">
        <v>130</v>
      </c>
      <c r="K3939" t="s">
        <v>131</v>
      </c>
      <c r="L3939" t="s">
        <v>11048</v>
      </c>
      <c r="M3939" t="s">
        <v>11049</v>
      </c>
      <c r="N3939">
        <v>7.0669444439999998</v>
      </c>
      <c r="O3939">
        <v>213</v>
      </c>
      <c r="P3939">
        <v>141</v>
      </c>
      <c r="Q3939">
        <v>0</v>
      </c>
      <c r="R3939">
        <v>0</v>
      </c>
      <c r="S3939">
        <v>0</v>
      </c>
      <c r="T3939">
        <v>0</v>
      </c>
      <c r="U3939">
        <v>1505.2591669999999</v>
      </c>
      <c r="V3939">
        <v>996.439167</v>
      </c>
      <c r="W3939">
        <v>0</v>
      </c>
      <c r="X3939">
        <v>0</v>
      </c>
      <c r="Y3939">
        <v>0</v>
      </c>
      <c r="Z3939">
        <v>0</v>
      </c>
    </row>
    <row r="3940" spans="1:26" x14ac:dyDescent="0.3">
      <c r="A3940">
        <v>2768059</v>
      </c>
      <c r="B3940">
        <v>1</v>
      </c>
      <c r="C3940" t="s">
        <v>77</v>
      </c>
      <c r="D3940" t="s">
        <v>123</v>
      </c>
      <c r="E3940" t="s">
        <v>158</v>
      </c>
      <c r="F3940" t="s">
        <v>1246</v>
      </c>
      <c r="G3940" t="s">
        <v>199</v>
      </c>
      <c r="H3940" t="s">
        <v>47</v>
      </c>
      <c r="I3940" t="s">
        <v>129</v>
      </c>
      <c r="J3940" t="s">
        <v>130</v>
      </c>
      <c r="K3940" t="s">
        <v>131</v>
      </c>
      <c r="L3940" t="s">
        <v>11050</v>
      </c>
      <c r="M3940" t="s">
        <v>11051</v>
      </c>
      <c r="N3940">
        <v>1.010277777</v>
      </c>
      <c r="O3940">
        <v>119</v>
      </c>
      <c r="P3940">
        <v>678</v>
      </c>
      <c r="Q3940">
        <v>0</v>
      </c>
      <c r="R3940">
        <v>0</v>
      </c>
      <c r="S3940">
        <v>0</v>
      </c>
      <c r="T3940">
        <v>0</v>
      </c>
      <c r="U3940">
        <v>120.223055</v>
      </c>
      <c r="V3940">
        <v>684.96833300000003</v>
      </c>
      <c r="W3940">
        <v>0</v>
      </c>
      <c r="X3940">
        <v>0</v>
      </c>
      <c r="Y3940">
        <v>0</v>
      </c>
      <c r="Z3940">
        <v>0</v>
      </c>
    </row>
    <row r="3941" spans="1:26" x14ac:dyDescent="0.3">
      <c r="A3941">
        <v>2768076</v>
      </c>
      <c r="B3941">
        <v>1</v>
      </c>
      <c r="C3941" t="s">
        <v>77</v>
      </c>
      <c r="D3941" t="s">
        <v>119</v>
      </c>
      <c r="E3941" t="s">
        <v>126</v>
      </c>
      <c r="F3941" t="s">
        <v>11052</v>
      </c>
      <c r="G3941" t="s">
        <v>128</v>
      </c>
      <c r="H3941" t="s">
        <v>46</v>
      </c>
      <c r="I3941" t="s">
        <v>129</v>
      </c>
      <c r="J3941" t="s">
        <v>130</v>
      </c>
      <c r="K3941" t="s">
        <v>131</v>
      </c>
      <c r="L3941" t="s">
        <v>11053</v>
      </c>
      <c r="M3941" t="s">
        <v>11054</v>
      </c>
      <c r="N3941">
        <v>3.4627777769999999</v>
      </c>
      <c r="O3941">
        <v>0</v>
      </c>
      <c r="P3941">
        <v>5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17.313889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2768075</v>
      </c>
      <c r="B3942">
        <v>1</v>
      </c>
      <c r="C3942" t="s">
        <v>76</v>
      </c>
      <c r="D3942" t="s">
        <v>93</v>
      </c>
      <c r="E3942" t="s">
        <v>126</v>
      </c>
      <c r="F3942" t="s">
        <v>11055</v>
      </c>
      <c r="G3942" t="s">
        <v>1679</v>
      </c>
      <c r="H3942" t="s">
        <v>46</v>
      </c>
      <c r="I3942" t="s">
        <v>129</v>
      </c>
      <c r="J3942" t="s">
        <v>130</v>
      </c>
      <c r="K3942" t="s">
        <v>131</v>
      </c>
      <c r="L3942" t="s">
        <v>11056</v>
      </c>
      <c r="M3942" t="s">
        <v>11057</v>
      </c>
      <c r="N3942">
        <v>1.949166666</v>
      </c>
      <c r="O3942">
        <v>0</v>
      </c>
      <c r="P3942">
        <v>30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58.475000000000001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2768079</v>
      </c>
      <c r="B3943">
        <v>1</v>
      </c>
      <c r="C3943" t="s">
        <v>76</v>
      </c>
      <c r="D3943" t="s">
        <v>102</v>
      </c>
      <c r="E3943" t="s">
        <v>167</v>
      </c>
      <c r="F3943" t="s">
        <v>11058</v>
      </c>
      <c r="G3943" t="s">
        <v>195</v>
      </c>
      <c r="H3943" t="s">
        <v>46</v>
      </c>
      <c r="I3943" t="s">
        <v>129</v>
      </c>
      <c r="J3943" t="s">
        <v>130</v>
      </c>
      <c r="K3943" t="s">
        <v>131</v>
      </c>
      <c r="L3943" t="s">
        <v>11059</v>
      </c>
      <c r="M3943" t="s">
        <v>11060</v>
      </c>
      <c r="N3943">
        <v>6.5802777770000001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14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92.123889000000005</v>
      </c>
    </row>
    <row r="3944" spans="1:26" x14ac:dyDescent="0.3">
      <c r="A3944">
        <v>2768084</v>
      </c>
      <c r="B3944">
        <v>1</v>
      </c>
      <c r="C3944" t="s">
        <v>76</v>
      </c>
      <c r="D3944" t="s">
        <v>96</v>
      </c>
      <c r="E3944" t="s">
        <v>153</v>
      </c>
      <c r="F3944" t="s">
        <v>11061</v>
      </c>
      <c r="G3944" t="s">
        <v>155</v>
      </c>
      <c r="H3944" t="s">
        <v>46</v>
      </c>
      <c r="I3944" t="s">
        <v>129</v>
      </c>
      <c r="J3944" t="s">
        <v>130</v>
      </c>
      <c r="K3944" t="s">
        <v>131</v>
      </c>
      <c r="L3944" t="s">
        <v>11062</v>
      </c>
      <c r="M3944" t="s">
        <v>11063</v>
      </c>
      <c r="N3944">
        <v>3.9766666659999999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3.976667</v>
      </c>
      <c r="W3944">
        <v>0</v>
      </c>
      <c r="X3944">
        <v>0</v>
      </c>
      <c r="Y3944">
        <v>0</v>
      </c>
      <c r="Z3944">
        <v>0</v>
      </c>
    </row>
    <row r="3945" spans="1:26" x14ac:dyDescent="0.3">
      <c r="A3945">
        <v>2768107</v>
      </c>
      <c r="B3945">
        <v>1</v>
      </c>
      <c r="C3945" t="s">
        <v>76</v>
      </c>
      <c r="D3945" t="s">
        <v>79</v>
      </c>
      <c r="E3945" t="s">
        <v>163</v>
      </c>
      <c r="F3945" t="s">
        <v>11064</v>
      </c>
      <c r="G3945" t="s">
        <v>728</v>
      </c>
      <c r="H3945" t="s">
        <v>47</v>
      </c>
      <c r="I3945" t="s">
        <v>129</v>
      </c>
      <c r="J3945" t="s">
        <v>130</v>
      </c>
      <c r="K3945" t="s">
        <v>142</v>
      </c>
      <c r="L3945" t="s">
        <v>11065</v>
      </c>
      <c r="M3945" t="s">
        <v>11066</v>
      </c>
      <c r="N3945">
        <v>1.3886111109999999</v>
      </c>
      <c r="O3945">
        <v>0</v>
      </c>
      <c r="P3945">
        <v>366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508.23166700000002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2768093</v>
      </c>
      <c r="B3946">
        <v>1</v>
      </c>
      <c r="C3946" t="s">
        <v>77</v>
      </c>
      <c r="D3946" t="s">
        <v>113</v>
      </c>
      <c r="E3946" t="s">
        <v>126</v>
      </c>
      <c r="F3946" t="s">
        <v>11067</v>
      </c>
      <c r="G3946" t="s">
        <v>160</v>
      </c>
      <c r="H3946" t="s">
        <v>46</v>
      </c>
      <c r="I3946" t="s">
        <v>129</v>
      </c>
      <c r="J3946" t="s">
        <v>130</v>
      </c>
      <c r="K3946" t="s">
        <v>131</v>
      </c>
      <c r="L3946" t="s">
        <v>11068</v>
      </c>
      <c r="M3946" t="s">
        <v>11069</v>
      </c>
      <c r="N3946">
        <v>0.696944444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36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25.09</v>
      </c>
    </row>
    <row r="3947" spans="1:26" x14ac:dyDescent="0.3">
      <c r="A3947">
        <v>2768100</v>
      </c>
      <c r="B3947">
        <v>1</v>
      </c>
      <c r="C3947" t="s">
        <v>76</v>
      </c>
      <c r="D3947" t="s">
        <v>99</v>
      </c>
      <c r="E3947" t="s">
        <v>138</v>
      </c>
      <c r="F3947" t="s">
        <v>11070</v>
      </c>
      <c r="G3947" t="s">
        <v>199</v>
      </c>
      <c r="H3947" t="s">
        <v>47</v>
      </c>
      <c r="I3947" t="s">
        <v>129</v>
      </c>
      <c r="J3947" t="s">
        <v>130</v>
      </c>
      <c r="K3947" t="s">
        <v>131</v>
      </c>
      <c r="L3947" t="s">
        <v>11071</v>
      </c>
      <c r="M3947" t="s">
        <v>11072</v>
      </c>
      <c r="N3947">
        <v>5.9722221999999998E-2</v>
      </c>
      <c r="O3947">
        <v>40</v>
      </c>
      <c r="P3947">
        <v>23</v>
      </c>
      <c r="Q3947">
        <v>0</v>
      </c>
      <c r="R3947">
        <v>0</v>
      </c>
      <c r="S3947">
        <v>0</v>
      </c>
      <c r="T3947">
        <v>0</v>
      </c>
      <c r="U3947">
        <v>2.3888889999999998</v>
      </c>
      <c r="V3947">
        <v>1.3736109999999999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2768113</v>
      </c>
      <c r="B3948">
        <v>1</v>
      </c>
      <c r="C3948" t="s">
        <v>76</v>
      </c>
      <c r="D3948" t="s">
        <v>78</v>
      </c>
      <c r="E3948" t="s">
        <v>153</v>
      </c>
      <c r="F3948" t="s">
        <v>11073</v>
      </c>
      <c r="G3948" t="s">
        <v>206</v>
      </c>
      <c r="H3948" t="s">
        <v>46</v>
      </c>
      <c r="I3948" t="s">
        <v>129</v>
      </c>
      <c r="J3948" t="s">
        <v>130</v>
      </c>
      <c r="K3948" t="s">
        <v>131</v>
      </c>
      <c r="L3948" t="s">
        <v>11074</v>
      </c>
      <c r="M3948" t="s">
        <v>11075</v>
      </c>
      <c r="N3948">
        <v>0.71</v>
      </c>
      <c r="O3948">
        <v>0</v>
      </c>
      <c r="P3948">
        <v>1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0.71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2768110</v>
      </c>
      <c r="B3949">
        <v>1</v>
      </c>
      <c r="C3949" t="s">
        <v>76</v>
      </c>
      <c r="D3949" t="s">
        <v>84</v>
      </c>
      <c r="E3949" t="s">
        <v>126</v>
      </c>
      <c r="F3949" t="s">
        <v>11076</v>
      </c>
      <c r="G3949" t="s">
        <v>348</v>
      </c>
      <c r="H3949" t="s">
        <v>46</v>
      </c>
      <c r="I3949" t="s">
        <v>129</v>
      </c>
      <c r="J3949" t="s">
        <v>130</v>
      </c>
      <c r="K3949" t="s">
        <v>142</v>
      </c>
      <c r="L3949" t="s">
        <v>11077</v>
      </c>
      <c r="M3949" t="s">
        <v>11078</v>
      </c>
      <c r="N3949">
        <v>0.56083333300000004</v>
      </c>
      <c r="O3949">
        <v>0</v>
      </c>
      <c r="P3949">
        <v>153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85.807500000000005</v>
      </c>
      <c r="W3949">
        <v>0</v>
      </c>
      <c r="X3949">
        <v>0</v>
      </c>
      <c r="Y3949">
        <v>0</v>
      </c>
      <c r="Z3949">
        <v>0</v>
      </c>
    </row>
    <row r="3950" spans="1:26" x14ac:dyDescent="0.3">
      <c r="A3950">
        <v>2768114</v>
      </c>
      <c r="B3950">
        <v>1</v>
      </c>
      <c r="C3950" t="s">
        <v>76</v>
      </c>
      <c r="D3950" t="s">
        <v>89</v>
      </c>
      <c r="E3950" t="s">
        <v>126</v>
      </c>
      <c r="F3950" t="s">
        <v>11079</v>
      </c>
      <c r="G3950" t="s">
        <v>128</v>
      </c>
      <c r="H3950" t="s">
        <v>46</v>
      </c>
      <c r="I3950" t="s">
        <v>129</v>
      </c>
      <c r="J3950" t="s">
        <v>130</v>
      </c>
      <c r="K3950" t="s">
        <v>131</v>
      </c>
      <c r="L3950" t="s">
        <v>11080</v>
      </c>
      <c r="M3950" t="s">
        <v>11081</v>
      </c>
      <c r="N3950">
        <v>3.4019444440000002</v>
      </c>
      <c r="O3950">
        <v>0</v>
      </c>
      <c r="P3950">
        <v>31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105.460278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2768115</v>
      </c>
      <c r="B3951">
        <v>1</v>
      </c>
      <c r="C3951" t="s">
        <v>76</v>
      </c>
      <c r="D3951" t="s">
        <v>96</v>
      </c>
      <c r="E3951" t="s">
        <v>153</v>
      </c>
      <c r="F3951" t="s">
        <v>10515</v>
      </c>
      <c r="G3951" t="s">
        <v>155</v>
      </c>
      <c r="H3951" t="s">
        <v>46</v>
      </c>
      <c r="I3951" t="s">
        <v>129</v>
      </c>
      <c r="J3951" t="s">
        <v>130</v>
      </c>
      <c r="K3951" t="s">
        <v>131</v>
      </c>
      <c r="L3951" t="s">
        <v>11082</v>
      </c>
      <c r="M3951" t="s">
        <v>11083</v>
      </c>
      <c r="N3951">
        <v>4.0088888880000004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4.0088889999999999</v>
      </c>
      <c r="W3951">
        <v>0</v>
      </c>
      <c r="X3951">
        <v>0</v>
      </c>
      <c r="Y3951">
        <v>0</v>
      </c>
      <c r="Z3951">
        <v>0</v>
      </c>
    </row>
    <row r="3952" spans="1:26" x14ac:dyDescent="0.3">
      <c r="A3952">
        <v>2768118</v>
      </c>
      <c r="B3952">
        <v>1</v>
      </c>
      <c r="C3952" t="s">
        <v>77</v>
      </c>
      <c r="D3952" t="s">
        <v>109</v>
      </c>
      <c r="E3952" t="s">
        <v>126</v>
      </c>
      <c r="F3952" t="s">
        <v>11084</v>
      </c>
      <c r="G3952" t="s">
        <v>128</v>
      </c>
      <c r="H3952" t="s">
        <v>46</v>
      </c>
      <c r="I3952" t="s">
        <v>129</v>
      </c>
      <c r="J3952" t="s">
        <v>130</v>
      </c>
      <c r="K3952" t="s">
        <v>131</v>
      </c>
      <c r="L3952" t="s">
        <v>11085</v>
      </c>
      <c r="M3952" t="s">
        <v>11086</v>
      </c>
      <c r="N3952">
        <v>4.1419444439999999</v>
      </c>
      <c r="O3952">
        <v>0</v>
      </c>
      <c r="P3952">
        <v>33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136.684167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2768119</v>
      </c>
      <c r="B3953">
        <v>1</v>
      </c>
      <c r="C3953" t="s">
        <v>77</v>
      </c>
      <c r="D3953" t="s">
        <v>109</v>
      </c>
      <c r="E3953" t="s">
        <v>153</v>
      </c>
      <c r="F3953" t="s">
        <v>11087</v>
      </c>
      <c r="G3953" t="s">
        <v>249</v>
      </c>
      <c r="H3953" t="s">
        <v>46</v>
      </c>
      <c r="I3953" t="s">
        <v>129</v>
      </c>
      <c r="J3953" t="s">
        <v>130</v>
      </c>
      <c r="K3953" t="s">
        <v>131</v>
      </c>
      <c r="L3953" t="s">
        <v>11088</v>
      </c>
      <c r="M3953" t="s">
        <v>11089</v>
      </c>
      <c r="N3953">
        <v>5.5236111110000001</v>
      </c>
      <c r="O3953">
        <v>0</v>
      </c>
      <c r="P3953">
        <v>2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11.047222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2768117</v>
      </c>
      <c r="B3954">
        <v>1</v>
      </c>
      <c r="C3954" t="s">
        <v>77</v>
      </c>
      <c r="D3954" t="s">
        <v>118</v>
      </c>
      <c r="E3954" t="s">
        <v>158</v>
      </c>
      <c r="F3954" t="s">
        <v>11090</v>
      </c>
      <c r="G3954" t="s">
        <v>199</v>
      </c>
      <c r="H3954" t="s">
        <v>47</v>
      </c>
      <c r="I3954" t="s">
        <v>129</v>
      </c>
      <c r="J3954" t="s">
        <v>130</v>
      </c>
      <c r="K3954" t="s">
        <v>131</v>
      </c>
      <c r="L3954" t="s">
        <v>11091</v>
      </c>
      <c r="M3954" t="s">
        <v>11092</v>
      </c>
      <c r="N3954">
        <v>0.27833333300000002</v>
      </c>
      <c r="O3954">
        <v>98</v>
      </c>
      <c r="P3954">
        <v>3348</v>
      </c>
      <c r="Q3954">
        <v>0</v>
      </c>
      <c r="R3954">
        <v>0</v>
      </c>
      <c r="S3954">
        <v>0</v>
      </c>
      <c r="T3954">
        <v>0</v>
      </c>
      <c r="U3954">
        <v>27.276667</v>
      </c>
      <c r="V3954">
        <v>931.85999900000002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2768116</v>
      </c>
      <c r="B3955">
        <v>1</v>
      </c>
      <c r="C3955" t="s">
        <v>77</v>
      </c>
      <c r="D3955" t="s">
        <v>112</v>
      </c>
      <c r="E3955" t="s">
        <v>222</v>
      </c>
      <c r="F3955" t="s">
        <v>6099</v>
      </c>
      <c r="G3955" t="s">
        <v>199</v>
      </c>
      <c r="H3955" t="s">
        <v>47</v>
      </c>
      <c r="I3955" t="s">
        <v>129</v>
      </c>
      <c r="J3955" t="s">
        <v>130</v>
      </c>
      <c r="K3955" t="s">
        <v>131</v>
      </c>
      <c r="L3955" t="s">
        <v>11093</v>
      </c>
      <c r="M3955" t="s">
        <v>11094</v>
      </c>
      <c r="N3955">
        <v>0.20277777699999999</v>
      </c>
      <c r="O3955">
        <v>10</v>
      </c>
      <c r="P3955">
        <v>0</v>
      </c>
      <c r="Q3955">
        <v>429</v>
      </c>
      <c r="R3955">
        <v>111</v>
      </c>
      <c r="S3955">
        <v>197</v>
      </c>
      <c r="T3955">
        <v>5255</v>
      </c>
      <c r="U3955">
        <v>2.0277780000000001</v>
      </c>
      <c r="V3955">
        <v>0</v>
      </c>
      <c r="W3955">
        <v>86.991665999999995</v>
      </c>
      <c r="X3955">
        <v>22.508333</v>
      </c>
      <c r="Y3955">
        <v>39.947221999999996</v>
      </c>
      <c r="Z3955">
        <v>1065.5972180000001</v>
      </c>
    </row>
    <row r="3956" spans="1:26" x14ac:dyDescent="0.3">
      <c r="A3956">
        <v>2768120</v>
      </c>
      <c r="B3956">
        <v>1</v>
      </c>
      <c r="C3956" t="s">
        <v>76</v>
      </c>
      <c r="D3956" t="s">
        <v>95</v>
      </c>
      <c r="E3956" t="s">
        <v>167</v>
      </c>
      <c r="F3956" t="s">
        <v>10247</v>
      </c>
      <c r="G3956" t="s">
        <v>348</v>
      </c>
      <c r="H3956" t="s">
        <v>46</v>
      </c>
      <c r="I3956" t="s">
        <v>129</v>
      </c>
      <c r="J3956" t="s">
        <v>130</v>
      </c>
      <c r="K3956" t="s">
        <v>142</v>
      </c>
      <c r="L3956" t="s">
        <v>11095</v>
      </c>
      <c r="M3956" t="s">
        <v>11096</v>
      </c>
      <c r="N3956">
        <v>5.8305555550000001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74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431.46111100000002</v>
      </c>
    </row>
    <row r="3957" spans="1:26" x14ac:dyDescent="0.3">
      <c r="A3957">
        <v>2768121</v>
      </c>
      <c r="B3957">
        <v>1</v>
      </c>
      <c r="C3957" t="s">
        <v>76</v>
      </c>
      <c r="D3957" t="s">
        <v>82</v>
      </c>
      <c r="E3957" t="s">
        <v>153</v>
      </c>
      <c r="F3957" t="s">
        <v>11097</v>
      </c>
      <c r="G3957" t="s">
        <v>249</v>
      </c>
      <c r="H3957" t="s">
        <v>46</v>
      </c>
      <c r="I3957" t="s">
        <v>129</v>
      </c>
      <c r="J3957" t="s">
        <v>130</v>
      </c>
      <c r="K3957" t="s">
        <v>131</v>
      </c>
      <c r="L3957" t="s">
        <v>11098</v>
      </c>
      <c r="M3957" t="s">
        <v>11099</v>
      </c>
      <c r="N3957">
        <v>1.594166666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1.5941669999999999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2768124</v>
      </c>
      <c r="B3958">
        <v>1</v>
      </c>
      <c r="C3958" t="s">
        <v>76</v>
      </c>
      <c r="D3958" t="s">
        <v>99</v>
      </c>
      <c r="E3958" t="s">
        <v>158</v>
      </c>
      <c r="F3958" t="s">
        <v>2702</v>
      </c>
      <c r="G3958" t="s">
        <v>199</v>
      </c>
      <c r="H3958" t="s">
        <v>47</v>
      </c>
      <c r="I3958" t="s">
        <v>129</v>
      </c>
      <c r="J3958" t="s">
        <v>130</v>
      </c>
      <c r="K3958" t="s">
        <v>131</v>
      </c>
      <c r="L3958" t="s">
        <v>11100</v>
      </c>
      <c r="M3958" t="s">
        <v>11101</v>
      </c>
      <c r="N3958">
        <v>1.3891666659999999</v>
      </c>
      <c r="O3958">
        <v>53</v>
      </c>
      <c r="P3958">
        <v>85</v>
      </c>
      <c r="Q3958">
        <v>0</v>
      </c>
      <c r="R3958">
        <v>0</v>
      </c>
      <c r="S3958">
        <v>0</v>
      </c>
      <c r="T3958">
        <v>0</v>
      </c>
      <c r="U3958">
        <v>73.625833</v>
      </c>
      <c r="V3958">
        <v>118.079167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2768127</v>
      </c>
      <c r="B3959">
        <v>1</v>
      </c>
      <c r="C3959" t="s">
        <v>77</v>
      </c>
      <c r="D3959" t="s">
        <v>115</v>
      </c>
      <c r="E3959" t="s">
        <v>163</v>
      </c>
      <c r="F3959" t="s">
        <v>11102</v>
      </c>
      <c r="G3959" t="s">
        <v>264</v>
      </c>
      <c r="H3959" t="s">
        <v>47</v>
      </c>
      <c r="I3959" t="s">
        <v>129</v>
      </c>
      <c r="J3959" t="s">
        <v>130</v>
      </c>
      <c r="K3959" t="s">
        <v>131</v>
      </c>
      <c r="L3959" t="s">
        <v>11103</v>
      </c>
      <c r="M3959" t="s">
        <v>11104</v>
      </c>
      <c r="N3959">
        <v>2.2119444439999998</v>
      </c>
      <c r="O3959">
        <v>0</v>
      </c>
      <c r="P3959">
        <v>0</v>
      </c>
      <c r="Q3959">
        <v>0</v>
      </c>
      <c r="R3959">
        <v>12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26.543333000000001</v>
      </c>
      <c r="Y3959">
        <v>0</v>
      </c>
      <c r="Z3959">
        <v>0</v>
      </c>
    </row>
    <row r="3960" spans="1:26" x14ac:dyDescent="0.3">
      <c r="A3960">
        <v>2768125</v>
      </c>
      <c r="B3960">
        <v>1</v>
      </c>
      <c r="C3960" t="s">
        <v>76</v>
      </c>
      <c r="D3960" t="s">
        <v>96</v>
      </c>
      <c r="E3960" t="s">
        <v>163</v>
      </c>
      <c r="F3960" t="s">
        <v>11105</v>
      </c>
      <c r="G3960" t="s">
        <v>348</v>
      </c>
      <c r="H3960" t="s">
        <v>47</v>
      </c>
      <c r="I3960" t="s">
        <v>129</v>
      </c>
      <c r="J3960" t="s">
        <v>130</v>
      </c>
      <c r="K3960" t="s">
        <v>142</v>
      </c>
      <c r="L3960" t="s">
        <v>11106</v>
      </c>
      <c r="M3960" t="s">
        <v>11107</v>
      </c>
      <c r="N3960">
        <v>2.7949999999999999</v>
      </c>
      <c r="O3960">
        <v>1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2.7949999999999999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3">
      <c r="A3961">
        <v>2768128</v>
      </c>
      <c r="B3961">
        <v>1</v>
      </c>
      <c r="C3961" t="s">
        <v>77</v>
      </c>
      <c r="D3961" t="s">
        <v>113</v>
      </c>
      <c r="E3961" t="s">
        <v>145</v>
      </c>
      <c r="F3961" t="s">
        <v>11108</v>
      </c>
      <c r="G3961" t="s">
        <v>150</v>
      </c>
      <c r="H3961" t="s">
        <v>46</v>
      </c>
      <c r="I3961" t="s">
        <v>129</v>
      </c>
      <c r="J3961" t="s">
        <v>130</v>
      </c>
      <c r="K3961" t="s">
        <v>131</v>
      </c>
      <c r="L3961" t="s">
        <v>11109</v>
      </c>
      <c r="M3961" t="s">
        <v>11110</v>
      </c>
      <c r="N3961">
        <v>0.79472222199999998</v>
      </c>
      <c r="O3961">
        <v>0</v>
      </c>
      <c r="P3961">
        <v>0</v>
      </c>
      <c r="Q3961">
        <v>0</v>
      </c>
      <c r="R3961">
        <v>31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24.636389000000001</v>
      </c>
      <c r="Y3961">
        <v>0</v>
      </c>
      <c r="Z3961">
        <v>0</v>
      </c>
    </row>
    <row r="3962" spans="1:26" x14ac:dyDescent="0.3">
      <c r="A3962">
        <v>2768131</v>
      </c>
      <c r="B3962">
        <v>1</v>
      </c>
      <c r="C3962" t="s">
        <v>77</v>
      </c>
      <c r="D3962" t="s">
        <v>118</v>
      </c>
      <c r="E3962" t="s">
        <v>158</v>
      </c>
      <c r="F3962" t="s">
        <v>11111</v>
      </c>
      <c r="G3962" t="s">
        <v>199</v>
      </c>
      <c r="H3962" t="s">
        <v>47</v>
      </c>
      <c r="I3962" t="s">
        <v>129</v>
      </c>
      <c r="J3962" t="s">
        <v>130</v>
      </c>
      <c r="K3962" t="s">
        <v>131</v>
      </c>
      <c r="L3962" t="s">
        <v>11112</v>
      </c>
      <c r="M3962" t="s">
        <v>11113</v>
      </c>
      <c r="N3962">
        <v>0.61194444400000003</v>
      </c>
      <c r="O3962">
        <v>5</v>
      </c>
      <c r="P3962">
        <v>152</v>
      </c>
      <c r="Q3962">
        <v>0</v>
      </c>
      <c r="R3962">
        <v>0</v>
      </c>
      <c r="S3962">
        <v>11</v>
      </c>
      <c r="T3962">
        <v>0</v>
      </c>
      <c r="U3962">
        <v>3.0597219999999998</v>
      </c>
      <c r="V3962">
        <v>93.015555000000006</v>
      </c>
      <c r="W3962">
        <v>0</v>
      </c>
      <c r="X3962">
        <v>0</v>
      </c>
      <c r="Y3962">
        <v>6.7313890000000001</v>
      </c>
      <c r="Z3962">
        <v>0</v>
      </c>
    </row>
    <row r="3963" spans="1:26" x14ac:dyDescent="0.3">
      <c r="A3963">
        <v>2768135</v>
      </c>
      <c r="B3963">
        <v>1</v>
      </c>
      <c r="C3963" t="s">
        <v>76</v>
      </c>
      <c r="D3963" t="s">
        <v>89</v>
      </c>
      <c r="E3963" t="s">
        <v>222</v>
      </c>
      <c r="F3963" t="s">
        <v>11114</v>
      </c>
      <c r="G3963" t="s">
        <v>199</v>
      </c>
      <c r="H3963" t="s">
        <v>47</v>
      </c>
      <c r="I3963" t="s">
        <v>129</v>
      </c>
      <c r="J3963" t="s">
        <v>130</v>
      </c>
      <c r="K3963" t="s">
        <v>131</v>
      </c>
      <c r="L3963" t="s">
        <v>11115</v>
      </c>
      <c r="M3963" t="s">
        <v>11116</v>
      </c>
      <c r="N3963">
        <v>0.106388888</v>
      </c>
      <c r="O3963">
        <v>0</v>
      </c>
      <c r="P3963">
        <v>0</v>
      </c>
      <c r="Q3963">
        <v>2</v>
      </c>
      <c r="R3963">
        <v>324</v>
      </c>
      <c r="S3963">
        <v>0</v>
      </c>
      <c r="T3963">
        <v>208</v>
      </c>
      <c r="U3963">
        <v>0</v>
      </c>
      <c r="V3963">
        <v>0</v>
      </c>
      <c r="W3963">
        <v>0.21277799999999999</v>
      </c>
      <c r="X3963">
        <v>34.47</v>
      </c>
      <c r="Y3963">
        <v>0</v>
      </c>
      <c r="Z3963">
        <v>22.128889000000001</v>
      </c>
    </row>
    <row r="3964" spans="1:26" x14ac:dyDescent="0.3">
      <c r="A3964">
        <v>2768138</v>
      </c>
      <c r="B3964">
        <v>1</v>
      </c>
      <c r="C3964" t="s">
        <v>76</v>
      </c>
      <c r="D3964" t="s">
        <v>90</v>
      </c>
      <c r="E3964" t="s">
        <v>126</v>
      </c>
      <c r="F3964" t="s">
        <v>4022</v>
      </c>
      <c r="G3964" t="s">
        <v>160</v>
      </c>
      <c r="H3964" t="s">
        <v>46</v>
      </c>
      <c r="I3964" t="s">
        <v>129</v>
      </c>
      <c r="J3964" t="s">
        <v>130</v>
      </c>
      <c r="K3964" t="s">
        <v>131</v>
      </c>
      <c r="L3964" t="s">
        <v>11117</v>
      </c>
      <c r="M3964" t="s">
        <v>11118</v>
      </c>
      <c r="N3964">
        <v>0.505833333</v>
      </c>
      <c r="O3964">
        <v>0</v>
      </c>
      <c r="P3964">
        <v>97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49.065832999999998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2768139</v>
      </c>
      <c r="B3965">
        <v>1</v>
      </c>
      <c r="C3965" t="s">
        <v>77</v>
      </c>
      <c r="D3965" t="s">
        <v>111</v>
      </c>
      <c r="E3965" t="s">
        <v>163</v>
      </c>
      <c r="F3965" t="s">
        <v>6305</v>
      </c>
      <c r="G3965" t="s">
        <v>264</v>
      </c>
      <c r="H3965" t="s">
        <v>47</v>
      </c>
      <c r="I3965" t="s">
        <v>129</v>
      </c>
      <c r="J3965" t="s">
        <v>130</v>
      </c>
      <c r="K3965" t="s">
        <v>131</v>
      </c>
      <c r="L3965" t="s">
        <v>11119</v>
      </c>
      <c r="M3965" t="s">
        <v>11120</v>
      </c>
      <c r="N3965">
        <v>0.55500000000000005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16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8.8800000000000008</v>
      </c>
    </row>
    <row r="3966" spans="1:26" x14ac:dyDescent="0.3">
      <c r="A3966">
        <v>2768147</v>
      </c>
      <c r="B3966">
        <v>1</v>
      </c>
      <c r="C3966" t="s">
        <v>77</v>
      </c>
      <c r="D3966" t="s">
        <v>120</v>
      </c>
      <c r="E3966" t="s">
        <v>153</v>
      </c>
      <c r="F3966" t="s">
        <v>11121</v>
      </c>
      <c r="G3966" t="s">
        <v>249</v>
      </c>
      <c r="H3966" t="s">
        <v>46</v>
      </c>
      <c r="I3966" t="s">
        <v>129</v>
      </c>
      <c r="J3966" t="s">
        <v>130</v>
      </c>
      <c r="K3966" t="s">
        <v>131</v>
      </c>
      <c r="L3966" t="s">
        <v>11122</v>
      </c>
      <c r="M3966" t="s">
        <v>11123</v>
      </c>
      <c r="N3966">
        <v>2.0874999999999999</v>
      </c>
      <c r="O3966">
        <v>0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2.0874999999999999</v>
      </c>
      <c r="Y3966">
        <v>0</v>
      </c>
      <c r="Z3966">
        <v>0</v>
      </c>
    </row>
    <row r="3967" spans="1:26" x14ac:dyDescent="0.3">
      <c r="A3967">
        <v>2768145</v>
      </c>
      <c r="B3967">
        <v>1</v>
      </c>
      <c r="C3967" t="s">
        <v>76</v>
      </c>
      <c r="D3967" t="s">
        <v>79</v>
      </c>
      <c r="E3967" t="s">
        <v>163</v>
      </c>
      <c r="F3967" t="s">
        <v>11124</v>
      </c>
      <c r="G3967" t="s">
        <v>344</v>
      </c>
      <c r="H3967" t="s">
        <v>47</v>
      </c>
      <c r="I3967" t="s">
        <v>129</v>
      </c>
      <c r="J3967" t="s">
        <v>130</v>
      </c>
      <c r="K3967" t="s">
        <v>142</v>
      </c>
      <c r="L3967" t="s">
        <v>11125</v>
      </c>
      <c r="M3967" t="s">
        <v>11126</v>
      </c>
      <c r="N3967">
        <v>0.343888888</v>
      </c>
      <c r="O3967">
        <v>0</v>
      </c>
      <c r="P3967">
        <v>2274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782.003331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2768152</v>
      </c>
      <c r="B3968">
        <v>1</v>
      </c>
      <c r="C3968" t="s">
        <v>77</v>
      </c>
      <c r="D3968" t="s">
        <v>124</v>
      </c>
      <c r="E3968" t="s">
        <v>153</v>
      </c>
      <c r="F3968" t="s">
        <v>11127</v>
      </c>
      <c r="G3968" t="s">
        <v>155</v>
      </c>
      <c r="H3968" t="s">
        <v>46</v>
      </c>
      <c r="I3968" t="s">
        <v>129</v>
      </c>
      <c r="J3968" t="s">
        <v>130</v>
      </c>
      <c r="K3968" t="s">
        <v>131</v>
      </c>
      <c r="L3968" t="s">
        <v>11128</v>
      </c>
      <c r="M3968" t="s">
        <v>11129</v>
      </c>
      <c r="N3968">
        <v>5.3780555550000004</v>
      </c>
      <c r="O3968">
        <v>0</v>
      </c>
      <c r="P3968">
        <v>13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69.914721999999998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2768150</v>
      </c>
      <c r="B3969">
        <v>1</v>
      </c>
      <c r="C3969" t="s">
        <v>76</v>
      </c>
      <c r="D3969" t="s">
        <v>101</v>
      </c>
      <c r="E3969" t="s">
        <v>158</v>
      </c>
      <c r="F3969" t="s">
        <v>11130</v>
      </c>
      <c r="G3969" t="s">
        <v>199</v>
      </c>
      <c r="H3969" t="s">
        <v>47</v>
      </c>
      <c r="I3969" t="s">
        <v>129</v>
      </c>
      <c r="J3969" t="s">
        <v>130</v>
      </c>
      <c r="K3969" t="s">
        <v>131</v>
      </c>
      <c r="L3969" t="s">
        <v>11131</v>
      </c>
      <c r="M3969" t="s">
        <v>11132</v>
      </c>
      <c r="N3969">
        <v>0.201944444</v>
      </c>
      <c r="O3969">
        <v>0</v>
      </c>
      <c r="P3969">
        <v>5005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1010.731942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2768151</v>
      </c>
      <c r="B3970">
        <v>1</v>
      </c>
      <c r="C3970" t="s">
        <v>76</v>
      </c>
      <c r="D3970" t="s">
        <v>92</v>
      </c>
      <c r="E3970" t="s">
        <v>153</v>
      </c>
      <c r="F3970" t="s">
        <v>11133</v>
      </c>
      <c r="G3970" t="s">
        <v>155</v>
      </c>
      <c r="H3970" t="s">
        <v>46</v>
      </c>
      <c r="I3970" t="s">
        <v>129</v>
      </c>
      <c r="J3970" t="s">
        <v>130</v>
      </c>
      <c r="K3970" t="s">
        <v>131</v>
      </c>
      <c r="L3970" t="s">
        <v>11134</v>
      </c>
      <c r="M3970" t="s">
        <v>11135</v>
      </c>
      <c r="N3970">
        <v>2.7002777770000002</v>
      </c>
      <c r="O3970">
        <v>0</v>
      </c>
      <c r="P3970">
        <v>0</v>
      </c>
      <c r="Q3970">
        <v>0</v>
      </c>
      <c r="R3970">
        <v>2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5.4005559999999999</v>
      </c>
      <c r="Y3970">
        <v>0</v>
      </c>
      <c r="Z3970">
        <v>0</v>
      </c>
    </row>
    <row r="3971" spans="1:26" x14ac:dyDescent="0.3">
      <c r="A3971">
        <v>2768155</v>
      </c>
      <c r="B3971">
        <v>1</v>
      </c>
      <c r="C3971" t="s">
        <v>76</v>
      </c>
      <c r="D3971" t="s">
        <v>81</v>
      </c>
      <c r="E3971" t="s">
        <v>153</v>
      </c>
      <c r="F3971" t="s">
        <v>11136</v>
      </c>
      <c r="G3971" t="s">
        <v>155</v>
      </c>
      <c r="H3971" t="s">
        <v>46</v>
      </c>
      <c r="I3971" t="s">
        <v>129</v>
      </c>
      <c r="J3971" t="s">
        <v>130</v>
      </c>
      <c r="K3971" t="s">
        <v>131</v>
      </c>
      <c r="L3971" t="s">
        <v>11137</v>
      </c>
      <c r="M3971" t="s">
        <v>11138</v>
      </c>
      <c r="N3971">
        <v>0.88861111100000001</v>
      </c>
      <c r="O3971">
        <v>0</v>
      </c>
      <c r="P3971">
        <v>7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6.2202780000000004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2768158</v>
      </c>
      <c r="B3972">
        <v>1</v>
      </c>
      <c r="C3972" t="s">
        <v>76</v>
      </c>
      <c r="D3972" t="s">
        <v>79</v>
      </c>
      <c r="E3972" t="s">
        <v>163</v>
      </c>
      <c r="F3972" t="s">
        <v>11139</v>
      </c>
      <c r="G3972" t="s">
        <v>348</v>
      </c>
      <c r="H3972" t="s">
        <v>47</v>
      </c>
      <c r="I3972" t="s">
        <v>129</v>
      </c>
      <c r="J3972" t="s">
        <v>130</v>
      </c>
      <c r="K3972" t="s">
        <v>142</v>
      </c>
      <c r="L3972" t="s">
        <v>11140</v>
      </c>
      <c r="M3972" t="s">
        <v>11141</v>
      </c>
      <c r="N3972">
        <v>4.0508333329999999</v>
      </c>
      <c r="O3972">
        <v>1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4.0508329999999999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2768163</v>
      </c>
      <c r="B3973">
        <v>1</v>
      </c>
      <c r="C3973" t="s">
        <v>76</v>
      </c>
      <c r="D3973" t="s">
        <v>98</v>
      </c>
      <c r="E3973" t="s">
        <v>126</v>
      </c>
      <c r="F3973" t="s">
        <v>11142</v>
      </c>
      <c r="G3973" t="s">
        <v>128</v>
      </c>
      <c r="H3973" t="s">
        <v>46</v>
      </c>
      <c r="I3973" t="s">
        <v>129</v>
      </c>
      <c r="J3973" t="s">
        <v>130</v>
      </c>
      <c r="K3973" t="s">
        <v>131</v>
      </c>
      <c r="L3973" t="s">
        <v>11143</v>
      </c>
      <c r="M3973" t="s">
        <v>11144</v>
      </c>
      <c r="N3973">
        <v>1.8719444439999999</v>
      </c>
      <c r="O3973">
        <v>0</v>
      </c>
      <c r="P3973">
        <v>0</v>
      </c>
      <c r="Q3973">
        <v>0</v>
      </c>
      <c r="R3973">
        <v>21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39.310833000000002</v>
      </c>
      <c r="Y3973">
        <v>0</v>
      </c>
      <c r="Z3973">
        <v>0</v>
      </c>
    </row>
    <row r="3974" spans="1:26" x14ac:dyDescent="0.3">
      <c r="A3974">
        <v>2768179</v>
      </c>
      <c r="B3974">
        <v>1</v>
      </c>
      <c r="C3974" t="s">
        <v>77</v>
      </c>
      <c r="D3974" t="s">
        <v>116</v>
      </c>
      <c r="E3974" t="s">
        <v>158</v>
      </c>
      <c r="F3974" t="s">
        <v>5649</v>
      </c>
      <c r="G3974" t="s">
        <v>199</v>
      </c>
      <c r="H3974" t="s">
        <v>47</v>
      </c>
      <c r="I3974" t="s">
        <v>129</v>
      </c>
      <c r="J3974" t="s">
        <v>130</v>
      </c>
      <c r="K3974" t="s">
        <v>131</v>
      </c>
      <c r="L3974" t="s">
        <v>11145</v>
      </c>
      <c r="M3974" t="s">
        <v>11146</v>
      </c>
      <c r="N3974">
        <v>1.0249999999999999</v>
      </c>
      <c r="O3974">
        <v>26</v>
      </c>
      <c r="P3974">
        <v>0</v>
      </c>
      <c r="Q3974">
        <v>0</v>
      </c>
      <c r="R3974">
        <v>0</v>
      </c>
      <c r="S3974">
        <v>13</v>
      </c>
      <c r="T3974">
        <v>169</v>
      </c>
      <c r="U3974">
        <v>26.65</v>
      </c>
      <c r="V3974">
        <v>0</v>
      </c>
      <c r="W3974">
        <v>0</v>
      </c>
      <c r="X3974">
        <v>0</v>
      </c>
      <c r="Y3974">
        <v>13.324999999999999</v>
      </c>
      <c r="Z3974">
        <v>173.22499999999999</v>
      </c>
    </row>
    <row r="3975" spans="1:26" x14ac:dyDescent="0.3">
      <c r="A3975">
        <v>2768178</v>
      </c>
      <c r="B3975">
        <v>1</v>
      </c>
      <c r="C3975" t="s">
        <v>76</v>
      </c>
      <c r="D3975" t="s">
        <v>78</v>
      </c>
      <c r="E3975" t="s">
        <v>145</v>
      </c>
      <c r="F3975" t="s">
        <v>11147</v>
      </c>
      <c r="G3975" t="s">
        <v>348</v>
      </c>
      <c r="H3975" t="s">
        <v>46</v>
      </c>
      <c r="I3975" t="s">
        <v>129</v>
      </c>
      <c r="J3975" t="s">
        <v>130</v>
      </c>
      <c r="K3975" t="s">
        <v>142</v>
      </c>
      <c r="L3975" t="s">
        <v>11148</v>
      </c>
      <c r="M3975" t="s">
        <v>11149</v>
      </c>
      <c r="N3975">
        <v>1.223333333</v>
      </c>
      <c r="O3975">
        <v>0</v>
      </c>
      <c r="P3975">
        <v>59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72.176666999999995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2768181</v>
      </c>
      <c r="B3976">
        <v>1</v>
      </c>
      <c r="C3976" t="s">
        <v>76</v>
      </c>
      <c r="D3976" t="s">
        <v>93</v>
      </c>
      <c r="E3976" t="s">
        <v>126</v>
      </c>
      <c r="F3976" t="s">
        <v>10741</v>
      </c>
      <c r="G3976" t="s">
        <v>128</v>
      </c>
      <c r="H3976" t="s">
        <v>46</v>
      </c>
      <c r="I3976" t="s">
        <v>129</v>
      </c>
      <c r="J3976" t="s">
        <v>130</v>
      </c>
      <c r="K3976" t="s">
        <v>131</v>
      </c>
      <c r="L3976" t="s">
        <v>11150</v>
      </c>
      <c r="M3976" t="s">
        <v>11151</v>
      </c>
      <c r="N3976">
        <v>3.6688888880000001</v>
      </c>
      <c r="O3976">
        <v>0</v>
      </c>
      <c r="P3976">
        <v>28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102.728889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2768075</v>
      </c>
      <c r="B3977">
        <v>2</v>
      </c>
      <c r="C3977" t="s">
        <v>76</v>
      </c>
      <c r="D3977" t="s">
        <v>93</v>
      </c>
      <c r="E3977" t="s">
        <v>167</v>
      </c>
      <c r="F3977" t="s">
        <v>11152</v>
      </c>
      <c r="G3977" t="s">
        <v>1679</v>
      </c>
      <c r="H3977" t="s">
        <v>46</v>
      </c>
      <c r="I3977" t="s">
        <v>129</v>
      </c>
      <c r="J3977" t="s">
        <v>130</v>
      </c>
      <c r="K3977" t="s">
        <v>131</v>
      </c>
      <c r="L3977" t="s">
        <v>11057</v>
      </c>
      <c r="M3977" t="s">
        <v>11153</v>
      </c>
      <c r="N3977">
        <v>0.50194444400000005</v>
      </c>
      <c r="O3977">
        <v>0</v>
      </c>
      <c r="P3977">
        <v>132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66.256666999999993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2768185</v>
      </c>
      <c r="B3978">
        <v>1</v>
      </c>
      <c r="C3978" t="s">
        <v>77</v>
      </c>
      <c r="D3978" t="s">
        <v>124</v>
      </c>
      <c r="E3978" t="s">
        <v>158</v>
      </c>
      <c r="F3978" t="s">
        <v>11154</v>
      </c>
      <c r="G3978" t="s">
        <v>417</v>
      </c>
      <c r="H3978" t="s">
        <v>47</v>
      </c>
      <c r="I3978" t="s">
        <v>129</v>
      </c>
      <c r="J3978" t="s">
        <v>130</v>
      </c>
      <c r="K3978" t="s">
        <v>142</v>
      </c>
      <c r="L3978" t="s">
        <v>11155</v>
      </c>
      <c r="M3978" t="s">
        <v>11156</v>
      </c>
      <c r="N3978">
        <v>1.8825000000000001</v>
      </c>
      <c r="O3978">
        <v>9</v>
      </c>
      <c r="P3978">
        <v>246</v>
      </c>
      <c r="Q3978">
        <v>0</v>
      </c>
      <c r="R3978">
        <v>0</v>
      </c>
      <c r="S3978">
        <v>0</v>
      </c>
      <c r="T3978">
        <v>0</v>
      </c>
      <c r="U3978">
        <v>16.942499999999999</v>
      </c>
      <c r="V3978">
        <v>463.09500000000003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2768189</v>
      </c>
      <c r="B3979">
        <v>1</v>
      </c>
      <c r="C3979" t="s">
        <v>77</v>
      </c>
      <c r="D3979" t="s">
        <v>124</v>
      </c>
      <c r="E3979" t="s">
        <v>158</v>
      </c>
      <c r="F3979" t="s">
        <v>11023</v>
      </c>
      <c r="G3979" t="s">
        <v>199</v>
      </c>
      <c r="H3979" t="s">
        <v>47</v>
      </c>
      <c r="I3979" t="s">
        <v>129</v>
      </c>
      <c r="J3979" t="s">
        <v>130</v>
      </c>
      <c r="K3979" t="s">
        <v>131</v>
      </c>
      <c r="L3979" t="s">
        <v>11157</v>
      </c>
      <c r="M3979" t="s">
        <v>11158</v>
      </c>
      <c r="N3979">
        <v>4.1613888880000003</v>
      </c>
      <c r="O3979">
        <v>112</v>
      </c>
      <c r="P3979">
        <v>751</v>
      </c>
      <c r="Q3979">
        <v>0</v>
      </c>
      <c r="R3979">
        <v>0</v>
      </c>
      <c r="S3979">
        <v>0</v>
      </c>
      <c r="T3979">
        <v>0</v>
      </c>
      <c r="U3979">
        <v>466.07555500000001</v>
      </c>
      <c r="V3979">
        <v>3125.2030549999999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2768200</v>
      </c>
      <c r="B3980">
        <v>1</v>
      </c>
      <c r="C3980" t="s">
        <v>77</v>
      </c>
      <c r="D3980" t="s">
        <v>113</v>
      </c>
      <c r="E3980" t="s">
        <v>163</v>
      </c>
      <c r="F3980" t="s">
        <v>11159</v>
      </c>
      <c r="G3980" t="s">
        <v>264</v>
      </c>
      <c r="H3980" t="s">
        <v>47</v>
      </c>
      <c r="I3980" t="s">
        <v>129</v>
      </c>
      <c r="J3980" t="s">
        <v>130</v>
      </c>
      <c r="K3980" t="s">
        <v>131</v>
      </c>
      <c r="L3980" t="s">
        <v>11160</v>
      </c>
      <c r="M3980" t="s">
        <v>11161</v>
      </c>
      <c r="N3980">
        <v>1.1369444440000001</v>
      </c>
      <c r="O3980">
        <v>0</v>
      </c>
      <c r="P3980">
        <v>0</v>
      </c>
      <c r="Q3980">
        <v>0</v>
      </c>
      <c r="R3980">
        <v>0</v>
      </c>
      <c r="S3980">
        <v>18</v>
      </c>
      <c r="T3980">
        <v>125</v>
      </c>
      <c r="U3980">
        <v>0</v>
      </c>
      <c r="V3980">
        <v>0</v>
      </c>
      <c r="W3980">
        <v>0</v>
      </c>
      <c r="X3980">
        <v>0</v>
      </c>
      <c r="Y3980">
        <v>20.465</v>
      </c>
      <c r="Z3980">
        <v>142.118056</v>
      </c>
    </row>
    <row r="3981" spans="1:26" x14ac:dyDescent="0.3">
      <c r="A3981">
        <v>2768202</v>
      </c>
      <c r="B3981">
        <v>1</v>
      </c>
      <c r="C3981" t="s">
        <v>77</v>
      </c>
      <c r="D3981" t="s">
        <v>108</v>
      </c>
      <c r="E3981" t="s">
        <v>222</v>
      </c>
      <c r="F3981" t="s">
        <v>11162</v>
      </c>
      <c r="G3981" t="s">
        <v>199</v>
      </c>
      <c r="H3981" t="s">
        <v>47</v>
      </c>
      <c r="I3981" t="s">
        <v>129</v>
      </c>
      <c r="J3981" t="s">
        <v>130</v>
      </c>
      <c r="K3981" t="s">
        <v>131</v>
      </c>
      <c r="L3981" t="s">
        <v>11163</v>
      </c>
      <c r="M3981" t="s">
        <v>11164</v>
      </c>
      <c r="N3981">
        <v>0.579166666</v>
      </c>
      <c r="O3981">
        <v>26</v>
      </c>
      <c r="P3981">
        <v>102</v>
      </c>
      <c r="Q3981">
        <v>0</v>
      </c>
      <c r="R3981">
        <v>0</v>
      </c>
      <c r="S3981">
        <v>0</v>
      </c>
      <c r="T3981">
        <v>0</v>
      </c>
      <c r="U3981">
        <v>15.058332999999999</v>
      </c>
      <c r="V3981">
        <v>59.075000000000003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2768204</v>
      </c>
      <c r="B3982">
        <v>1</v>
      </c>
      <c r="C3982" t="s">
        <v>76</v>
      </c>
      <c r="D3982" t="s">
        <v>93</v>
      </c>
      <c r="E3982" t="s">
        <v>126</v>
      </c>
      <c r="F3982" t="s">
        <v>11165</v>
      </c>
      <c r="G3982" t="s">
        <v>128</v>
      </c>
      <c r="H3982" t="s">
        <v>46</v>
      </c>
      <c r="I3982" t="s">
        <v>129</v>
      </c>
      <c r="J3982" t="s">
        <v>130</v>
      </c>
      <c r="K3982" t="s">
        <v>131</v>
      </c>
      <c r="L3982" t="s">
        <v>11166</v>
      </c>
      <c r="M3982" t="s">
        <v>11167</v>
      </c>
      <c r="N3982">
        <v>1.4422222220000001</v>
      </c>
      <c r="O3982">
        <v>0</v>
      </c>
      <c r="P3982">
        <v>8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11.537777999999999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2768215</v>
      </c>
      <c r="B3983">
        <v>1</v>
      </c>
      <c r="C3983" t="s">
        <v>76</v>
      </c>
      <c r="D3983" t="s">
        <v>101</v>
      </c>
      <c r="E3983" t="s">
        <v>158</v>
      </c>
      <c r="F3983" t="s">
        <v>11168</v>
      </c>
      <c r="G3983" t="s">
        <v>199</v>
      </c>
      <c r="H3983" t="s">
        <v>47</v>
      </c>
      <c r="I3983" t="s">
        <v>129</v>
      </c>
      <c r="J3983" t="s">
        <v>130</v>
      </c>
      <c r="K3983" t="s">
        <v>131</v>
      </c>
      <c r="L3983" t="s">
        <v>11169</v>
      </c>
      <c r="M3983" t="s">
        <v>11170</v>
      </c>
      <c r="N3983">
        <v>1.260555555</v>
      </c>
      <c r="O3983">
        <v>9</v>
      </c>
      <c r="P3983">
        <v>357</v>
      </c>
      <c r="Q3983">
        <v>0</v>
      </c>
      <c r="R3983">
        <v>0</v>
      </c>
      <c r="S3983">
        <v>0</v>
      </c>
      <c r="T3983">
        <v>0</v>
      </c>
      <c r="U3983">
        <v>11.345000000000001</v>
      </c>
      <c r="V3983">
        <v>450.01833299999998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2768216</v>
      </c>
      <c r="B3984">
        <v>1</v>
      </c>
      <c r="C3984" t="s">
        <v>77</v>
      </c>
      <c r="D3984" t="s">
        <v>111</v>
      </c>
      <c r="E3984" t="s">
        <v>126</v>
      </c>
      <c r="F3984" t="s">
        <v>11171</v>
      </c>
      <c r="G3984" t="s">
        <v>160</v>
      </c>
      <c r="H3984" t="s">
        <v>46</v>
      </c>
      <c r="I3984" t="s">
        <v>129</v>
      </c>
      <c r="J3984" t="s">
        <v>130</v>
      </c>
      <c r="K3984" t="s">
        <v>131</v>
      </c>
      <c r="L3984" t="s">
        <v>11172</v>
      </c>
      <c r="M3984" t="s">
        <v>11173</v>
      </c>
      <c r="N3984">
        <v>1.2538888880000001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35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43.886111</v>
      </c>
    </row>
    <row r="3985" spans="1:26" x14ac:dyDescent="0.3">
      <c r="A3985">
        <v>2768218</v>
      </c>
      <c r="B3985">
        <v>1</v>
      </c>
      <c r="C3985" t="s">
        <v>76</v>
      </c>
      <c r="D3985" t="s">
        <v>99</v>
      </c>
      <c r="E3985" t="s">
        <v>158</v>
      </c>
      <c r="F3985" t="s">
        <v>7896</v>
      </c>
      <c r="G3985" t="s">
        <v>199</v>
      </c>
      <c r="H3985" t="s">
        <v>47</v>
      </c>
      <c r="I3985" t="s">
        <v>129</v>
      </c>
      <c r="J3985" t="s">
        <v>130</v>
      </c>
      <c r="K3985" t="s">
        <v>131</v>
      </c>
      <c r="L3985" t="s">
        <v>11174</v>
      </c>
      <c r="M3985" t="s">
        <v>11175</v>
      </c>
      <c r="N3985">
        <v>0.102222222</v>
      </c>
      <c r="O3985">
        <v>4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0.408889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2768240</v>
      </c>
      <c r="B3986">
        <v>1</v>
      </c>
      <c r="C3986" t="s">
        <v>77</v>
      </c>
      <c r="D3986" t="s">
        <v>118</v>
      </c>
      <c r="E3986" t="s">
        <v>158</v>
      </c>
      <c r="F3986" t="s">
        <v>11176</v>
      </c>
      <c r="G3986" t="s">
        <v>1799</v>
      </c>
      <c r="H3986" t="s">
        <v>47</v>
      </c>
      <c r="I3986" t="s">
        <v>129</v>
      </c>
      <c r="J3986" t="s">
        <v>130</v>
      </c>
      <c r="K3986" t="s">
        <v>131</v>
      </c>
      <c r="L3986" t="s">
        <v>11177</v>
      </c>
      <c r="M3986" t="s">
        <v>11178</v>
      </c>
      <c r="N3986">
        <v>2.7519444439999998</v>
      </c>
      <c r="O3986">
        <v>26</v>
      </c>
      <c r="P3986">
        <v>166</v>
      </c>
      <c r="Q3986">
        <v>0</v>
      </c>
      <c r="R3986">
        <v>0</v>
      </c>
      <c r="S3986">
        <v>0</v>
      </c>
      <c r="T3986">
        <v>0</v>
      </c>
      <c r="U3986">
        <v>71.550556</v>
      </c>
      <c r="V3986">
        <v>456.82277800000003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2768220</v>
      </c>
      <c r="B3987">
        <v>1</v>
      </c>
      <c r="C3987" t="s">
        <v>76</v>
      </c>
      <c r="D3987" t="s">
        <v>79</v>
      </c>
      <c r="E3987" t="s">
        <v>126</v>
      </c>
      <c r="F3987" t="s">
        <v>11179</v>
      </c>
      <c r="G3987" t="s">
        <v>348</v>
      </c>
      <c r="H3987" t="s">
        <v>46</v>
      </c>
      <c r="I3987" t="s">
        <v>129</v>
      </c>
      <c r="J3987" t="s">
        <v>130</v>
      </c>
      <c r="K3987" t="s">
        <v>142</v>
      </c>
      <c r="L3987" t="s">
        <v>11180</v>
      </c>
      <c r="M3987" t="s">
        <v>11181</v>
      </c>
      <c r="N3987">
        <v>2.091388888</v>
      </c>
      <c r="O3987">
        <v>0</v>
      </c>
      <c r="P3987">
        <v>41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85.746943999999999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2768224</v>
      </c>
      <c r="B3988">
        <v>1</v>
      </c>
      <c r="C3988" t="s">
        <v>77</v>
      </c>
      <c r="D3988" t="s">
        <v>116</v>
      </c>
      <c r="E3988" t="s">
        <v>158</v>
      </c>
      <c r="F3988" t="s">
        <v>11182</v>
      </c>
      <c r="G3988" t="s">
        <v>199</v>
      </c>
      <c r="H3988" t="s">
        <v>47</v>
      </c>
      <c r="I3988" t="s">
        <v>129</v>
      </c>
      <c r="J3988" t="s">
        <v>130</v>
      </c>
      <c r="K3988" t="s">
        <v>131</v>
      </c>
      <c r="L3988" t="s">
        <v>11183</v>
      </c>
      <c r="M3988" t="s">
        <v>11184</v>
      </c>
      <c r="N3988">
        <v>1.2641666659999999</v>
      </c>
      <c r="O3988">
        <v>51</v>
      </c>
      <c r="P3988">
        <v>454</v>
      </c>
      <c r="Q3988">
        <v>8</v>
      </c>
      <c r="R3988">
        <v>20</v>
      </c>
      <c r="S3988">
        <v>2</v>
      </c>
      <c r="T3988">
        <v>0</v>
      </c>
      <c r="U3988">
        <v>64.472499999999997</v>
      </c>
      <c r="V3988">
        <v>573.93166599999995</v>
      </c>
      <c r="W3988">
        <v>10.113333000000001</v>
      </c>
      <c r="X3988">
        <v>25.283332999999999</v>
      </c>
      <c r="Y3988">
        <v>2.5283329999999999</v>
      </c>
      <c r="Z3988">
        <v>0</v>
      </c>
    </row>
    <row r="3989" spans="1:26" x14ac:dyDescent="0.3">
      <c r="A3989">
        <v>2768228</v>
      </c>
      <c r="B3989">
        <v>1</v>
      </c>
      <c r="C3989" t="s">
        <v>77</v>
      </c>
      <c r="D3989" t="s">
        <v>124</v>
      </c>
      <c r="E3989" t="s">
        <v>145</v>
      </c>
      <c r="F3989" t="s">
        <v>11185</v>
      </c>
      <c r="G3989" t="s">
        <v>128</v>
      </c>
      <c r="H3989" t="s">
        <v>46</v>
      </c>
      <c r="I3989" t="s">
        <v>129</v>
      </c>
      <c r="J3989" t="s">
        <v>130</v>
      </c>
      <c r="K3989" t="s">
        <v>131</v>
      </c>
      <c r="L3989" t="s">
        <v>11186</v>
      </c>
      <c r="M3989" t="s">
        <v>11187</v>
      </c>
      <c r="N3989">
        <v>2.2511111110000002</v>
      </c>
      <c r="O3989">
        <v>0</v>
      </c>
      <c r="P3989">
        <v>55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123.811111</v>
      </c>
      <c r="W3989">
        <v>0</v>
      </c>
      <c r="X3989">
        <v>0</v>
      </c>
      <c r="Y3989">
        <v>0</v>
      </c>
      <c r="Z3989">
        <v>0</v>
      </c>
    </row>
    <row r="3990" spans="1:26" x14ac:dyDescent="0.3">
      <c r="A3990">
        <v>2768238</v>
      </c>
      <c r="B3990">
        <v>1</v>
      </c>
      <c r="C3990" t="s">
        <v>77</v>
      </c>
      <c r="D3990" t="s">
        <v>114</v>
      </c>
      <c r="E3990" t="s">
        <v>153</v>
      </c>
      <c r="F3990" t="s">
        <v>11188</v>
      </c>
      <c r="G3990" t="s">
        <v>249</v>
      </c>
      <c r="H3990" t="s">
        <v>46</v>
      </c>
      <c r="I3990" t="s">
        <v>129</v>
      </c>
      <c r="J3990" t="s">
        <v>130</v>
      </c>
      <c r="K3990" t="s">
        <v>131</v>
      </c>
      <c r="L3990" t="s">
        <v>11189</v>
      </c>
      <c r="M3990" t="s">
        <v>11190</v>
      </c>
      <c r="N3990">
        <v>6.5466666660000001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6.5466670000000002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2768244</v>
      </c>
      <c r="B3991">
        <v>1</v>
      </c>
      <c r="C3991" t="s">
        <v>77</v>
      </c>
      <c r="D3991" t="s">
        <v>119</v>
      </c>
      <c r="E3991" t="s">
        <v>158</v>
      </c>
      <c r="F3991" t="s">
        <v>11191</v>
      </c>
      <c r="G3991" t="s">
        <v>199</v>
      </c>
      <c r="H3991" t="s">
        <v>47</v>
      </c>
      <c r="I3991" t="s">
        <v>129</v>
      </c>
      <c r="J3991" t="s">
        <v>130</v>
      </c>
      <c r="K3991" t="s">
        <v>131</v>
      </c>
      <c r="L3991" t="s">
        <v>11192</v>
      </c>
      <c r="M3991" t="s">
        <v>11193</v>
      </c>
      <c r="N3991">
        <v>1.234722222</v>
      </c>
      <c r="O3991">
        <v>70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86.430555999999996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2768241</v>
      </c>
      <c r="B3992">
        <v>1</v>
      </c>
      <c r="C3992" t="s">
        <v>76</v>
      </c>
      <c r="D3992" t="s">
        <v>81</v>
      </c>
      <c r="E3992" t="s">
        <v>167</v>
      </c>
      <c r="F3992" t="s">
        <v>11194</v>
      </c>
      <c r="G3992" t="s">
        <v>128</v>
      </c>
      <c r="H3992" t="s">
        <v>46</v>
      </c>
      <c r="I3992" t="s">
        <v>129</v>
      </c>
      <c r="J3992" t="s">
        <v>130</v>
      </c>
      <c r="K3992" t="s">
        <v>131</v>
      </c>
      <c r="L3992" t="s">
        <v>11195</v>
      </c>
      <c r="M3992" t="s">
        <v>11196</v>
      </c>
      <c r="N3992">
        <v>2.8374999999999999</v>
      </c>
      <c r="O3992">
        <v>0</v>
      </c>
      <c r="P3992">
        <v>453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1285.3875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2768242</v>
      </c>
      <c r="B3993">
        <v>1</v>
      </c>
      <c r="C3993" t="s">
        <v>77</v>
      </c>
      <c r="D3993" t="s">
        <v>119</v>
      </c>
      <c r="E3993" t="s">
        <v>222</v>
      </c>
      <c r="F3993" t="s">
        <v>11197</v>
      </c>
      <c r="G3993" t="s">
        <v>199</v>
      </c>
      <c r="H3993" t="s">
        <v>47</v>
      </c>
      <c r="I3993" t="s">
        <v>129</v>
      </c>
      <c r="J3993" t="s">
        <v>130</v>
      </c>
      <c r="K3993" t="s">
        <v>131</v>
      </c>
      <c r="L3993" t="s">
        <v>11198</v>
      </c>
      <c r="M3993" t="s">
        <v>11199</v>
      </c>
      <c r="N3993">
        <v>1.6383333330000001</v>
      </c>
      <c r="O3993">
        <v>3</v>
      </c>
      <c r="P3993">
        <v>2</v>
      </c>
      <c r="Q3993">
        <v>0</v>
      </c>
      <c r="R3993">
        <v>0</v>
      </c>
      <c r="S3993">
        <v>0</v>
      </c>
      <c r="T3993">
        <v>0</v>
      </c>
      <c r="U3993">
        <v>4.915</v>
      </c>
      <c r="V3993">
        <v>3.2766670000000002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2768250</v>
      </c>
      <c r="B3994">
        <v>1</v>
      </c>
      <c r="C3994" t="s">
        <v>76</v>
      </c>
      <c r="D3994" t="s">
        <v>101</v>
      </c>
      <c r="E3994" t="s">
        <v>126</v>
      </c>
      <c r="F3994" t="s">
        <v>11200</v>
      </c>
      <c r="G3994" t="s">
        <v>128</v>
      </c>
      <c r="H3994" t="s">
        <v>46</v>
      </c>
      <c r="I3994" t="s">
        <v>129</v>
      </c>
      <c r="J3994" t="s">
        <v>130</v>
      </c>
      <c r="K3994" t="s">
        <v>131</v>
      </c>
      <c r="L3994" t="s">
        <v>11201</v>
      </c>
      <c r="M3994" t="s">
        <v>11202</v>
      </c>
      <c r="N3994">
        <v>7.0777777769999997</v>
      </c>
      <c r="O3994">
        <v>0</v>
      </c>
      <c r="P3994">
        <v>2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14.155556000000001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2768254</v>
      </c>
      <c r="B3995">
        <v>1</v>
      </c>
      <c r="C3995" t="s">
        <v>77</v>
      </c>
      <c r="D3995" t="s">
        <v>123</v>
      </c>
      <c r="E3995" t="s">
        <v>163</v>
      </c>
      <c r="F3995" t="s">
        <v>3649</v>
      </c>
      <c r="G3995" t="s">
        <v>199</v>
      </c>
      <c r="H3995" t="s">
        <v>47</v>
      </c>
      <c r="I3995" t="s">
        <v>129</v>
      </c>
      <c r="J3995" t="s">
        <v>130</v>
      </c>
      <c r="K3995" t="s">
        <v>131</v>
      </c>
      <c r="L3995" t="s">
        <v>11203</v>
      </c>
      <c r="M3995" t="s">
        <v>11204</v>
      </c>
      <c r="N3995">
        <v>4.4822222219999999</v>
      </c>
      <c r="O3995">
        <v>116</v>
      </c>
      <c r="P3995">
        <v>719</v>
      </c>
      <c r="Q3995">
        <v>0</v>
      </c>
      <c r="R3995">
        <v>0</v>
      </c>
      <c r="S3995">
        <v>0</v>
      </c>
      <c r="T3995">
        <v>0</v>
      </c>
      <c r="U3995">
        <v>519.93777799999998</v>
      </c>
      <c r="V3995">
        <v>3222.7177780000002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2768252</v>
      </c>
      <c r="B3996">
        <v>1</v>
      </c>
      <c r="C3996" t="s">
        <v>76</v>
      </c>
      <c r="D3996" t="s">
        <v>78</v>
      </c>
      <c r="E3996" t="s">
        <v>167</v>
      </c>
      <c r="F3996" t="s">
        <v>11205</v>
      </c>
      <c r="G3996" t="s">
        <v>160</v>
      </c>
      <c r="H3996" t="s">
        <v>46</v>
      </c>
      <c r="I3996" t="s">
        <v>129</v>
      </c>
      <c r="J3996" t="s">
        <v>130</v>
      </c>
      <c r="K3996" t="s">
        <v>131</v>
      </c>
      <c r="L3996" t="s">
        <v>11206</v>
      </c>
      <c r="M3996" t="s">
        <v>11207</v>
      </c>
      <c r="N3996">
        <v>0.39361111100000001</v>
      </c>
      <c r="O3996">
        <v>0</v>
      </c>
      <c r="P3996">
        <v>306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120.44499999999999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2768257</v>
      </c>
      <c r="B3997">
        <v>1</v>
      </c>
      <c r="C3997" t="s">
        <v>77</v>
      </c>
      <c r="D3997" t="s">
        <v>114</v>
      </c>
      <c r="E3997" t="s">
        <v>163</v>
      </c>
      <c r="F3997" t="s">
        <v>7913</v>
      </c>
      <c r="G3997" t="s">
        <v>199</v>
      </c>
      <c r="H3997" t="s">
        <v>47</v>
      </c>
      <c r="I3997" t="s">
        <v>129</v>
      </c>
      <c r="J3997" t="s">
        <v>130</v>
      </c>
      <c r="K3997" t="s">
        <v>131</v>
      </c>
      <c r="L3997" t="s">
        <v>11208</v>
      </c>
      <c r="M3997" t="s">
        <v>11209</v>
      </c>
      <c r="N3997">
        <v>0.88777777700000005</v>
      </c>
      <c r="O3997">
        <v>0</v>
      </c>
      <c r="P3997">
        <v>0</v>
      </c>
      <c r="Q3997">
        <v>0</v>
      </c>
      <c r="R3997">
        <v>0</v>
      </c>
      <c r="S3997">
        <v>232</v>
      </c>
      <c r="T3997">
        <v>1749</v>
      </c>
      <c r="U3997">
        <v>0</v>
      </c>
      <c r="V3997">
        <v>0</v>
      </c>
      <c r="W3997">
        <v>0</v>
      </c>
      <c r="X3997">
        <v>0</v>
      </c>
      <c r="Y3997">
        <v>205.96444399999999</v>
      </c>
      <c r="Z3997">
        <v>1552.723332</v>
      </c>
    </row>
    <row r="3998" spans="1:26" x14ac:dyDescent="0.3">
      <c r="A3998">
        <v>2768256</v>
      </c>
      <c r="B3998">
        <v>1</v>
      </c>
      <c r="C3998" t="s">
        <v>76</v>
      </c>
      <c r="D3998" t="s">
        <v>81</v>
      </c>
      <c r="E3998" t="s">
        <v>153</v>
      </c>
      <c r="F3998" t="s">
        <v>11136</v>
      </c>
      <c r="G3998" t="s">
        <v>155</v>
      </c>
      <c r="H3998" t="s">
        <v>46</v>
      </c>
      <c r="I3998" t="s">
        <v>129</v>
      </c>
      <c r="J3998" t="s">
        <v>130</v>
      </c>
      <c r="K3998" t="s">
        <v>131</v>
      </c>
      <c r="L3998" t="s">
        <v>11210</v>
      </c>
      <c r="M3998" t="s">
        <v>11211</v>
      </c>
      <c r="N3998">
        <v>3.3525</v>
      </c>
      <c r="O3998">
        <v>0</v>
      </c>
      <c r="P3998">
        <v>7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23.467500000000001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2768262</v>
      </c>
      <c r="B3999">
        <v>1</v>
      </c>
      <c r="C3999" t="s">
        <v>76</v>
      </c>
      <c r="D3999" t="s">
        <v>100</v>
      </c>
      <c r="E3999" t="s">
        <v>222</v>
      </c>
      <c r="F3999" t="s">
        <v>11212</v>
      </c>
      <c r="G3999" t="s">
        <v>199</v>
      </c>
      <c r="H3999" t="s">
        <v>47</v>
      </c>
      <c r="I3999" t="s">
        <v>129</v>
      </c>
      <c r="J3999" t="s">
        <v>130</v>
      </c>
      <c r="K3999" t="s">
        <v>131</v>
      </c>
      <c r="L3999" t="s">
        <v>11213</v>
      </c>
      <c r="M3999" t="s">
        <v>11214</v>
      </c>
      <c r="N3999">
        <v>1.528333333</v>
      </c>
      <c r="O3999">
        <v>29</v>
      </c>
      <c r="P3999">
        <v>53</v>
      </c>
      <c r="Q3999">
        <v>0</v>
      </c>
      <c r="R3999">
        <v>0</v>
      </c>
      <c r="S3999">
        <v>0</v>
      </c>
      <c r="T3999">
        <v>0</v>
      </c>
      <c r="U3999">
        <v>44.321666999999998</v>
      </c>
      <c r="V3999">
        <v>81.001666999999998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2768003</v>
      </c>
      <c r="B4000">
        <v>2</v>
      </c>
      <c r="C4000" t="s">
        <v>76</v>
      </c>
      <c r="D4000" t="s">
        <v>90</v>
      </c>
      <c r="E4000" t="s">
        <v>222</v>
      </c>
      <c r="F4000" t="s">
        <v>7081</v>
      </c>
      <c r="G4000" t="s">
        <v>264</v>
      </c>
      <c r="H4000" t="s">
        <v>47</v>
      </c>
      <c r="I4000" t="s">
        <v>129</v>
      </c>
      <c r="J4000" t="s">
        <v>130</v>
      </c>
      <c r="K4000" t="s">
        <v>131</v>
      </c>
      <c r="L4000" t="s">
        <v>11004</v>
      </c>
      <c r="M4000" t="s">
        <v>11215</v>
      </c>
      <c r="N4000">
        <v>0.79111111099999998</v>
      </c>
      <c r="O4000">
        <v>0</v>
      </c>
      <c r="P4000">
        <v>0</v>
      </c>
      <c r="Q4000">
        <v>0</v>
      </c>
      <c r="R4000">
        <v>36</v>
      </c>
      <c r="S4000">
        <v>1</v>
      </c>
      <c r="T4000">
        <v>108</v>
      </c>
      <c r="U4000">
        <v>0</v>
      </c>
      <c r="V4000">
        <v>0</v>
      </c>
      <c r="W4000">
        <v>0</v>
      </c>
      <c r="X4000">
        <v>28.48</v>
      </c>
      <c r="Y4000">
        <v>0.79111100000000001</v>
      </c>
      <c r="Z4000">
        <v>85.44</v>
      </c>
    </row>
    <row r="4001" spans="1:26" x14ac:dyDescent="0.3">
      <c r="A4001">
        <v>2768270</v>
      </c>
      <c r="B4001">
        <v>1</v>
      </c>
      <c r="C4001" t="s">
        <v>76</v>
      </c>
      <c r="D4001" t="s">
        <v>97</v>
      </c>
      <c r="E4001" t="s">
        <v>167</v>
      </c>
      <c r="F4001" t="s">
        <v>9731</v>
      </c>
      <c r="G4001" t="s">
        <v>160</v>
      </c>
      <c r="H4001" t="s">
        <v>46</v>
      </c>
      <c r="I4001" t="s">
        <v>129</v>
      </c>
      <c r="J4001" t="s">
        <v>130</v>
      </c>
      <c r="K4001" t="s">
        <v>131</v>
      </c>
      <c r="L4001" t="s">
        <v>11216</v>
      </c>
      <c r="M4001" t="s">
        <v>11217</v>
      </c>
      <c r="N4001">
        <v>0.936111111</v>
      </c>
      <c r="O4001">
        <v>0</v>
      </c>
      <c r="P4001">
        <v>106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99.227778000000001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2768283</v>
      </c>
      <c r="B4002">
        <v>1</v>
      </c>
      <c r="C4002" t="s">
        <v>76</v>
      </c>
      <c r="D4002" t="s">
        <v>78</v>
      </c>
      <c r="E4002" t="s">
        <v>145</v>
      </c>
      <c r="F4002" t="s">
        <v>1491</v>
      </c>
      <c r="G4002" t="s">
        <v>128</v>
      </c>
      <c r="H4002" t="s">
        <v>46</v>
      </c>
      <c r="I4002" t="s">
        <v>129</v>
      </c>
      <c r="J4002" t="s">
        <v>130</v>
      </c>
      <c r="K4002" t="s">
        <v>131</v>
      </c>
      <c r="L4002" t="s">
        <v>11218</v>
      </c>
      <c r="M4002" t="s">
        <v>11219</v>
      </c>
      <c r="N4002">
        <v>1.1975</v>
      </c>
      <c r="O4002">
        <v>0</v>
      </c>
      <c r="P4002">
        <v>2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2.395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2768291</v>
      </c>
      <c r="B4003">
        <v>1</v>
      </c>
      <c r="C4003" t="s">
        <v>77</v>
      </c>
      <c r="D4003" t="s">
        <v>109</v>
      </c>
      <c r="E4003" t="s">
        <v>158</v>
      </c>
      <c r="F4003" t="s">
        <v>10303</v>
      </c>
      <c r="G4003" t="s">
        <v>187</v>
      </c>
      <c r="H4003" t="s">
        <v>47</v>
      </c>
      <c r="I4003" t="s">
        <v>129</v>
      </c>
      <c r="J4003" t="s">
        <v>130</v>
      </c>
      <c r="K4003" t="s">
        <v>131</v>
      </c>
      <c r="L4003" t="s">
        <v>11220</v>
      </c>
      <c r="M4003" t="s">
        <v>11221</v>
      </c>
      <c r="N4003">
        <v>1.082222222</v>
      </c>
      <c r="O4003">
        <v>3</v>
      </c>
      <c r="P4003">
        <v>103</v>
      </c>
      <c r="Q4003">
        <v>0</v>
      </c>
      <c r="R4003">
        <v>0</v>
      </c>
      <c r="S4003">
        <v>0</v>
      </c>
      <c r="T4003">
        <v>0</v>
      </c>
      <c r="U4003">
        <v>3.246667</v>
      </c>
      <c r="V4003">
        <v>111.468889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2768204</v>
      </c>
      <c r="B4004">
        <v>2</v>
      </c>
      <c r="C4004" t="s">
        <v>76</v>
      </c>
      <c r="D4004" t="s">
        <v>93</v>
      </c>
      <c r="E4004" t="s">
        <v>167</v>
      </c>
      <c r="F4004" t="s">
        <v>11222</v>
      </c>
      <c r="G4004" t="s">
        <v>128</v>
      </c>
      <c r="H4004" t="s">
        <v>46</v>
      </c>
      <c r="I4004" t="s">
        <v>129</v>
      </c>
      <c r="J4004" t="s">
        <v>130</v>
      </c>
      <c r="K4004" t="s">
        <v>131</v>
      </c>
      <c r="L4004" t="s">
        <v>11167</v>
      </c>
      <c r="M4004" t="s">
        <v>11223</v>
      </c>
      <c r="N4004">
        <v>0.15055555500000001</v>
      </c>
      <c r="O4004">
        <v>0</v>
      </c>
      <c r="P4004">
        <v>57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8.5816669999999995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2768303</v>
      </c>
      <c r="B4005">
        <v>1</v>
      </c>
      <c r="C4005" t="s">
        <v>77</v>
      </c>
      <c r="D4005" t="s">
        <v>108</v>
      </c>
      <c r="E4005" t="s">
        <v>153</v>
      </c>
      <c r="F4005" t="s">
        <v>11224</v>
      </c>
      <c r="G4005" t="s">
        <v>249</v>
      </c>
      <c r="H4005" t="s">
        <v>46</v>
      </c>
      <c r="I4005" t="s">
        <v>129</v>
      </c>
      <c r="J4005" t="s">
        <v>130</v>
      </c>
      <c r="K4005" t="s">
        <v>131</v>
      </c>
      <c r="L4005" t="s">
        <v>11225</v>
      </c>
      <c r="M4005" t="s">
        <v>11226</v>
      </c>
      <c r="N4005">
        <v>1.8872222219999999</v>
      </c>
      <c r="O4005">
        <v>0</v>
      </c>
      <c r="P4005">
        <v>5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9.4361110000000004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2768298</v>
      </c>
      <c r="B4006">
        <v>1</v>
      </c>
      <c r="C4006" t="s">
        <v>76</v>
      </c>
      <c r="D4006" t="s">
        <v>101</v>
      </c>
      <c r="E4006" t="s">
        <v>126</v>
      </c>
      <c r="F4006" t="s">
        <v>11227</v>
      </c>
      <c r="G4006" t="s">
        <v>128</v>
      </c>
      <c r="H4006" t="s">
        <v>46</v>
      </c>
      <c r="I4006" t="s">
        <v>129</v>
      </c>
      <c r="J4006" t="s">
        <v>130</v>
      </c>
      <c r="K4006" t="s">
        <v>131</v>
      </c>
      <c r="L4006" t="s">
        <v>11228</v>
      </c>
      <c r="M4006" t="s">
        <v>11229</v>
      </c>
      <c r="N4006">
        <v>7.3863888879999999</v>
      </c>
      <c r="O4006">
        <v>0</v>
      </c>
      <c r="P4006">
        <v>139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1026.7080550000001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2768304</v>
      </c>
      <c r="B4007">
        <v>1</v>
      </c>
      <c r="C4007" t="s">
        <v>76</v>
      </c>
      <c r="D4007" t="s">
        <v>92</v>
      </c>
      <c r="E4007" t="s">
        <v>153</v>
      </c>
      <c r="F4007" t="s">
        <v>11230</v>
      </c>
      <c r="G4007" t="s">
        <v>155</v>
      </c>
      <c r="H4007" t="s">
        <v>46</v>
      </c>
      <c r="I4007" t="s">
        <v>129</v>
      </c>
      <c r="J4007" t="s">
        <v>130</v>
      </c>
      <c r="K4007" t="s">
        <v>131</v>
      </c>
      <c r="L4007" t="s">
        <v>11231</v>
      </c>
      <c r="M4007" t="s">
        <v>11232</v>
      </c>
      <c r="N4007">
        <v>5.1516666659999997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3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15.455</v>
      </c>
    </row>
    <row r="4008" spans="1:26" x14ac:dyDescent="0.3">
      <c r="A4008">
        <v>2768300</v>
      </c>
      <c r="B4008">
        <v>1</v>
      </c>
      <c r="C4008" t="s">
        <v>76</v>
      </c>
      <c r="D4008" t="s">
        <v>98</v>
      </c>
      <c r="E4008" t="s">
        <v>222</v>
      </c>
      <c r="F4008" t="s">
        <v>11233</v>
      </c>
      <c r="G4008" t="s">
        <v>199</v>
      </c>
      <c r="H4008" t="s">
        <v>47</v>
      </c>
      <c r="I4008" t="s">
        <v>339</v>
      </c>
      <c r="J4008" t="s">
        <v>130</v>
      </c>
      <c r="K4008" t="s">
        <v>131</v>
      </c>
      <c r="L4008" t="s">
        <v>11234</v>
      </c>
      <c r="M4008" t="s">
        <v>11235</v>
      </c>
      <c r="N4008">
        <v>1.7777777000000002E-2</v>
      </c>
      <c r="O4008">
        <v>0</v>
      </c>
      <c r="P4008">
        <v>0</v>
      </c>
      <c r="Q4008">
        <v>1</v>
      </c>
      <c r="R4008">
        <v>0</v>
      </c>
      <c r="S4008">
        <v>5</v>
      </c>
      <c r="T4008">
        <v>451</v>
      </c>
      <c r="U4008">
        <v>0</v>
      </c>
      <c r="V4008">
        <v>0</v>
      </c>
      <c r="W4008">
        <v>1.7777999999999999E-2</v>
      </c>
      <c r="X4008">
        <v>0</v>
      </c>
      <c r="Y4008">
        <v>8.8888999999999996E-2</v>
      </c>
      <c r="Z4008">
        <v>8.0177770000000006</v>
      </c>
    </row>
    <row r="4009" spans="1:26" x14ac:dyDescent="0.3">
      <c r="A4009">
        <v>2768305</v>
      </c>
      <c r="B4009">
        <v>1</v>
      </c>
      <c r="C4009" t="s">
        <v>77</v>
      </c>
      <c r="D4009" t="s">
        <v>113</v>
      </c>
      <c r="E4009" t="s">
        <v>153</v>
      </c>
      <c r="F4009" t="s">
        <v>11236</v>
      </c>
      <c r="G4009" t="s">
        <v>155</v>
      </c>
      <c r="H4009" t="s">
        <v>46</v>
      </c>
      <c r="I4009" t="s">
        <v>129</v>
      </c>
      <c r="J4009" t="s">
        <v>130</v>
      </c>
      <c r="K4009" t="s">
        <v>131</v>
      </c>
      <c r="L4009" t="s">
        <v>11237</v>
      </c>
      <c r="M4009" t="s">
        <v>11238</v>
      </c>
      <c r="N4009">
        <v>1.095277777</v>
      </c>
      <c r="O4009">
        <v>0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1.095278</v>
      </c>
      <c r="Y4009">
        <v>0</v>
      </c>
      <c r="Z4009">
        <v>0</v>
      </c>
    </row>
    <row r="4010" spans="1:26" x14ac:dyDescent="0.3">
      <c r="A4010">
        <v>2768306</v>
      </c>
      <c r="B4010">
        <v>1</v>
      </c>
      <c r="C4010" t="s">
        <v>76</v>
      </c>
      <c r="D4010" t="s">
        <v>86</v>
      </c>
      <c r="E4010" t="s">
        <v>145</v>
      </c>
      <c r="F4010" t="s">
        <v>11239</v>
      </c>
      <c r="G4010" t="s">
        <v>578</v>
      </c>
      <c r="H4010" t="s">
        <v>46</v>
      </c>
      <c r="I4010" t="s">
        <v>129</v>
      </c>
      <c r="J4010" t="s">
        <v>130</v>
      </c>
      <c r="K4010" t="s">
        <v>131</v>
      </c>
      <c r="L4010" t="s">
        <v>11240</v>
      </c>
      <c r="M4010" t="s">
        <v>11241</v>
      </c>
      <c r="N4010">
        <v>6.6411111109999998</v>
      </c>
      <c r="O4010">
        <v>0</v>
      </c>
      <c r="P4010">
        <v>143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949.67888900000003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2768310</v>
      </c>
      <c r="B4011">
        <v>1</v>
      </c>
      <c r="C4011" t="s">
        <v>76</v>
      </c>
      <c r="D4011" t="s">
        <v>95</v>
      </c>
      <c r="E4011" t="s">
        <v>222</v>
      </c>
      <c r="F4011" t="s">
        <v>10484</v>
      </c>
      <c r="G4011" t="s">
        <v>199</v>
      </c>
      <c r="H4011" t="s">
        <v>47</v>
      </c>
      <c r="I4011" t="s">
        <v>129</v>
      </c>
      <c r="J4011" t="s">
        <v>130</v>
      </c>
      <c r="K4011" t="s">
        <v>131</v>
      </c>
      <c r="L4011" t="s">
        <v>11242</v>
      </c>
      <c r="M4011" t="s">
        <v>11243</v>
      </c>
      <c r="N4011">
        <v>0.110555555</v>
      </c>
      <c r="O4011">
        <v>0</v>
      </c>
      <c r="P4011">
        <v>0</v>
      </c>
      <c r="Q4011">
        <v>0</v>
      </c>
      <c r="R4011">
        <v>0</v>
      </c>
      <c r="S4011">
        <v>8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0.88444400000000001</v>
      </c>
      <c r="Z4011">
        <v>0</v>
      </c>
    </row>
    <row r="4012" spans="1:26" x14ac:dyDescent="0.3">
      <c r="A4012">
        <v>2768311</v>
      </c>
      <c r="B4012">
        <v>1</v>
      </c>
      <c r="C4012" t="s">
        <v>76</v>
      </c>
      <c r="D4012" t="s">
        <v>79</v>
      </c>
      <c r="E4012" t="s">
        <v>145</v>
      </c>
      <c r="F4012" t="s">
        <v>11244</v>
      </c>
      <c r="G4012" t="s">
        <v>160</v>
      </c>
      <c r="H4012" t="s">
        <v>46</v>
      </c>
      <c r="I4012" t="s">
        <v>129</v>
      </c>
      <c r="J4012" t="s">
        <v>130</v>
      </c>
      <c r="K4012" t="s">
        <v>131</v>
      </c>
      <c r="L4012" t="s">
        <v>11245</v>
      </c>
      <c r="M4012" t="s">
        <v>11246</v>
      </c>
      <c r="N4012">
        <v>0.25416666599999999</v>
      </c>
      <c r="O4012">
        <v>0</v>
      </c>
      <c r="P4012">
        <v>6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1.5249999999999999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2768312</v>
      </c>
      <c r="B4013">
        <v>1</v>
      </c>
      <c r="C4013" t="s">
        <v>76</v>
      </c>
      <c r="D4013" t="s">
        <v>79</v>
      </c>
      <c r="E4013" t="s">
        <v>145</v>
      </c>
      <c r="F4013" t="s">
        <v>11247</v>
      </c>
      <c r="G4013" t="s">
        <v>578</v>
      </c>
      <c r="H4013" t="s">
        <v>46</v>
      </c>
      <c r="I4013" t="s">
        <v>129</v>
      </c>
      <c r="J4013" t="s">
        <v>15</v>
      </c>
      <c r="K4013" t="s">
        <v>131</v>
      </c>
      <c r="L4013" t="s">
        <v>11248</v>
      </c>
      <c r="M4013" t="s">
        <v>11249</v>
      </c>
      <c r="N4013">
        <v>0.6925</v>
      </c>
      <c r="O4013">
        <v>0</v>
      </c>
      <c r="P4013">
        <v>4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2.77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2768316</v>
      </c>
      <c r="B4014">
        <v>1</v>
      </c>
      <c r="C4014" t="s">
        <v>77</v>
      </c>
      <c r="D4014" t="s">
        <v>116</v>
      </c>
      <c r="E4014" t="s">
        <v>158</v>
      </c>
      <c r="F4014" t="s">
        <v>11182</v>
      </c>
      <c r="G4014" t="s">
        <v>199</v>
      </c>
      <c r="H4014" t="s">
        <v>47</v>
      </c>
      <c r="I4014" t="s">
        <v>129</v>
      </c>
      <c r="J4014" t="s">
        <v>130</v>
      </c>
      <c r="K4014" t="s">
        <v>131</v>
      </c>
      <c r="L4014" t="s">
        <v>11250</v>
      </c>
      <c r="M4014" t="s">
        <v>11251</v>
      </c>
      <c r="N4014">
        <v>1.4086111109999999</v>
      </c>
      <c r="O4014">
        <v>51</v>
      </c>
      <c r="P4014">
        <v>454</v>
      </c>
      <c r="Q4014">
        <v>8</v>
      </c>
      <c r="R4014">
        <v>20</v>
      </c>
      <c r="S4014">
        <v>2</v>
      </c>
      <c r="T4014">
        <v>0</v>
      </c>
      <c r="U4014">
        <v>71.839167000000003</v>
      </c>
      <c r="V4014">
        <v>639.50944400000003</v>
      </c>
      <c r="W4014">
        <v>11.268889</v>
      </c>
      <c r="X4014">
        <v>28.172222000000001</v>
      </c>
      <c r="Y4014">
        <v>2.8172220000000001</v>
      </c>
      <c r="Z4014">
        <v>0</v>
      </c>
    </row>
    <row r="4015" spans="1:26" x14ac:dyDescent="0.3">
      <c r="A4015">
        <v>2768322</v>
      </c>
      <c r="B4015">
        <v>1</v>
      </c>
      <c r="C4015" t="s">
        <v>76</v>
      </c>
      <c r="D4015" t="s">
        <v>84</v>
      </c>
      <c r="E4015" t="s">
        <v>145</v>
      </c>
      <c r="F4015" t="s">
        <v>11252</v>
      </c>
      <c r="G4015" t="s">
        <v>128</v>
      </c>
      <c r="H4015" t="s">
        <v>46</v>
      </c>
      <c r="I4015" t="s">
        <v>129</v>
      </c>
      <c r="J4015" t="s">
        <v>130</v>
      </c>
      <c r="K4015" t="s">
        <v>131</v>
      </c>
      <c r="L4015" t="s">
        <v>11253</v>
      </c>
      <c r="M4015" t="s">
        <v>11254</v>
      </c>
      <c r="N4015">
        <v>2.4311111109999999</v>
      </c>
      <c r="O4015">
        <v>0</v>
      </c>
      <c r="P4015">
        <v>99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240.68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2768321</v>
      </c>
      <c r="B4016">
        <v>1</v>
      </c>
      <c r="C4016" t="s">
        <v>77</v>
      </c>
      <c r="D4016" t="s">
        <v>114</v>
      </c>
      <c r="E4016" t="s">
        <v>163</v>
      </c>
      <c r="F4016" t="s">
        <v>11255</v>
      </c>
      <c r="G4016" t="s">
        <v>264</v>
      </c>
      <c r="H4016" t="s">
        <v>47</v>
      </c>
      <c r="I4016" t="s">
        <v>129</v>
      </c>
      <c r="J4016" t="s">
        <v>130</v>
      </c>
      <c r="K4016" t="s">
        <v>131</v>
      </c>
      <c r="L4016" t="s">
        <v>11256</v>
      </c>
      <c r="M4016" t="s">
        <v>11257</v>
      </c>
      <c r="N4016">
        <v>3.0811111109999998</v>
      </c>
      <c r="O4016">
        <v>0</v>
      </c>
      <c r="P4016">
        <v>0</v>
      </c>
      <c r="Q4016">
        <v>0</v>
      </c>
      <c r="R4016">
        <v>0</v>
      </c>
      <c r="S4016">
        <v>10</v>
      </c>
      <c r="T4016">
        <v>20</v>
      </c>
      <c r="U4016">
        <v>0</v>
      </c>
      <c r="V4016">
        <v>0</v>
      </c>
      <c r="W4016">
        <v>0</v>
      </c>
      <c r="X4016">
        <v>0</v>
      </c>
      <c r="Y4016">
        <v>30.811111</v>
      </c>
      <c r="Z4016">
        <v>61.622222000000001</v>
      </c>
    </row>
    <row r="4017" spans="1:26" x14ac:dyDescent="0.3">
      <c r="A4017">
        <v>2768331</v>
      </c>
      <c r="B4017">
        <v>1</v>
      </c>
      <c r="C4017" t="s">
        <v>76</v>
      </c>
      <c r="D4017" t="s">
        <v>95</v>
      </c>
      <c r="E4017" t="s">
        <v>222</v>
      </c>
      <c r="F4017" t="s">
        <v>11258</v>
      </c>
      <c r="G4017" t="s">
        <v>199</v>
      </c>
      <c r="H4017" t="s">
        <v>47</v>
      </c>
      <c r="I4017" t="s">
        <v>129</v>
      </c>
      <c r="J4017" t="s">
        <v>130</v>
      </c>
      <c r="K4017" t="s">
        <v>131</v>
      </c>
      <c r="L4017" t="s">
        <v>11259</v>
      </c>
      <c r="M4017" t="s">
        <v>11260</v>
      </c>
      <c r="N4017">
        <v>4.0936111110000004</v>
      </c>
      <c r="O4017">
        <v>0</v>
      </c>
      <c r="P4017">
        <v>0</v>
      </c>
      <c r="Q4017">
        <v>0</v>
      </c>
      <c r="R4017">
        <v>0</v>
      </c>
      <c r="S4017">
        <v>8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32.748888999999998</v>
      </c>
      <c r="Z4017">
        <v>0</v>
      </c>
    </row>
    <row r="4018" spans="1:26" x14ac:dyDescent="0.3">
      <c r="A4018">
        <v>2768328</v>
      </c>
      <c r="B4018">
        <v>1</v>
      </c>
      <c r="C4018" t="s">
        <v>76</v>
      </c>
      <c r="D4018" t="s">
        <v>78</v>
      </c>
      <c r="E4018" t="s">
        <v>153</v>
      </c>
      <c r="F4018" t="s">
        <v>11261</v>
      </c>
      <c r="G4018" t="s">
        <v>249</v>
      </c>
      <c r="H4018" t="s">
        <v>46</v>
      </c>
      <c r="I4018" t="s">
        <v>129</v>
      </c>
      <c r="J4018" t="s">
        <v>130</v>
      </c>
      <c r="K4018" t="s">
        <v>131</v>
      </c>
      <c r="L4018" t="s">
        <v>11262</v>
      </c>
      <c r="M4018" t="s">
        <v>11263</v>
      </c>
      <c r="N4018">
        <v>1.164722222</v>
      </c>
      <c r="O4018">
        <v>0</v>
      </c>
      <c r="P4018">
        <v>3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3.494167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2768329</v>
      </c>
      <c r="B4019">
        <v>1</v>
      </c>
      <c r="C4019" t="s">
        <v>76</v>
      </c>
      <c r="D4019" t="s">
        <v>97</v>
      </c>
      <c r="E4019" t="s">
        <v>153</v>
      </c>
      <c r="F4019" t="s">
        <v>11264</v>
      </c>
      <c r="G4019" t="s">
        <v>155</v>
      </c>
      <c r="H4019" t="s">
        <v>46</v>
      </c>
      <c r="I4019" t="s">
        <v>129</v>
      </c>
      <c r="J4019" t="s">
        <v>130</v>
      </c>
      <c r="K4019" t="s">
        <v>131</v>
      </c>
      <c r="L4019" t="s">
        <v>11265</v>
      </c>
      <c r="M4019" t="s">
        <v>11266</v>
      </c>
      <c r="N4019">
        <v>2.2205555549999998</v>
      </c>
      <c r="O4019">
        <v>0</v>
      </c>
      <c r="P4019">
        <v>3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6.6616669999999996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2768348</v>
      </c>
      <c r="B4020">
        <v>1</v>
      </c>
      <c r="C4020" t="s">
        <v>77</v>
      </c>
      <c r="D4020" t="s">
        <v>119</v>
      </c>
      <c r="E4020" t="s">
        <v>163</v>
      </c>
      <c r="F4020" t="s">
        <v>11267</v>
      </c>
      <c r="G4020" t="s">
        <v>199</v>
      </c>
      <c r="H4020" t="s">
        <v>47</v>
      </c>
      <c r="I4020" t="s">
        <v>129</v>
      </c>
      <c r="J4020" t="s">
        <v>130</v>
      </c>
      <c r="K4020" t="s">
        <v>131</v>
      </c>
      <c r="L4020" t="s">
        <v>11268</v>
      </c>
      <c r="M4020" t="s">
        <v>11269</v>
      </c>
      <c r="N4020">
        <v>2.0494444440000001</v>
      </c>
      <c r="O4020">
        <v>260</v>
      </c>
      <c r="P4020">
        <v>212</v>
      </c>
      <c r="Q4020">
        <v>0</v>
      </c>
      <c r="R4020">
        <v>0</v>
      </c>
      <c r="S4020">
        <v>0</v>
      </c>
      <c r="T4020">
        <v>0</v>
      </c>
      <c r="U4020">
        <v>532.85555499999998</v>
      </c>
      <c r="V4020">
        <v>434.48222199999998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2768338</v>
      </c>
      <c r="B4021">
        <v>1</v>
      </c>
      <c r="C4021" t="s">
        <v>76</v>
      </c>
      <c r="D4021" t="s">
        <v>97</v>
      </c>
      <c r="E4021" t="s">
        <v>126</v>
      </c>
      <c r="F4021" t="s">
        <v>11270</v>
      </c>
      <c r="G4021" t="s">
        <v>160</v>
      </c>
      <c r="H4021" t="s">
        <v>46</v>
      </c>
      <c r="I4021" t="s">
        <v>129</v>
      </c>
      <c r="J4021" t="s">
        <v>130</v>
      </c>
      <c r="K4021" t="s">
        <v>131</v>
      </c>
      <c r="L4021" t="s">
        <v>11271</v>
      </c>
      <c r="M4021" t="s">
        <v>11272</v>
      </c>
      <c r="N4021">
        <v>0.95861111099999996</v>
      </c>
      <c r="O4021">
        <v>0</v>
      </c>
      <c r="P4021">
        <v>69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66.144166999999996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2768356</v>
      </c>
      <c r="B4022">
        <v>1</v>
      </c>
      <c r="C4022" t="s">
        <v>77</v>
      </c>
      <c r="D4022" t="s">
        <v>109</v>
      </c>
      <c r="E4022" t="s">
        <v>153</v>
      </c>
      <c r="F4022" t="s">
        <v>11273</v>
      </c>
      <c r="G4022" t="s">
        <v>249</v>
      </c>
      <c r="H4022" t="s">
        <v>46</v>
      </c>
      <c r="I4022" t="s">
        <v>129</v>
      </c>
      <c r="J4022" t="s">
        <v>130</v>
      </c>
      <c r="K4022" t="s">
        <v>131</v>
      </c>
      <c r="L4022" t="s">
        <v>11274</v>
      </c>
      <c r="M4022" t="s">
        <v>11275</v>
      </c>
      <c r="N4022">
        <v>1.724722222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1.7247220000000001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2768342</v>
      </c>
      <c r="B4023">
        <v>1</v>
      </c>
      <c r="C4023" t="s">
        <v>77</v>
      </c>
      <c r="D4023" t="s">
        <v>124</v>
      </c>
      <c r="E4023" t="s">
        <v>163</v>
      </c>
      <c r="F4023" t="s">
        <v>11276</v>
      </c>
      <c r="G4023" t="s">
        <v>199</v>
      </c>
      <c r="H4023" t="s">
        <v>47</v>
      </c>
      <c r="I4023" t="s">
        <v>129</v>
      </c>
      <c r="J4023" t="s">
        <v>130</v>
      </c>
      <c r="K4023" t="s">
        <v>131</v>
      </c>
      <c r="L4023" t="s">
        <v>11277</v>
      </c>
      <c r="M4023" t="s">
        <v>11278</v>
      </c>
      <c r="N4023">
        <v>0.19</v>
      </c>
      <c r="O4023">
        <v>1</v>
      </c>
      <c r="P4023">
        <v>236</v>
      </c>
      <c r="Q4023">
        <v>0</v>
      </c>
      <c r="R4023">
        <v>0</v>
      </c>
      <c r="S4023">
        <v>0</v>
      </c>
      <c r="T4023">
        <v>0</v>
      </c>
      <c r="U4023">
        <v>0.19</v>
      </c>
      <c r="V4023">
        <v>44.84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2768355</v>
      </c>
      <c r="B4024">
        <v>1</v>
      </c>
      <c r="C4024" t="s">
        <v>77</v>
      </c>
      <c r="D4024" t="s">
        <v>113</v>
      </c>
      <c r="E4024" t="s">
        <v>145</v>
      </c>
      <c r="F4024" t="s">
        <v>11108</v>
      </c>
      <c r="G4024" t="s">
        <v>2102</v>
      </c>
      <c r="H4024" t="s">
        <v>46</v>
      </c>
      <c r="I4024" t="s">
        <v>129</v>
      </c>
      <c r="J4024" t="s">
        <v>130</v>
      </c>
      <c r="K4024" t="s">
        <v>131</v>
      </c>
      <c r="L4024" t="s">
        <v>11279</v>
      </c>
      <c r="M4024" t="s">
        <v>11280</v>
      </c>
      <c r="N4024">
        <v>4.9180555549999996</v>
      </c>
      <c r="O4024">
        <v>0</v>
      </c>
      <c r="P4024">
        <v>0</v>
      </c>
      <c r="Q4024">
        <v>0</v>
      </c>
      <c r="R4024">
        <v>31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152.459722</v>
      </c>
      <c r="Y4024">
        <v>0</v>
      </c>
      <c r="Z4024">
        <v>0</v>
      </c>
    </row>
    <row r="4025" spans="1:26" x14ac:dyDescent="0.3">
      <c r="A4025">
        <v>2768350</v>
      </c>
      <c r="B4025">
        <v>1</v>
      </c>
      <c r="C4025" t="s">
        <v>76</v>
      </c>
      <c r="D4025" t="s">
        <v>96</v>
      </c>
      <c r="E4025" t="s">
        <v>153</v>
      </c>
      <c r="F4025" t="s">
        <v>11281</v>
      </c>
      <c r="G4025" t="s">
        <v>249</v>
      </c>
      <c r="H4025" t="s">
        <v>46</v>
      </c>
      <c r="I4025" t="s">
        <v>129</v>
      </c>
      <c r="J4025" t="s">
        <v>130</v>
      </c>
      <c r="K4025" t="s">
        <v>131</v>
      </c>
      <c r="L4025" t="s">
        <v>11282</v>
      </c>
      <c r="M4025" t="s">
        <v>11283</v>
      </c>
      <c r="N4025">
        <v>1.003055555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1.0030559999999999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2768352</v>
      </c>
      <c r="B4026">
        <v>1</v>
      </c>
      <c r="C4026" t="s">
        <v>76</v>
      </c>
      <c r="D4026" t="s">
        <v>96</v>
      </c>
      <c r="E4026" t="s">
        <v>222</v>
      </c>
      <c r="F4026" t="s">
        <v>6764</v>
      </c>
      <c r="G4026" t="s">
        <v>199</v>
      </c>
      <c r="H4026" t="s">
        <v>47</v>
      </c>
      <c r="I4026" t="s">
        <v>129</v>
      </c>
      <c r="J4026" t="s">
        <v>130</v>
      </c>
      <c r="K4026" t="s">
        <v>131</v>
      </c>
      <c r="L4026" t="s">
        <v>11284</v>
      </c>
      <c r="M4026" t="s">
        <v>11285</v>
      </c>
      <c r="N4026">
        <v>1.054166666</v>
      </c>
      <c r="O4026">
        <v>12</v>
      </c>
      <c r="P4026">
        <v>524</v>
      </c>
      <c r="Q4026">
        <v>0</v>
      </c>
      <c r="R4026">
        <v>0</v>
      </c>
      <c r="S4026">
        <v>0</v>
      </c>
      <c r="T4026">
        <v>0</v>
      </c>
      <c r="U4026">
        <v>12.65</v>
      </c>
      <c r="V4026">
        <v>552.38333299999999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2768367</v>
      </c>
      <c r="B4027">
        <v>1</v>
      </c>
      <c r="C4027" t="s">
        <v>77</v>
      </c>
      <c r="D4027" t="s">
        <v>108</v>
      </c>
      <c r="E4027" t="s">
        <v>163</v>
      </c>
      <c r="F4027" t="s">
        <v>11286</v>
      </c>
      <c r="G4027" t="s">
        <v>264</v>
      </c>
      <c r="H4027" t="s">
        <v>47</v>
      </c>
      <c r="I4027" t="s">
        <v>129</v>
      </c>
      <c r="J4027" t="s">
        <v>130</v>
      </c>
      <c r="K4027" t="s">
        <v>131</v>
      </c>
      <c r="L4027" t="s">
        <v>11287</v>
      </c>
      <c r="M4027" t="s">
        <v>11288</v>
      </c>
      <c r="N4027">
        <v>2.6897222219999999</v>
      </c>
      <c r="O4027">
        <v>0</v>
      </c>
      <c r="P4027">
        <v>0</v>
      </c>
      <c r="Q4027">
        <v>59</v>
      </c>
      <c r="R4027">
        <v>722</v>
      </c>
      <c r="S4027">
        <v>41</v>
      </c>
      <c r="T4027">
        <v>186</v>
      </c>
      <c r="U4027">
        <v>0</v>
      </c>
      <c r="V4027">
        <v>0</v>
      </c>
      <c r="W4027">
        <v>158.693611</v>
      </c>
      <c r="X4027">
        <v>1941.9794440000001</v>
      </c>
      <c r="Y4027">
        <v>110.278611</v>
      </c>
      <c r="Z4027">
        <v>500.28833300000002</v>
      </c>
    </row>
    <row r="4028" spans="1:26" x14ac:dyDescent="0.3">
      <c r="A4028">
        <v>2768361</v>
      </c>
      <c r="B4028">
        <v>1</v>
      </c>
      <c r="C4028" t="s">
        <v>77</v>
      </c>
      <c r="D4028" t="s">
        <v>112</v>
      </c>
      <c r="E4028" t="s">
        <v>158</v>
      </c>
      <c r="F4028" t="s">
        <v>11289</v>
      </c>
      <c r="G4028" t="s">
        <v>199</v>
      </c>
      <c r="H4028" t="s">
        <v>47</v>
      </c>
      <c r="I4028" t="s">
        <v>129</v>
      </c>
      <c r="J4028" t="s">
        <v>130</v>
      </c>
      <c r="K4028" t="s">
        <v>131</v>
      </c>
      <c r="L4028" t="s">
        <v>11290</v>
      </c>
      <c r="M4028" t="s">
        <v>11291</v>
      </c>
      <c r="N4028">
        <v>0.12833333299999999</v>
      </c>
      <c r="O4028">
        <v>0</v>
      </c>
      <c r="P4028">
        <v>0</v>
      </c>
      <c r="Q4028">
        <v>0</v>
      </c>
      <c r="R4028">
        <v>0</v>
      </c>
      <c r="S4028">
        <v>3</v>
      </c>
      <c r="T4028">
        <v>337</v>
      </c>
      <c r="U4028">
        <v>0</v>
      </c>
      <c r="V4028">
        <v>0</v>
      </c>
      <c r="W4028">
        <v>0</v>
      </c>
      <c r="X4028">
        <v>0</v>
      </c>
      <c r="Y4028">
        <v>0.38500000000000001</v>
      </c>
      <c r="Z4028">
        <v>43.248333000000002</v>
      </c>
    </row>
    <row r="4029" spans="1:26" x14ac:dyDescent="0.3">
      <c r="A4029">
        <v>2768363</v>
      </c>
      <c r="B4029">
        <v>1</v>
      </c>
      <c r="C4029" t="s">
        <v>76</v>
      </c>
      <c r="D4029" t="s">
        <v>101</v>
      </c>
      <c r="E4029" t="s">
        <v>222</v>
      </c>
      <c r="F4029" t="s">
        <v>994</v>
      </c>
      <c r="G4029" t="s">
        <v>199</v>
      </c>
      <c r="H4029" t="s">
        <v>47</v>
      </c>
      <c r="I4029" t="s">
        <v>339</v>
      </c>
      <c r="J4029" t="s">
        <v>130</v>
      </c>
      <c r="K4029" t="s">
        <v>131</v>
      </c>
      <c r="L4029" t="s">
        <v>11292</v>
      </c>
      <c r="M4029" t="s">
        <v>11293</v>
      </c>
      <c r="N4029">
        <v>4.7500000000000001E-2</v>
      </c>
      <c r="O4029">
        <v>23</v>
      </c>
      <c r="P4029">
        <v>405</v>
      </c>
      <c r="Q4029">
        <v>0</v>
      </c>
      <c r="R4029">
        <v>0</v>
      </c>
      <c r="S4029">
        <v>0</v>
      </c>
      <c r="T4029">
        <v>0</v>
      </c>
      <c r="U4029">
        <v>1.0925</v>
      </c>
      <c r="V4029">
        <v>19.237500000000001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2768370</v>
      </c>
      <c r="B4030">
        <v>1</v>
      </c>
      <c r="C4030" t="s">
        <v>77</v>
      </c>
      <c r="D4030" t="s">
        <v>108</v>
      </c>
      <c r="E4030" t="s">
        <v>158</v>
      </c>
      <c r="F4030" t="s">
        <v>6169</v>
      </c>
      <c r="G4030" t="s">
        <v>199</v>
      </c>
      <c r="H4030" t="s">
        <v>47</v>
      </c>
      <c r="I4030" t="s">
        <v>129</v>
      </c>
      <c r="J4030" t="s">
        <v>130</v>
      </c>
      <c r="K4030" t="s">
        <v>131</v>
      </c>
      <c r="L4030" t="s">
        <v>11294</v>
      </c>
      <c r="M4030" t="s">
        <v>11295</v>
      </c>
      <c r="N4030">
        <v>3.1294444440000002</v>
      </c>
      <c r="O4030">
        <v>0</v>
      </c>
      <c r="P4030">
        <v>0</v>
      </c>
      <c r="Q4030">
        <v>0</v>
      </c>
      <c r="R4030">
        <v>0</v>
      </c>
      <c r="S4030">
        <v>1</v>
      </c>
      <c r="T4030">
        <v>83</v>
      </c>
      <c r="U4030">
        <v>0</v>
      </c>
      <c r="V4030">
        <v>0</v>
      </c>
      <c r="W4030">
        <v>0</v>
      </c>
      <c r="X4030">
        <v>0</v>
      </c>
      <c r="Y4030">
        <v>3.1294439999999999</v>
      </c>
      <c r="Z4030">
        <v>259.74388900000002</v>
      </c>
    </row>
    <row r="4031" spans="1:26" x14ac:dyDescent="0.3">
      <c r="A4031">
        <v>2768371</v>
      </c>
      <c r="B4031">
        <v>1</v>
      </c>
      <c r="C4031" t="s">
        <v>77</v>
      </c>
      <c r="D4031" t="s">
        <v>113</v>
      </c>
      <c r="E4031" t="s">
        <v>153</v>
      </c>
      <c r="F4031" t="s">
        <v>11296</v>
      </c>
      <c r="G4031" t="s">
        <v>249</v>
      </c>
      <c r="H4031" t="s">
        <v>46</v>
      </c>
      <c r="I4031" t="s">
        <v>129</v>
      </c>
      <c r="J4031" t="s">
        <v>130</v>
      </c>
      <c r="K4031" t="s">
        <v>131</v>
      </c>
      <c r="L4031" t="s">
        <v>11297</v>
      </c>
      <c r="M4031" t="s">
        <v>11298</v>
      </c>
      <c r="N4031">
        <v>6.4522222219999996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6.4522219999999999</v>
      </c>
    </row>
    <row r="4032" spans="1:26" x14ac:dyDescent="0.3">
      <c r="A4032">
        <v>2768368</v>
      </c>
      <c r="B4032">
        <v>1</v>
      </c>
      <c r="C4032" t="s">
        <v>77</v>
      </c>
      <c r="D4032" t="s">
        <v>123</v>
      </c>
      <c r="E4032" t="s">
        <v>222</v>
      </c>
      <c r="F4032" t="s">
        <v>11299</v>
      </c>
      <c r="G4032" t="s">
        <v>199</v>
      </c>
      <c r="H4032" t="s">
        <v>47</v>
      </c>
      <c r="I4032" t="s">
        <v>129</v>
      </c>
      <c r="J4032" t="s">
        <v>130</v>
      </c>
      <c r="K4032" t="s">
        <v>131</v>
      </c>
      <c r="L4032" t="s">
        <v>11300</v>
      </c>
      <c r="M4032" t="s">
        <v>11301</v>
      </c>
      <c r="N4032">
        <v>0.246388888</v>
      </c>
      <c r="O4032">
        <v>2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0.49277799999999999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2768378</v>
      </c>
      <c r="B4033">
        <v>1</v>
      </c>
      <c r="C4033" t="s">
        <v>76</v>
      </c>
      <c r="D4033" t="s">
        <v>92</v>
      </c>
      <c r="E4033" t="s">
        <v>126</v>
      </c>
      <c r="F4033" t="s">
        <v>11302</v>
      </c>
      <c r="G4033" t="s">
        <v>128</v>
      </c>
      <c r="H4033" t="s">
        <v>46</v>
      </c>
      <c r="I4033" t="s">
        <v>129</v>
      </c>
      <c r="J4033" t="s">
        <v>130</v>
      </c>
      <c r="K4033" t="s">
        <v>131</v>
      </c>
      <c r="L4033" t="s">
        <v>11303</v>
      </c>
      <c r="M4033" t="s">
        <v>11304</v>
      </c>
      <c r="N4033">
        <v>0.951944444</v>
      </c>
      <c r="O4033">
        <v>0</v>
      </c>
      <c r="P4033">
        <v>0</v>
      </c>
      <c r="Q4033">
        <v>0</v>
      </c>
      <c r="R4033">
        <v>79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75.203610999999995</v>
      </c>
      <c r="Y4033">
        <v>0</v>
      </c>
      <c r="Z4033">
        <v>0</v>
      </c>
    </row>
    <row r="4034" spans="1:26" x14ac:dyDescent="0.3">
      <c r="A4034">
        <v>2768382</v>
      </c>
      <c r="B4034">
        <v>1</v>
      </c>
      <c r="C4034" t="s">
        <v>76</v>
      </c>
      <c r="D4034" t="s">
        <v>92</v>
      </c>
      <c r="E4034" t="s">
        <v>153</v>
      </c>
      <c r="F4034" t="s">
        <v>11305</v>
      </c>
      <c r="G4034" t="s">
        <v>249</v>
      </c>
      <c r="H4034" t="s">
        <v>46</v>
      </c>
      <c r="I4034" t="s">
        <v>129</v>
      </c>
      <c r="J4034" t="s">
        <v>130</v>
      </c>
      <c r="K4034" t="s">
        <v>131</v>
      </c>
      <c r="L4034" t="s">
        <v>11306</v>
      </c>
      <c r="M4034" t="s">
        <v>11307</v>
      </c>
      <c r="N4034">
        <v>4.7577777770000003</v>
      </c>
      <c r="O4034">
        <v>0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4.7577780000000001</v>
      </c>
      <c r="Y4034">
        <v>0</v>
      </c>
      <c r="Z4034">
        <v>0</v>
      </c>
    </row>
    <row r="4035" spans="1:26" x14ac:dyDescent="0.3">
      <c r="A4035">
        <v>2768388</v>
      </c>
      <c r="B4035">
        <v>1</v>
      </c>
      <c r="C4035" t="s">
        <v>76</v>
      </c>
      <c r="D4035" t="s">
        <v>89</v>
      </c>
      <c r="E4035" t="s">
        <v>126</v>
      </c>
      <c r="F4035" t="s">
        <v>11308</v>
      </c>
      <c r="G4035" t="s">
        <v>128</v>
      </c>
      <c r="H4035" t="s">
        <v>46</v>
      </c>
      <c r="I4035" t="s">
        <v>129</v>
      </c>
      <c r="J4035" t="s">
        <v>130</v>
      </c>
      <c r="K4035" t="s">
        <v>131</v>
      </c>
      <c r="L4035" t="s">
        <v>11309</v>
      </c>
      <c r="M4035" t="s">
        <v>11310</v>
      </c>
      <c r="N4035">
        <v>4.3138888880000001</v>
      </c>
      <c r="O4035">
        <v>0</v>
      </c>
      <c r="P4035">
        <v>7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30.197222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2768391</v>
      </c>
      <c r="B4036">
        <v>1</v>
      </c>
      <c r="C4036" t="s">
        <v>77</v>
      </c>
      <c r="D4036" t="s">
        <v>121</v>
      </c>
      <c r="E4036" t="s">
        <v>158</v>
      </c>
      <c r="F4036" t="s">
        <v>11311</v>
      </c>
      <c r="G4036" t="s">
        <v>199</v>
      </c>
      <c r="H4036" t="s">
        <v>47</v>
      </c>
      <c r="I4036" t="s">
        <v>129</v>
      </c>
      <c r="J4036" t="s">
        <v>130</v>
      </c>
      <c r="K4036" t="s">
        <v>131</v>
      </c>
      <c r="L4036" t="s">
        <v>11312</v>
      </c>
      <c r="M4036" t="s">
        <v>11313</v>
      </c>
      <c r="N4036">
        <v>0.256111111</v>
      </c>
      <c r="O4036">
        <v>51</v>
      </c>
      <c r="P4036">
        <v>454</v>
      </c>
      <c r="Q4036">
        <v>8</v>
      </c>
      <c r="R4036">
        <v>20</v>
      </c>
      <c r="S4036">
        <v>2</v>
      </c>
      <c r="T4036">
        <v>0</v>
      </c>
      <c r="U4036">
        <v>13.061667</v>
      </c>
      <c r="V4036">
        <v>116.274444</v>
      </c>
      <c r="W4036">
        <v>2.048889</v>
      </c>
      <c r="X4036">
        <v>5.1222219999999998</v>
      </c>
      <c r="Y4036">
        <v>0.51222199999999996</v>
      </c>
      <c r="Z4036">
        <v>0</v>
      </c>
    </row>
    <row r="4037" spans="1:26" x14ac:dyDescent="0.3">
      <c r="A4037">
        <v>2768393</v>
      </c>
      <c r="B4037">
        <v>1</v>
      </c>
      <c r="C4037" t="s">
        <v>76</v>
      </c>
      <c r="D4037" t="s">
        <v>78</v>
      </c>
      <c r="E4037" t="s">
        <v>145</v>
      </c>
      <c r="F4037" t="s">
        <v>11314</v>
      </c>
      <c r="G4037" t="s">
        <v>128</v>
      </c>
      <c r="H4037" t="s">
        <v>46</v>
      </c>
      <c r="I4037" t="s">
        <v>129</v>
      </c>
      <c r="J4037" t="s">
        <v>130</v>
      </c>
      <c r="K4037" t="s">
        <v>131</v>
      </c>
      <c r="L4037" t="s">
        <v>11315</v>
      </c>
      <c r="M4037" t="s">
        <v>11316</v>
      </c>
      <c r="N4037">
        <v>1.3844444440000001</v>
      </c>
      <c r="O4037">
        <v>0</v>
      </c>
      <c r="P4037">
        <v>8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11.075556000000001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2768402</v>
      </c>
      <c r="B4038">
        <v>1</v>
      </c>
      <c r="C4038" t="s">
        <v>76</v>
      </c>
      <c r="D4038" t="s">
        <v>90</v>
      </c>
      <c r="E4038" t="s">
        <v>222</v>
      </c>
      <c r="F4038" t="s">
        <v>9802</v>
      </c>
      <c r="G4038" t="s">
        <v>199</v>
      </c>
      <c r="H4038" t="s">
        <v>47</v>
      </c>
      <c r="I4038" t="s">
        <v>129</v>
      </c>
      <c r="J4038" t="s">
        <v>130</v>
      </c>
      <c r="K4038" t="s">
        <v>131</v>
      </c>
      <c r="L4038" t="s">
        <v>11317</v>
      </c>
      <c r="M4038" t="s">
        <v>11318</v>
      </c>
      <c r="N4038">
        <v>3.2491666659999998</v>
      </c>
      <c r="O4038">
        <v>0</v>
      </c>
      <c r="P4038">
        <v>0</v>
      </c>
      <c r="Q4038">
        <v>0</v>
      </c>
      <c r="R4038">
        <v>0</v>
      </c>
      <c r="S4038">
        <v>12</v>
      </c>
      <c r="T4038">
        <v>124</v>
      </c>
      <c r="U4038">
        <v>0</v>
      </c>
      <c r="V4038">
        <v>0</v>
      </c>
      <c r="W4038">
        <v>0</v>
      </c>
      <c r="X4038">
        <v>0</v>
      </c>
      <c r="Y4038">
        <v>38.99</v>
      </c>
      <c r="Z4038">
        <v>402.89666699999998</v>
      </c>
    </row>
    <row r="4039" spans="1:26" x14ac:dyDescent="0.3">
      <c r="A4039">
        <v>2768394</v>
      </c>
      <c r="B4039">
        <v>1</v>
      </c>
      <c r="C4039" t="s">
        <v>76</v>
      </c>
      <c r="D4039" t="s">
        <v>103</v>
      </c>
      <c r="E4039" t="s">
        <v>145</v>
      </c>
      <c r="F4039" t="s">
        <v>11319</v>
      </c>
      <c r="G4039" t="s">
        <v>160</v>
      </c>
      <c r="H4039" t="s">
        <v>46</v>
      </c>
      <c r="I4039" t="s">
        <v>129</v>
      </c>
      <c r="J4039" t="s">
        <v>130</v>
      </c>
      <c r="K4039" t="s">
        <v>131</v>
      </c>
      <c r="L4039" t="s">
        <v>11320</v>
      </c>
      <c r="M4039" t="s">
        <v>11321</v>
      </c>
      <c r="N4039">
        <v>0.84</v>
      </c>
      <c r="O4039">
        <v>0</v>
      </c>
      <c r="P4039">
        <v>0</v>
      </c>
      <c r="Q4039">
        <v>0</v>
      </c>
      <c r="R4039">
        <v>40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33.6</v>
      </c>
      <c r="Y4039">
        <v>0</v>
      </c>
      <c r="Z4039">
        <v>0</v>
      </c>
    </row>
    <row r="4040" spans="1:26" x14ac:dyDescent="0.3">
      <c r="A4040">
        <v>2768397</v>
      </c>
      <c r="B4040">
        <v>1</v>
      </c>
      <c r="C4040" t="s">
        <v>76</v>
      </c>
      <c r="D4040" t="s">
        <v>97</v>
      </c>
      <c r="E4040" t="s">
        <v>153</v>
      </c>
      <c r="F4040" t="s">
        <v>11322</v>
      </c>
      <c r="G4040" t="s">
        <v>249</v>
      </c>
      <c r="H4040" t="s">
        <v>46</v>
      </c>
      <c r="I4040" t="s">
        <v>129</v>
      </c>
      <c r="J4040" t="s">
        <v>130</v>
      </c>
      <c r="K4040" t="s">
        <v>131</v>
      </c>
      <c r="L4040" t="s">
        <v>11323</v>
      </c>
      <c r="M4040" t="s">
        <v>11324</v>
      </c>
      <c r="N4040">
        <v>2.0469444440000002</v>
      </c>
      <c r="O4040">
        <v>0</v>
      </c>
      <c r="P4040">
        <v>6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12.281667000000001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2768403</v>
      </c>
      <c r="B4041">
        <v>1</v>
      </c>
      <c r="C4041" t="s">
        <v>76</v>
      </c>
      <c r="D4041" t="s">
        <v>102</v>
      </c>
      <c r="E4041" t="s">
        <v>126</v>
      </c>
      <c r="F4041" t="s">
        <v>11325</v>
      </c>
      <c r="G4041" t="s">
        <v>128</v>
      </c>
      <c r="H4041" t="s">
        <v>46</v>
      </c>
      <c r="I4041" t="s">
        <v>129</v>
      </c>
      <c r="J4041" t="s">
        <v>130</v>
      </c>
      <c r="K4041" t="s">
        <v>131</v>
      </c>
      <c r="L4041" t="s">
        <v>11326</v>
      </c>
      <c r="M4041" t="s">
        <v>11327</v>
      </c>
      <c r="N4041">
        <v>0.83944444399999996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106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88.981110999999999</v>
      </c>
    </row>
    <row r="4042" spans="1:26" x14ac:dyDescent="0.3">
      <c r="A4042">
        <v>2768398</v>
      </c>
      <c r="B4042">
        <v>1</v>
      </c>
      <c r="C4042" t="s">
        <v>76</v>
      </c>
      <c r="D4042" t="s">
        <v>101</v>
      </c>
      <c r="E4042" t="s">
        <v>138</v>
      </c>
      <c r="F4042" t="s">
        <v>11328</v>
      </c>
      <c r="G4042" t="s">
        <v>1799</v>
      </c>
      <c r="H4042" t="s">
        <v>47</v>
      </c>
      <c r="I4042" t="s">
        <v>129</v>
      </c>
      <c r="J4042" t="s">
        <v>130</v>
      </c>
      <c r="K4042" t="s">
        <v>131</v>
      </c>
      <c r="L4042" t="s">
        <v>11329</v>
      </c>
      <c r="M4042" t="s">
        <v>11330</v>
      </c>
      <c r="N4042">
        <v>1.6916666659999999</v>
      </c>
      <c r="O4042">
        <v>42</v>
      </c>
      <c r="P4042">
        <v>216</v>
      </c>
      <c r="Q4042">
        <v>0</v>
      </c>
      <c r="R4042">
        <v>0</v>
      </c>
      <c r="S4042">
        <v>0</v>
      </c>
      <c r="T4042">
        <v>0</v>
      </c>
      <c r="U4042">
        <v>71.05</v>
      </c>
      <c r="V4042">
        <v>365.4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2768399</v>
      </c>
      <c r="B4043">
        <v>1</v>
      </c>
      <c r="C4043" t="s">
        <v>76</v>
      </c>
      <c r="D4043" t="s">
        <v>101</v>
      </c>
      <c r="E4043" t="s">
        <v>222</v>
      </c>
      <c r="F4043" t="s">
        <v>11331</v>
      </c>
      <c r="G4043" t="s">
        <v>199</v>
      </c>
      <c r="H4043" t="s">
        <v>47</v>
      </c>
      <c r="I4043" t="s">
        <v>129</v>
      </c>
      <c r="J4043" t="s">
        <v>130</v>
      </c>
      <c r="K4043" t="s">
        <v>131</v>
      </c>
      <c r="L4043" t="s">
        <v>11332</v>
      </c>
      <c r="M4043" t="s">
        <v>11333</v>
      </c>
      <c r="N4043">
        <v>0.36027777700000002</v>
      </c>
      <c r="O4043">
        <v>1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0.36027799999999999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2768408</v>
      </c>
      <c r="B4044">
        <v>1</v>
      </c>
      <c r="C4044" t="s">
        <v>76</v>
      </c>
      <c r="D4044" t="s">
        <v>78</v>
      </c>
      <c r="E4044" t="s">
        <v>145</v>
      </c>
      <c r="F4044" t="s">
        <v>1491</v>
      </c>
      <c r="G4044" t="s">
        <v>135</v>
      </c>
      <c r="H4044" t="s">
        <v>46</v>
      </c>
      <c r="I4044" t="s">
        <v>129</v>
      </c>
      <c r="J4044" t="s">
        <v>130</v>
      </c>
      <c r="K4044" t="s">
        <v>131</v>
      </c>
      <c r="L4044" t="s">
        <v>11334</v>
      </c>
      <c r="M4044" t="s">
        <v>11335</v>
      </c>
      <c r="N4044">
        <v>3.7963888880000001</v>
      </c>
      <c r="O4044">
        <v>0</v>
      </c>
      <c r="P4044">
        <v>2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7.592778</v>
      </c>
      <c r="W4044">
        <v>0</v>
      </c>
      <c r="X4044">
        <v>0</v>
      </c>
      <c r="Y4044">
        <v>0</v>
      </c>
      <c r="Z4044">
        <v>0</v>
      </c>
    </row>
    <row r="4045" spans="1:26" x14ac:dyDescent="0.3">
      <c r="A4045">
        <v>2768413</v>
      </c>
      <c r="B4045">
        <v>1</v>
      </c>
      <c r="C4045" t="s">
        <v>77</v>
      </c>
      <c r="D4045" t="s">
        <v>118</v>
      </c>
      <c r="E4045" t="s">
        <v>126</v>
      </c>
      <c r="F4045" t="s">
        <v>11336</v>
      </c>
      <c r="G4045" t="s">
        <v>128</v>
      </c>
      <c r="H4045" t="s">
        <v>46</v>
      </c>
      <c r="I4045" t="s">
        <v>129</v>
      </c>
      <c r="J4045" t="s">
        <v>130</v>
      </c>
      <c r="K4045" t="s">
        <v>131</v>
      </c>
      <c r="L4045" t="s">
        <v>11337</v>
      </c>
      <c r="M4045" t="s">
        <v>11338</v>
      </c>
      <c r="N4045">
        <v>1.76</v>
      </c>
      <c r="O4045">
        <v>0</v>
      </c>
      <c r="P4045">
        <v>164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288.64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2768414</v>
      </c>
      <c r="B4046">
        <v>1</v>
      </c>
      <c r="C4046" t="s">
        <v>77</v>
      </c>
      <c r="D4046" t="s">
        <v>110</v>
      </c>
      <c r="E4046" t="s">
        <v>153</v>
      </c>
      <c r="F4046" t="s">
        <v>11339</v>
      </c>
      <c r="G4046" t="s">
        <v>249</v>
      </c>
      <c r="H4046" t="s">
        <v>46</v>
      </c>
      <c r="I4046" t="s">
        <v>129</v>
      </c>
      <c r="J4046" t="s">
        <v>130</v>
      </c>
      <c r="K4046" t="s">
        <v>131</v>
      </c>
      <c r="L4046" t="s">
        <v>11340</v>
      </c>
      <c r="M4046" t="s">
        <v>11341</v>
      </c>
      <c r="N4046">
        <v>1.836944444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1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1.8369439999999999</v>
      </c>
    </row>
    <row r="4047" spans="1:26" x14ac:dyDescent="0.3">
      <c r="A4047">
        <v>2768415</v>
      </c>
      <c r="B4047">
        <v>1</v>
      </c>
      <c r="C4047" t="s">
        <v>76</v>
      </c>
      <c r="D4047" t="s">
        <v>96</v>
      </c>
      <c r="E4047" t="s">
        <v>163</v>
      </c>
      <c r="F4047" t="s">
        <v>4482</v>
      </c>
      <c r="G4047" t="s">
        <v>264</v>
      </c>
      <c r="H4047" t="s">
        <v>47</v>
      </c>
      <c r="I4047" t="s">
        <v>129</v>
      </c>
      <c r="J4047" t="s">
        <v>130</v>
      </c>
      <c r="K4047" t="s">
        <v>131</v>
      </c>
      <c r="L4047" t="s">
        <v>11342</v>
      </c>
      <c r="M4047" t="s">
        <v>11343</v>
      </c>
      <c r="N4047">
        <v>1.6402777770000001</v>
      </c>
      <c r="O4047">
        <v>0</v>
      </c>
      <c r="P4047">
        <v>55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90.215277999999998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2768418</v>
      </c>
      <c r="B4048">
        <v>1</v>
      </c>
      <c r="C4048" t="s">
        <v>77</v>
      </c>
      <c r="D4048" t="s">
        <v>110</v>
      </c>
      <c r="E4048" t="s">
        <v>126</v>
      </c>
      <c r="F4048" t="s">
        <v>11344</v>
      </c>
      <c r="G4048" t="s">
        <v>128</v>
      </c>
      <c r="H4048" t="s">
        <v>46</v>
      </c>
      <c r="I4048" t="s">
        <v>129</v>
      </c>
      <c r="J4048" t="s">
        <v>130</v>
      </c>
      <c r="K4048" t="s">
        <v>131</v>
      </c>
      <c r="L4048" t="s">
        <v>11345</v>
      </c>
      <c r="M4048" t="s">
        <v>11346</v>
      </c>
      <c r="N4048">
        <v>3.8430555549999998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3.8430559999999998</v>
      </c>
    </row>
    <row r="4049" spans="1:26" x14ac:dyDescent="0.3">
      <c r="A4049">
        <v>2768420</v>
      </c>
      <c r="B4049">
        <v>1</v>
      </c>
      <c r="C4049" t="s">
        <v>76</v>
      </c>
      <c r="D4049" t="s">
        <v>80</v>
      </c>
      <c r="E4049" t="s">
        <v>126</v>
      </c>
      <c r="F4049" t="s">
        <v>11347</v>
      </c>
      <c r="G4049" t="s">
        <v>128</v>
      </c>
      <c r="H4049" t="s">
        <v>46</v>
      </c>
      <c r="I4049" t="s">
        <v>129</v>
      </c>
      <c r="J4049" t="s">
        <v>130</v>
      </c>
      <c r="K4049" t="s">
        <v>131</v>
      </c>
      <c r="L4049" t="s">
        <v>11348</v>
      </c>
      <c r="M4049" t="s">
        <v>11349</v>
      </c>
      <c r="N4049">
        <v>0.22555555499999999</v>
      </c>
      <c r="O4049">
        <v>0</v>
      </c>
      <c r="P4049">
        <v>166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37.442222000000001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2768422</v>
      </c>
      <c r="B4050">
        <v>1</v>
      </c>
      <c r="C4050" t="s">
        <v>77</v>
      </c>
      <c r="D4050" t="s">
        <v>115</v>
      </c>
      <c r="E4050" t="s">
        <v>126</v>
      </c>
      <c r="F4050" t="s">
        <v>11350</v>
      </c>
      <c r="G4050" t="s">
        <v>160</v>
      </c>
      <c r="H4050" t="s">
        <v>46</v>
      </c>
      <c r="I4050" t="s">
        <v>129</v>
      </c>
      <c r="J4050" t="s">
        <v>130</v>
      </c>
      <c r="K4050" t="s">
        <v>131</v>
      </c>
      <c r="L4050" t="s">
        <v>11351</v>
      </c>
      <c r="M4050" t="s">
        <v>11352</v>
      </c>
      <c r="N4050">
        <v>1.0127777769999999</v>
      </c>
      <c r="O4050">
        <v>0</v>
      </c>
      <c r="P4050">
        <v>0</v>
      </c>
      <c r="Q4050">
        <v>0</v>
      </c>
      <c r="R4050">
        <v>32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32.408889000000002</v>
      </c>
      <c r="Y4050">
        <v>0</v>
      </c>
      <c r="Z4050">
        <v>0</v>
      </c>
    </row>
    <row r="4051" spans="1:26" x14ac:dyDescent="0.3">
      <c r="A4051">
        <v>2768425</v>
      </c>
      <c r="B4051">
        <v>1</v>
      </c>
      <c r="C4051" t="s">
        <v>76</v>
      </c>
      <c r="D4051" t="s">
        <v>91</v>
      </c>
      <c r="E4051" t="s">
        <v>126</v>
      </c>
      <c r="F4051" t="s">
        <v>11353</v>
      </c>
      <c r="G4051" t="s">
        <v>160</v>
      </c>
      <c r="H4051" t="s">
        <v>46</v>
      </c>
      <c r="I4051" t="s">
        <v>129</v>
      </c>
      <c r="J4051" t="s">
        <v>130</v>
      </c>
      <c r="K4051" t="s">
        <v>131</v>
      </c>
      <c r="L4051" t="s">
        <v>11354</v>
      </c>
      <c r="M4051" t="s">
        <v>11355</v>
      </c>
      <c r="N4051">
        <v>1.590833333</v>
      </c>
      <c r="O4051">
        <v>0</v>
      </c>
      <c r="P4051">
        <v>0</v>
      </c>
      <c r="Q4051">
        <v>0</v>
      </c>
      <c r="R4051">
        <v>76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120.903333</v>
      </c>
      <c r="Y4051">
        <v>0</v>
      </c>
      <c r="Z4051">
        <v>0</v>
      </c>
    </row>
    <row r="4052" spans="1:26" x14ac:dyDescent="0.3">
      <c r="A4052">
        <v>2768420</v>
      </c>
      <c r="B4052">
        <v>2</v>
      </c>
      <c r="C4052" t="s">
        <v>76</v>
      </c>
      <c r="D4052" t="s">
        <v>80</v>
      </c>
      <c r="E4052" t="s">
        <v>167</v>
      </c>
      <c r="F4052" t="s">
        <v>11356</v>
      </c>
      <c r="G4052" t="s">
        <v>128</v>
      </c>
      <c r="H4052" t="s">
        <v>46</v>
      </c>
      <c r="I4052" t="s">
        <v>129</v>
      </c>
      <c r="J4052" t="s">
        <v>130</v>
      </c>
      <c r="K4052" t="s">
        <v>131</v>
      </c>
      <c r="L4052" t="s">
        <v>11349</v>
      </c>
      <c r="M4052" t="s">
        <v>11357</v>
      </c>
      <c r="N4052">
        <v>0.13972222200000001</v>
      </c>
      <c r="O4052">
        <v>0</v>
      </c>
      <c r="P4052">
        <v>642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89.701667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2768432</v>
      </c>
      <c r="B4053">
        <v>1</v>
      </c>
      <c r="C4053" t="s">
        <v>77</v>
      </c>
      <c r="D4053" t="s">
        <v>114</v>
      </c>
      <c r="E4053" t="s">
        <v>126</v>
      </c>
      <c r="F4053" t="s">
        <v>7009</v>
      </c>
      <c r="G4053" t="s">
        <v>128</v>
      </c>
      <c r="H4053" t="s">
        <v>46</v>
      </c>
      <c r="I4053" t="s">
        <v>129</v>
      </c>
      <c r="J4053" t="s">
        <v>130</v>
      </c>
      <c r="K4053" t="s">
        <v>131</v>
      </c>
      <c r="L4053" t="s">
        <v>11358</v>
      </c>
      <c r="M4053" t="s">
        <v>11359</v>
      </c>
      <c r="N4053">
        <v>3.625277777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17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61.629722000000001</v>
      </c>
    </row>
    <row r="4054" spans="1:26" x14ac:dyDescent="0.3">
      <c r="A4054">
        <v>2768433</v>
      </c>
      <c r="B4054">
        <v>1</v>
      </c>
      <c r="C4054" t="s">
        <v>76</v>
      </c>
      <c r="D4054" t="s">
        <v>79</v>
      </c>
      <c r="E4054" t="s">
        <v>167</v>
      </c>
      <c r="F4054" t="s">
        <v>11360</v>
      </c>
      <c r="G4054" t="s">
        <v>195</v>
      </c>
      <c r="H4054" t="s">
        <v>46</v>
      </c>
      <c r="I4054" t="s">
        <v>129</v>
      </c>
      <c r="J4054" t="s">
        <v>130</v>
      </c>
      <c r="K4054" t="s">
        <v>131</v>
      </c>
      <c r="L4054" t="s">
        <v>11361</v>
      </c>
      <c r="M4054" t="s">
        <v>11362</v>
      </c>
      <c r="N4054">
        <v>1.3891666659999999</v>
      </c>
      <c r="O4054">
        <v>0</v>
      </c>
      <c r="P4054">
        <v>786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1091.8849990000001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2768438</v>
      </c>
      <c r="B4055">
        <v>1</v>
      </c>
      <c r="C4055" t="s">
        <v>76</v>
      </c>
      <c r="D4055" t="s">
        <v>78</v>
      </c>
      <c r="E4055" t="s">
        <v>153</v>
      </c>
      <c r="F4055" t="s">
        <v>11363</v>
      </c>
      <c r="G4055" t="s">
        <v>249</v>
      </c>
      <c r="H4055" t="s">
        <v>46</v>
      </c>
      <c r="I4055" t="s">
        <v>129</v>
      </c>
      <c r="J4055" t="s">
        <v>130</v>
      </c>
      <c r="K4055" t="s">
        <v>131</v>
      </c>
      <c r="L4055" t="s">
        <v>11364</v>
      </c>
      <c r="M4055" t="s">
        <v>11365</v>
      </c>
      <c r="N4055">
        <v>1.6997222219999999</v>
      </c>
      <c r="O4055">
        <v>0</v>
      </c>
      <c r="P4055">
        <v>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1.699722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2768439</v>
      </c>
      <c r="B4056">
        <v>1</v>
      </c>
      <c r="C4056" t="s">
        <v>77</v>
      </c>
      <c r="D4056" t="s">
        <v>124</v>
      </c>
      <c r="E4056" t="s">
        <v>153</v>
      </c>
      <c r="F4056" t="s">
        <v>11366</v>
      </c>
      <c r="G4056" t="s">
        <v>155</v>
      </c>
      <c r="H4056" t="s">
        <v>46</v>
      </c>
      <c r="I4056" t="s">
        <v>129</v>
      </c>
      <c r="J4056" t="s">
        <v>130</v>
      </c>
      <c r="K4056" t="s">
        <v>131</v>
      </c>
      <c r="L4056" t="s">
        <v>11367</v>
      </c>
      <c r="M4056" t="s">
        <v>11368</v>
      </c>
      <c r="N4056">
        <v>6.8516666659999999</v>
      </c>
      <c r="O4056">
        <v>0</v>
      </c>
      <c r="P4056">
        <v>6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41.11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2768440</v>
      </c>
      <c r="B4057">
        <v>1</v>
      </c>
      <c r="C4057" t="s">
        <v>76</v>
      </c>
      <c r="D4057" t="s">
        <v>96</v>
      </c>
      <c r="E4057" t="s">
        <v>222</v>
      </c>
      <c r="F4057" t="s">
        <v>5780</v>
      </c>
      <c r="G4057" t="s">
        <v>160</v>
      </c>
      <c r="H4057" t="s">
        <v>47</v>
      </c>
      <c r="I4057" t="s">
        <v>129</v>
      </c>
      <c r="J4057" t="s">
        <v>130</v>
      </c>
      <c r="K4057" t="s">
        <v>131</v>
      </c>
      <c r="L4057" t="s">
        <v>11369</v>
      </c>
      <c r="M4057" t="s">
        <v>11370</v>
      </c>
      <c r="N4057">
        <v>0.59222222199999996</v>
      </c>
      <c r="O4057">
        <v>12</v>
      </c>
      <c r="P4057">
        <v>524</v>
      </c>
      <c r="Q4057">
        <v>0</v>
      </c>
      <c r="R4057">
        <v>0</v>
      </c>
      <c r="S4057">
        <v>0</v>
      </c>
      <c r="T4057">
        <v>0</v>
      </c>
      <c r="U4057">
        <v>7.1066669999999998</v>
      </c>
      <c r="V4057">
        <v>310.32444400000003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2768445</v>
      </c>
      <c r="B4058">
        <v>1</v>
      </c>
      <c r="C4058" t="s">
        <v>77</v>
      </c>
      <c r="D4058" t="s">
        <v>112</v>
      </c>
      <c r="E4058" t="s">
        <v>153</v>
      </c>
      <c r="F4058" t="s">
        <v>11371</v>
      </c>
      <c r="G4058" t="s">
        <v>249</v>
      </c>
      <c r="H4058" t="s">
        <v>46</v>
      </c>
      <c r="I4058" t="s">
        <v>129</v>
      </c>
      <c r="J4058" t="s">
        <v>130</v>
      </c>
      <c r="K4058" t="s">
        <v>131</v>
      </c>
      <c r="L4058" t="s">
        <v>11372</v>
      </c>
      <c r="M4058" t="s">
        <v>11373</v>
      </c>
      <c r="N4058">
        <v>2.931944444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1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2.9319440000000001</v>
      </c>
    </row>
    <row r="4059" spans="1:26" x14ac:dyDescent="0.3">
      <c r="A4059">
        <v>2768451</v>
      </c>
      <c r="B4059">
        <v>1</v>
      </c>
      <c r="C4059" t="s">
        <v>77</v>
      </c>
      <c r="D4059" t="s">
        <v>115</v>
      </c>
      <c r="E4059" t="s">
        <v>126</v>
      </c>
      <c r="F4059" t="s">
        <v>11374</v>
      </c>
      <c r="G4059" t="s">
        <v>128</v>
      </c>
      <c r="H4059" t="s">
        <v>46</v>
      </c>
      <c r="I4059" t="s">
        <v>129</v>
      </c>
      <c r="J4059" t="s">
        <v>130</v>
      </c>
      <c r="K4059" t="s">
        <v>131</v>
      </c>
      <c r="L4059" t="s">
        <v>11375</v>
      </c>
      <c r="M4059" t="s">
        <v>11376</v>
      </c>
      <c r="N4059">
        <v>1.179444444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15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17.691666999999999</v>
      </c>
    </row>
    <row r="4060" spans="1:26" x14ac:dyDescent="0.3">
      <c r="A4060">
        <v>2768453</v>
      </c>
      <c r="B4060">
        <v>1</v>
      </c>
      <c r="C4060" t="s">
        <v>76</v>
      </c>
      <c r="D4060" t="s">
        <v>79</v>
      </c>
      <c r="E4060" t="s">
        <v>153</v>
      </c>
      <c r="F4060" t="s">
        <v>11377</v>
      </c>
      <c r="G4060" t="s">
        <v>206</v>
      </c>
      <c r="H4060" t="s">
        <v>46</v>
      </c>
      <c r="I4060" t="s">
        <v>129</v>
      </c>
      <c r="J4060" t="s">
        <v>130</v>
      </c>
      <c r="K4060" t="s">
        <v>131</v>
      </c>
      <c r="L4060" t="s">
        <v>11378</v>
      </c>
      <c r="M4060" t="s">
        <v>11379</v>
      </c>
      <c r="N4060">
        <v>1.1200000000000001</v>
      </c>
      <c r="O4060">
        <v>0</v>
      </c>
      <c r="P4060">
        <v>3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3.36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2768462</v>
      </c>
      <c r="B4061">
        <v>1</v>
      </c>
      <c r="C4061" t="s">
        <v>76</v>
      </c>
      <c r="D4061" t="s">
        <v>96</v>
      </c>
      <c r="E4061" t="s">
        <v>153</v>
      </c>
      <c r="F4061" t="s">
        <v>11380</v>
      </c>
      <c r="G4061" t="s">
        <v>206</v>
      </c>
      <c r="H4061" t="s">
        <v>46</v>
      </c>
      <c r="I4061" t="s">
        <v>129</v>
      </c>
      <c r="J4061" t="s">
        <v>130</v>
      </c>
      <c r="K4061" t="s">
        <v>131</v>
      </c>
      <c r="L4061" t="s">
        <v>11381</v>
      </c>
      <c r="M4061" t="s">
        <v>11382</v>
      </c>
      <c r="N4061">
        <v>0.90305555500000001</v>
      </c>
      <c r="O4061">
        <v>0</v>
      </c>
      <c r="P4061">
        <v>6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5.4183329999999996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2768464</v>
      </c>
      <c r="B4062">
        <v>1</v>
      </c>
      <c r="C4062" t="s">
        <v>76</v>
      </c>
      <c r="D4062" t="s">
        <v>80</v>
      </c>
      <c r="E4062" t="s">
        <v>153</v>
      </c>
      <c r="F4062" t="s">
        <v>11383</v>
      </c>
      <c r="G4062" t="s">
        <v>249</v>
      </c>
      <c r="H4062" t="s">
        <v>46</v>
      </c>
      <c r="I4062" t="s">
        <v>129</v>
      </c>
      <c r="J4062" t="s">
        <v>130</v>
      </c>
      <c r="K4062" t="s">
        <v>131</v>
      </c>
      <c r="L4062" t="s">
        <v>11384</v>
      </c>
      <c r="M4062" t="s">
        <v>11385</v>
      </c>
      <c r="N4062">
        <v>1.5055555549999999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1.5055559999999999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2768465</v>
      </c>
      <c r="B4063">
        <v>1</v>
      </c>
      <c r="C4063" t="s">
        <v>76</v>
      </c>
      <c r="D4063" t="s">
        <v>86</v>
      </c>
      <c r="E4063" t="s">
        <v>153</v>
      </c>
      <c r="F4063" t="s">
        <v>11386</v>
      </c>
      <c r="G4063" t="s">
        <v>155</v>
      </c>
      <c r="H4063" t="s">
        <v>46</v>
      </c>
      <c r="I4063" t="s">
        <v>129</v>
      </c>
      <c r="J4063" t="s">
        <v>130</v>
      </c>
      <c r="K4063" t="s">
        <v>131</v>
      </c>
      <c r="L4063" t="s">
        <v>11387</v>
      </c>
      <c r="M4063" t="s">
        <v>11388</v>
      </c>
      <c r="N4063">
        <v>4.2919444440000003</v>
      </c>
      <c r="O4063">
        <v>0</v>
      </c>
      <c r="P4063">
        <v>1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4.291944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2768468</v>
      </c>
      <c r="B4064">
        <v>1</v>
      </c>
      <c r="C4064" t="s">
        <v>76</v>
      </c>
      <c r="D4064" t="s">
        <v>100</v>
      </c>
      <c r="E4064" t="s">
        <v>158</v>
      </c>
      <c r="F4064" t="s">
        <v>3991</v>
      </c>
      <c r="G4064" t="s">
        <v>199</v>
      </c>
      <c r="H4064" t="s">
        <v>47</v>
      </c>
      <c r="I4064" t="s">
        <v>129</v>
      </c>
      <c r="J4064" t="s">
        <v>130</v>
      </c>
      <c r="K4064" t="s">
        <v>131</v>
      </c>
      <c r="L4064" t="s">
        <v>11389</v>
      </c>
      <c r="M4064" t="s">
        <v>11390</v>
      </c>
      <c r="N4064">
        <v>0.457777777</v>
      </c>
      <c r="O4064">
        <v>16</v>
      </c>
      <c r="P4064">
        <v>57</v>
      </c>
      <c r="Q4064">
        <v>0</v>
      </c>
      <c r="R4064">
        <v>0</v>
      </c>
      <c r="S4064">
        <v>0</v>
      </c>
      <c r="T4064">
        <v>0</v>
      </c>
      <c r="U4064">
        <v>7.3244439999999997</v>
      </c>
      <c r="V4064">
        <v>26.093333000000001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2768470</v>
      </c>
      <c r="B4065">
        <v>1</v>
      </c>
      <c r="C4065" t="s">
        <v>76</v>
      </c>
      <c r="D4065" t="s">
        <v>103</v>
      </c>
      <c r="E4065" t="s">
        <v>153</v>
      </c>
      <c r="F4065" t="s">
        <v>5908</v>
      </c>
      <c r="G4065" t="s">
        <v>155</v>
      </c>
      <c r="H4065" t="s">
        <v>46</v>
      </c>
      <c r="I4065" t="s">
        <v>129</v>
      </c>
      <c r="J4065" t="s">
        <v>130</v>
      </c>
      <c r="K4065" t="s">
        <v>131</v>
      </c>
      <c r="L4065" t="s">
        <v>11391</v>
      </c>
      <c r="M4065" t="s">
        <v>11392</v>
      </c>
      <c r="N4065">
        <v>0.88777777700000005</v>
      </c>
      <c r="O4065">
        <v>0</v>
      </c>
      <c r="P4065">
        <v>0</v>
      </c>
      <c r="Q4065">
        <v>0</v>
      </c>
      <c r="R4065">
        <v>18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15.98</v>
      </c>
      <c r="Y4065">
        <v>0</v>
      </c>
      <c r="Z4065">
        <v>0</v>
      </c>
    </row>
    <row r="4066" spans="1:26" x14ac:dyDescent="0.3">
      <c r="A4066">
        <v>2768473</v>
      </c>
      <c r="B4066">
        <v>1</v>
      </c>
      <c r="C4066" t="s">
        <v>76</v>
      </c>
      <c r="D4066" t="s">
        <v>100</v>
      </c>
      <c r="E4066" t="s">
        <v>163</v>
      </c>
      <c r="F4066" t="s">
        <v>11393</v>
      </c>
      <c r="G4066" t="s">
        <v>199</v>
      </c>
      <c r="H4066" t="s">
        <v>47</v>
      </c>
      <c r="I4066" t="s">
        <v>129</v>
      </c>
      <c r="J4066" t="s">
        <v>130</v>
      </c>
      <c r="K4066" t="s">
        <v>131</v>
      </c>
      <c r="L4066" t="s">
        <v>11394</v>
      </c>
      <c r="M4066" t="s">
        <v>11395</v>
      </c>
      <c r="N4066">
        <v>0.67472222199999998</v>
      </c>
      <c r="O4066">
        <v>25</v>
      </c>
      <c r="P4066">
        <v>515</v>
      </c>
      <c r="Q4066">
        <v>0</v>
      </c>
      <c r="R4066">
        <v>0</v>
      </c>
      <c r="S4066">
        <v>0</v>
      </c>
      <c r="T4066">
        <v>0</v>
      </c>
      <c r="U4066">
        <v>16.868055999999999</v>
      </c>
      <c r="V4066">
        <v>347.481944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2768489</v>
      </c>
      <c r="B4067">
        <v>1</v>
      </c>
      <c r="C4067" t="s">
        <v>77</v>
      </c>
      <c r="D4067" t="s">
        <v>124</v>
      </c>
      <c r="E4067" t="s">
        <v>158</v>
      </c>
      <c r="F4067" t="s">
        <v>11396</v>
      </c>
      <c r="G4067" t="s">
        <v>199</v>
      </c>
      <c r="H4067" t="s">
        <v>47</v>
      </c>
      <c r="I4067" t="s">
        <v>129</v>
      </c>
      <c r="J4067" t="s">
        <v>130</v>
      </c>
      <c r="K4067" t="s">
        <v>131</v>
      </c>
      <c r="L4067" t="s">
        <v>11397</v>
      </c>
      <c r="M4067" t="s">
        <v>11398</v>
      </c>
      <c r="N4067">
        <v>2.7197222220000001</v>
      </c>
      <c r="O4067">
        <v>1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2.719722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3">
      <c r="A4068">
        <v>2768479</v>
      </c>
      <c r="B4068">
        <v>1</v>
      </c>
      <c r="C4068" t="s">
        <v>76</v>
      </c>
      <c r="D4068" t="s">
        <v>84</v>
      </c>
      <c r="E4068" t="s">
        <v>126</v>
      </c>
      <c r="F4068" t="s">
        <v>11399</v>
      </c>
      <c r="G4068" t="s">
        <v>578</v>
      </c>
      <c r="H4068" t="s">
        <v>46</v>
      </c>
      <c r="I4068" t="s">
        <v>129</v>
      </c>
      <c r="J4068" t="s">
        <v>15</v>
      </c>
      <c r="K4068" t="s">
        <v>131</v>
      </c>
      <c r="L4068" t="s">
        <v>11400</v>
      </c>
      <c r="M4068" t="s">
        <v>11401</v>
      </c>
      <c r="N4068">
        <v>0.8175</v>
      </c>
      <c r="O4068">
        <v>0</v>
      </c>
      <c r="P4068">
        <v>93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76.027500000000003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2768480</v>
      </c>
      <c r="B4069">
        <v>1</v>
      </c>
      <c r="C4069" t="s">
        <v>77</v>
      </c>
      <c r="D4069" t="s">
        <v>115</v>
      </c>
      <c r="E4069" t="s">
        <v>126</v>
      </c>
      <c r="F4069" t="s">
        <v>11402</v>
      </c>
      <c r="G4069" t="s">
        <v>160</v>
      </c>
      <c r="H4069" t="s">
        <v>46</v>
      </c>
      <c r="I4069" t="s">
        <v>129</v>
      </c>
      <c r="J4069" t="s">
        <v>130</v>
      </c>
      <c r="K4069" t="s">
        <v>131</v>
      </c>
      <c r="L4069" t="s">
        <v>11403</v>
      </c>
      <c r="M4069" t="s">
        <v>11404</v>
      </c>
      <c r="N4069">
        <v>1.1133333329999999</v>
      </c>
      <c r="O4069">
        <v>0</v>
      </c>
      <c r="P4069">
        <v>0</v>
      </c>
      <c r="Q4069">
        <v>0</v>
      </c>
      <c r="R4069">
        <v>55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61.233333000000002</v>
      </c>
      <c r="Y4069">
        <v>0</v>
      </c>
      <c r="Z4069">
        <v>0</v>
      </c>
    </row>
    <row r="4070" spans="1:26" x14ac:dyDescent="0.3">
      <c r="A4070">
        <v>2768408</v>
      </c>
      <c r="B4070">
        <v>2</v>
      </c>
      <c r="C4070" t="s">
        <v>76</v>
      </c>
      <c r="D4070" t="s">
        <v>78</v>
      </c>
      <c r="E4070" t="s">
        <v>167</v>
      </c>
      <c r="F4070" t="s">
        <v>10875</v>
      </c>
      <c r="G4070" t="s">
        <v>135</v>
      </c>
      <c r="H4070" t="s">
        <v>46</v>
      </c>
      <c r="I4070" t="s">
        <v>129</v>
      </c>
      <c r="J4070" t="s">
        <v>130</v>
      </c>
      <c r="K4070" t="s">
        <v>131</v>
      </c>
      <c r="L4070" t="s">
        <v>11335</v>
      </c>
      <c r="M4070" t="s">
        <v>11405</v>
      </c>
      <c r="N4070">
        <v>0.53611111099999997</v>
      </c>
      <c r="O4070">
        <v>0</v>
      </c>
      <c r="P4070">
        <v>137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73.447221999999996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2768486</v>
      </c>
      <c r="B4071">
        <v>1</v>
      </c>
      <c r="C4071" t="s">
        <v>76</v>
      </c>
      <c r="D4071" t="s">
        <v>99</v>
      </c>
      <c r="E4071" t="s">
        <v>126</v>
      </c>
      <c r="F4071" t="s">
        <v>11406</v>
      </c>
      <c r="G4071" t="s">
        <v>128</v>
      </c>
      <c r="H4071" t="s">
        <v>46</v>
      </c>
      <c r="I4071" t="s">
        <v>129</v>
      </c>
      <c r="J4071" t="s">
        <v>130</v>
      </c>
      <c r="K4071" t="s">
        <v>131</v>
      </c>
      <c r="L4071" t="s">
        <v>11407</v>
      </c>
      <c r="M4071" t="s">
        <v>11408</v>
      </c>
      <c r="N4071">
        <v>0.95611111100000001</v>
      </c>
      <c r="O4071">
        <v>0</v>
      </c>
      <c r="P4071">
        <v>167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159.670556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2768487</v>
      </c>
      <c r="B4072">
        <v>1</v>
      </c>
      <c r="C4072" t="s">
        <v>76</v>
      </c>
      <c r="D4072" t="s">
        <v>78</v>
      </c>
      <c r="E4072" t="s">
        <v>145</v>
      </c>
      <c r="F4072" t="s">
        <v>10034</v>
      </c>
      <c r="G4072" t="s">
        <v>128</v>
      </c>
      <c r="H4072" t="s">
        <v>46</v>
      </c>
      <c r="I4072" t="s">
        <v>129</v>
      </c>
      <c r="J4072" t="s">
        <v>130</v>
      </c>
      <c r="K4072" t="s">
        <v>131</v>
      </c>
      <c r="L4072" t="s">
        <v>11409</v>
      </c>
      <c r="M4072" t="s">
        <v>11410</v>
      </c>
      <c r="N4072">
        <v>0.92249999999999999</v>
      </c>
      <c r="O4072">
        <v>0</v>
      </c>
      <c r="P4072">
        <v>202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186.345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2768493</v>
      </c>
      <c r="B4073">
        <v>1</v>
      </c>
      <c r="C4073" t="s">
        <v>76</v>
      </c>
      <c r="D4073" t="s">
        <v>97</v>
      </c>
      <c r="E4073" t="s">
        <v>167</v>
      </c>
      <c r="F4073" t="s">
        <v>9821</v>
      </c>
      <c r="G4073" t="s">
        <v>160</v>
      </c>
      <c r="H4073" t="s">
        <v>46</v>
      </c>
      <c r="I4073" t="s">
        <v>129</v>
      </c>
      <c r="J4073" t="s">
        <v>130</v>
      </c>
      <c r="K4073" t="s">
        <v>131</v>
      </c>
      <c r="L4073" t="s">
        <v>11411</v>
      </c>
      <c r="M4073" t="s">
        <v>11412</v>
      </c>
      <c r="N4073">
        <v>0.88277777700000004</v>
      </c>
      <c r="O4073">
        <v>0</v>
      </c>
      <c r="P4073">
        <v>63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55.615000000000002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2768495</v>
      </c>
      <c r="B4074">
        <v>1</v>
      </c>
      <c r="C4074" t="s">
        <v>76</v>
      </c>
      <c r="D4074" t="s">
        <v>78</v>
      </c>
      <c r="E4074" t="s">
        <v>167</v>
      </c>
      <c r="F4074" t="s">
        <v>10709</v>
      </c>
      <c r="G4074" t="s">
        <v>135</v>
      </c>
      <c r="H4074" t="s">
        <v>46</v>
      </c>
      <c r="I4074" t="s">
        <v>129</v>
      </c>
      <c r="J4074" t="s">
        <v>130</v>
      </c>
      <c r="K4074" t="s">
        <v>131</v>
      </c>
      <c r="L4074" t="s">
        <v>11413</v>
      </c>
      <c r="M4074" t="s">
        <v>11414</v>
      </c>
      <c r="N4074">
        <v>2.7966666660000001</v>
      </c>
      <c r="O4074">
        <v>0</v>
      </c>
      <c r="P4074">
        <v>634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1773.0866659999999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2768501</v>
      </c>
      <c r="B4075">
        <v>1</v>
      </c>
      <c r="C4075" t="s">
        <v>76</v>
      </c>
      <c r="D4075" t="s">
        <v>99</v>
      </c>
      <c r="E4075" t="s">
        <v>153</v>
      </c>
      <c r="F4075" t="s">
        <v>11415</v>
      </c>
      <c r="G4075" t="s">
        <v>249</v>
      </c>
      <c r="H4075" t="s">
        <v>46</v>
      </c>
      <c r="I4075" t="s">
        <v>129</v>
      </c>
      <c r="J4075" t="s">
        <v>130</v>
      </c>
      <c r="K4075" t="s">
        <v>131</v>
      </c>
      <c r="L4075" t="s">
        <v>11416</v>
      </c>
      <c r="M4075" t="s">
        <v>11417</v>
      </c>
      <c r="N4075">
        <v>6.5991666660000003</v>
      </c>
      <c r="O4075">
        <v>0</v>
      </c>
      <c r="P4075">
        <v>14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92.388333000000003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2768504</v>
      </c>
      <c r="B4076">
        <v>1</v>
      </c>
      <c r="C4076" t="s">
        <v>76</v>
      </c>
      <c r="D4076" t="s">
        <v>86</v>
      </c>
      <c r="E4076" t="s">
        <v>138</v>
      </c>
      <c r="F4076" t="s">
        <v>11418</v>
      </c>
      <c r="G4076" t="s">
        <v>199</v>
      </c>
      <c r="H4076" t="s">
        <v>47</v>
      </c>
      <c r="I4076" t="s">
        <v>129</v>
      </c>
      <c r="J4076" t="s">
        <v>130</v>
      </c>
      <c r="K4076" t="s">
        <v>131</v>
      </c>
      <c r="L4076" t="s">
        <v>11419</v>
      </c>
      <c r="M4076" t="s">
        <v>11420</v>
      </c>
      <c r="N4076">
        <v>0.72472222200000003</v>
      </c>
      <c r="O4076">
        <v>3</v>
      </c>
      <c r="P4076">
        <v>16648</v>
      </c>
      <c r="Q4076">
        <v>0</v>
      </c>
      <c r="R4076">
        <v>0</v>
      </c>
      <c r="S4076">
        <v>0</v>
      </c>
      <c r="T4076">
        <v>0</v>
      </c>
      <c r="U4076">
        <v>2.1741670000000002</v>
      </c>
      <c r="V4076">
        <v>12065.175552000001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2768545</v>
      </c>
      <c r="B4077">
        <v>1</v>
      </c>
      <c r="C4077" t="s">
        <v>76</v>
      </c>
      <c r="D4077" t="s">
        <v>86</v>
      </c>
      <c r="E4077" t="s">
        <v>163</v>
      </c>
      <c r="F4077" t="s">
        <v>11421</v>
      </c>
      <c r="G4077" t="s">
        <v>728</v>
      </c>
      <c r="H4077" t="s">
        <v>47</v>
      </c>
      <c r="I4077" t="s">
        <v>129</v>
      </c>
      <c r="J4077" t="s">
        <v>130</v>
      </c>
      <c r="K4077" t="s">
        <v>131</v>
      </c>
      <c r="L4077" t="s">
        <v>11422</v>
      </c>
      <c r="M4077" t="s">
        <v>11423</v>
      </c>
      <c r="N4077">
        <v>0.13916666599999999</v>
      </c>
      <c r="O4077">
        <v>0</v>
      </c>
      <c r="P4077">
        <v>99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13.7775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2768509</v>
      </c>
      <c r="B4078">
        <v>1</v>
      </c>
      <c r="C4078" t="s">
        <v>77</v>
      </c>
      <c r="D4078" t="s">
        <v>114</v>
      </c>
      <c r="E4078" t="s">
        <v>167</v>
      </c>
      <c r="F4078" t="s">
        <v>11424</v>
      </c>
      <c r="G4078" t="s">
        <v>160</v>
      </c>
      <c r="H4078" t="s">
        <v>46</v>
      </c>
      <c r="I4078" t="s">
        <v>129</v>
      </c>
      <c r="J4078" t="s">
        <v>130</v>
      </c>
      <c r="K4078" t="s">
        <v>131</v>
      </c>
      <c r="L4078" t="s">
        <v>11425</v>
      </c>
      <c r="M4078" t="s">
        <v>11426</v>
      </c>
      <c r="N4078">
        <v>0.92666666600000003</v>
      </c>
      <c r="O4078">
        <v>0</v>
      </c>
      <c r="P4078">
        <v>137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126.953333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2768504</v>
      </c>
      <c r="B4079">
        <v>2</v>
      </c>
      <c r="C4079" t="s">
        <v>76</v>
      </c>
      <c r="D4079" t="s">
        <v>86</v>
      </c>
      <c r="E4079" t="s">
        <v>163</v>
      </c>
      <c r="F4079" t="s">
        <v>11427</v>
      </c>
      <c r="G4079" t="s">
        <v>199</v>
      </c>
      <c r="H4079" t="s">
        <v>47</v>
      </c>
      <c r="I4079" t="s">
        <v>129</v>
      </c>
      <c r="J4079" t="s">
        <v>130</v>
      </c>
      <c r="K4079" t="s">
        <v>131</v>
      </c>
      <c r="L4079" t="s">
        <v>11420</v>
      </c>
      <c r="M4079" t="s">
        <v>11428</v>
      </c>
      <c r="N4079">
        <v>1.3361111109999999</v>
      </c>
      <c r="O4079">
        <v>1</v>
      </c>
      <c r="P4079">
        <v>4510</v>
      </c>
      <c r="Q4079">
        <v>0</v>
      </c>
      <c r="R4079">
        <v>0</v>
      </c>
      <c r="S4079">
        <v>0</v>
      </c>
      <c r="T4079">
        <v>0</v>
      </c>
      <c r="U4079">
        <v>1.336111</v>
      </c>
      <c r="V4079">
        <v>6025.8611110000002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2768536</v>
      </c>
      <c r="B4080">
        <v>1</v>
      </c>
      <c r="C4080" t="s">
        <v>76</v>
      </c>
      <c r="D4080" t="s">
        <v>79</v>
      </c>
      <c r="E4080" t="s">
        <v>153</v>
      </c>
      <c r="F4080" t="s">
        <v>11429</v>
      </c>
      <c r="G4080" t="s">
        <v>206</v>
      </c>
      <c r="H4080" t="s">
        <v>46</v>
      </c>
      <c r="I4080" t="s">
        <v>129</v>
      </c>
      <c r="J4080" t="s">
        <v>130</v>
      </c>
      <c r="K4080" t="s">
        <v>131</v>
      </c>
      <c r="L4080" t="s">
        <v>11430</v>
      </c>
      <c r="M4080" t="s">
        <v>11431</v>
      </c>
      <c r="N4080">
        <v>0.65916666599999996</v>
      </c>
      <c r="O4080">
        <v>0</v>
      </c>
      <c r="P4080">
        <v>11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7.2508330000000001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2768504</v>
      </c>
      <c r="B4081">
        <v>3</v>
      </c>
      <c r="C4081" t="s">
        <v>76</v>
      </c>
      <c r="D4081" t="s">
        <v>86</v>
      </c>
      <c r="E4081" t="s">
        <v>163</v>
      </c>
      <c r="F4081" t="s">
        <v>11432</v>
      </c>
      <c r="G4081" t="s">
        <v>199</v>
      </c>
      <c r="H4081" t="s">
        <v>47</v>
      </c>
      <c r="I4081" t="s">
        <v>129</v>
      </c>
      <c r="J4081" t="s">
        <v>130</v>
      </c>
      <c r="K4081" t="s">
        <v>131</v>
      </c>
      <c r="L4081" t="s">
        <v>11428</v>
      </c>
      <c r="M4081" t="s">
        <v>11433</v>
      </c>
      <c r="N4081">
        <v>0.41249999999999998</v>
      </c>
      <c r="O4081">
        <v>0</v>
      </c>
      <c r="P4081">
        <v>580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239.25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2768544</v>
      </c>
      <c r="B4082">
        <v>1</v>
      </c>
      <c r="C4082" t="s">
        <v>77</v>
      </c>
      <c r="D4082" t="s">
        <v>114</v>
      </c>
      <c r="E4082" t="s">
        <v>167</v>
      </c>
      <c r="F4082" t="s">
        <v>11434</v>
      </c>
      <c r="G4082" t="s">
        <v>160</v>
      </c>
      <c r="H4082" t="s">
        <v>46</v>
      </c>
      <c r="I4082" t="s">
        <v>129</v>
      </c>
      <c r="J4082" t="s">
        <v>130</v>
      </c>
      <c r="K4082" t="s">
        <v>131</v>
      </c>
      <c r="L4082" t="s">
        <v>11435</v>
      </c>
      <c r="M4082" t="s">
        <v>11436</v>
      </c>
      <c r="N4082">
        <v>0.34083333300000002</v>
      </c>
      <c r="O4082">
        <v>0</v>
      </c>
      <c r="P4082">
        <v>217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73.960832999999994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2768550</v>
      </c>
      <c r="B4083">
        <v>1</v>
      </c>
      <c r="C4083" t="s">
        <v>76</v>
      </c>
      <c r="D4083" t="s">
        <v>78</v>
      </c>
      <c r="E4083" t="s">
        <v>222</v>
      </c>
      <c r="F4083" t="s">
        <v>11437</v>
      </c>
      <c r="G4083" t="s">
        <v>728</v>
      </c>
      <c r="H4083" t="s">
        <v>47</v>
      </c>
      <c r="I4083" t="s">
        <v>129</v>
      </c>
      <c r="J4083" t="s">
        <v>130</v>
      </c>
      <c r="K4083" t="s">
        <v>142</v>
      </c>
      <c r="L4083" t="s">
        <v>11438</v>
      </c>
      <c r="M4083" t="s">
        <v>11439</v>
      </c>
      <c r="N4083">
        <v>0.44916666599999999</v>
      </c>
      <c r="O4083">
        <v>5</v>
      </c>
      <c r="P4083">
        <v>12973</v>
      </c>
      <c r="Q4083">
        <v>0</v>
      </c>
      <c r="R4083">
        <v>0</v>
      </c>
      <c r="S4083">
        <v>0</v>
      </c>
      <c r="T4083">
        <v>0</v>
      </c>
      <c r="U4083">
        <v>2.2458330000000002</v>
      </c>
      <c r="V4083">
        <v>5827.0391579999996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2768556</v>
      </c>
      <c r="B4084">
        <v>1</v>
      </c>
      <c r="C4084" t="s">
        <v>76</v>
      </c>
      <c r="D4084" t="s">
        <v>79</v>
      </c>
      <c r="E4084" t="s">
        <v>138</v>
      </c>
      <c r="F4084" t="s">
        <v>11440</v>
      </c>
      <c r="G4084" t="s">
        <v>728</v>
      </c>
      <c r="H4084" t="s">
        <v>47</v>
      </c>
      <c r="I4084" t="s">
        <v>129</v>
      </c>
      <c r="J4084" t="s">
        <v>130</v>
      </c>
      <c r="K4084" t="s">
        <v>142</v>
      </c>
      <c r="L4084" t="s">
        <v>11441</v>
      </c>
      <c r="M4084" t="s">
        <v>11442</v>
      </c>
      <c r="N4084">
        <v>0.373611111</v>
      </c>
      <c r="O4084">
        <v>3</v>
      </c>
      <c r="P4084">
        <v>601</v>
      </c>
      <c r="Q4084">
        <v>0</v>
      </c>
      <c r="R4084">
        <v>0</v>
      </c>
      <c r="S4084">
        <v>0</v>
      </c>
      <c r="T4084">
        <v>0</v>
      </c>
      <c r="U4084">
        <v>1.120833</v>
      </c>
      <c r="V4084">
        <v>224.540278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2768559</v>
      </c>
      <c r="B4085">
        <v>1</v>
      </c>
      <c r="C4085" t="s">
        <v>76</v>
      </c>
      <c r="D4085" t="s">
        <v>97</v>
      </c>
      <c r="E4085" t="s">
        <v>126</v>
      </c>
      <c r="F4085" t="s">
        <v>11443</v>
      </c>
      <c r="G4085" t="s">
        <v>160</v>
      </c>
      <c r="H4085" t="s">
        <v>46</v>
      </c>
      <c r="I4085" t="s">
        <v>129</v>
      </c>
      <c r="J4085" t="s">
        <v>130</v>
      </c>
      <c r="K4085" t="s">
        <v>131</v>
      </c>
      <c r="L4085" t="s">
        <v>11444</v>
      </c>
      <c r="M4085" t="s">
        <v>11445</v>
      </c>
      <c r="N4085">
        <v>0.74611111100000005</v>
      </c>
      <c r="O4085">
        <v>0</v>
      </c>
      <c r="P4085">
        <v>231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172.35166699999999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2768561</v>
      </c>
      <c r="B4086">
        <v>1</v>
      </c>
      <c r="C4086" t="s">
        <v>76</v>
      </c>
      <c r="D4086" t="s">
        <v>86</v>
      </c>
      <c r="E4086" t="s">
        <v>153</v>
      </c>
      <c r="F4086" t="s">
        <v>11446</v>
      </c>
      <c r="G4086" t="s">
        <v>206</v>
      </c>
      <c r="H4086" t="s">
        <v>46</v>
      </c>
      <c r="I4086" t="s">
        <v>129</v>
      </c>
      <c r="J4086" t="s">
        <v>130</v>
      </c>
      <c r="K4086" t="s">
        <v>131</v>
      </c>
      <c r="L4086" t="s">
        <v>11447</v>
      </c>
      <c r="M4086" t="s">
        <v>11448</v>
      </c>
      <c r="N4086">
        <v>0.85</v>
      </c>
      <c r="O4086">
        <v>0</v>
      </c>
      <c r="P4086">
        <v>4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3.4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2768560</v>
      </c>
      <c r="B4087">
        <v>1</v>
      </c>
      <c r="C4087" t="s">
        <v>76</v>
      </c>
      <c r="D4087" t="s">
        <v>101</v>
      </c>
      <c r="E4087" t="s">
        <v>222</v>
      </c>
      <c r="F4087" t="s">
        <v>395</v>
      </c>
      <c r="G4087" t="s">
        <v>199</v>
      </c>
      <c r="H4087" t="s">
        <v>47</v>
      </c>
      <c r="I4087" t="s">
        <v>129</v>
      </c>
      <c r="J4087" t="s">
        <v>130</v>
      </c>
      <c r="K4087" t="s">
        <v>131</v>
      </c>
      <c r="L4087" t="s">
        <v>11449</v>
      </c>
      <c r="M4087" t="s">
        <v>11450</v>
      </c>
      <c r="N4087">
        <v>0.12055555499999999</v>
      </c>
      <c r="O4087">
        <v>73</v>
      </c>
      <c r="P4087">
        <v>699</v>
      </c>
      <c r="Q4087">
        <v>0</v>
      </c>
      <c r="R4087">
        <v>0</v>
      </c>
      <c r="S4087">
        <v>0</v>
      </c>
      <c r="T4087">
        <v>0</v>
      </c>
      <c r="U4087">
        <v>8.8005560000000003</v>
      </c>
      <c r="V4087">
        <v>84.268332999999998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2768562</v>
      </c>
      <c r="B4088">
        <v>1</v>
      </c>
      <c r="C4088" t="s">
        <v>76</v>
      </c>
      <c r="D4088" t="s">
        <v>79</v>
      </c>
      <c r="E4088" t="s">
        <v>163</v>
      </c>
      <c r="F4088" t="s">
        <v>11451</v>
      </c>
      <c r="G4088" t="s">
        <v>728</v>
      </c>
      <c r="H4088" t="s">
        <v>47</v>
      </c>
      <c r="I4088" t="s">
        <v>129</v>
      </c>
      <c r="J4088" t="s">
        <v>130</v>
      </c>
      <c r="K4088" t="s">
        <v>131</v>
      </c>
      <c r="L4088" t="s">
        <v>11452</v>
      </c>
      <c r="M4088" t="s">
        <v>11453</v>
      </c>
      <c r="N4088">
        <v>0.15416666600000001</v>
      </c>
      <c r="O4088">
        <v>0</v>
      </c>
      <c r="P4088">
        <v>3016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464.96666499999998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2768566</v>
      </c>
      <c r="B4089">
        <v>1</v>
      </c>
      <c r="C4089" t="s">
        <v>76</v>
      </c>
      <c r="D4089" t="s">
        <v>88</v>
      </c>
      <c r="E4089" t="s">
        <v>222</v>
      </c>
      <c r="F4089" t="s">
        <v>1311</v>
      </c>
      <c r="G4089" t="s">
        <v>199</v>
      </c>
      <c r="H4089" t="s">
        <v>47</v>
      </c>
      <c r="I4089" t="s">
        <v>129</v>
      </c>
      <c r="J4089" t="s">
        <v>130</v>
      </c>
      <c r="K4089" t="s">
        <v>131</v>
      </c>
      <c r="L4089" t="s">
        <v>11454</v>
      </c>
      <c r="M4089" t="s">
        <v>11455</v>
      </c>
      <c r="N4089">
        <v>1.343611111</v>
      </c>
      <c r="O4089">
        <v>8</v>
      </c>
      <c r="P4089">
        <v>4052</v>
      </c>
      <c r="Q4089">
        <v>0</v>
      </c>
      <c r="R4089">
        <v>0</v>
      </c>
      <c r="S4089">
        <v>0</v>
      </c>
      <c r="T4089">
        <v>0</v>
      </c>
      <c r="U4089">
        <v>10.748889</v>
      </c>
      <c r="V4089">
        <v>5444.3122219999996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2768572</v>
      </c>
      <c r="B4090">
        <v>1</v>
      </c>
      <c r="C4090" t="s">
        <v>76</v>
      </c>
      <c r="D4090" t="s">
        <v>88</v>
      </c>
      <c r="E4090" t="s">
        <v>158</v>
      </c>
      <c r="F4090" t="s">
        <v>11456</v>
      </c>
      <c r="G4090" t="s">
        <v>199</v>
      </c>
      <c r="H4090" t="s">
        <v>47</v>
      </c>
      <c r="I4090" t="s">
        <v>129</v>
      </c>
      <c r="J4090" t="s">
        <v>130</v>
      </c>
      <c r="K4090" t="s">
        <v>131</v>
      </c>
      <c r="L4090" t="s">
        <v>11450</v>
      </c>
      <c r="M4090" t="s">
        <v>11457</v>
      </c>
      <c r="N4090">
        <v>2.0555555550000002</v>
      </c>
      <c r="O4090">
        <v>30</v>
      </c>
      <c r="P4090">
        <v>3780</v>
      </c>
      <c r="Q4090">
        <v>0</v>
      </c>
      <c r="R4090">
        <v>0</v>
      </c>
      <c r="S4090">
        <v>0</v>
      </c>
      <c r="T4090">
        <v>0</v>
      </c>
      <c r="U4090">
        <v>61.666666999999997</v>
      </c>
      <c r="V4090">
        <v>7769.9999980000002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2768574</v>
      </c>
      <c r="B4091">
        <v>1</v>
      </c>
      <c r="C4091" t="s">
        <v>76</v>
      </c>
      <c r="D4091" t="s">
        <v>96</v>
      </c>
      <c r="E4091" t="s">
        <v>222</v>
      </c>
      <c r="F4091" t="s">
        <v>11458</v>
      </c>
      <c r="G4091" t="s">
        <v>199</v>
      </c>
      <c r="H4091" t="s">
        <v>47</v>
      </c>
      <c r="I4091" t="s">
        <v>129</v>
      </c>
      <c r="J4091" t="s">
        <v>130</v>
      </c>
      <c r="K4091" t="s">
        <v>131</v>
      </c>
      <c r="L4091" t="s">
        <v>11450</v>
      </c>
      <c r="M4091" t="s">
        <v>11459</v>
      </c>
      <c r="N4091">
        <v>2.2999999999999998</v>
      </c>
      <c r="O4091">
        <v>0</v>
      </c>
      <c r="P4091">
        <v>771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1773.3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2768568</v>
      </c>
      <c r="B4092">
        <v>1</v>
      </c>
      <c r="C4092" t="s">
        <v>76</v>
      </c>
      <c r="D4092" t="s">
        <v>79</v>
      </c>
      <c r="E4092" t="s">
        <v>138</v>
      </c>
      <c r="F4092" t="s">
        <v>11460</v>
      </c>
      <c r="G4092" t="s">
        <v>728</v>
      </c>
      <c r="H4092" t="s">
        <v>47</v>
      </c>
      <c r="I4092" t="s">
        <v>129</v>
      </c>
      <c r="J4092" t="s">
        <v>130</v>
      </c>
      <c r="K4092" t="s">
        <v>142</v>
      </c>
      <c r="L4092" t="s">
        <v>11461</v>
      </c>
      <c r="M4092" t="s">
        <v>11462</v>
      </c>
      <c r="N4092">
        <v>0.38055555499999999</v>
      </c>
      <c r="O4092">
        <v>0</v>
      </c>
      <c r="P4092">
        <v>5198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1978.1277749999999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2768570</v>
      </c>
      <c r="B4093">
        <v>1</v>
      </c>
      <c r="C4093" t="s">
        <v>76</v>
      </c>
      <c r="D4093" t="s">
        <v>79</v>
      </c>
      <c r="E4093" t="s">
        <v>138</v>
      </c>
      <c r="F4093" t="s">
        <v>11463</v>
      </c>
      <c r="G4093" t="s">
        <v>728</v>
      </c>
      <c r="H4093" t="s">
        <v>47</v>
      </c>
      <c r="I4093" t="s">
        <v>129</v>
      </c>
      <c r="J4093" t="s">
        <v>130</v>
      </c>
      <c r="K4093" t="s">
        <v>142</v>
      </c>
      <c r="L4093" t="s">
        <v>11464</v>
      </c>
      <c r="M4093" t="s">
        <v>11465</v>
      </c>
      <c r="N4093">
        <v>7.0833332999999998E-2</v>
      </c>
      <c r="O4093">
        <v>0</v>
      </c>
      <c r="P4093">
        <v>2338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165.60833299999999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2768576</v>
      </c>
      <c r="B4094">
        <v>1</v>
      </c>
      <c r="C4094" t="s">
        <v>76</v>
      </c>
      <c r="D4094" t="s">
        <v>101</v>
      </c>
      <c r="E4094" t="s">
        <v>167</v>
      </c>
      <c r="F4094" t="s">
        <v>11466</v>
      </c>
      <c r="G4094" t="s">
        <v>195</v>
      </c>
      <c r="H4094" t="s">
        <v>46</v>
      </c>
      <c r="I4094" t="s">
        <v>129</v>
      </c>
      <c r="J4094" t="s">
        <v>130</v>
      </c>
      <c r="K4094" t="s">
        <v>131</v>
      </c>
      <c r="L4094" t="s">
        <v>11467</v>
      </c>
      <c r="M4094" t="s">
        <v>11468</v>
      </c>
      <c r="N4094">
        <v>0.42527777700000002</v>
      </c>
      <c r="O4094">
        <v>0</v>
      </c>
      <c r="P4094">
        <v>243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103.3425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2768588</v>
      </c>
      <c r="B4095">
        <v>1</v>
      </c>
      <c r="C4095" t="s">
        <v>76</v>
      </c>
      <c r="D4095" t="s">
        <v>87</v>
      </c>
      <c r="E4095" t="s">
        <v>222</v>
      </c>
      <c r="F4095" t="s">
        <v>11469</v>
      </c>
      <c r="G4095" t="s">
        <v>199</v>
      </c>
      <c r="H4095" t="s">
        <v>47</v>
      </c>
      <c r="I4095" t="s">
        <v>129</v>
      </c>
      <c r="J4095" t="s">
        <v>130</v>
      </c>
      <c r="K4095" t="s">
        <v>131</v>
      </c>
      <c r="L4095" t="s">
        <v>11470</v>
      </c>
      <c r="M4095" t="s">
        <v>11471</v>
      </c>
      <c r="N4095">
        <v>4.0377777769999996</v>
      </c>
      <c r="O4095">
        <v>0</v>
      </c>
      <c r="P4095">
        <v>934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3771.2844439999999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2768580</v>
      </c>
      <c r="B4096">
        <v>1</v>
      </c>
      <c r="C4096" t="s">
        <v>76</v>
      </c>
      <c r="D4096" t="s">
        <v>96</v>
      </c>
      <c r="E4096" t="s">
        <v>163</v>
      </c>
      <c r="F4096" t="s">
        <v>11472</v>
      </c>
      <c r="G4096" t="s">
        <v>264</v>
      </c>
      <c r="H4096" t="s">
        <v>47</v>
      </c>
      <c r="I4096" t="s">
        <v>129</v>
      </c>
      <c r="J4096" t="s">
        <v>130</v>
      </c>
      <c r="K4096" t="s">
        <v>131</v>
      </c>
      <c r="L4096" t="s">
        <v>11473</v>
      </c>
      <c r="M4096" t="s">
        <v>11474</v>
      </c>
      <c r="N4096">
        <v>1.256388888</v>
      </c>
      <c r="O4096">
        <v>1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1.256389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2768578</v>
      </c>
      <c r="B4097">
        <v>1</v>
      </c>
      <c r="C4097" t="s">
        <v>76</v>
      </c>
      <c r="D4097" t="s">
        <v>88</v>
      </c>
      <c r="E4097" t="s">
        <v>222</v>
      </c>
      <c r="F4097" t="s">
        <v>1311</v>
      </c>
      <c r="G4097" t="s">
        <v>199</v>
      </c>
      <c r="H4097" t="s">
        <v>47</v>
      </c>
      <c r="I4097" t="s">
        <v>129</v>
      </c>
      <c r="J4097" t="s">
        <v>130</v>
      </c>
      <c r="K4097" t="s">
        <v>131</v>
      </c>
      <c r="L4097" t="s">
        <v>11475</v>
      </c>
      <c r="M4097" t="s">
        <v>11476</v>
      </c>
      <c r="N4097">
        <v>0.48361111099999998</v>
      </c>
      <c r="O4097">
        <v>8</v>
      </c>
      <c r="P4097">
        <v>4052</v>
      </c>
      <c r="Q4097">
        <v>0</v>
      </c>
      <c r="R4097">
        <v>0</v>
      </c>
      <c r="S4097">
        <v>0</v>
      </c>
      <c r="T4097">
        <v>0</v>
      </c>
      <c r="U4097">
        <v>3.8688889999999998</v>
      </c>
      <c r="V4097">
        <v>1959.592222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2768581</v>
      </c>
      <c r="B4098">
        <v>1</v>
      </c>
      <c r="C4098" t="s">
        <v>76</v>
      </c>
      <c r="D4098" t="s">
        <v>93</v>
      </c>
      <c r="E4098" t="s">
        <v>222</v>
      </c>
      <c r="F4098" t="s">
        <v>11477</v>
      </c>
      <c r="G4098" t="s">
        <v>199</v>
      </c>
      <c r="H4098" t="s">
        <v>47</v>
      </c>
      <c r="I4098" t="s">
        <v>129</v>
      </c>
      <c r="J4098" t="s">
        <v>130</v>
      </c>
      <c r="K4098" t="s">
        <v>131</v>
      </c>
      <c r="L4098" t="s">
        <v>11478</v>
      </c>
      <c r="M4098" t="s">
        <v>11479</v>
      </c>
      <c r="N4098">
        <v>0.39138888799999999</v>
      </c>
      <c r="O4098">
        <v>29</v>
      </c>
      <c r="P4098">
        <v>7955</v>
      </c>
      <c r="Q4098">
        <v>0</v>
      </c>
      <c r="R4098">
        <v>0</v>
      </c>
      <c r="S4098">
        <v>0</v>
      </c>
      <c r="T4098">
        <v>409</v>
      </c>
      <c r="U4098">
        <v>11.350277999999999</v>
      </c>
      <c r="V4098">
        <v>3113.4986039999999</v>
      </c>
      <c r="W4098">
        <v>0</v>
      </c>
      <c r="X4098">
        <v>0</v>
      </c>
      <c r="Y4098">
        <v>0</v>
      </c>
      <c r="Z4098">
        <v>160.07805500000001</v>
      </c>
    </row>
    <row r="4099" spans="1:26" x14ac:dyDescent="0.3">
      <c r="A4099">
        <v>2768582</v>
      </c>
      <c r="B4099">
        <v>1</v>
      </c>
      <c r="C4099" t="s">
        <v>76</v>
      </c>
      <c r="D4099" t="s">
        <v>93</v>
      </c>
      <c r="E4099" t="s">
        <v>222</v>
      </c>
      <c r="F4099" t="s">
        <v>11480</v>
      </c>
      <c r="G4099" t="s">
        <v>199</v>
      </c>
      <c r="H4099" t="s">
        <v>47</v>
      </c>
      <c r="I4099" t="s">
        <v>129</v>
      </c>
      <c r="J4099" t="s">
        <v>130</v>
      </c>
      <c r="K4099" t="s">
        <v>131</v>
      </c>
      <c r="L4099" t="s">
        <v>11481</v>
      </c>
      <c r="M4099" t="s">
        <v>11482</v>
      </c>
      <c r="N4099">
        <v>2.1888888880000001</v>
      </c>
      <c r="O4099">
        <v>3</v>
      </c>
      <c r="P4099">
        <v>1276</v>
      </c>
      <c r="Q4099">
        <v>0</v>
      </c>
      <c r="R4099">
        <v>0</v>
      </c>
      <c r="S4099">
        <v>0</v>
      </c>
      <c r="T4099">
        <v>0</v>
      </c>
      <c r="U4099">
        <v>6.5666669999999998</v>
      </c>
      <c r="V4099">
        <v>2793.0222210000002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2768583</v>
      </c>
      <c r="B4100">
        <v>1</v>
      </c>
      <c r="C4100" t="s">
        <v>76</v>
      </c>
      <c r="D4100" t="s">
        <v>88</v>
      </c>
      <c r="E4100" t="s">
        <v>163</v>
      </c>
      <c r="F4100" t="s">
        <v>11483</v>
      </c>
      <c r="G4100" t="s">
        <v>199</v>
      </c>
      <c r="H4100" t="s">
        <v>47</v>
      </c>
      <c r="I4100" t="s">
        <v>129</v>
      </c>
      <c r="J4100" t="s">
        <v>130</v>
      </c>
      <c r="K4100" t="s">
        <v>131</v>
      </c>
      <c r="L4100" t="s">
        <v>11484</v>
      </c>
      <c r="M4100" t="s">
        <v>11485</v>
      </c>
      <c r="N4100">
        <v>1.7825</v>
      </c>
      <c r="O4100">
        <v>12</v>
      </c>
      <c r="P4100">
        <v>1364</v>
      </c>
      <c r="Q4100">
        <v>0</v>
      </c>
      <c r="R4100">
        <v>0</v>
      </c>
      <c r="S4100">
        <v>0</v>
      </c>
      <c r="T4100">
        <v>0</v>
      </c>
      <c r="U4100">
        <v>21.39</v>
      </c>
      <c r="V4100">
        <v>2431.33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2768589</v>
      </c>
      <c r="B4101">
        <v>1</v>
      </c>
      <c r="C4101" t="s">
        <v>76</v>
      </c>
      <c r="D4101" t="s">
        <v>99</v>
      </c>
      <c r="E4101" t="s">
        <v>138</v>
      </c>
      <c r="F4101" t="s">
        <v>4943</v>
      </c>
      <c r="G4101" t="s">
        <v>199</v>
      </c>
      <c r="H4101" t="s">
        <v>47</v>
      </c>
      <c r="I4101" t="s">
        <v>129</v>
      </c>
      <c r="J4101" t="s">
        <v>130</v>
      </c>
      <c r="K4101" t="s">
        <v>131</v>
      </c>
      <c r="L4101" t="s">
        <v>11486</v>
      </c>
      <c r="M4101" t="s">
        <v>11487</v>
      </c>
      <c r="N4101">
        <v>1.2441666659999999</v>
      </c>
      <c r="O4101">
        <v>59</v>
      </c>
      <c r="P4101">
        <v>2176</v>
      </c>
      <c r="Q4101">
        <v>0</v>
      </c>
      <c r="R4101">
        <v>0</v>
      </c>
      <c r="S4101">
        <v>0</v>
      </c>
      <c r="T4101">
        <v>0</v>
      </c>
      <c r="U4101">
        <v>73.405833000000001</v>
      </c>
      <c r="V4101">
        <v>2707.3066650000001</v>
      </c>
      <c r="W4101">
        <v>0</v>
      </c>
      <c r="X4101">
        <v>0</v>
      </c>
      <c r="Y4101">
        <v>0</v>
      </c>
      <c r="Z4101">
        <v>0</v>
      </c>
    </row>
    <row r="4102" spans="1:26" x14ac:dyDescent="0.3">
      <c r="A4102">
        <v>2768584</v>
      </c>
      <c r="B4102">
        <v>1</v>
      </c>
      <c r="C4102" t="s">
        <v>77</v>
      </c>
      <c r="D4102" t="s">
        <v>124</v>
      </c>
      <c r="E4102" t="s">
        <v>158</v>
      </c>
      <c r="F4102" t="s">
        <v>492</v>
      </c>
      <c r="G4102" t="s">
        <v>199</v>
      </c>
      <c r="H4102" t="s">
        <v>47</v>
      </c>
      <c r="I4102" t="s">
        <v>129</v>
      </c>
      <c r="J4102" t="s">
        <v>130</v>
      </c>
      <c r="K4102" t="s">
        <v>131</v>
      </c>
      <c r="L4102" t="s">
        <v>11488</v>
      </c>
      <c r="M4102" t="s">
        <v>11489</v>
      </c>
      <c r="N4102">
        <v>0.88111111099999995</v>
      </c>
      <c r="O4102">
        <v>112</v>
      </c>
      <c r="P4102">
        <v>751</v>
      </c>
      <c r="Q4102">
        <v>0</v>
      </c>
      <c r="R4102">
        <v>0</v>
      </c>
      <c r="S4102">
        <v>0</v>
      </c>
      <c r="T4102">
        <v>0</v>
      </c>
      <c r="U4102">
        <v>98.684443999999999</v>
      </c>
      <c r="V4102">
        <v>661.71444399999996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2768585</v>
      </c>
      <c r="B4103">
        <v>1</v>
      </c>
      <c r="C4103" t="s">
        <v>77</v>
      </c>
      <c r="D4103" t="s">
        <v>116</v>
      </c>
      <c r="E4103" t="s">
        <v>158</v>
      </c>
      <c r="F4103" t="s">
        <v>6132</v>
      </c>
      <c r="G4103" t="s">
        <v>199</v>
      </c>
      <c r="H4103" t="s">
        <v>47</v>
      </c>
      <c r="I4103" t="s">
        <v>129</v>
      </c>
      <c r="J4103" t="s">
        <v>130</v>
      </c>
      <c r="K4103" t="s">
        <v>131</v>
      </c>
      <c r="L4103" t="s">
        <v>11490</v>
      </c>
      <c r="M4103" t="s">
        <v>11491</v>
      </c>
      <c r="N4103">
        <v>0.82416666599999999</v>
      </c>
      <c r="O4103">
        <v>77</v>
      </c>
      <c r="P4103">
        <v>32</v>
      </c>
      <c r="Q4103">
        <v>0</v>
      </c>
      <c r="R4103">
        <v>0</v>
      </c>
      <c r="S4103">
        <v>0</v>
      </c>
      <c r="T4103">
        <v>0</v>
      </c>
      <c r="U4103">
        <v>63.460833000000001</v>
      </c>
      <c r="V4103">
        <v>26.373332999999999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2768592</v>
      </c>
      <c r="B4104">
        <v>1</v>
      </c>
      <c r="C4104" t="s">
        <v>77</v>
      </c>
      <c r="D4104" t="s">
        <v>117</v>
      </c>
      <c r="E4104" t="s">
        <v>167</v>
      </c>
      <c r="F4104" t="s">
        <v>4485</v>
      </c>
      <c r="G4104" t="s">
        <v>195</v>
      </c>
      <c r="H4104" t="s">
        <v>46</v>
      </c>
      <c r="I4104" t="s">
        <v>129</v>
      </c>
      <c r="J4104" t="s">
        <v>130</v>
      </c>
      <c r="K4104" t="s">
        <v>131</v>
      </c>
      <c r="L4104" t="s">
        <v>11492</v>
      </c>
      <c r="M4104" t="s">
        <v>11493</v>
      </c>
      <c r="N4104">
        <v>2.5158333329999998</v>
      </c>
      <c r="O4104">
        <v>0</v>
      </c>
      <c r="P4104">
        <v>0</v>
      </c>
      <c r="Q4104">
        <v>0</v>
      </c>
      <c r="R4104">
        <v>52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130.82333299999999</v>
      </c>
      <c r="Y4104">
        <v>0</v>
      </c>
      <c r="Z4104">
        <v>0</v>
      </c>
    </row>
    <row r="4105" spans="1:26" x14ac:dyDescent="0.3">
      <c r="A4105">
        <v>2768587</v>
      </c>
      <c r="B4105">
        <v>1</v>
      </c>
      <c r="C4105" t="s">
        <v>77</v>
      </c>
      <c r="D4105" t="s">
        <v>108</v>
      </c>
      <c r="E4105" t="s">
        <v>222</v>
      </c>
      <c r="F4105" t="s">
        <v>11494</v>
      </c>
      <c r="G4105" t="s">
        <v>199</v>
      </c>
      <c r="H4105" t="s">
        <v>47</v>
      </c>
      <c r="I4105" t="s">
        <v>129</v>
      </c>
      <c r="J4105" t="s">
        <v>130</v>
      </c>
      <c r="K4105" t="s">
        <v>131</v>
      </c>
      <c r="L4105" t="s">
        <v>11495</v>
      </c>
      <c r="M4105" t="s">
        <v>11496</v>
      </c>
      <c r="N4105">
        <v>9.8333332999999995E-2</v>
      </c>
      <c r="O4105">
        <v>186</v>
      </c>
      <c r="P4105">
        <v>508</v>
      </c>
      <c r="Q4105">
        <v>0</v>
      </c>
      <c r="R4105">
        <v>0</v>
      </c>
      <c r="S4105">
        <v>0</v>
      </c>
      <c r="T4105">
        <v>0</v>
      </c>
      <c r="U4105">
        <v>18.29</v>
      </c>
      <c r="V4105">
        <v>49.953333000000001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2768590</v>
      </c>
      <c r="B4106">
        <v>1</v>
      </c>
      <c r="C4106" t="s">
        <v>76</v>
      </c>
      <c r="D4106" t="s">
        <v>88</v>
      </c>
      <c r="E4106" t="s">
        <v>222</v>
      </c>
      <c r="F4106" t="s">
        <v>1311</v>
      </c>
      <c r="G4106" t="s">
        <v>2947</v>
      </c>
      <c r="H4106" t="s">
        <v>47</v>
      </c>
      <c r="I4106" t="s">
        <v>129</v>
      </c>
      <c r="J4106" t="s">
        <v>130</v>
      </c>
      <c r="K4106" t="s">
        <v>131</v>
      </c>
      <c r="L4106" t="s">
        <v>11497</v>
      </c>
      <c r="M4106" t="s">
        <v>11498</v>
      </c>
      <c r="N4106">
        <v>0.84583333299999997</v>
      </c>
      <c r="O4106">
        <v>8</v>
      </c>
      <c r="P4106">
        <v>4052</v>
      </c>
      <c r="Q4106">
        <v>0</v>
      </c>
      <c r="R4106">
        <v>0</v>
      </c>
      <c r="S4106">
        <v>0</v>
      </c>
      <c r="T4106">
        <v>0</v>
      </c>
      <c r="U4106">
        <v>6.766667</v>
      </c>
      <c r="V4106">
        <v>3427.3166649999998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2768595</v>
      </c>
      <c r="B4107">
        <v>1</v>
      </c>
      <c r="C4107" t="s">
        <v>76</v>
      </c>
      <c r="D4107" t="s">
        <v>78</v>
      </c>
      <c r="E4107" t="s">
        <v>145</v>
      </c>
      <c r="F4107" t="s">
        <v>2608</v>
      </c>
      <c r="G4107" t="s">
        <v>128</v>
      </c>
      <c r="H4107" t="s">
        <v>46</v>
      </c>
      <c r="I4107" t="s">
        <v>129</v>
      </c>
      <c r="J4107" t="s">
        <v>130</v>
      </c>
      <c r="K4107" t="s">
        <v>131</v>
      </c>
      <c r="L4107" t="s">
        <v>11499</v>
      </c>
      <c r="M4107" t="s">
        <v>11500</v>
      </c>
      <c r="N4107">
        <v>3.665277777</v>
      </c>
      <c r="O4107">
        <v>0</v>
      </c>
      <c r="P4107">
        <v>31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113.623611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2768596</v>
      </c>
      <c r="B4108">
        <v>1</v>
      </c>
      <c r="C4108" t="s">
        <v>76</v>
      </c>
      <c r="D4108" t="s">
        <v>81</v>
      </c>
      <c r="E4108" t="s">
        <v>145</v>
      </c>
      <c r="F4108" t="s">
        <v>11501</v>
      </c>
      <c r="G4108" t="s">
        <v>128</v>
      </c>
      <c r="H4108" t="s">
        <v>46</v>
      </c>
      <c r="I4108" t="s">
        <v>129</v>
      </c>
      <c r="J4108" t="s">
        <v>130</v>
      </c>
      <c r="K4108" t="s">
        <v>131</v>
      </c>
      <c r="L4108" t="s">
        <v>11502</v>
      </c>
      <c r="M4108" t="s">
        <v>11503</v>
      </c>
      <c r="N4108">
        <v>1.9175</v>
      </c>
      <c r="O4108">
        <v>0</v>
      </c>
      <c r="P4108">
        <v>60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115.05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2768597</v>
      </c>
      <c r="B4109">
        <v>1</v>
      </c>
      <c r="C4109" t="s">
        <v>76</v>
      </c>
      <c r="D4109" t="s">
        <v>78</v>
      </c>
      <c r="E4109" t="s">
        <v>153</v>
      </c>
      <c r="F4109" t="s">
        <v>11504</v>
      </c>
      <c r="G4109" t="s">
        <v>206</v>
      </c>
      <c r="H4109" t="s">
        <v>46</v>
      </c>
      <c r="I4109" t="s">
        <v>129</v>
      </c>
      <c r="J4109" t="s">
        <v>130</v>
      </c>
      <c r="K4109" t="s">
        <v>131</v>
      </c>
      <c r="L4109" t="s">
        <v>11505</v>
      </c>
      <c r="M4109" t="s">
        <v>11506</v>
      </c>
      <c r="N4109">
        <v>1.7947222220000001</v>
      </c>
      <c r="O4109">
        <v>0</v>
      </c>
      <c r="P4109">
        <v>4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7.1788889999999999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2768598</v>
      </c>
      <c r="B4110">
        <v>1</v>
      </c>
      <c r="C4110" t="s">
        <v>77</v>
      </c>
      <c r="D4110" t="s">
        <v>110</v>
      </c>
      <c r="E4110" t="s">
        <v>167</v>
      </c>
      <c r="F4110" t="s">
        <v>11507</v>
      </c>
      <c r="G4110" t="s">
        <v>195</v>
      </c>
      <c r="H4110" t="s">
        <v>46</v>
      </c>
      <c r="I4110" t="s">
        <v>129</v>
      </c>
      <c r="J4110" t="s">
        <v>130</v>
      </c>
      <c r="K4110" t="s">
        <v>131</v>
      </c>
      <c r="L4110" t="s">
        <v>11508</v>
      </c>
      <c r="M4110" t="s">
        <v>11509</v>
      </c>
      <c r="N4110">
        <v>2.0538888879999999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116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238.25111100000001</v>
      </c>
    </row>
    <row r="4111" spans="1:26" x14ac:dyDescent="0.3">
      <c r="A4111">
        <v>2768601</v>
      </c>
      <c r="B4111">
        <v>1</v>
      </c>
      <c r="C4111" t="s">
        <v>77</v>
      </c>
      <c r="D4111" t="s">
        <v>118</v>
      </c>
      <c r="E4111" t="s">
        <v>167</v>
      </c>
      <c r="F4111" t="s">
        <v>11510</v>
      </c>
      <c r="G4111" t="s">
        <v>195</v>
      </c>
      <c r="H4111" t="s">
        <v>46</v>
      </c>
      <c r="I4111" t="s">
        <v>129</v>
      </c>
      <c r="J4111" t="s">
        <v>130</v>
      </c>
      <c r="K4111" t="s">
        <v>131</v>
      </c>
      <c r="L4111" t="s">
        <v>11511</v>
      </c>
      <c r="M4111" t="s">
        <v>11512</v>
      </c>
      <c r="N4111">
        <v>2.983333333</v>
      </c>
      <c r="O4111">
        <v>0</v>
      </c>
      <c r="P4111">
        <v>56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167.066667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2768604</v>
      </c>
      <c r="B4112">
        <v>1</v>
      </c>
      <c r="C4112" t="s">
        <v>76</v>
      </c>
      <c r="D4112" t="s">
        <v>99</v>
      </c>
      <c r="E4112" t="s">
        <v>163</v>
      </c>
      <c r="F4112" t="s">
        <v>11513</v>
      </c>
      <c r="G4112" t="s">
        <v>364</v>
      </c>
      <c r="H4112" t="s">
        <v>47</v>
      </c>
      <c r="I4112" t="s">
        <v>129</v>
      </c>
      <c r="J4112" t="s">
        <v>130</v>
      </c>
      <c r="K4112" t="s">
        <v>131</v>
      </c>
      <c r="L4112" t="s">
        <v>11514</v>
      </c>
      <c r="M4112" t="s">
        <v>11515</v>
      </c>
      <c r="N4112">
        <v>1.5919444439999999</v>
      </c>
      <c r="O4112">
        <v>1</v>
      </c>
      <c r="P4112">
        <v>275</v>
      </c>
      <c r="Q4112">
        <v>0</v>
      </c>
      <c r="R4112">
        <v>0</v>
      </c>
      <c r="S4112">
        <v>0</v>
      </c>
      <c r="T4112">
        <v>0</v>
      </c>
      <c r="U4112">
        <v>1.591944</v>
      </c>
      <c r="V4112">
        <v>437.78472199999999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2768607</v>
      </c>
      <c r="B4113">
        <v>1</v>
      </c>
      <c r="C4113" t="s">
        <v>76</v>
      </c>
      <c r="D4113" t="s">
        <v>82</v>
      </c>
      <c r="E4113" t="s">
        <v>153</v>
      </c>
      <c r="F4113" t="s">
        <v>11516</v>
      </c>
      <c r="G4113" t="s">
        <v>206</v>
      </c>
      <c r="H4113" t="s">
        <v>46</v>
      </c>
      <c r="I4113" t="s">
        <v>129</v>
      </c>
      <c r="J4113" t="s">
        <v>130</v>
      </c>
      <c r="K4113" t="s">
        <v>131</v>
      </c>
      <c r="L4113" t="s">
        <v>11517</v>
      </c>
      <c r="M4113" t="s">
        <v>11518</v>
      </c>
      <c r="N4113">
        <v>1.195277777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1.1952780000000001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2768606</v>
      </c>
      <c r="B4114">
        <v>1</v>
      </c>
      <c r="C4114" t="s">
        <v>77</v>
      </c>
      <c r="D4114" t="s">
        <v>117</v>
      </c>
      <c r="E4114" t="s">
        <v>222</v>
      </c>
      <c r="F4114" t="s">
        <v>11519</v>
      </c>
      <c r="G4114" t="s">
        <v>199</v>
      </c>
      <c r="H4114" t="s">
        <v>47</v>
      </c>
      <c r="I4114" t="s">
        <v>129</v>
      </c>
      <c r="J4114" t="s">
        <v>130</v>
      </c>
      <c r="K4114" t="s">
        <v>131</v>
      </c>
      <c r="L4114" t="s">
        <v>11520</v>
      </c>
      <c r="M4114" t="s">
        <v>11521</v>
      </c>
      <c r="N4114">
        <v>0.44861111100000001</v>
      </c>
      <c r="O4114">
        <v>0</v>
      </c>
      <c r="P4114">
        <v>0</v>
      </c>
      <c r="Q4114">
        <v>6</v>
      </c>
      <c r="R4114">
        <v>229</v>
      </c>
      <c r="S4114">
        <v>12</v>
      </c>
      <c r="T4114">
        <v>1355</v>
      </c>
      <c r="U4114">
        <v>0</v>
      </c>
      <c r="V4114">
        <v>0</v>
      </c>
      <c r="W4114">
        <v>2.6916669999999998</v>
      </c>
      <c r="X4114">
        <v>102.731944</v>
      </c>
      <c r="Y4114">
        <v>5.3833330000000004</v>
      </c>
      <c r="Z4114">
        <v>607.86805500000003</v>
      </c>
    </row>
    <row r="4115" spans="1:26" x14ac:dyDescent="0.3">
      <c r="A4115">
        <v>2768609</v>
      </c>
      <c r="B4115">
        <v>1</v>
      </c>
      <c r="C4115" t="s">
        <v>76</v>
      </c>
      <c r="D4115" t="s">
        <v>100</v>
      </c>
      <c r="E4115" t="s">
        <v>153</v>
      </c>
      <c r="F4115" t="s">
        <v>11522</v>
      </c>
      <c r="G4115" t="s">
        <v>249</v>
      </c>
      <c r="H4115" t="s">
        <v>46</v>
      </c>
      <c r="I4115" t="s">
        <v>129</v>
      </c>
      <c r="J4115" t="s">
        <v>130</v>
      </c>
      <c r="K4115" t="s">
        <v>131</v>
      </c>
      <c r="L4115" t="s">
        <v>11523</v>
      </c>
      <c r="M4115" t="s">
        <v>11524</v>
      </c>
      <c r="N4115">
        <v>2.165277777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2.1652779999999998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2768612</v>
      </c>
      <c r="B4116">
        <v>1</v>
      </c>
      <c r="C4116" t="s">
        <v>76</v>
      </c>
      <c r="D4116" t="s">
        <v>80</v>
      </c>
      <c r="E4116" t="s">
        <v>163</v>
      </c>
      <c r="F4116" t="s">
        <v>11525</v>
      </c>
      <c r="G4116" t="s">
        <v>199</v>
      </c>
      <c r="H4116" t="s">
        <v>47</v>
      </c>
      <c r="I4116" t="s">
        <v>129</v>
      </c>
      <c r="J4116" t="s">
        <v>130</v>
      </c>
      <c r="K4116" t="s">
        <v>131</v>
      </c>
      <c r="L4116" t="s">
        <v>11526</v>
      </c>
      <c r="M4116" t="s">
        <v>11527</v>
      </c>
      <c r="N4116">
        <v>0.74638888800000003</v>
      </c>
      <c r="O4116">
        <v>10</v>
      </c>
      <c r="P4116">
        <v>1044</v>
      </c>
      <c r="Q4116">
        <v>0</v>
      </c>
      <c r="R4116">
        <v>0</v>
      </c>
      <c r="S4116">
        <v>0</v>
      </c>
      <c r="T4116">
        <v>0</v>
      </c>
      <c r="U4116">
        <v>7.463889</v>
      </c>
      <c r="V4116">
        <v>779.22999900000002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2768614</v>
      </c>
      <c r="B4117">
        <v>1</v>
      </c>
      <c r="C4117" t="s">
        <v>77</v>
      </c>
      <c r="D4117" t="s">
        <v>113</v>
      </c>
      <c r="E4117" t="s">
        <v>153</v>
      </c>
      <c r="F4117" t="s">
        <v>11528</v>
      </c>
      <c r="G4117" t="s">
        <v>206</v>
      </c>
      <c r="H4117" t="s">
        <v>46</v>
      </c>
      <c r="I4117" t="s">
        <v>129</v>
      </c>
      <c r="J4117" t="s">
        <v>130</v>
      </c>
      <c r="K4117" t="s">
        <v>131</v>
      </c>
      <c r="L4117" t="s">
        <v>11529</v>
      </c>
      <c r="M4117" t="s">
        <v>11530</v>
      </c>
      <c r="N4117">
        <v>1.0213888879999999</v>
      </c>
      <c r="O4117">
        <v>0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1.0213890000000001</v>
      </c>
      <c r="Y4117">
        <v>0</v>
      </c>
      <c r="Z4117">
        <v>0</v>
      </c>
    </row>
    <row r="4118" spans="1:26" x14ac:dyDescent="0.3">
      <c r="A4118">
        <v>2768613</v>
      </c>
      <c r="B4118">
        <v>1</v>
      </c>
      <c r="C4118" t="s">
        <v>76</v>
      </c>
      <c r="D4118" t="s">
        <v>81</v>
      </c>
      <c r="E4118" t="s">
        <v>153</v>
      </c>
      <c r="F4118" t="s">
        <v>10047</v>
      </c>
      <c r="G4118" t="s">
        <v>206</v>
      </c>
      <c r="H4118" t="s">
        <v>46</v>
      </c>
      <c r="I4118" t="s">
        <v>129</v>
      </c>
      <c r="J4118" t="s">
        <v>130</v>
      </c>
      <c r="K4118" t="s">
        <v>131</v>
      </c>
      <c r="L4118" t="s">
        <v>11531</v>
      </c>
      <c r="M4118" t="s">
        <v>11532</v>
      </c>
      <c r="N4118">
        <v>1.3094444439999999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1.3094440000000001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2768617</v>
      </c>
      <c r="B4119">
        <v>1</v>
      </c>
      <c r="C4119" t="s">
        <v>76</v>
      </c>
      <c r="D4119" t="s">
        <v>78</v>
      </c>
      <c r="E4119" t="s">
        <v>153</v>
      </c>
      <c r="F4119" t="s">
        <v>11533</v>
      </c>
      <c r="G4119" t="s">
        <v>206</v>
      </c>
      <c r="H4119" t="s">
        <v>46</v>
      </c>
      <c r="I4119" t="s">
        <v>129</v>
      </c>
      <c r="J4119" t="s">
        <v>130</v>
      </c>
      <c r="K4119" t="s">
        <v>131</v>
      </c>
      <c r="L4119" t="s">
        <v>11534</v>
      </c>
      <c r="M4119" t="s">
        <v>11535</v>
      </c>
      <c r="N4119">
        <v>2.0794444439999999</v>
      </c>
      <c r="O4119">
        <v>0</v>
      </c>
      <c r="P4119">
        <v>9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18.715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2768618</v>
      </c>
      <c r="B4120">
        <v>1</v>
      </c>
      <c r="C4120" t="s">
        <v>77</v>
      </c>
      <c r="D4120" t="s">
        <v>123</v>
      </c>
      <c r="E4120" t="s">
        <v>163</v>
      </c>
      <c r="F4120" t="s">
        <v>11536</v>
      </c>
      <c r="G4120" t="s">
        <v>264</v>
      </c>
      <c r="H4120" t="s">
        <v>47</v>
      </c>
      <c r="I4120" t="s">
        <v>129</v>
      </c>
      <c r="J4120" t="s">
        <v>130</v>
      </c>
      <c r="K4120" t="s">
        <v>131</v>
      </c>
      <c r="L4120" t="s">
        <v>11537</v>
      </c>
      <c r="M4120" t="s">
        <v>11538</v>
      </c>
      <c r="N4120">
        <v>0.34499999999999997</v>
      </c>
      <c r="O4120">
        <v>0</v>
      </c>
      <c r="P4120">
        <v>239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82.454999999999998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2768620</v>
      </c>
      <c r="B4121">
        <v>1</v>
      </c>
      <c r="C4121" t="s">
        <v>76</v>
      </c>
      <c r="D4121" t="s">
        <v>86</v>
      </c>
      <c r="E4121" t="s">
        <v>167</v>
      </c>
      <c r="F4121" t="s">
        <v>11539</v>
      </c>
      <c r="G4121" t="s">
        <v>348</v>
      </c>
      <c r="H4121" t="s">
        <v>46</v>
      </c>
      <c r="I4121" t="s">
        <v>129</v>
      </c>
      <c r="J4121" t="s">
        <v>130</v>
      </c>
      <c r="K4121" t="s">
        <v>142</v>
      </c>
      <c r="L4121" t="s">
        <v>11540</v>
      </c>
      <c r="M4121" t="s">
        <v>11541</v>
      </c>
      <c r="N4121">
        <v>0.75055555500000004</v>
      </c>
      <c r="O4121">
        <v>0</v>
      </c>
      <c r="P4121">
        <v>1359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1020.004999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2768622</v>
      </c>
      <c r="B4122">
        <v>1</v>
      </c>
      <c r="C4122" t="s">
        <v>76</v>
      </c>
      <c r="D4122" t="s">
        <v>96</v>
      </c>
      <c r="E4122" t="s">
        <v>153</v>
      </c>
      <c r="F4122" t="s">
        <v>11542</v>
      </c>
      <c r="G4122" t="s">
        <v>578</v>
      </c>
      <c r="H4122" t="s">
        <v>46</v>
      </c>
      <c r="I4122" t="s">
        <v>129</v>
      </c>
      <c r="J4122" t="s">
        <v>15</v>
      </c>
      <c r="K4122" t="s">
        <v>131</v>
      </c>
      <c r="L4122" t="s">
        <v>11543</v>
      </c>
      <c r="M4122" t="s">
        <v>11544</v>
      </c>
      <c r="N4122">
        <v>6.2869444440000004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6.2869440000000001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2768621</v>
      </c>
      <c r="B4123">
        <v>1</v>
      </c>
      <c r="C4123" t="s">
        <v>76</v>
      </c>
      <c r="D4123" t="s">
        <v>104</v>
      </c>
      <c r="E4123" t="s">
        <v>163</v>
      </c>
      <c r="F4123" t="s">
        <v>10903</v>
      </c>
      <c r="G4123" t="s">
        <v>348</v>
      </c>
      <c r="H4123" t="s">
        <v>47</v>
      </c>
      <c r="I4123" t="s">
        <v>129</v>
      </c>
      <c r="J4123" t="s">
        <v>130</v>
      </c>
      <c r="K4123" t="s">
        <v>142</v>
      </c>
      <c r="L4123" t="s">
        <v>11545</v>
      </c>
      <c r="M4123" t="s">
        <v>11546</v>
      </c>
      <c r="N4123">
        <v>8.2238888879999994</v>
      </c>
      <c r="O4123">
        <v>0</v>
      </c>
      <c r="P4123">
        <v>0</v>
      </c>
      <c r="Q4123">
        <v>0</v>
      </c>
      <c r="R4123">
        <v>233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1916.166111</v>
      </c>
      <c r="Y4123">
        <v>0</v>
      </c>
      <c r="Z4123">
        <v>0</v>
      </c>
    </row>
    <row r="4124" spans="1:26" x14ac:dyDescent="0.3">
      <c r="A4124">
        <v>2768624</v>
      </c>
      <c r="B4124">
        <v>1</v>
      </c>
      <c r="C4124" t="s">
        <v>76</v>
      </c>
      <c r="D4124" t="s">
        <v>99</v>
      </c>
      <c r="E4124" t="s">
        <v>145</v>
      </c>
      <c r="F4124" t="s">
        <v>11547</v>
      </c>
      <c r="G4124" t="s">
        <v>160</v>
      </c>
      <c r="H4124" t="s">
        <v>46</v>
      </c>
      <c r="I4124" t="s">
        <v>129</v>
      </c>
      <c r="J4124" t="s">
        <v>130</v>
      </c>
      <c r="K4124" t="s">
        <v>131</v>
      </c>
      <c r="L4124" t="s">
        <v>11548</v>
      </c>
      <c r="M4124" t="s">
        <v>11549</v>
      </c>
      <c r="N4124">
        <v>2.8055555550000002</v>
      </c>
      <c r="O4124">
        <v>0</v>
      </c>
      <c r="P4124">
        <v>87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244.08333300000001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2768623</v>
      </c>
      <c r="B4125">
        <v>1</v>
      </c>
      <c r="C4125" t="s">
        <v>76</v>
      </c>
      <c r="D4125" t="s">
        <v>97</v>
      </c>
      <c r="E4125" t="s">
        <v>126</v>
      </c>
      <c r="F4125" t="s">
        <v>11550</v>
      </c>
      <c r="G4125" t="s">
        <v>344</v>
      </c>
      <c r="H4125" t="s">
        <v>46</v>
      </c>
      <c r="I4125" t="s">
        <v>129</v>
      </c>
      <c r="J4125" t="s">
        <v>130</v>
      </c>
      <c r="K4125" t="s">
        <v>142</v>
      </c>
      <c r="L4125" t="s">
        <v>11551</v>
      </c>
      <c r="M4125" t="s">
        <v>11552</v>
      </c>
      <c r="N4125">
        <v>5.5533333330000003</v>
      </c>
      <c r="O4125">
        <v>0</v>
      </c>
      <c r="P4125">
        <v>20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111.066667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2768694</v>
      </c>
      <c r="B4126">
        <v>1</v>
      </c>
      <c r="C4126" t="s">
        <v>77</v>
      </c>
      <c r="D4126" t="s">
        <v>118</v>
      </c>
      <c r="E4126" t="s">
        <v>158</v>
      </c>
      <c r="F4126" t="s">
        <v>11111</v>
      </c>
      <c r="G4126" t="s">
        <v>344</v>
      </c>
      <c r="H4126" t="s">
        <v>47</v>
      </c>
      <c r="I4126" t="s">
        <v>129</v>
      </c>
      <c r="J4126" t="s">
        <v>130</v>
      </c>
      <c r="K4126" t="s">
        <v>142</v>
      </c>
      <c r="L4126" t="s">
        <v>11553</v>
      </c>
      <c r="M4126" t="s">
        <v>11554</v>
      </c>
      <c r="N4126">
        <v>8.9499999999999993</v>
      </c>
      <c r="O4126">
        <v>5</v>
      </c>
      <c r="P4126">
        <v>152</v>
      </c>
      <c r="Q4126">
        <v>0</v>
      </c>
      <c r="R4126">
        <v>0</v>
      </c>
      <c r="S4126">
        <v>11</v>
      </c>
      <c r="T4126">
        <v>0</v>
      </c>
      <c r="U4126">
        <v>44.75</v>
      </c>
      <c r="V4126">
        <v>1360.4</v>
      </c>
      <c r="W4126">
        <v>0</v>
      </c>
      <c r="X4126">
        <v>0</v>
      </c>
      <c r="Y4126">
        <v>98.45</v>
      </c>
      <c r="Z4126">
        <v>0</v>
      </c>
    </row>
    <row r="4127" spans="1:26" x14ac:dyDescent="0.3">
      <c r="A4127">
        <v>2768875</v>
      </c>
      <c r="B4127">
        <v>1</v>
      </c>
      <c r="C4127" t="s">
        <v>77</v>
      </c>
      <c r="D4127" t="s">
        <v>118</v>
      </c>
      <c r="E4127" t="s">
        <v>158</v>
      </c>
      <c r="F4127" t="s">
        <v>11555</v>
      </c>
      <c r="G4127" t="s">
        <v>344</v>
      </c>
      <c r="H4127" t="s">
        <v>47</v>
      </c>
      <c r="I4127" t="s">
        <v>129</v>
      </c>
      <c r="J4127" t="s">
        <v>130</v>
      </c>
      <c r="K4127" t="s">
        <v>142</v>
      </c>
      <c r="L4127" t="s">
        <v>11553</v>
      </c>
      <c r="M4127" t="s">
        <v>11556</v>
      </c>
      <c r="N4127">
        <v>9.2466666659999994</v>
      </c>
      <c r="O4127">
        <v>12</v>
      </c>
      <c r="P4127">
        <v>47</v>
      </c>
      <c r="Q4127">
        <v>0</v>
      </c>
      <c r="R4127">
        <v>0</v>
      </c>
      <c r="S4127">
        <v>0</v>
      </c>
      <c r="T4127">
        <v>0</v>
      </c>
      <c r="U4127">
        <v>110.96</v>
      </c>
      <c r="V4127">
        <v>434.59333299999997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2768630</v>
      </c>
      <c r="B4128">
        <v>1</v>
      </c>
      <c r="C4128" t="s">
        <v>77</v>
      </c>
      <c r="D4128" t="s">
        <v>123</v>
      </c>
      <c r="E4128" t="s">
        <v>158</v>
      </c>
      <c r="F4128" t="s">
        <v>159</v>
      </c>
      <c r="G4128" t="s">
        <v>344</v>
      </c>
      <c r="H4128" t="s">
        <v>47</v>
      </c>
      <c r="I4128" t="s">
        <v>129</v>
      </c>
      <c r="J4128" t="s">
        <v>130</v>
      </c>
      <c r="K4128" t="s">
        <v>142</v>
      </c>
      <c r="L4128" t="s">
        <v>11557</v>
      </c>
      <c r="M4128" t="s">
        <v>11558</v>
      </c>
      <c r="N4128">
        <v>7.926666666</v>
      </c>
      <c r="O4128">
        <v>213</v>
      </c>
      <c r="P4128">
        <v>141</v>
      </c>
      <c r="Q4128">
        <v>0</v>
      </c>
      <c r="R4128">
        <v>0</v>
      </c>
      <c r="S4128">
        <v>0</v>
      </c>
      <c r="T4128">
        <v>0</v>
      </c>
      <c r="U4128">
        <v>1688.38</v>
      </c>
      <c r="V4128">
        <v>1117.6600000000001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2768631</v>
      </c>
      <c r="B4129">
        <v>1</v>
      </c>
      <c r="C4129" t="s">
        <v>76</v>
      </c>
      <c r="D4129" t="s">
        <v>79</v>
      </c>
      <c r="E4129" t="s">
        <v>163</v>
      </c>
      <c r="F4129" t="s">
        <v>11559</v>
      </c>
      <c r="G4129" t="s">
        <v>344</v>
      </c>
      <c r="H4129" t="s">
        <v>47</v>
      </c>
      <c r="I4129" t="s">
        <v>129</v>
      </c>
      <c r="J4129" t="s">
        <v>130</v>
      </c>
      <c r="K4129" t="s">
        <v>142</v>
      </c>
      <c r="L4129" t="s">
        <v>11560</v>
      </c>
      <c r="M4129" t="s">
        <v>11561</v>
      </c>
      <c r="N4129">
        <v>3.2211111109999999</v>
      </c>
      <c r="O4129">
        <v>2</v>
      </c>
      <c r="P4129">
        <v>7641</v>
      </c>
      <c r="Q4129">
        <v>0</v>
      </c>
      <c r="R4129">
        <v>0</v>
      </c>
      <c r="S4129">
        <v>0</v>
      </c>
      <c r="T4129">
        <v>0</v>
      </c>
      <c r="U4129">
        <v>6.4422220000000001</v>
      </c>
      <c r="V4129">
        <v>24612.509999000002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2768633</v>
      </c>
      <c r="B4130">
        <v>1</v>
      </c>
      <c r="C4130" t="s">
        <v>77</v>
      </c>
      <c r="D4130" t="s">
        <v>111</v>
      </c>
      <c r="E4130" t="s">
        <v>158</v>
      </c>
      <c r="F4130" t="s">
        <v>11562</v>
      </c>
      <c r="G4130" t="s">
        <v>199</v>
      </c>
      <c r="H4130" t="s">
        <v>47</v>
      </c>
      <c r="I4130" t="s">
        <v>339</v>
      </c>
      <c r="J4130" t="s">
        <v>130</v>
      </c>
      <c r="K4130" t="s">
        <v>131</v>
      </c>
      <c r="L4130" t="s">
        <v>11563</v>
      </c>
      <c r="M4130" t="s">
        <v>11564</v>
      </c>
      <c r="N4130">
        <v>8.3333330000000001E-3</v>
      </c>
      <c r="O4130">
        <v>0</v>
      </c>
      <c r="P4130">
        <v>0</v>
      </c>
      <c r="Q4130">
        <v>0</v>
      </c>
      <c r="R4130">
        <v>0</v>
      </c>
      <c r="S4130">
        <v>9</v>
      </c>
      <c r="T4130">
        <v>578</v>
      </c>
      <c r="U4130">
        <v>0</v>
      </c>
      <c r="V4130">
        <v>0</v>
      </c>
      <c r="W4130">
        <v>0</v>
      </c>
      <c r="X4130">
        <v>0</v>
      </c>
      <c r="Y4130">
        <v>7.4999999999999997E-2</v>
      </c>
      <c r="Z4130">
        <v>4.8166659999999997</v>
      </c>
    </row>
    <row r="4131" spans="1:26" x14ac:dyDescent="0.3">
      <c r="A4131">
        <v>2768634</v>
      </c>
      <c r="B4131">
        <v>1</v>
      </c>
      <c r="C4131" t="s">
        <v>76</v>
      </c>
      <c r="D4131" t="s">
        <v>103</v>
      </c>
      <c r="E4131" t="s">
        <v>167</v>
      </c>
      <c r="F4131" t="s">
        <v>11565</v>
      </c>
      <c r="G4131" t="s">
        <v>344</v>
      </c>
      <c r="H4131" t="s">
        <v>46</v>
      </c>
      <c r="I4131" t="s">
        <v>129</v>
      </c>
      <c r="J4131" t="s">
        <v>130</v>
      </c>
      <c r="K4131" t="s">
        <v>142</v>
      </c>
      <c r="L4131" t="s">
        <v>11566</v>
      </c>
      <c r="M4131" t="s">
        <v>11567</v>
      </c>
      <c r="N4131">
        <v>6.5891666659999997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17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112.015833</v>
      </c>
    </row>
    <row r="4132" spans="1:26" x14ac:dyDescent="0.3">
      <c r="A4132">
        <v>2768604</v>
      </c>
      <c r="B4132">
        <v>2</v>
      </c>
      <c r="C4132" t="s">
        <v>76</v>
      </c>
      <c r="D4132" t="s">
        <v>99</v>
      </c>
      <c r="E4132" t="s">
        <v>138</v>
      </c>
      <c r="F4132" t="s">
        <v>4943</v>
      </c>
      <c r="G4132" t="s">
        <v>364</v>
      </c>
      <c r="H4132" t="s">
        <v>47</v>
      </c>
      <c r="I4132" t="s">
        <v>129</v>
      </c>
      <c r="J4132" t="s">
        <v>130</v>
      </c>
      <c r="K4132" t="s">
        <v>131</v>
      </c>
      <c r="L4132" t="s">
        <v>11515</v>
      </c>
      <c r="M4132" t="s">
        <v>11568</v>
      </c>
      <c r="N4132">
        <v>0.26500000000000001</v>
      </c>
      <c r="O4132">
        <v>59</v>
      </c>
      <c r="P4132">
        <v>2176</v>
      </c>
      <c r="Q4132">
        <v>0</v>
      </c>
      <c r="R4132">
        <v>0</v>
      </c>
      <c r="S4132">
        <v>0</v>
      </c>
      <c r="T4132">
        <v>0</v>
      </c>
      <c r="U4132">
        <v>15.635</v>
      </c>
      <c r="V4132">
        <v>576.64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2768638</v>
      </c>
      <c r="B4133">
        <v>1</v>
      </c>
      <c r="C4133" t="s">
        <v>76</v>
      </c>
      <c r="D4133" t="s">
        <v>96</v>
      </c>
      <c r="E4133" t="s">
        <v>153</v>
      </c>
      <c r="F4133" t="s">
        <v>11569</v>
      </c>
      <c r="G4133" t="s">
        <v>155</v>
      </c>
      <c r="H4133" t="s">
        <v>46</v>
      </c>
      <c r="I4133" t="s">
        <v>129</v>
      </c>
      <c r="J4133" t="s">
        <v>130</v>
      </c>
      <c r="K4133" t="s">
        <v>131</v>
      </c>
      <c r="L4133" t="s">
        <v>11570</v>
      </c>
      <c r="M4133" t="s">
        <v>11571</v>
      </c>
      <c r="N4133">
        <v>1.8586111110000001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1.858611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2768640</v>
      </c>
      <c r="B4134">
        <v>1</v>
      </c>
      <c r="C4134" t="s">
        <v>77</v>
      </c>
      <c r="D4134" t="s">
        <v>119</v>
      </c>
      <c r="E4134" t="s">
        <v>167</v>
      </c>
      <c r="F4134" t="s">
        <v>4934</v>
      </c>
      <c r="G4134" t="s">
        <v>348</v>
      </c>
      <c r="H4134" t="s">
        <v>46</v>
      </c>
      <c r="I4134" t="s">
        <v>129</v>
      </c>
      <c r="J4134" t="s">
        <v>130</v>
      </c>
      <c r="K4134" t="s">
        <v>142</v>
      </c>
      <c r="L4134" t="s">
        <v>11572</v>
      </c>
      <c r="M4134" t="s">
        <v>11573</v>
      </c>
      <c r="N4134">
        <v>6.1974999999999998</v>
      </c>
      <c r="O4134">
        <v>0</v>
      </c>
      <c r="P4134">
        <v>218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1351.0550000000001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2768641</v>
      </c>
      <c r="B4135">
        <v>1</v>
      </c>
      <c r="C4135" t="s">
        <v>76</v>
      </c>
      <c r="D4135" t="s">
        <v>96</v>
      </c>
      <c r="E4135" t="s">
        <v>167</v>
      </c>
      <c r="F4135" t="s">
        <v>6645</v>
      </c>
      <c r="G4135" t="s">
        <v>344</v>
      </c>
      <c r="H4135" t="s">
        <v>46</v>
      </c>
      <c r="I4135" t="s">
        <v>129</v>
      </c>
      <c r="J4135" t="s">
        <v>130</v>
      </c>
      <c r="K4135" t="s">
        <v>142</v>
      </c>
      <c r="L4135" t="s">
        <v>11574</v>
      </c>
      <c r="M4135" t="s">
        <v>11575</v>
      </c>
      <c r="N4135">
        <v>7.03</v>
      </c>
      <c r="O4135">
        <v>0</v>
      </c>
      <c r="P4135">
        <v>42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295.26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2768643</v>
      </c>
      <c r="B4136">
        <v>1</v>
      </c>
      <c r="C4136" t="s">
        <v>77</v>
      </c>
      <c r="D4136" t="s">
        <v>122</v>
      </c>
      <c r="E4136" t="s">
        <v>222</v>
      </c>
      <c r="F4136" t="s">
        <v>11576</v>
      </c>
      <c r="G4136" t="s">
        <v>348</v>
      </c>
      <c r="H4136" t="s">
        <v>47</v>
      </c>
      <c r="I4136" t="s">
        <v>129</v>
      </c>
      <c r="J4136" t="s">
        <v>130</v>
      </c>
      <c r="K4136" t="s">
        <v>142</v>
      </c>
      <c r="L4136" t="s">
        <v>11577</v>
      </c>
      <c r="M4136" t="s">
        <v>11578</v>
      </c>
      <c r="N4136">
        <v>3.3272222220000001</v>
      </c>
      <c r="O4136">
        <v>0</v>
      </c>
      <c r="P4136">
        <v>0</v>
      </c>
      <c r="Q4136">
        <v>21</v>
      </c>
      <c r="R4136">
        <v>2739</v>
      </c>
      <c r="S4136">
        <v>0</v>
      </c>
      <c r="T4136">
        <v>0</v>
      </c>
      <c r="U4136">
        <v>0</v>
      </c>
      <c r="V4136">
        <v>0</v>
      </c>
      <c r="W4136">
        <v>69.871667000000002</v>
      </c>
      <c r="X4136">
        <v>9113.2616660000003</v>
      </c>
      <c r="Y4136">
        <v>0</v>
      </c>
      <c r="Z4136">
        <v>0</v>
      </c>
    </row>
    <row r="4137" spans="1:26" x14ac:dyDescent="0.3">
      <c r="A4137">
        <v>2768644</v>
      </c>
      <c r="B4137">
        <v>1</v>
      </c>
      <c r="C4137" t="s">
        <v>76</v>
      </c>
      <c r="D4137" t="s">
        <v>104</v>
      </c>
      <c r="E4137" t="s">
        <v>167</v>
      </c>
      <c r="F4137" t="s">
        <v>11579</v>
      </c>
      <c r="G4137" t="s">
        <v>348</v>
      </c>
      <c r="H4137" t="s">
        <v>46</v>
      </c>
      <c r="I4137" t="s">
        <v>129</v>
      </c>
      <c r="J4137" t="s">
        <v>130</v>
      </c>
      <c r="K4137" t="s">
        <v>142</v>
      </c>
      <c r="L4137" t="s">
        <v>11580</v>
      </c>
      <c r="M4137" t="s">
        <v>11581</v>
      </c>
      <c r="N4137">
        <v>7.75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44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341</v>
      </c>
    </row>
    <row r="4138" spans="1:26" x14ac:dyDescent="0.3">
      <c r="A4138">
        <v>2768646</v>
      </c>
      <c r="B4138">
        <v>1</v>
      </c>
      <c r="C4138" t="s">
        <v>76</v>
      </c>
      <c r="D4138" t="s">
        <v>100</v>
      </c>
      <c r="E4138" t="s">
        <v>163</v>
      </c>
      <c r="F4138" t="s">
        <v>11582</v>
      </c>
      <c r="G4138" t="s">
        <v>348</v>
      </c>
      <c r="H4138" t="s">
        <v>47</v>
      </c>
      <c r="I4138" t="s">
        <v>129</v>
      </c>
      <c r="J4138" t="s">
        <v>130</v>
      </c>
      <c r="K4138" t="s">
        <v>142</v>
      </c>
      <c r="L4138" t="s">
        <v>11583</v>
      </c>
      <c r="M4138" t="s">
        <v>11584</v>
      </c>
      <c r="N4138">
        <v>1.0905555549999999</v>
      </c>
      <c r="O4138">
        <v>14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15.267778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3">
      <c r="A4139">
        <v>2768655</v>
      </c>
      <c r="B4139">
        <v>1</v>
      </c>
      <c r="C4139" t="s">
        <v>76</v>
      </c>
      <c r="D4139" t="s">
        <v>90</v>
      </c>
      <c r="E4139" t="s">
        <v>167</v>
      </c>
      <c r="F4139" t="s">
        <v>11585</v>
      </c>
      <c r="G4139" t="s">
        <v>160</v>
      </c>
      <c r="H4139" t="s">
        <v>46</v>
      </c>
      <c r="I4139" t="s">
        <v>129</v>
      </c>
      <c r="J4139" t="s">
        <v>130</v>
      </c>
      <c r="K4139" t="s">
        <v>131</v>
      </c>
      <c r="L4139" t="s">
        <v>11586</v>
      </c>
      <c r="M4139" t="s">
        <v>11587</v>
      </c>
      <c r="N4139">
        <v>0.215277777</v>
      </c>
      <c r="O4139">
        <v>0</v>
      </c>
      <c r="P4139">
        <v>589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126.79861099999999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2768652</v>
      </c>
      <c r="B4140">
        <v>1</v>
      </c>
      <c r="C4140" t="s">
        <v>77</v>
      </c>
      <c r="D4140" t="s">
        <v>122</v>
      </c>
      <c r="E4140" t="s">
        <v>222</v>
      </c>
      <c r="F4140" t="s">
        <v>11588</v>
      </c>
      <c r="G4140" t="s">
        <v>344</v>
      </c>
      <c r="H4140" t="s">
        <v>47</v>
      </c>
      <c r="I4140" t="s">
        <v>129</v>
      </c>
      <c r="J4140" t="s">
        <v>130</v>
      </c>
      <c r="K4140" t="s">
        <v>142</v>
      </c>
      <c r="L4140" t="s">
        <v>11589</v>
      </c>
      <c r="M4140" t="s">
        <v>11590</v>
      </c>
      <c r="N4140">
        <v>3.2683333330000002</v>
      </c>
      <c r="O4140">
        <v>0</v>
      </c>
      <c r="P4140">
        <v>0</v>
      </c>
      <c r="Q4140">
        <v>2</v>
      </c>
      <c r="R4140">
        <v>955</v>
      </c>
      <c r="S4140">
        <v>0</v>
      </c>
      <c r="T4140">
        <v>0</v>
      </c>
      <c r="U4140">
        <v>0</v>
      </c>
      <c r="V4140">
        <v>0</v>
      </c>
      <c r="W4140">
        <v>6.5366669999999996</v>
      </c>
      <c r="X4140">
        <v>3121.2583330000002</v>
      </c>
      <c r="Y4140">
        <v>0</v>
      </c>
      <c r="Z4140">
        <v>0</v>
      </c>
    </row>
    <row r="4141" spans="1:26" x14ac:dyDescent="0.3">
      <c r="A4141">
        <v>2768648</v>
      </c>
      <c r="B4141">
        <v>1</v>
      </c>
      <c r="C4141" t="s">
        <v>76</v>
      </c>
      <c r="D4141" t="s">
        <v>88</v>
      </c>
      <c r="E4141" t="s">
        <v>222</v>
      </c>
      <c r="F4141" t="s">
        <v>11591</v>
      </c>
      <c r="G4141" t="s">
        <v>199</v>
      </c>
      <c r="H4141" t="s">
        <v>47</v>
      </c>
      <c r="I4141" t="s">
        <v>129</v>
      </c>
      <c r="J4141" t="s">
        <v>130</v>
      </c>
      <c r="K4141" t="s">
        <v>131</v>
      </c>
      <c r="L4141" t="s">
        <v>11592</v>
      </c>
      <c r="M4141" t="s">
        <v>11593</v>
      </c>
      <c r="N4141">
        <v>9.3888888000000004E-2</v>
      </c>
      <c r="O4141">
        <v>23</v>
      </c>
      <c r="P4141">
        <v>1622</v>
      </c>
      <c r="Q4141">
        <v>0</v>
      </c>
      <c r="R4141">
        <v>0</v>
      </c>
      <c r="S4141">
        <v>0</v>
      </c>
      <c r="T4141">
        <v>0</v>
      </c>
      <c r="U4141">
        <v>2.1594440000000001</v>
      </c>
      <c r="V4141">
        <v>152.28777600000001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2768659</v>
      </c>
      <c r="B4142">
        <v>1</v>
      </c>
      <c r="C4142" t="s">
        <v>77</v>
      </c>
      <c r="D4142" t="s">
        <v>123</v>
      </c>
      <c r="E4142" t="s">
        <v>153</v>
      </c>
      <c r="F4142" t="s">
        <v>11594</v>
      </c>
      <c r="G4142" t="s">
        <v>155</v>
      </c>
      <c r="H4142" t="s">
        <v>46</v>
      </c>
      <c r="I4142" t="s">
        <v>129</v>
      </c>
      <c r="J4142" t="s">
        <v>130</v>
      </c>
      <c r="K4142" t="s">
        <v>131</v>
      </c>
      <c r="L4142" t="s">
        <v>11595</v>
      </c>
      <c r="M4142" t="s">
        <v>11596</v>
      </c>
      <c r="N4142">
        <v>1.446388888</v>
      </c>
      <c r="O4142">
        <v>0</v>
      </c>
      <c r="P4142">
        <v>2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2.8927779999999998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2768651</v>
      </c>
      <c r="B4143">
        <v>1</v>
      </c>
      <c r="C4143" t="s">
        <v>76</v>
      </c>
      <c r="D4143" t="s">
        <v>103</v>
      </c>
      <c r="E4143" t="s">
        <v>126</v>
      </c>
      <c r="F4143" t="s">
        <v>5849</v>
      </c>
      <c r="G4143" t="s">
        <v>344</v>
      </c>
      <c r="H4143" t="s">
        <v>46</v>
      </c>
      <c r="I4143" t="s">
        <v>129</v>
      </c>
      <c r="J4143" t="s">
        <v>130</v>
      </c>
      <c r="K4143" t="s">
        <v>142</v>
      </c>
      <c r="L4143" t="s">
        <v>11597</v>
      </c>
      <c r="M4143" t="s">
        <v>11598</v>
      </c>
      <c r="N4143">
        <v>6.4580555549999996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29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187.28361100000001</v>
      </c>
    </row>
    <row r="4144" spans="1:26" x14ac:dyDescent="0.3">
      <c r="A4144">
        <v>2768654</v>
      </c>
      <c r="B4144">
        <v>1</v>
      </c>
      <c r="C4144" t="s">
        <v>76</v>
      </c>
      <c r="D4144" t="s">
        <v>106</v>
      </c>
      <c r="E4144" t="s">
        <v>167</v>
      </c>
      <c r="F4144" t="s">
        <v>11599</v>
      </c>
      <c r="G4144" t="s">
        <v>348</v>
      </c>
      <c r="H4144" t="s">
        <v>46</v>
      </c>
      <c r="I4144" t="s">
        <v>129</v>
      </c>
      <c r="J4144" t="s">
        <v>130</v>
      </c>
      <c r="K4144" t="s">
        <v>142</v>
      </c>
      <c r="L4144" t="s">
        <v>11600</v>
      </c>
      <c r="M4144" t="s">
        <v>11601</v>
      </c>
      <c r="N4144">
        <v>3.7852777770000001</v>
      </c>
      <c r="O4144">
        <v>0</v>
      </c>
      <c r="P4144">
        <v>1013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3834.4863879999998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2768656</v>
      </c>
      <c r="B4145">
        <v>1</v>
      </c>
      <c r="C4145" t="s">
        <v>76</v>
      </c>
      <c r="D4145" t="s">
        <v>99</v>
      </c>
      <c r="E4145" t="s">
        <v>158</v>
      </c>
      <c r="F4145" t="s">
        <v>6893</v>
      </c>
      <c r="G4145" t="s">
        <v>199</v>
      </c>
      <c r="H4145" t="s">
        <v>47</v>
      </c>
      <c r="I4145" t="s">
        <v>129</v>
      </c>
      <c r="J4145" t="s">
        <v>130</v>
      </c>
      <c r="K4145" t="s">
        <v>131</v>
      </c>
      <c r="L4145" t="s">
        <v>11602</v>
      </c>
      <c r="M4145" t="s">
        <v>11603</v>
      </c>
      <c r="N4145">
        <v>0.75749999999999995</v>
      </c>
      <c r="O4145">
        <v>131</v>
      </c>
      <c r="P4145">
        <v>3849</v>
      </c>
      <c r="Q4145">
        <v>0</v>
      </c>
      <c r="R4145">
        <v>0</v>
      </c>
      <c r="S4145">
        <v>0</v>
      </c>
      <c r="T4145">
        <v>0</v>
      </c>
      <c r="U4145">
        <v>99.232500000000002</v>
      </c>
      <c r="V4145">
        <v>2915.6174999999998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2768658</v>
      </c>
      <c r="B4146">
        <v>1</v>
      </c>
      <c r="C4146" t="s">
        <v>76</v>
      </c>
      <c r="D4146" t="s">
        <v>100</v>
      </c>
      <c r="E4146" t="s">
        <v>163</v>
      </c>
      <c r="F4146" t="s">
        <v>10259</v>
      </c>
      <c r="G4146" t="s">
        <v>348</v>
      </c>
      <c r="H4146" t="s">
        <v>47</v>
      </c>
      <c r="I4146" t="s">
        <v>129</v>
      </c>
      <c r="J4146" t="s">
        <v>130</v>
      </c>
      <c r="K4146" t="s">
        <v>142</v>
      </c>
      <c r="L4146" t="s">
        <v>11604</v>
      </c>
      <c r="M4146" t="s">
        <v>11605</v>
      </c>
      <c r="N4146">
        <v>3.6208333330000002</v>
      </c>
      <c r="O4146">
        <v>1</v>
      </c>
      <c r="P4146">
        <v>115</v>
      </c>
      <c r="Q4146">
        <v>0</v>
      </c>
      <c r="R4146">
        <v>0</v>
      </c>
      <c r="S4146">
        <v>0</v>
      </c>
      <c r="T4146">
        <v>0</v>
      </c>
      <c r="U4146">
        <v>3.6208330000000002</v>
      </c>
      <c r="V4146">
        <v>416.39583299999998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2768663</v>
      </c>
      <c r="B4147">
        <v>1</v>
      </c>
      <c r="C4147" t="s">
        <v>76</v>
      </c>
      <c r="D4147" t="s">
        <v>87</v>
      </c>
      <c r="E4147" t="s">
        <v>163</v>
      </c>
      <c r="F4147" t="s">
        <v>10841</v>
      </c>
      <c r="G4147" t="s">
        <v>348</v>
      </c>
      <c r="H4147" t="s">
        <v>47</v>
      </c>
      <c r="I4147" t="s">
        <v>129</v>
      </c>
      <c r="J4147" t="s">
        <v>130</v>
      </c>
      <c r="K4147" t="s">
        <v>142</v>
      </c>
      <c r="L4147" t="s">
        <v>11606</v>
      </c>
      <c r="M4147" t="s">
        <v>11607</v>
      </c>
      <c r="N4147">
        <v>7.0794444439999999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43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304.416111</v>
      </c>
    </row>
    <row r="4148" spans="1:26" x14ac:dyDescent="0.3">
      <c r="A4148">
        <v>2768665</v>
      </c>
      <c r="B4148">
        <v>1</v>
      </c>
      <c r="C4148" t="s">
        <v>76</v>
      </c>
      <c r="D4148" t="s">
        <v>80</v>
      </c>
      <c r="E4148" t="s">
        <v>167</v>
      </c>
      <c r="F4148" t="s">
        <v>11608</v>
      </c>
      <c r="G4148" t="s">
        <v>11027</v>
      </c>
      <c r="H4148" t="s">
        <v>46</v>
      </c>
      <c r="I4148" t="s">
        <v>129</v>
      </c>
      <c r="J4148" t="s">
        <v>130</v>
      </c>
      <c r="K4148" t="s">
        <v>131</v>
      </c>
      <c r="L4148" t="s">
        <v>11609</v>
      </c>
      <c r="M4148" t="s">
        <v>11610</v>
      </c>
      <c r="N4148">
        <v>5.0724999999999998</v>
      </c>
      <c r="O4148">
        <v>0</v>
      </c>
      <c r="P4148">
        <v>152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771.02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2768671</v>
      </c>
      <c r="B4149">
        <v>1</v>
      </c>
      <c r="C4149" t="s">
        <v>76</v>
      </c>
      <c r="D4149" t="s">
        <v>106</v>
      </c>
      <c r="E4149" t="s">
        <v>126</v>
      </c>
      <c r="F4149" t="s">
        <v>11611</v>
      </c>
      <c r="G4149" t="s">
        <v>578</v>
      </c>
      <c r="H4149" t="s">
        <v>46</v>
      </c>
      <c r="I4149" t="s">
        <v>129</v>
      </c>
      <c r="J4149" t="s">
        <v>130</v>
      </c>
      <c r="K4149" t="s">
        <v>131</v>
      </c>
      <c r="L4149" t="s">
        <v>11612</v>
      </c>
      <c r="M4149" t="s">
        <v>11613</v>
      </c>
      <c r="N4149">
        <v>1.0277777770000001</v>
      </c>
      <c r="O4149">
        <v>0</v>
      </c>
      <c r="P4149">
        <v>67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68.861110999999994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2768674</v>
      </c>
      <c r="B4150">
        <v>1</v>
      </c>
      <c r="C4150" t="s">
        <v>76</v>
      </c>
      <c r="D4150" t="s">
        <v>79</v>
      </c>
      <c r="E4150" t="s">
        <v>153</v>
      </c>
      <c r="F4150" t="s">
        <v>11614</v>
      </c>
      <c r="G4150" t="s">
        <v>206</v>
      </c>
      <c r="H4150" t="s">
        <v>46</v>
      </c>
      <c r="I4150" t="s">
        <v>129</v>
      </c>
      <c r="J4150" t="s">
        <v>130</v>
      </c>
      <c r="K4150" t="s">
        <v>131</v>
      </c>
      <c r="L4150" t="s">
        <v>11615</v>
      </c>
      <c r="M4150" t="s">
        <v>11616</v>
      </c>
      <c r="N4150">
        <v>1.244444444</v>
      </c>
      <c r="O4150">
        <v>0</v>
      </c>
      <c r="P4150">
        <v>3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3.733333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2768666</v>
      </c>
      <c r="B4151">
        <v>1</v>
      </c>
      <c r="C4151" t="s">
        <v>77</v>
      </c>
      <c r="D4151" t="s">
        <v>109</v>
      </c>
      <c r="E4151" t="s">
        <v>158</v>
      </c>
      <c r="F4151" t="s">
        <v>11617</v>
      </c>
      <c r="G4151" t="s">
        <v>199</v>
      </c>
      <c r="H4151" t="s">
        <v>47</v>
      </c>
      <c r="I4151" t="s">
        <v>129</v>
      </c>
      <c r="J4151" t="s">
        <v>130</v>
      </c>
      <c r="K4151" t="s">
        <v>131</v>
      </c>
      <c r="L4151" t="s">
        <v>11618</v>
      </c>
      <c r="M4151" t="s">
        <v>11619</v>
      </c>
      <c r="N4151">
        <v>0.41666666600000002</v>
      </c>
      <c r="O4151">
        <v>11</v>
      </c>
      <c r="P4151">
        <v>326</v>
      </c>
      <c r="Q4151">
        <v>0</v>
      </c>
      <c r="R4151">
        <v>0</v>
      </c>
      <c r="S4151">
        <v>0</v>
      </c>
      <c r="T4151">
        <v>0</v>
      </c>
      <c r="U4151">
        <v>4.5833329999999997</v>
      </c>
      <c r="V4151">
        <v>135.83333300000001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2768668</v>
      </c>
      <c r="B4152">
        <v>1</v>
      </c>
      <c r="C4152" t="s">
        <v>77</v>
      </c>
      <c r="D4152" t="s">
        <v>113</v>
      </c>
      <c r="E4152" t="s">
        <v>222</v>
      </c>
      <c r="F4152" t="s">
        <v>11620</v>
      </c>
      <c r="G4152" t="s">
        <v>199</v>
      </c>
      <c r="H4152" t="s">
        <v>47</v>
      </c>
      <c r="I4152" t="s">
        <v>129</v>
      </c>
      <c r="J4152" t="s">
        <v>130</v>
      </c>
      <c r="K4152" t="s">
        <v>131</v>
      </c>
      <c r="L4152" t="s">
        <v>11621</v>
      </c>
      <c r="M4152" t="s">
        <v>11622</v>
      </c>
      <c r="N4152">
        <v>0.165833333</v>
      </c>
      <c r="O4152">
        <v>0</v>
      </c>
      <c r="P4152">
        <v>12</v>
      </c>
      <c r="Q4152">
        <v>105</v>
      </c>
      <c r="R4152">
        <v>7873</v>
      </c>
      <c r="S4152">
        <v>167</v>
      </c>
      <c r="T4152">
        <v>4943</v>
      </c>
      <c r="U4152">
        <v>0</v>
      </c>
      <c r="V4152">
        <v>1.99</v>
      </c>
      <c r="W4152">
        <v>17.412500000000001</v>
      </c>
      <c r="X4152">
        <v>1305.6058310000001</v>
      </c>
      <c r="Y4152">
        <v>27.694167</v>
      </c>
      <c r="Z4152">
        <v>819.71416499999998</v>
      </c>
    </row>
    <row r="4153" spans="1:26" x14ac:dyDescent="0.3">
      <c r="A4153">
        <v>2768669</v>
      </c>
      <c r="B4153">
        <v>1</v>
      </c>
      <c r="C4153" t="s">
        <v>76</v>
      </c>
      <c r="D4153" t="s">
        <v>100</v>
      </c>
      <c r="E4153" t="s">
        <v>167</v>
      </c>
      <c r="F4153" t="s">
        <v>11623</v>
      </c>
      <c r="G4153" t="s">
        <v>348</v>
      </c>
      <c r="H4153" t="s">
        <v>46</v>
      </c>
      <c r="I4153" t="s">
        <v>129</v>
      </c>
      <c r="J4153" t="s">
        <v>130</v>
      </c>
      <c r="K4153" t="s">
        <v>142</v>
      </c>
      <c r="L4153" t="s">
        <v>11624</v>
      </c>
      <c r="M4153" t="s">
        <v>11625</v>
      </c>
      <c r="N4153">
        <v>4.7575000000000003</v>
      </c>
      <c r="O4153">
        <v>0</v>
      </c>
      <c r="P4153">
        <v>175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832.5625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2768672</v>
      </c>
      <c r="B4154">
        <v>1</v>
      </c>
      <c r="C4154" t="s">
        <v>76</v>
      </c>
      <c r="D4154" t="s">
        <v>97</v>
      </c>
      <c r="E4154" t="s">
        <v>126</v>
      </c>
      <c r="F4154" t="s">
        <v>11626</v>
      </c>
      <c r="G4154" t="s">
        <v>371</v>
      </c>
      <c r="H4154" t="s">
        <v>46</v>
      </c>
      <c r="I4154" t="s">
        <v>129</v>
      </c>
      <c r="J4154" t="s">
        <v>130</v>
      </c>
      <c r="K4154" t="s">
        <v>131</v>
      </c>
      <c r="L4154" t="s">
        <v>11627</v>
      </c>
      <c r="M4154" t="s">
        <v>11628</v>
      </c>
      <c r="N4154">
        <v>2.5813888880000002</v>
      </c>
      <c r="O4154">
        <v>0</v>
      </c>
      <c r="P4154">
        <v>136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351.06888900000001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2768678</v>
      </c>
      <c r="B4155">
        <v>1</v>
      </c>
      <c r="C4155" t="s">
        <v>76</v>
      </c>
      <c r="D4155" t="s">
        <v>78</v>
      </c>
      <c r="E4155" t="s">
        <v>153</v>
      </c>
      <c r="F4155" t="s">
        <v>11629</v>
      </c>
      <c r="G4155" t="s">
        <v>206</v>
      </c>
      <c r="H4155" t="s">
        <v>46</v>
      </c>
      <c r="I4155" t="s">
        <v>129</v>
      </c>
      <c r="J4155" t="s">
        <v>130</v>
      </c>
      <c r="K4155" t="s">
        <v>131</v>
      </c>
      <c r="L4155" t="s">
        <v>11630</v>
      </c>
      <c r="M4155" t="s">
        <v>11631</v>
      </c>
      <c r="N4155">
        <v>1.5677777770000001</v>
      </c>
      <c r="O4155">
        <v>0</v>
      </c>
      <c r="P4155">
        <v>2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3.1355559999999998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2768680</v>
      </c>
      <c r="B4156">
        <v>1</v>
      </c>
      <c r="C4156" t="s">
        <v>76</v>
      </c>
      <c r="D4156" t="s">
        <v>82</v>
      </c>
      <c r="E4156" t="s">
        <v>153</v>
      </c>
      <c r="F4156" t="s">
        <v>11516</v>
      </c>
      <c r="G4156" t="s">
        <v>155</v>
      </c>
      <c r="H4156" t="s">
        <v>46</v>
      </c>
      <c r="I4156" t="s">
        <v>129</v>
      </c>
      <c r="J4156" t="s">
        <v>130</v>
      </c>
      <c r="K4156" t="s">
        <v>131</v>
      </c>
      <c r="L4156" t="s">
        <v>11632</v>
      </c>
      <c r="M4156" t="s">
        <v>11633</v>
      </c>
      <c r="N4156">
        <v>2.656111111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2.6561110000000001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2768677</v>
      </c>
      <c r="B4157">
        <v>1</v>
      </c>
      <c r="C4157" t="s">
        <v>77</v>
      </c>
      <c r="D4157" t="s">
        <v>112</v>
      </c>
      <c r="E4157" t="s">
        <v>126</v>
      </c>
      <c r="F4157" t="s">
        <v>11634</v>
      </c>
      <c r="G4157" t="s">
        <v>371</v>
      </c>
      <c r="H4157" t="s">
        <v>46</v>
      </c>
      <c r="I4157" t="s">
        <v>129</v>
      </c>
      <c r="J4157" t="s">
        <v>130</v>
      </c>
      <c r="K4157" t="s">
        <v>131</v>
      </c>
      <c r="L4157" t="s">
        <v>11635</v>
      </c>
      <c r="M4157" t="s">
        <v>11636</v>
      </c>
      <c r="N4157">
        <v>0.34055555500000001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88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29.968889000000001</v>
      </c>
    </row>
    <row r="4158" spans="1:26" x14ac:dyDescent="0.3">
      <c r="A4158">
        <v>2768684</v>
      </c>
      <c r="B4158">
        <v>1</v>
      </c>
      <c r="C4158" t="s">
        <v>76</v>
      </c>
      <c r="D4158" t="s">
        <v>95</v>
      </c>
      <c r="E4158" t="s">
        <v>153</v>
      </c>
      <c r="F4158" t="s">
        <v>11637</v>
      </c>
      <c r="G4158" t="s">
        <v>155</v>
      </c>
      <c r="H4158" t="s">
        <v>46</v>
      </c>
      <c r="I4158" t="s">
        <v>129</v>
      </c>
      <c r="J4158" t="s">
        <v>130</v>
      </c>
      <c r="K4158" t="s">
        <v>131</v>
      </c>
      <c r="L4158" t="s">
        <v>11638</v>
      </c>
      <c r="M4158" t="s">
        <v>11639</v>
      </c>
      <c r="N4158">
        <v>3.2919444439999999</v>
      </c>
      <c r="O4158">
        <v>0</v>
      </c>
      <c r="P4158">
        <v>2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6.5838890000000001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2768686</v>
      </c>
      <c r="B4159">
        <v>1</v>
      </c>
      <c r="C4159" t="s">
        <v>76</v>
      </c>
      <c r="D4159" t="s">
        <v>101</v>
      </c>
      <c r="E4159" t="s">
        <v>158</v>
      </c>
      <c r="F4159" t="s">
        <v>11640</v>
      </c>
      <c r="G4159" t="s">
        <v>199</v>
      </c>
      <c r="H4159" t="s">
        <v>47</v>
      </c>
      <c r="I4159" t="s">
        <v>129</v>
      </c>
      <c r="J4159" t="s">
        <v>130</v>
      </c>
      <c r="K4159" t="s">
        <v>131</v>
      </c>
      <c r="L4159" t="s">
        <v>11641</v>
      </c>
      <c r="M4159" t="s">
        <v>11642</v>
      </c>
      <c r="N4159">
        <v>0.71111111100000002</v>
      </c>
      <c r="O4159">
        <v>58</v>
      </c>
      <c r="P4159">
        <v>3403</v>
      </c>
      <c r="Q4159">
        <v>0</v>
      </c>
      <c r="R4159">
        <v>0</v>
      </c>
      <c r="S4159">
        <v>0</v>
      </c>
      <c r="T4159">
        <v>0</v>
      </c>
      <c r="U4159">
        <v>41.244444000000001</v>
      </c>
      <c r="V4159">
        <v>2419.9111109999999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2768689</v>
      </c>
      <c r="B4160">
        <v>1</v>
      </c>
      <c r="C4160" t="s">
        <v>77</v>
      </c>
      <c r="D4160" t="s">
        <v>118</v>
      </c>
      <c r="E4160" t="s">
        <v>163</v>
      </c>
      <c r="F4160" t="s">
        <v>11643</v>
      </c>
      <c r="G4160" t="s">
        <v>199</v>
      </c>
      <c r="H4160" t="s">
        <v>47</v>
      </c>
      <c r="I4160" t="s">
        <v>129</v>
      </c>
      <c r="J4160" t="s">
        <v>130</v>
      </c>
      <c r="K4160" t="s">
        <v>131</v>
      </c>
      <c r="L4160" t="s">
        <v>11644</v>
      </c>
      <c r="M4160" t="s">
        <v>11645</v>
      </c>
      <c r="N4160">
        <v>7.0555555000000006E-2</v>
      </c>
      <c r="O4160">
        <v>0</v>
      </c>
      <c r="P4160">
        <v>110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7.7611109999999996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2768690</v>
      </c>
      <c r="B4161">
        <v>1</v>
      </c>
      <c r="C4161" t="s">
        <v>76</v>
      </c>
      <c r="D4161" t="s">
        <v>83</v>
      </c>
      <c r="E4161" t="s">
        <v>153</v>
      </c>
      <c r="F4161" t="s">
        <v>11646</v>
      </c>
      <c r="G4161" t="s">
        <v>155</v>
      </c>
      <c r="H4161" t="s">
        <v>46</v>
      </c>
      <c r="I4161" t="s">
        <v>129</v>
      </c>
      <c r="J4161" t="s">
        <v>130</v>
      </c>
      <c r="K4161" t="s">
        <v>131</v>
      </c>
      <c r="L4161" t="s">
        <v>11647</v>
      </c>
      <c r="M4161" t="s">
        <v>11648</v>
      </c>
      <c r="N4161">
        <v>5.4052777770000002</v>
      </c>
      <c r="O4161">
        <v>0</v>
      </c>
      <c r="P4161">
        <v>18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97.295000000000002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2768692</v>
      </c>
      <c r="B4162">
        <v>1</v>
      </c>
      <c r="C4162" t="s">
        <v>76</v>
      </c>
      <c r="D4162" t="s">
        <v>89</v>
      </c>
      <c r="E4162" t="s">
        <v>167</v>
      </c>
      <c r="F4162" t="s">
        <v>477</v>
      </c>
      <c r="G4162" t="s">
        <v>344</v>
      </c>
      <c r="H4162" t="s">
        <v>46</v>
      </c>
      <c r="I4162" t="s">
        <v>129</v>
      </c>
      <c r="J4162" t="s">
        <v>130</v>
      </c>
      <c r="K4162" t="s">
        <v>142</v>
      </c>
      <c r="L4162" t="s">
        <v>11649</v>
      </c>
      <c r="M4162" t="s">
        <v>11650</v>
      </c>
      <c r="N4162">
        <v>6.9163888880000002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188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1300.281111</v>
      </c>
    </row>
    <row r="4163" spans="1:26" x14ac:dyDescent="0.3">
      <c r="A4163">
        <v>2768697</v>
      </c>
      <c r="B4163">
        <v>1</v>
      </c>
      <c r="C4163" t="s">
        <v>77</v>
      </c>
      <c r="D4163" t="s">
        <v>111</v>
      </c>
      <c r="E4163" t="s">
        <v>163</v>
      </c>
      <c r="F4163" t="s">
        <v>11651</v>
      </c>
      <c r="G4163" t="s">
        <v>264</v>
      </c>
      <c r="H4163" t="s">
        <v>47</v>
      </c>
      <c r="I4163" t="s">
        <v>129</v>
      </c>
      <c r="J4163" t="s">
        <v>130</v>
      </c>
      <c r="K4163" t="s">
        <v>131</v>
      </c>
      <c r="L4163" t="s">
        <v>11652</v>
      </c>
      <c r="M4163" t="s">
        <v>11653</v>
      </c>
      <c r="N4163">
        <v>2.4230555549999999</v>
      </c>
      <c r="O4163">
        <v>0</v>
      </c>
      <c r="P4163">
        <v>0</v>
      </c>
      <c r="Q4163">
        <v>0</v>
      </c>
      <c r="R4163">
        <v>328</v>
      </c>
      <c r="S4163">
        <v>0</v>
      </c>
      <c r="T4163">
        <v>17</v>
      </c>
      <c r="U4163">
        <v>0</v>
      </c>
      <c r="V4163">
        <v>0</v>
      </c>
      <c r="W4163">
        <v>0</v>
      </c>
      <c r="X4163">
        <v>794.76222199999995</v>
      </c>
      <c r="Y4163">
        <v>0</v>
      </c>
      <c r="Z4163">
        <v>41.191943999999999</v>
      </c>
    </row>
    <row r="4164" spans="1:26" x14ac:dyDescent="0.3">
      <c r="A4164">
        <v>2768698</v>
      </c>
      <c r="B4164">
        <v>1</v>
      </c>
      <c r="C4164" t="s">
        <v>77</v>
      </c>
      <c r="D4164" t="s">
        <v>114</v>
      </c>
      <c r="E4164" t="s">
        <v>163</v>
      </c>
      <c r="F4164" t="s">
        <v>11654</v>
      </c>
      <c r="G4164" t="s">
        <v>264</v>
      </c>
      <c r="H4164" t="s">
        <v>47</v>
      </c>
      <c r="I4164" t="s">
        <v>129</v>
      </c>
      <c r="J4164" t="s">
        <v>130</v>
      </c>
      <c r="K4164" t="s">
        <v>131</v>
      </c>
      <c r="L4164" t="s">
        <v>11652</v>
      </c>
      <c r="M4164" t="s">
        <v>11655</v>
      </c>
      <c r="N4164">
        <v>2.1236111110000002</v>
      </c>
      <c r="O4164">
        <v>0</v>
      </c>
      <c r="P4164">
        <v>0</v>
      </c>
      <c r="Q4164">
        <v>0</v>
      </c>
      <c r="R4164">
        <v>0</v>
      </c>
      <c r="S4164">
        <v>39</v>
      </c>
      <c r="T4164">
        <v>10</v>
      </c>
      <c r="U4164">
        <v>0</v>
      </c>
      <c r="V4164">
        <v>0</v>
      </c>
      <c r="W4164">
        <v>0</v>
      </c>
      <c r="X4164">
        <v>0</v>
      </c>
      <c r="Y4164">
        <v>82.820832999999993</v>
      </c>
      <c r="Z4164">
        <v>21.236111000000001</v>
      </c>
    </row>
    <row r="4165" spans="1:26" x14ac:dyDescent="0.3">
      <c r="A4165">
        <v>2768677</v>
      </c>
      <c r="B4165">
        <v>2</v>
      </c>
      <c r="C4165" t="s">
        <v>77</v>
      </c>
      <c r="D4165" t="s">
        <v>112</v>
      </c>
      <c r="E4165" t="s">
        <v>167</v>
      </c>
      <c r="F4165" t="s">
        <v>11656</v>
      </c>
      <c r="G4165" t="s">
        <v>371</v>
      </c>
      <c r="H4165" t="s">
        <v>46</v>
      </c>
      <c r="I4165" t="s">
        <v>129</v>
      </c>
      <c r="J4165" t="s">
        <v>130</v>
      </c>
      <c r="K4165" t="s">
        <v>131</v>
      </c>
      <c r="L4165" t="s">
        <v>11636</v>
      </c>
      <c r="M4165" t="s">
        <v>11657</v>
      </c>
      <c r="N4165">
        <v>0.66611111099999998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271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180.516111</v>
      </c>
    </row>
    <row r="4166" spans="1:26" x14ac:dyDescent="0.3">
      <c r="A4166">
        <v>2768702</v>
      </c>
      <c r="B4166">
        <v>1</v>
      </c>
      <c r="C4166" t="s">
        <v>76</v>
      </c>
      <c r="D4166" t="s">
        <v>93</v>
      </c>
      <c r="E4166" t="s">
        <v>126</v>
      </c>
      <c r="F4166" t="s">
        <v>11658</v>
      </c>
      <c r="G4166" t="s">
        <v>128</v>
      </c>
      <c r="H4166" t="s">
        <v>46</v>
      </c>
      <c r="I4166" t="s">
        <v>129</v>
      </c>
      <c r="J4166" t="s">
        <v>130</v>
      </c>
      <c r="K4166" t="s">
        <v>131</v>
      </c>
      <c r="L4166" t="s">
        <v>11659</v>
      </c>
      <c r="M4166" t="s">
        <v>11660</v>
      </c>
      <c r="N4166">
        <v>1.8525</v>
      </c>
      <c r="O4166">
        <v>0</v>
      </c>
      <c r="P4166">
        <v>20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37.049999999999997</v>
      </c>
      <c r="W4166">
        <v>0</v>
      </c>
      <c r="X4166">
        <v>0</v>
      </c>
      <c r="Y4166">
        <v>0</v>
      </c>
      <c r="Z4166">
        <v>0</v>
      </c>
    </row>
    <row r="4167" spans="1:26" x14ac:dyDescent="0.3">
      <c r="A4167">
        <v>2768704</v>
      </c>
      <c r="B4167">
        <v>1</v>
      </c>
      <c r="C4167" t="s">
        <v>76</v>
      </c>
      <c r="D4167" t="s">
        <v>81</v>
      </c>
      <c r="E4167" t="s">
        <v>153</v>
      </c>
      <c r="F4167" t="s">
        <v>11661</v>
      </c>
      <c r="G4167" t="s">
        <v>249</v>
      </c>
      <c r="H4167" t="s">
        <v>46</v>
      </c>
      <c r="I4167" t="s">
        <v>129</v>
      </c>
      <c r="J4167" t="s">
        <v>130</v>
      </c>
      <c r="K4167" t="s">
        <v>131</v>
      </c>
      <c r="L4167" t="s">
        <v>11662</v>
      </c>
      <c r="M4167" t="s">
        <v>11663</v>
      </c>
      <c r="N4167">
        <v>3.3336111110000002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3.3336109999999999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2768706</v>
      </c>
      <c r="B4168">
        <v>1</v>
      </c>
      <c r="C4168" t="s">
        <v>76</v>
      </c>
      <c r="D4168" t="s">
        <v>79</v>
      </c>
      <c r="E4168" t="s">
        <v>167</v>
      </c>
      <c r="F4168" t="s">
        <v>11664</v>
      </c>
      <c r="G4168" t="s">
        <v>160</v>
      </c>
      <c r="H4168" t="s">
        <v>46</v>
      </c>
      <c r="I4168" t="s">
        <v>129</v>
      </c>
      <c r="J4168" t="s">
        <v>130</v>
      </c>
      <c r="K4168" t="s">
        <v>131</v>
      </c>
      <c r="L4168" t="s">
        <v>11665</v>
      </c>
      <c r="M4168" t="s">
        <v>11666</v>
      </c>
      <c r="N4168">
        <v>1.2580555550000001</v>
      </c>
      <c r="O4168">
        <v>0</v>
      </c>
      <c r="P4168">
        <v>18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22.645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2768708</v>
      </c>
      <c r="B4169">
        <v>1</v>
      </c>
      <c r="C4169" t="s">
        <v>76</v>
      </c>
      <c r="D4169" t="s">
        <v>81</v>
      </c>
      <c r="E4169" t="s">
        <v>153</v>
      </c>
      <c r="F4169" t="s">
        <v>10394</v>
      </c>
      <c r="G4169" t="s">
        <v>206</v>
      </c>
      <c r="H4169" t="s">
        <v>46</v>
      </c>
      <c r="I4169" t="s">
        <v>129</v>
      </c>
      <c r="J4169" t="s">
        <v>130</v>
      </c>
      <c r="K4169" t="s">
        <v>131</v>
      </c>
      <c r="L4169" t="s">
        <v>11667</v>
      </c>
      <c r="M4169" t="s">
        <v>11668</v>
      </c>
      <c r="N4169">
        <v>4.4102777770000001</v>
      </c>
      <c r="O4169">
        <v>0</v>
      </c>
      <c r="P4169">
        <v>10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44.102778000000001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2768714</v>
      </c>
      <c r="B4170">
        <v>1</v>
      </c>
      <c r="C4170" t="s">
        <v>77</v>
      </c>
      <c r="D4170" t="s">
        <v>112</v>
      </c>
      <c r="E4170" t="s">
        <v>222</v>
      </c>
      <c r="F4170" t="s">
        <v>11669</v>
      </c>
      <c r="G4170" t="s">
        <v>199</v>
      </c>
      <c r="H4170" t="s">
        <v>47</v>
      </c>
      <c r="I4170" t="s">
        <v>129</v>
      </c>
      <c r="J4170" t="s">
        <v>130</v>
      </c>
      <c r="K4170" t="s">
        <v>131</v>
      </c>
      <c r="L4170" t="s">
        <v>11670</v>
      </c>
      <c r="M4170" t="s">
        <v>11584</v>
      </c>
      <c r="N4170">
        <v>0.11694444399999999</v>
      </c>
      <c r="O4170">
        <v>0</v>
      </c>
      <c r="P4170">
        <v>0</v>
      </c>
      <c r="Q4170">
        <v>0</v>
      </c>
      <c r="R4170">
        <v>0</v>
      </c>
      <c r="S4170">
        <v>41</v>
      </c>
      <c r="T4170">
        <v>1651</v>
      </c>
      <c r="U4170">
        <v>0</v>
      </c>
      <c r="V4170">
        <v>0</v>
      </c>
      <c r="W4170">
        <v>0</v>
      </c>
      <c r="X4170">
        <v>0</v>
      </c>
      <c r="Y4170">
        <v>4.7947220000000002</v>
      </c>
      <c r="Z4170">
        <v>193.075277</v>
      </c>
    </row>
    <row r="4171" spans="1:26" x14ac:dyDescent="0.3">
      <c r="A4171">
        <v>2768715</v>
      </c>
      <c r="B4171">
        <v>1</v>
      </c>
      <c r="C4171" t="s">
        <v>77</v>
      </c>
      <c r="D4171" t="s">
        <v>112</v>
      </c>
      <c r="E4171" t="s">
        <v>158</v>
      </c>
      <c r="F4171" t="s">
        <v>11289</v>
      </c>
      <c r="G4171" t="s">
        <v>199</v>
      </c>
      <c r="H4171" t="s">
        <v>47</v>
      </c>
      <c r="I4171" t="s">
        <v>129</v>
      </c>
      <c r="J4171" t="s">
        <v>130</v>
      </c>
      <c r="K4171" t="s">
        <v>131</v>
      </c>
      <c r="L4171" t="s">
        <v>11671</v>
      </c>
      <c r="M4171" t="s">
        <v>11672</v>
      </c>
      <c r="N4171">
        <v>0.15694444399999999</v>
      </c>
      <c r="O4171">
        <v>0</v>
      </c>
      <c r="P4171">
        <v>0</v>
      </c>
      <c r="Q4171">
        <v>0</v>
      </c>
      <c r="R4171">
        <v>0</v>
      </c>
      <c r="S4171">
        <v>3</v>
      </c>
      <c r="T4171">
        <v>337</v>
      </c>
      <c r="U4171">
        <v>0</v>
      </c>
      <c r="V4171">
        <v>0</v>
      </c>
      <c r="W4171">
        <v>0</v>
      </c>
      <c r="X4171">
        <v>0</v>
      </c>
      <c r="Y4171">
        <v>0.470833</v>
      </c>
      <c r="Z4171">
        <v>52.890278000000002</v>
      </c>
    </row>
    <row r="4172" spans="1:26" x14ac:dyDescent="0.3">
      <c r="A4172">
        <v>2768716</v>
      </c>
      <c r="B4172">
        <v>1</v>
      </c>
      <c r="C4172" t="s">
        <v>77</v>
      </c>
      <c r="D4172" t="s">
        <v>112</v>
      </c>
      <c r="E4172" t="s">
        <v>158</v>
      </c>
      <c r="F4172" t="s">
        <v>3450</v>
      </c>
      <c r="G4172" t="s">
        <v>199</v>
      </c>
      <c r="H4172" t="s">
        <v>47</v>
      </c>
      <c r="I4172" t="s">
        <v>129</v>
      </c>
      <c r="J4172" t="s">
        <v>130</v>
      </c>
      <c r="K4172" t="s">
        <v>131</v>
      </c>
      <c r="L4172" t="s">
        <v>11671</v>
      </c>
      <c r="M4172" t="s">
        <v>11673</v>
      </c>
      <c r="N4172">
        <v>0.174444444</v>
      </c>
      <c r="O4172">
        <v>0</v>
      </c>
      <c r="P4172">
        <v>0</v>
      </c>
      <c r="Q4172">
        <v>0</v>
      </c>
      <c r="R4172">
        <v>0</v>
      </c>
      <c r="S4172">
        <v>14</v>
      </c>
      <c r="T4172">
        <v>328</v>
      </c>
      <c r="U4172">
        <v>0</v>
      </c>
      <c r="V4172">
        <v>0</v>
      </c>
      <c r="W4172">
        <v>0</v>
      </c>
      <c r="X4172">
        <v>0</v>
      </c>
      <c r="Y4172">
        <v>2.4422220000000001</v>
      </c>
      <c r="Z4172">
        <v>57.217778000000003</v>
      </c>
    </row>
    <row r="4173" spans="1:26" x14ac:dyDescent="0.3">
      <c r="A4173">
        <v>2768725</v>
      </c>
      <c r="B4173">
        <v>1</v>
      </c>
      <c r="C4173" t="s">
        <v>76</v>
      </c>
      <c r="D4173" t="s">
        <v>80</v>
      </c>
      <c r="E4173" t="s">
        <v>126</v>
      </c>
      <c r="F4173" t="s">
        <v>11674</v>
      </c>
      <c r="G4173" t="s">
        <v>128</v>
      </c>
      <c r="H4173" t="s">
        <v>46</v>
      </c>
      <c r="I4173" t="s">
        <v>129</v>
      </c>
      <c r="J4173" t="s">
        <v>130</v>
      </c>
      <c r="K4173" t="s">
        <v>131</v>
      </c>
      <c r="L4173" t="s">
        <v>11512</v>
      </c>
      <c r="M4173" t="s">
        <v>11675</v>
      </c>
      <c r="N4173">
        <v>0.82083333300000005</v>
      </c>
      <c r="O4173">
        <v>0</v>
      </c>
      <c r="P4173">
        <v>85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69.770832999999996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2768732</v>
      </c>
      <c r="B4174">
        <v>1</v>
      </c>
      <c r="C4174" t="s">
        <v>76</v>
      </c>
      <c r="D4174" t="s">
        <v>101</v>
      </c>
      <c r="E4174" t="s">
        <v>145</v>
      </c>
      <c r="F4174" t="s">
        <v>11676</v>
      </c>
      <c r="G4174" t="s">
        <v>128</v>
      </c>
      <c r="H4174" t="s">
        <v>46</v>
      </c>
      <c r="I4174" t="s">
        <v>129</v>
      </c>
      <c r="J4174" t="s">
        <v>130</v>
      </c>
      <c r="K4174" t="s">
        <v>131</v>
      </c>
      <c r="L4174" t="s">
        <v>11677</v>
      </c>
      <c r="M4174" t="s">
        <v>11678</v>
      </c>
      <c r="N4174">
        <v>0.49555555499999998</v>
      </c>
      <c r="O4174">
        <v>0</v>
      </c>
      <c r="P4174">
        <v>140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69.377778000000006</v>
      </c>
      <c r="W4174">
        <v>0</v>
      </c>
      <c r="X4174">
        <v>0</v>
      </c>
      <c r="Y4174">
        <v>0</v>
      </c>
      <c r="Z4174">
        <v>0</v>
      </c>
    </row>
    <row r="4175" spans="1:26" x14ac:dyDescent="0.3">
      <c r="A4175">
        <v>2768731</v>
      </c>
      <c r="B4175">
        <v>1</v>
      </c>
      <c r="C4175" t="s">
        <v>77</v>
      </c>
      <c r="D4175" t="s">
        <v>116</v>
      </c>
      <c r="E4175" t="s">
        <v>158</v>
      </c>
      <c r="F4175" t="s">
        <v>4619</v>
      </c>
      <c r="G4175" t="s">
        <v>199</v>
      </c>
      <c r="H4175" t="s">
        <v>47</v>
      </c>
      <c r="I4175" t="s">
        <v>129</v>
      </c>
      <c r="J4175" t="s">
        <v>130</v>
      </c>
      <c r="K4175" t="s">
        <v>131</v>
      </c>
      <c r="L4175" t="s">
        <v>11679</v>
      </c>
      <c r="M4175" t="s">
        <v>11680</v>
      </c>
      <c r="N4175">
        <v>1.7891666660000001</v>
      </c>
      <c r="O4175">
        <v>77</v>
      </c>
      <c r="P4175">
        <v>32</v>
      </c>
      <c r="Q4175">
        <v>0</v>
      </c>
      <c r="R4175">
        <v>0</v>
      </c>
      <c r="S4175">
        <v>0</v>
      </c>
      <c r="T4175">
        <v>0</v>
      </c>
      <c r="U4175">
        <v>137.76583299999999</v>
      </c>
      <c r="V4175">
        <v>57.253332999999998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2768737</v>
      </c>
      <c r="B4176">
        <v>1</v>
      </c>
      <c r="C4176" t="s">
        <v>76</v>
      </c>
      <c r="D4176" t="s">
        <v>101</v>
      </c>
      <c r="E4176" t="s">
        <v>153</v>
      </c>
      <c r="F4176" t="s">
        <v>11681</v>
      </c>
      <c r="G4176" t="s">
        <v>155</v>
      </c>
      <c r="H4176" t="s">
        <v>46</v>
      </c>
      <c r="I4176" t="s">
        <v>129</v>
      </c>
      <c r="J4176" t="s">
        <v>130</v>
      </c>
      <c r="K4176" t="s">
        <v>131</v>
      </c>
      <c r="L4176" t="s">
        <v>11682</v>
      </c>
      <c r="M4176" t="s">
        <v>11683</v>
      </c>
      <c r="N4176">
        <v>1.768611111</v>
      </c>
      <c r="O4176">
        <v>0</v>
      </c>
      <c r="P4176">
        <v>12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21.223333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2768745</v>
      </c>
      <c r="B4177">
        <v>1</v>
      </c>
      <c r="C4177" t="s">
        <v>76</v>
      </c>
      <c r="D4177" t="s">
        <v>101</v>
      </c>
      <c r="E4177" t="s">
        <v>158</v>
      </c>
      <c r="F4177" t="s">
        <v>11684</v>
      </c>
      <c r="G4177" t="s">
        <v>199</v>
      </c>
      <c r="H4177" t="s">
        <v>47</v>
      </c>
      <c r="I4177" t="s">
        <v>129</v>
      </c>
      <c r="J4177" t="s">
        <v>130</v>
      </c>
      <c r="K4177" t="s">
        <v>131</v>
      </c>
      <c r="L4177" t="s">
        <v>11685</v>
      </c>
      <c r="M4177" t="s">
        <v>11686</v>
      </c>
      <c r="N4177">
        <v>2.707222222</v>
      </c>
      <c r="O4177">
        <v>29</v>
      </c>
      <c r="P4177">
        <v>1303</v>
      </c>
      <c r="Q4177">
        <v>0</v>
      </c>
      <c r="R4177">
        <v>0</v>
      </c>
      <c r="S4177">
        <v>0</v>
      </c>
      <c r="T4177">
        <v>0</v>
      </c>
      <c r="U4177">
        <v>78.509444000000002</v>
      </c>
      <c r="V4177">
        <v>3527.5105549999998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2768741</v>
      </c>
      <c r="B4178">
        <v>1</v>
      </c>
      <c r="C4178" t="s">
        <v>77</v>
      </c>
      <c r="D4178" t="s">
        <v>113</v>
      </c>
      <c r="E4178" t="s">
        <v>163</v>
      </c>
      <c r="F4178" t="s">
        <v>5883</v>
      </c>
      <c r="G4178" t="s">
        <v>199</v>
      </c>
      <c r="H4178" t="s">
        <v>47</v>
      </c>
      <c r="I4178" t="s">
        <v>129</v>
      </c>
      <c r="J4178" t="s">
        <v>130</v>
      </c>
      <c r="K4178" t="s">
        <v>131</v>
      </c>
      <c r="L4178" t="s">
        <v>11687</v>
      </c>
      <c r="M4178" t="s">
        <v>11688</v>
      </c>
      <c r="N4178">
        <v>0.96861111099999997</v>
      </c>
      <c r="O4178">
        <v>0</v>
      </c>
      <c r="P4178">
        <v>0</v>
      </c>
      <c r="Q4178">
        <v>25</v>
      </c>
      <c r="R4178">
        <v>308</v>
      </c>
      <c r="S4178">
        <v>113</v>
      </c>
      <c r="T4178">
        <v>1096</v>
      </c>
      <c r="U4178">
        <v>0</v>
      </c>
      <c r="V4178">
        <v>0</v>
      </c>
      <c r="W4178">
        <v>24.215278000000001</v>
      </c>
      <c r="X4178">
        <v>298.332222</v>
      </c>
      <c r="Y4178">
        <v>109.453056</v>
      </c>
      <c r="Z4178">
        <v>1061.5977780000001</v>
      </c>
    </row>
    <row r="4179" spans="1:26" x14ac:dyDescent="0.3">
      <c r="A4179">
        <v>2768743</v>
      </c>
      <c r="B4179">
        <v>1</v>
      </c>
      <c r="C4179" t="s">
        <v>77</v>
      </c>
      <c r="D4179" t="s">
        <v>108</v>
      </c>
      <c r="E4179" t="s">
        <v>222</v>
      </c>
      <c r="F4179" t="s">
        <v>11689</v>
      </c>
      <c r="G4179" t="s">
        <v>199</v>
      </c>
      <c r="H4179" t="s">
        <v>47</v>
      </c>
      <c r="I4179" t="s">
        <v>129</v>
      </c>
      <c r="J4179" t="s">
        <v>130</v>
      </c>
      <c r="K4179" t="s">
        <v>131</v>
      </c>
      <c r="L4179" t="s">
        <v>11690</v>
      </c>
      <c r="M4179" t="s">
        <v>11691</v>
      </c>
      <c r="N4179">
        <v>0.171944444</v>
      </c>
      <c r="O4179">
        <v>126</v>
      </c>
      <c r="P4179">
        <v>1195</v>
      </c>
      <c r="Q4179">
        <v>0</v>
      </c>
      <c r="R4179">
        <v>0</v>
      </c>
      <c r="S4179">
        <v>3</v>
      </c>
      <c r="T4179">
        <v>281</v>
      </c>
      <c r="U4179">
        <v>21.664999999999999</v>
      </c>
      <c r="V4179">
        <v>205.47361100000001</v>
      </c>
      <c r="W4179">
        <v>0</v>
      </c>
      <c r="X4179">
        <v>0</v>
      </c>
      <c r="Y4179">
        <v>0.51583299999999999</v>
      </c>
      <c r="Z4179">
        <v>48.316389000000001</v>
      </c>
    </row>
    <row r="4180" spans="1:26" x14ac:dyDescent="0.3">
      <c r="A4180">
        <v>2768638</v>
      </c>
      <c r="B4180">
        <v>2</v>
      </c>
      <c r="C4180" t="s">
        <v>76</v>
      </c>
      <c r="D4180" t="s">
        <v>96</v>
      </c>
      <c r="E4180" t="s">
        <v>126</v>
      </c>
      <c r="F4180" t="s">
        <v>11692</v>
      </c>
      <c r="G4180" t="s">
        <v>155</v>
      </c>
      <c r="H4180" t="s">
        <v>46</v>
      </c>
      <c r="I4180" t="s">
        <v>129</v>
      </c>
      <c r="J4180" t="s">
        <v>130</v>
      </c>
      <c r="K4180" t="s">
        <v>131</v>
      </c>
      <c r="L4180" t="s">
        <v>11571</v>
      </c>
      <c r="M4180" t="s">
        <v>11693</v>
      </c>
      <c r="N4180">
        <v>2.5325000000000002</v>
      </c>
      <c r="O4180">
        <v>0</v>
      </c>
      <c r="P4180">
        <v>52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131.69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2768754</v>
      </c>
      <c r="B4181">
        <v>1</v>
      </c>
      <c r="C4181" t="s">
        <v>76</v>
      </c>
      <c r="D4181" t="s">
        <v>81</v>
      </c>
      <c r="E4181" t="s">
        <v>153</v>
      </c>
      <c r="F4181" t="s">
        <v>11694</v>
      </c>
      <c r="G4181" t="s">
        <v>155</v>
      </c>
      <c r="H4181" t="s">
        <v>46</v>
      </c>
      <c r="I4181" t="s">
        <v>129</v>
      </c>
      <c r="J4181" t="s">
        <v>130</v>
      </c>
      <c r="K4181" t="s">
        <v>131</v>
      </c>
      <c r="L4181" t="s">
        <v>11695</v>
      </c>
      <c r="M4181" t="s">
        <v>11696</v>
      </c>
      <c r="N4181">
        <v>3.750555555</v>
      </c>
      <c r="O4181">
        <v>0</v>
      </c>
      <c r="P4181">
        <v>18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67.510000000000005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2768749</v>
      </c>
      <c r="B4182">
        <v>1</v>
      </c>
      <c r="C4182" t="s">
        <v>76</v>
      </c>
      <c r="D4182" t="s">
        <v>86</v>
      </c>
      <c r="E4182" t="s">
        <v>153</v>
      </c>
      <c r="F4182" t="s">
        <v>11697</v>
      </c>
      <c r="G4182" t="s">
        <v>155</v>
      </c>
      <c r="H4182" t="s">
        <v>46</v>
      </c>
      <c r="I4182" t="s">
        <v>129</v>
      </c>
      <c r="J4182" t="s">
        <v>130</v>
      </c>
      <c r="K4182" t="s">
        <v>131</v>
      </c>
      <c r="L4182" t="s">
        <v>11698</v>
      </c>
      <c r="M4182" t="s">
        <v>11699</v>
      </c>
      <c r="N4182">
        <v>3.2250000000000001</v>
      </c>
      <c r="O4182">
        <v>0</v>
      </c>
      <c r="P4182">
        <v>1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3.2250000000000001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2768759</v>
      </c>
      <c r="B4183">
        <v>1</v>
      </c>
      <c r="C4183" t="s">
        <v>76</v>
      </c>
      <c r="D4183" t="s">
        <v>90</v>
      </c>
      <c r="E4183" t="s">
        <v>153</v>
      </c>
      <c r="F4183" t="s">
        <v>11700</v>
      </c>
      <c r="G4183" t="s">
        <v>249</v>
      </c>
      <c r="H4183" t="s">
        <v>46</v>
      </c>
      <c r="I4183" t="s">
        <v>129</v>
      </c>
      <c r="J4183" t="s">
        <v>130</v>
      </c>
      <c r="K4183" t="s">
        <v>131</v>
      </c>
      <c r="L4183" t="s">
        <v>11701</v>
      </c>
      <c r="M4183" t="s">
        <v>11702</v>
      </c>
      <c r="N4183">
        <v>0.86388888799999997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0.86388900000000002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2768750</v>
      </c>
      <c r="B4184">
        <v>1</v>
      </c>
      <c r="C4184" t="s">
        <v>76</v>
      </c>
      <c r="D4184" t="s">
        <v>90</v>
      </c>
      <c r="E4184" t="s">
        <v>222</v>
      </c>
      <c r="F4184" t="s">
        <v>11703</v>
      </c>
      <c r="G4184" t="s">
        <v>199</v>
      </c>
      <c r="H4184" t="s">
        <v>47</v>
      </c>
      <c r="I4184" t="s">
        <v>129</v>
      </c>
      <c r="J4184" t="s">
        <v>130</v>
      </c>
      <c r="K4184" t="s">
        <v>131</v>
      </c>
      <c r="L4184" t="s">
        <v>11704</v>
      </c>
      <c r="M4184" t="s">
        <v>11705</v>
      </c>
      <c r="N4184">
        <v>6.1111111000000003E-2</v>
      </c>
      <c r="O4184">
        <v>8</v>
      </c>
      <c r="P4184">
        <v>0</v>
      </c>
      <c r="Q4184">
        <v>3</v>
      </c>
      <c r="R4184">
        <v>7</v>
      </c>
      <c r="S4184">
        <v>56</v>
      </c>
      <c r="T4184">
        <v>929</v>
      </c>
      <c r="U4184">
        <v>0.48888900000000002</v>
      </c>
      <c r="V4184">
        <v>0</v>
      </c>
      <c r="W4184">
        <v>0.183333</v>
      </c>
      <c r="X4184">
        <v>0.42777799999999999</v>
      </c>
      <c r="Y4184">
        <v>3.4222220000000001</v>
      </c>
      <c r="Z4184">
        <v>56.772221999999999</v>
      </c>
    </row>
    <row r="4185" spans="1:26" x14ac:dyDescent="0.3">
      <c r="A4185">
        <v>2768758</v>
      </c>
      <c r="B4185">
        <v>1</v>
      </c>
      <c r="C4185" t="s">
        <v>77</v>
      </c>
      <c r="D4185" t="s">
        <v>123</v>
      </c>
      <c r="E4185" t="s">
        <v>163</v>
      </c>
      <c r="F4185" t="s">
        <v>3489</v>
      </c>
      <c r="G4185" t="s">
        <v>199</v>
      </c>
      <c r="H4185" t="s">
        <v>47</v>
      </c>
      <c r="I4185" t="s">
        <v>129</v>
      </c>
      <c r="J4185" t="s">
        <v>130</v>
      </c>
      <c r="K4185" t="s">
        <v>131</v>
      </c>
      <c r="L4185" t="s">
        <v>11706</v>
      </c>
      <c r="M4185" t="s">
        <v>11707</v>
      </c>
      <c r="N4185">
        <v>1.3233333329999999</v>
      </c>
      <c r="O4185">
        <v>116</v>
      </c>
      <c r="P4185">
        <v>719</v>
      </c>
      <c r="Q4185">
        <v>0</v>
      </c>
      <c r="R4185">
        <v>0</v>
      </c>
      <c r="S4185">
        <v>0</v>
      </c>
      <c r="T4185">
        <v>0</v>
      </c>
      <c r="U4185">
        <v>153.50666699999999</v>
      </c>
      <c r="V4185">
        <v>951.47666600000002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2768764</v>
      </c>
      <c r="B4186">
        <v>1</v>
      </c>
      <c r="C4186" t="s">
        <v>76</v>
      </c>
      <c r="D4186" t="s">
        <v>84</v>
      </c>
      <c r="E4186" t="s">
        <v>167</v>
      </c>
      <c r="F4186" t="s">
        <v>11708</v>
      </c>
      <c r="G4186" t="s">
        <v>348</v>
      </c>
      <c r="H4186" t="s">
        <v>46</v>
      </c>
      <c r="I4186" t="s">
        <v>129</v>
      </c>
      <c r="J4186" t="s">
        <v>130</v>
      </c>
      <c r="K4186" t="s">
        <v>142</v>
      </c>
      <c r="L4186" t="s">
        <v>11709</v>
      </c>
      <c r="M4186" t="s">
        <v>11710</v>
      </c>
      <c r="N4186">
        <v>2.8144444439999998</v>
      </c>
      <c r="O4186">
        <v>0</v>
      </c>
      <c r="P4186">
        <v>336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945.65333299999998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2768767</v>
      </c>
      <c r="B4187">
        <v>1</v>
      </c>
      <c r="C4187" t="s">
        <v>76</v>
      </c>
      <c r="D4187" t="s">
        <v>82</v>
      </c>
      <c r="E4187" t="s">
        <v>163</v>
      </c>
      <c r="F4187" t="s">
        <v>11711</v>
      </c>
      <c r="G4187" t="s">
        <v>199</v>
      </c>
      <c r="H4187" t="s">
        <v>47</v>
      </c>
      <c r="I4187" t="s">
        <v>129</v>
      </c>
      <c r="J4187" t="s">
        <v>130</v>
      </c>
      <c r="K4187" t="s">
        <v>131</v>
      </c>
      <c r="L4187" t="s">
        <v>11712</v>
      </c>
      <c r="M4187" t="s">
        <v>11713</v>
      </c>
      <c r="N4187">
        <v>0.47972222199999998</v>
      </c>
      <c r="O4187">
        <v>80</v>
      </c>
      <c r="P4187">
        <v>10521</v>
      </c>
      <c r="Q4187">
        <v>0</v>
      </c>
      <c r="R4187">
        <v>0</v>
      </c>
      <c r="S4187">
        <v>0</v>
      </c>
      <c r="T4187">
        <v>0</v>
      </c>
      <c r="U4187">
        <v>38.377777999999999</v>
      </c>
      <c r="V4187">
        <v>5047.1574979999996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2768770</v>
      </c>
      <c r="B4188">
        <v>1</v>
      </c>
      <c r="C4188" t="s">
        <v>76</v>
      </c>
      <c r="D4188" t="s">
        <v>78</v>
      </c>
      <c r="E4188" t="s">
        <v>153</v>
      </c>
      <c r="F4188" t="s">
        <v>11714</v>
      </c>
      <c r="G4188" t="s">
        <v>249</v>
      </c>
      <c r="H4188" t="s">
        <v>46</v>
      </c>
      <c r="I4188" t="s">
        <v>129</v>
      </c>
      <c r="J4188" t="s">
        <v>130</v>
      </c>
      <c r="K4188" t="s">
        <v>131</v>
      </c>
      <c r="L4188" t="s">
        <v>11715</v>
      </c>
      <c r="M4188" t="s">
        <v>11716</v>
      </c>
      <c r="N4188">
        <v>2.6838888879999998</v>
      </c>
      <c r="O4188">
        <v>0</v>
      </c>
      <c r="P4188">
        <v>1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2.6838890000000002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2768768</v>
      </c>
      <c r="B4189">
        <v>1</v>
      </c>
      <c r="C4189" t="s">
        <v>76</v>
      </c>
      <c r="D4189" t="s">
        <v>102</v>
      </c>
      <c r="E4189" t="s">
        <v>222</v>
      </c>
      <c r="F4189" t="s">
        <v>4417</v>
      </c>
      <c r="G4189" t="s">
        <v>199</v>
      </c>
      <c r="H4189" t="s">
        <v>47</v>
      </c>
      <c r="I4189" t="s">
        <v>129</v>
      </c>
      <c r="J4189" t="s">
        <v>130</v>
      </c>
      <c r="K4189" t="s">
        <v>131</v>
      </c>
      <c r="L4189" t="s">
        <v>11717</v>
      </c>
      <c r="M4189" t="s">
        <v>11718</v>
      </c>
      <c r="N4189">
        <v>0.23472222200000001</v>
      </c>
      <c r="O4189">
        <v>42</v>
      </c>
      <c r="P4189">
        <v>336</v>
      </c>
      <c r="Q4189">
        <v>0</v>
      </c>
      <c r="R4189">
        <v>0</v>
      </c>
      <c r="S4189">
        <v>1</v>
      </c>
      <c r="T4189">
        <v>128</v>
      </c>
      <c r="U4189">
        <v>9.858333</v>
      </c>
      <c r="V4189">
        <v>78.866667000000007</v>
      </c>
      <c r="W4189">
        <v>0</v>
      </c>
      <c r="X4189">
        <v>0</v>
      </c>
      <c r="Y4189">
        <v>0.23472199999999999</v>
      </c>
      <c r="Z4189">
        <v>30.044443999999999</v>
      </c>
    </row>
    <row r="4190" spans="1:26" x14ac:dyDescent="0.3">
      <c r="A4190">
        <v>2768775</v>
      </c>
      <c r="B4190">
        <v>1</v>
      </c>
      <c r="C4190" t="s">
        <v>76</v>
      </c>
      <c r="D4190" t="s">
        <v>97</v>
      </c>
      <c r="E4190" t="s">
        <v>126</v>
      </c>
      <c r="F4190" t="s">
        <v>11719</v>
      </c>
      <c r="G4190" t="s">
        <v>128</v>
      </c>
      <c r="H4190" t="s">
        <v>46</v>
      </c>
      <c r="I4190" t="s">
        <v>129</v>
      </c>
      <c r="J4190" t="s">
        <v>130</v>
      </c>
      <c r="K4190" t="s">
        <v>131</v>
      </c>
      <c r="L4190" t="s">
        <v>11720</v>
      </c>
      <c r="M4190" t="s">
        <v>11721</v>
      </c>
      <c r="N4190">
        <v>3.9580555550000001</v>
      </c>
      <c r="O4190">
        <v>0</v>
      </c>
      <c r="P4190">
        <v>116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459.13444399999997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2768773</v>
      </c>
      <c r="B4191">
        <v>1</v>
      </c>
      <c r="C4191" t="s">
        <v>76</v>
      </c>
      <c r="D4191" t="s">
        <v>78</v>
      </c>
      <c r="E4191" t="s">
        <v>145</v>
      </c>
      <c r="F4191" t="s">
        <v>1491</v>
      </c>
      <c r="G4191" t="s">
        <v>135</v>
      </c>
      <c r="H4191" t="s">
        <v>46</v>
      </c>
      <c r="I4191" t="s">
        <v>129</v>
      </c>
      <c r="J4191" t="s">
        <v>130</v>
      </c>
      <c r="K4191" t="s">
        <v>131</v>
      </c>
      <c r="L4191" t="s">
        <v>11722</v>
      </c>
      <c r="M4191" t="s">
        <v>11723</v>
      </c>
      <c r="N4191">
        <v>2.3374999999999999</v>
      </c>
      <c r="O4191">
        <v>0</v>
      </c>
      <c r="P4191">
        <v>2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4.6749999999999998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2768777</v>
      </c>
      <c r="B4192">
        <v>1</v>
      </c>
      <c r="C4192" t="s">
        <v>76</v>
      </c>
      <c r="D4192" t="s">
        <v>92</v>
      </c>
      <c r="E4192" t="s">
        <v>153</v>
      </c>
      <c r="F4192" t="s">
        <v>11724</v>
      </c>
      <c r="G4192" t="s">
        <v>155</v>
      </c>
      <c r="H4192" t="s">
        <v>46</v>
      </c>
      <c r="I4192" t="s">
        <v>129</v>
      </c>
      <c r="J4192" t="s">
        <v>130</v>
      </c>
      <c r="K4192" t="s">
        <v>131</v>
      </c>
      <c r="L4192" t="s">
        <v>11725</v>
      </c>
      <c r="M4192" t="s">
        <v>11726</v>
      </c>
      <c r="N4192">
        <v>2.7497222219999999</v>
      </c>
      <c r="O4192">
        <v>0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2.7497220000000002</v>
      </c>
      <c r="Y4192">
        <v>0</v>
      </c>
      <c r="Z4192">
        <v>0</v>
      </c>
    </row>
    <row r="4193" spans="1:26" x14ac:dyDescent="0.3">
      <c r="A4193">
        <v>2768778</v>
      </c>
      <c r="B4193">
        <v>1</v>
      </c>
      <c r="C4193" t="s">
        <v>76</v>
      </c>
      <c r="D4193" t="s">
        <v>90</v>
      </c>
      <c r="E4193" t="s">
        <v>163</v>
      </c>
      <c r="F4193" t="s">
        <v>11727</v>
      </c>
      <c r="G4193" t="s">
        <v>264</v>
      </c>
      <c r="H4193" t="s">
        <v>47</v>
      </c>
      <c r="I4193" t="s">
        <v>129</v>
      </c>
      <c r="J4193" t="s">
        <v>130</v>
      </c>
      <c r="K4193" t="s">
        <v>131</v>
      </c>
      <c r="L4193" t="s">
        <v>11728</v>
      </c>
      <c r="M4193" t="s">
        <v>11729</v>
      </c>
      <c r="N4193">
        <v>0.59055555500000001</v>
      </c>
      <c r="O4193">
        <v>1</v>
      </c>
      <c r="P4193">
        <v>105</v>
      </c>
      <c r="Q4193">
        <v>0</v>
      </c>
      <c r="R4193">
        <v>0</v>
      </c>
      <c r="S4193">
        <v>0</v>
      </c>
      <c r="T4193">
        <v>0</v>
      </c>
      <c r="U4193">
        <v>0.59055599999999997</v>
      </c>
      <c r="V4193">
        <v>62.008333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2768780</v>
      </c>
      <c r="B4194">
        <v>1</v>
      </c>
      <c r="C4194" t="s">
        <v>77</v>
      </c>
      <c r="D4194" t="s">
        <v>108</v>
      </c>
      <c r="E4194" t="s">
        <v>153</v>
      </c>
      <c r="F4194" t="s">
        <v>11730</v>
      </c>
      <c r="G4194" t="s">
        <v>155</v>
      </c>
      <c r="H4194" t="s">
        <v>46</v>
      </c>
      <c r="I4194" t="s">
        <v>129</v>
      </c>
      <c r="J4194" t="s">
        <v>130</v>
      </c>
      <c r="K4194" t="s">
        <v>131</v>
      </c>
      <c r="L4194" t="s">
        <v>11731</v>
      </c>
      <c r="M4194" t="s">
        <v>11732</v>
      </c>
      <c r="N4194">
        <v>3.8141666660000002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3.8141669999999999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2768781</v>
      </c>
      <c r="B4195">
        <v>1</v>
      </c>
      <c r="C4195" t="s">
        <v>76</v>
      </c>
      <c r="D4195" t="s">
        <v>100</v>
      </c>
      <c r="E4195" t="s">
        <v>153</v>
      </c>
      <c r="F4195" t="s">
        <v>11733</v>
      </c>
      <c r="G4195" t="s">
        <v>155</v>
      </c>
      <c r="H4195" t="s">
        <v>46</v>
      </c>
      <c r="I4195" t="s">
        <v>129</v>
      </c>
      <c r="J4195" t="s">
        <v>130</v>
      </c>
      <c r="K4195" t="s">
        <v>131</v>
      </c>
      <c r="L4195" t="s">
        <v>11734</v>
      </c>
      <c r="M4195" t="s">
        <v>11735</v>
      </c>
      <c r="N4195">
        <v>1.0066666660000001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1.006667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2768889</v>
      </c>
      <c r="B4196">
        <v>1</v>
      </c>
      <c r="C4196" t="s">
        <v>77</v>
      </c>
      <c r="D4196" t="s">
        <v>124</v>
      </c>
      <c r="E4196" t="s">
        <v>158</v>
      </c>
      <c r="F4196" t="s">
        <v>11736</v>
      </c>
      <c r="G4196" t="s">
        <v>199</v>
      </c>
      <c r="H4196" t="s">
        <v>47</v>
      </c>
      <c r="I4196" t="s">
        <v>129</v>
      </c>
      <c r="J4196" t="s">
        <v>130</v>
      </c>
      <c r="K4196" t="s">
        <v>131</v>
      </c>
      <c r="L4196" t="s">
        <v>11737</v>
      </c>
      <c r="M4196" t="s">
        <v>11738</v>
      </c>
      <c r="N4196">
        <v>1.9697222219999999</v>
      </c>
      <c r="O4196">
        <v>55</v>
      </c>
      <c r="P4196">
        <v>107</v>
      </c>
      <c r="Q4196">
        <v>0</v>
      </c>
      <c r="R4196">
        <v>0</v>
      </c>
      <c r="S4196">
        <v>0</v>
      </c>
      <c r="T4196">
        <v>0</v>
      </c>
      <c r="U4196">
        <v>108.334722</v>
      </c>
      <c r="V4196">
        <v>210.760278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2768784</v>
      </c>
      <c r="B4197">
        <v>1</v>
      </c>
      <c r="C4197" t="s">
        <v>76</v>
      </c>
      <c r="D4197" t="s">
        <v>92</v>
      </c>
      <c r="E4197" t="s">
        <v>145</v>
      </c>
      <c r="F4197" t="s">
        <v>9119</v>
      </c>
      <c r="G4197" t="s">
        <v>160</v>
      </c>
      <c r="H4197" t="s">
        <v>46</v>
      </c>
      <c r="I4197" t="s">
        <v>129</v>
      </c>
      <c r="J4197" t="s">
        <v>130</v>
      </c>
      <c r="K4197" t="s">
        <v>131</v>
      </c>
      <c r="L4197" t="s">
        <v>11739</v>
      </c>
      <c r="M4197" t="s">
        <v>11740</v>
      </c>
      <c r="N4197">
        <v>1.535555555</v>
      </c>
      <c r="O4197">
        <v>0</v>
      </c>
      <c r="P4197">
        <v>0</v>
      </c>
      <c r="Q4197">
        <v>0</v>
      </c>
      <c r="R4197">
        <v>23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35.317777999999997</v>
      </c>
      <c r="Y4197">
        <v>0</v>
      </c>
      <c r="Z4197">
        <v>0</v>
      </c>
    </row>
    <row r="4198" spans="1:26" x14ac:dyDescent="0.3">
      <c r="A4198">
        <v>2768794</v>
      </c>
      <c r="B4198">
        <v>1</v>
      </c>
      <c r="C4198" t="s">
        <v>77</v>
      </c>
      <c r="D4198" t="s">
        <v>115</v>
      </c>
      <c r="E4198" t="s">
        <v>153</v>
      </c>
      <c r="F4198" t="s">
        <v>11741</v>
      </c>
      <c r="G4198" t="s">
        <v>249</v>
      </c>
      <c r="H4198" t="s">
        <v>46</v>
      </c>
      <c r="I4198" t="s">
        <v>129</v>
      </c>
      <c r="J4198" t="s">
        <v>130</v>
      </c>
      <c r="K4198" t="s">
        <v>131</v>
      </c>
      <c r="L4198" t="s">
        <v>11742</v>
      </c>
      <c r="M4198" t="s">
        <v>11743</v>
      </c>
      <c r="N4198">
        <v>1.743333333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1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1.743333</v>
      </c>
    </row>
    <row r="4199" spans="1:26" x14ac:dyDescent="0.3">
      <c r="A4199">
        <v>2768788</v>
      </c>
      <c r="B4199">
        <v>1</v>
      </c>
      <c r="C4199" t="s">
        <v>76</v>
      </c>
      <c r="D4199" t="s">
        <v>92</v>
      </c>
      <c r="E4199" t="s">
        <v>222</v>
      </c>
      <c r="F4199" t="s">
        <v>11744</v>
      </c>
      <c r="G4199" t="s">
        <v>199</v>
      </c>
      <c r="H4199" t="s">
        <v>47</v>
      </c>
      <c r="I4199" t="s">
        <v>129</v>
      </c>
      <c r="J4199" t="s">
        <v>130</v>
      </c>
      <c r="K4199" t="s">
        <v>131</v>
      </c>
      <c r="L4199" t="s">
        <v>11745</v>
      </c>
      <c r="M4199" t="s">
        <v>11746</v>
      </c>
      <c r="N4199">
        <v>0.52333333299999996</v>
      </c>
      <c r="O4199">
        <v>0</v>
      </c>
      <c r="P4199">
        <v>0</v>
      </c>
      <c r="Q4199">
        <v>22</v>
      </c>
      <c r="R4199">
        <v>56</v>
      </c>
      <c r="S4199">
        <v>0</v>
      </c>
      <c r="T4199">
        <v>0</v>
      </c>
      <c r="U4199">
        <v>0</v>
      </c>
      <c r="V4199">
        <v>0</v>
      </c>
      <c r="W4199">
        <v>11.513332999999999</v>
      </c>
      <c r="X4199">
        <v>29.306667000000001</v>
      </c>
      <c r="Y4199">
        <v>0</v>
      </c>
      <c r="Z4199">
        <v>0</v>
      </c>
    </row>
    <row r="4200" spans="1:26" x14ac:dyDescent="0.3">
      <c r="A4200">
        <v>2768791</v>
      </c>
      <c r="B4200">
        <v>1</v>
      </c>
      <c r="C4200" t="s">
        <v>77</v>
      </c>
      <c r="D4200" t="s">
        <v>110</v>
      </c>
      <c r="E4200" t="s">
        <v>158</v>
      </c>
      <c r="F4200" t="s">
        <v>11747</v>
      </c>
      <c r="G4200" t="s">
        <v>199</v>
      </c>
      <c r="H4200" t="s">
        <v>47</v>
      </c>
      <c r="I4200" t="s">
        <v>129</v>
      </c>
      <c r="J4200" t="s">
        <v>130</v>
      </c>
      <c r="K4200" t="s">
        <v>131</v>
      </c>
      <c r="L4200" t="s">
        <v>11748</v>
      </c>
      <c r="M4200" t="s">
        <v>11749</v>
      </c>
      <c r="N4200">
        <v>0.29583333299999998</v>
      </c>
      <c r="O4200">
        <v>0</v>
      </c>
      <c r="P4200">
        <v>0</v>
      </c>
      <c r="Q4200">
        <v>1</v>
      </c>
      <c r="R4200">
        <v>592</v>
      </c>
      <c r="S4200">
        <v>54</v>
      </c>
      <c r="T4200">
        <v>6187</v>
      </c>
      <c r="U4200">
        <v>0</v>
      </c>
      <c r="V4200">
        <v>0</v>
      </c>
      <c r="W4200">
        <v>0.29583300000000001</v>
      </c>
      <c r="X4200">
        <v>175.13333299999999</v>
      </c>
      <c r="Y4200">
        <v>15.975</v>
      </c>
      <c r="Z4200">
        <v>1830.320831</v>
      </c>
    </row>
    <row r="4201" spans="1:26" x14ac:dyDescent="0.3">
      <c r="A4201">
        <v>2768795</v>
      </c>
      <c r="B4201">
        <v>1</v>
      </c>
      <c r="C4201" t="s">
        <v>77</v>
      </c>
      <c r="D4201" t="s">
        <v>117</v>
      </c>
      <c r="E4201" t="s">
        <v>222</v>
      </c>
      <c r="F4201" t="s">
        <v>2407</v>
      </c>
      <c r="G4201" t="s">
        <v>199</v>
      </c>
      <c r="H4201" t="s">
        <v>47</v>
      </c>
      <c r="I4201" t="s">
        <v>129</v>
      </c>
      <c r="J4201" t="s">
        <v>130</v>
      </c>
      <c r="K4201" t="s">
        <v>131</v>
      </c>
      <c r="L4201" t="s">
        <v>11750</v>
      </c>
      <c r="M4201" t="s">
        <v>11751</v>
      </c>
      <c r="N4201">
        <v>0.59194444400000001</v>
      </c>
      <c r="O4201">
        <v>0</v>
      </c>
      <c r="P4201">
        <v>0</v>
      </c>
      <c r="Q4201">
        <v>6</v>
      </c>
      <c r="R4201">
        <v>229</v>
      </c>
      <c r="S4201">
        <v>12</v>
      </c>
      <c r="T4201">
        <v>1355</v>
      </c>
      <c r="U4201">
        <v>0</v>
      </c>
      <c r="V4201">
        <v>0</v>
      </c>
      <c r="W4201">
        <v>3.5516670000000001</v>
      </c>
      <c r="X4201">
        <v>135.55527799999999</v>
      </c>
      <c r="Y4201">
        <v>7.1033330000000001</v>
      </c>
      <c r="Z4201">
        <v>802.08472200000006</v>
      </c>
    </row>
    <row r="4202" spans="1:26" x14ac:dyDescent="0.3">
      <c r="A4202">
        <v>2768807</v>
      </c>
      <c r="B4202">
        <v>1</v>
      </c>
      <c r="C4202" t="s">
        <v>77</v>
      </c>
      <c r="D4202" t="s">
        <v>119</v>
      </c>
      <c r="E4202" t="s">
        <v>153</v>
      </c>
      <c r="F4202" t="s">
        <v>11752</v>
      </c>
      <c r="G4202" t="s">
        <v>249</v>
      </c>
      <c r="H4202" t="s">
        <v>46</v>
      </c>
      <c r="I4202" t="s">
        <v>129</v>
      </c>
      <c r="J4202" t="s">
        <v>130</v>
      </c>
      <c r="K4202" t="s">
        <v>131</v>
      </c>
      <c r="L4202" t="s">
        <v>11753</v>
      </c>
      <c r="M4202" t="s">
        <v>11754</v>
      </c>
      <c r="N4202">
        <v>1.7269444439999999</v>
      </c>
      <c r="O4202">
        <v>0</v>
      </c>
      <c r="P4202">
        <v>1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1.726944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2768800</v>
      </c>
      <c r="B4203">
        <v>1</v>
      </c>
      <c r="C4203" t="s">
        <v>77</v>
      </c>
      <c r="D4203" t="s">
        <v>123</v>
      </c>
      <c r="E4203" t="s">
        <v>158</v>
      </c>
      <c r="F4203" t="s">
        <v>11755</v>
      </c>
      <c r="G4203" t="s">
        <v>199</v>
      </c>
      <c r="H4203" t="s">
        <v>47</v>
      </c>
      <c r="I4203" t="s">
        <v>129</v>
      </c>
      <c r="J4203" t="s">
        <v>130</v>
      </c>
      <c r="K4203" t="s">
        <v>131</v>
      </c>
      <c r="L4203" t="s">
        <v>11756</v>
      </c>
      <c r="M4203" t="s">
        <v>11757</v>
      </c>
      <c r="N4203">
        <v>0.98333333300000003</v>
      </c>
      <c r="O4203">
        <v>24</v>
      </c>
      <c r="P4203">
        <v>27</v>
      </c>
      <c r="Q4203">
        <v>0</v>
      </c>
      <c r="R4203">
        <v>0</v>
      </c>
      <c r="S4203">
        <v>0</v>
      </c>
      <c r="T4203">
        <v>0</v>
      </c>
      <c r="U4203">
        <v>23.6</v>
      </c>
      <c r="V4203">
        <v>26.55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2768759</v>
      </c>
      <c r="B4204">
        <v>2</v>
      </c>
      <c r="C4204" t="s">
        <v>76</v>
      </c>
      <c r="D4204" t="s">
        <v>90</v>
      </c>
      <c r="E4204" t="s">
        <v>167</v>
      </c>
      <c r="F4204" t="s">
        <v>11758</v>
      </c>
      <c r="G4204" t="s">
        <v>249</v>
      </c>
      <c r="H4204" t="s">
        <v>46</v>
      </c>
      <c r="I4204" t="s">
        <v>129</v>
      </c>
      <c r="J4204" t="s">
        <v>130</v>
      </c>
      <c r="K4204" t="s">
        <v>131</v>
      </c>
      <c r="L4204" t="s">
        <v>11702</v>
      </c>
      <c r="M4204" t="s">
        <v>11759</v>
      </c>
      <c r="N4204">
        <v>0.650277777</v>
      </c>
      <c r="O4204">
        <v>0</v>
      </c>
      <c r="P4204">
        <v>89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57.874721999999998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2768802</v>
      </c>
      <c r="B4205">
        <v>1</v>
      </c>
      <c r="C4205" t="s">
        <v>77</v>
      </c>
      <c r="D4205" t="s">
        <v>114</v>
      </c>
      <c r="E4205" t="s">
        <v>126</v>
      </c>
      <c r="F4205" t="s">
        <v>11760</v>
      </c>
      <c r="G4205" t="s">
        <v>128</v>
      </c>
      <c r="H4205" t="s">
        <v>46</v>
      </c>
      <c r="I4205" t="s">
        <v>129</v>
      </c>
      <c r="J4205" t="s">
        <v>130</v>
      </c>
      <c r="K4205" t="s">
        <v>131</v>
      </c>
      <c r="L4205" t="s">
        <v>11761</v>
      </c>
      <c r="M4205" t="s">
        <v>11762</v>
      </c>
      <c r="N4205">
        <v>5.7450000000000001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36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206.82</v>
      </c>
    </row>
    <row r="4206" spans="1:26" x14ac:dyDescent="0.3">
      <c r="A4206">
        <v>2768808</v>
      </c>
      <c r="B4206">
        <v>1</v>
      </c>
      <c r="C4206" t="s">
        <v>76</v>
      </c>
      <c r="D4206" t="s">
        <v>92</v>
      </c>
      <c r="E4206" t="s">
        <v>167</v>
      </c>
      <c r="F4206" t="s">
        <v>11763</v>
      </c>
      <c r="G4206" t="s">
        <v>195</v>
      </c>
      <c r="H4206" t="s">
        <v>46</v>
      </c>
      <c r="I4206" t="s">
        <v>129</v>
      </c>
      <c r="J4206" t="s">
        <v>130</v>
      </c>
      <c r="K4206" t="s">
        <v>131</v>
      </c>
      <c r="L4206" t="s">
        <v>11764</v>
      </c>
      <c r="M4206" t="s">
        <v>11765</v>
      </c>
      <c r="N4206">
        <v>1.8266666659999999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84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153.44</v>
      </c>
    </row>
    <row r="4207" spans="1:26" x14ac:dyDescent="0.3">
      <c r="A4207">
        <v>2768809</v>
      </c>
      <c r="B4207">
        <v>1</v>
      </c>
      <c r="C4207" t="s">
        <v>76</v>
      </c>
      <c r="D4207" t="s">
        <v>98</v>
      </c>
      <c r="E4207" t="s">
        <v>158</v>
      </c>
      <c r="F4207" t="s">
        <v>11766</v>
      </c>
      <c r="G4207" t="s">
        <v>199</v>
      </c>
      <c r="H4207" t="s">
        <v>47</v>
      </c>
      <c r="I4207" t="s">
        <v>129</v>
      </c>
      <c r="J4207" t="s">
        <v>130</v>
      </c>
      <c r="K4207" t="s">
        <v>131</v>
      </c>
      <c r="L4207" t="s">
        <v>11767</v>
      </c>
      <c r="M4207" t="s">
        <v>11768</v>
      </c>
      <c r="N4207">
        <v>0.580555555</v>
      </c>
      <c r="O4207">
        <v>0</v>
      </c>
      <c r="P4207">
        <v>24</v>
      </c>
      <c r="Q4207">
        <v>40</v>
      </c>
      <c r="R4207">
        <v>575</v>
      </c>
      <c r="S4207">
        <v>0</v>
      </c>
      <c r="T4207">
        <v>0</v>
      </c>
      <c r="U4207">
        <v>0</v>
      </c>
      <c r="V4207">
        <v>13.933332999999999</v>
      </c>
      <c r="W4207">
        <v>23.222221999999999</v>
      </c>
      <c r="X4207">
        <v>333.81944399999998</v>
      </c>
      <c r="Y4207">
        <v>0</v>
      </c>
      <c r="Z4207">
        <v>0</v>
      </c>
    </row>
    <row r="4208" spans="1:26" x14ac:dyDescent="0.3">
      <c r="A4208">
        <v>2768812</v>
      </c>
      <c r="B4208">
        <v>1</v>
      </c>
      <c r="C4208" t="s">
        <v>76</v>
      </c>
      <c r="D4208" t="s">
        <v>95</v>
      </c>
      <c r="E4208" t="s">
        <v>222</v>
      </c>
      <c r="F4208" t="s">
        <v>11769</v>
      </c>
      <c r="G4208" t="s">
        <v>199</v>
      </c>
      <c r="H4208" t="s">
        <v>47</v>
      </c>
      <c r="I4208" t="s">
        <v>129</v>
      </c>
      <c r="J4208" t="s">
        <v>130</v>
      </c>
      <c r="K4208" t="s">
        <v>131</v>
      </c>
      <c r="L4208" t="s">
        <v>11770</v>
      </c>
      <c r="M4208" t="s">
        <v>11771</v>
      </c>
      <c r="N4208">
        <v>0.21694444399999999</v>
      </c>
      <c r="O4208">
        <v>1</v>
      </c>
      <c r="P4208">
        <v>591</v>
      </c>
      <c r="Q4208">
        <v>0</v>
      </c>
      <c r="R4208">
        <v>0</v>
      </c>
      <c r="S4208">
        <v>0</v>
      </c>
      <c r="T4208">
        <v>409</v>
      </c>
      <c r="U4208">
        <v>0.216944</v>
      </c>
      <c r="V4208">
        <v>128.21416600000001</v>
      </c>
      <c r="W4208">
        <v>0</v>
      </c>
      <c r="X4208">
        <v>0</v>
      </c>
      <c r="Y4208">
        <v>0</v>
      </c>
      <c r="Z4208">
        <v>88.730277999999998</v>
      </c>
    </row>
    <row r="4209" spans="1:26" x14ac:dyDescent="0.3">
      <c r="A4209">
        <v>2768817</v>
      </c>
      <c r="B4209">
        <v>1</v>
      </c>
      <c r="C4209" t="s">
        <v>76</v>
      </c>
      <c r="D4209" t="s">
        <v>82</v>
      </c>
      <c r="E4209" t="s">
        <v>163</v>
      </c>
      <c r="F4209" t="s">
        <v>11772</v>
      </c>
      <c r="G4209" t="s">
        <v>1072</v>
      </c>
      <c r="H4209" t="s">
        <v>47</v>
      </c>
      <c r="I4209" t="s">
        <v>129</v>
      </c>
      <c r="J4209" t="s">
        <v>130</v>
      </c>
      <c r="K4209" t="s">
        <v>131</v>
      </c>
      <c r="L4209" t="s">
        <v>11773</v>
      </c>
      <c r="M4209" t="s">
        <v>11774</v>
      </c>
      <c r="N4209">
        <v>6.699166666</v>
      </c>
      <c r="O4209">
        <v>2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13.398332999999999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2768822</v>
      </c>
      <c r="B4210">
        <v>1</v>
      </c>
      <c r="C4210" t="s">
        <v>76</v>
      </c>
      <c r="D4210" t="s">
        <v>81</v>
      </c>
      <c r="E4210" t="s">
        <v>167</v>
      </c>
      <c r="F4210" t="s">
        <v>11775</v>
      </c>
      <c r="G4210" t="s">
        <v>160</v>
      </c>
      <c r="H4210" t="s">
        <v>46</v>
      </c>
      <c r="I4210" t="s">
        <v>129</v>
      </c>
      <c r="J4210" t="s">
        <v>130</v>
      </c>
      <c r="K4210" t="s">
        <v>131</v>
      </c>
      <c r="L4210" t="s">
        <v>11776</v>
      </c>
      <c r="M4210" t="s">
        <v>11777</v>
      </c>
      <c r="N4210">
        <v>7.1388887999999998E-2</v>
      </c>
      <c r="O4210">
        <v>0</v>
      </c>
      <c r="P4210">
        <v>930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66.391666000000001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2768823</v>
      </c>
      <c r="B4211">
        <v>1</v>
      </c>
      <c r="C4211" t="s">
        <v>76</v>
      </c>
      <c r="D4211" t="s">
        <v>95</v>
      </c>
      <c r="E4211" t="s">
        <v>222</v>
      </c>
      <c r="F4211" t="s">
        <v>1878</v>
      </c>
      <c r="G4211" t="s">
        <v>199</v>
      </c>
      <c r="H4211" t="s">
        <v>47</v>
      </c>
      <c r="I4211" t="s">
        <v>129</v>
      </c>
      <c r="J4211" t="s">
        <v>130</v>
      </c>
      <c r="K4211" t="s">
        <v>131</v>
      </c>
      <c r="L4211" t="s">
        <v>11778</v>
      </c>
      <c r="M4211" t="s">
        <v>11779</v>
      </c>
      <c r="N4211">
        <v>0.92944444400000004</v>
      </c>
      <c r="O4211">
        <v>0</v>
      </c>
      <c r="P4211">
        <v>0</v>
      </c>
      <c r="Q4211">
        <v>7</v>
      </c>
      <c r="R4211">
        <v>595</v>
      </c>
      <c r="S4211">
        <v>1</v>
      </c>
      <c r="T4211">
        <v>400</v>
      </c>
      <c r="U4211">
        <v>0</v>
      </c>
      <c r="V4211">
        <v>0</v>
      </c>
      <c r="W4211">
        <v>6.5061109999999998</v>
      </c>
      <c r="X4211">
        <v>553.01944400000002</v>
      </c>
      <c r="Y4211">
        <v>0.92944400000000005</v>
      </c>
      <c r="Z4211">
        <v>371.77777800000001</v>
      </c>
    </row>
    <row r="4212" spans="1:26" x14ac:dyDescent="0.3">
      <c r="A4212">
        <v>2768831</v>
      </c>
      <c r="B4212">
        <v>1</v>
      </c>
      <c r="C4212" t="s">
        <v>77</v>
      </c>
      <c r="D4212" t="s">
        <v>113</v>
      </c>
      <c r="E4212" t="s">
        <v>222</v>
      </c>
      <c r="F4212" t="s">
        <v>11620</v>
      </c>
      <c r="G4212" t="s">
        <v>199</v>
      </c>
      <c r="H4212" t="s">
        <v>47</v>
      </c>
      <c r="I4212" t="s">
        <v>129</v>
      </c>
      <c r="J4212" t="s">
        <v>130</v>
      </c>
      <c r="K4212" t="s">
        <v>131</v>
      </c>
      <c r="L4212" t="s">
        <v>11780</v>
      </c>
      <c r="M4212" t="s">
        <v>11781</v>
      </c>
      <c r="N4212">
        <v>0.44027777699999998</v>
      </c>
      <c r="O4212">
        <v>0</v>
      </c>
      <c r="P4212">
        <v>12</v>
      </c>
      <c r="Q4212">
        <v>105</v>
      </c>
      <c r="R4212">
        <v>7873</v>
      </c>
      <c r="S4212">
        <v>167</v>
      </c>
      <c r="T4212">
        <v>4943</v>
      </c>
      <c r="U4212">
        <v>0</v>
      </c>
      <c r="V4212">
        <v>5.2833329999999998</v>
      </c>
      <c r="W4212">
        <v>46.229166999999997</v>
      </c>
      <c r="X4212">
        <v>3466.3069380000002</v>
      </c>
      <c r="Y4212">
        <v>73.526388999999995</v>
      </c>
      <c r="Z4212">
        <v>2176.293052</v>
      </c>
    </row>
    <row r="4213" spans="1:26" x14ac:dyDescent="0.3">
      <c r="A4213">
        <v>2768833</v>
      </c>
      <c r="B4213">
        <v>1</v>
      </c>
      <c r="C4213" t="s">
        <v>76</v>
      </c>
      <c r="D4213" t="s">
        <v>93</v>
      </c>
      <c r="E4213" t="s">
        <v>158</v>
      </c>
      <c r="F4213" t="s">
        <v>11782</v>
      </c>
      <c r="G4213" t="s">
        <v>199</v>
      </c>
      <c r="H4213" t="s">
        <v>47</v>
      </c>
      <c r="I4213" t="s">
        <v>129</v>
      </c>
      <c r="J4213" t="s">
        <v>130</v>
      </c>
      <c r="K4213" t="s">
        <v>131</v>
      </c>
      <c r="L4213" t="s">
        <v>11783</v>
      </c>
      <c r="M4213" t="s">
        <v>11784</v>
      </c>
      <c r="N4213">
        <v>0.19</v>
      </c>
      <c r="O4213">
        <v>23</v>
      </c>
      <c r="P4213">
        <v>1183</v>
      </c>
      <c r="Q4213">
        <v>0</v>
      </c>
      <c r="R4213">
        <v>0</v>
      </c>
      <c r="S4213">
        <v>0</v>
      </c>
      <c r="T4213">
        <v>0</v>
      </c>
      <c r="U4213">
        <v>4.37</v>
      </c>
      <c r="V4213">
        <v>224.77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2768841</v>
      </c>
      <c r="B4214">
        <v>1</v>
      </c>
      <c r="C4214" t="s">
        <v>76</v>
      </c>
      <c r="D4214" t="s">
        <v>102</v>
      </c>
      <c r="E4214" t="s">
        <v>167</v>
      </c>
      <c r="F4214" t="s">
        <v>11785</v>
      </c>
      <c r="G4214" t="s">
        <v>195</v>
      </c>
      <c r="H4214" t="s">
        <v>46</v>
      </c>
      <c r="I4214" t="s">
        <v>129</v>
      </c>
      <c r="J4214" t="s">
        <v>130</v>
      </c>
      <c r="K4214" t="s">
        <v>131</v>
      </c>
      <c r="L4214" t="s">
        <v>11786</v>
      </c>
      <c r="M4214" t="s">
        <v>11787</v>
      </c>
      <c r="N4214">
        <v>5.7355555550000004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45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258.10000000000002</v>
      </c>
    </row>
    <row r="4215" spans="1:26" x14ac:dyDescent="0.3">
      <c r="A4215">
        <v>2768849</v>
      </c>
      <c r="B4215">
        <v>1</v>
      </c>
      <c r="C4215" t="s">
        <v>76</v>
      </c>
      <c r="D4215" t="s">
        <v>88</v>
      </c>
      <c r="E4215" t="s">
        <v>153</v>
      </c>
      <c r="F4215" t="s">
        <v>11788</v>
      </c>
      <c r="G4215" t="s">
        <v>155</v>
      </c>
      <c r="H4215" t="s">
        <v>46</v>
      </c>
      <c r="I4215" t="s">
        <v>129</v>
      </c>
      <c r="J4215" t="s">
        <v>130</v>
      </c>
      <c r="K4215" t="s">
        <v>131</v>
      </c>
      <c r="L4215" t="s">
        <v>11789</v>
      </c>
      <c r="M4215" t="s">
        <v>11790</v>
      </c>
      <c r="N4215">
        <v>3.9555555550000001</v>
      </c>
      <c r="O4215">
        <v>0</v>
      </c>
      <c r="P4215">
        <v>3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11.866667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2768850</v>
      </c>
      <c r="B4216">
        <v>1</v>
      </c>
      <c r="C4216" t="s">
        <v>76</v>
      </c>
      <c r="D4216" t="s">
        <v>95</v>
      </c>
      <c r="E4216" t="s">
        <v>158</v>
      </c>
      <c r="F4216" t="s">
        <v>10262</v>
      </c>
      <c r="G4216" t="s">
        <v>199</v>
      </c>
      <c r="H4216" t="s">
        <v>47</v>
      </c>
      <c r="I4216" t="s">
        <v>129</v>
      </c>
      <c r="J4216" t="s">
        <v>130</v>
      </c>
      <c r="K4216" t="s">
        <v>131</v>
      </c>
      <c r="L4216" t="s">
        <v>11791</v>
      </c>
      <c r="M4216" t="s">
        <v>11792</v>
      </c>
      <c r="N4216">
        <v>2.9483333329999999</v>
      </c>
      <c r="O4216">
        <v>0</v>
      </c>
      <c r="P4216">
        <v>0</v>
      </c>
      <c r="Q4216">
        <v>0</v>
      </c>
      <c r="R4216">
        <v>0</v>
      </c>
      <c r="S4216">
        <v>5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14.741667</v>
      </c>
      <c r="Z4216">
        <v>0</v>
      </c>
    </row>
    <row r="4217" spans="1:26" x14ac:dyDescent="0.3">
      <c r="A4217">
        <v>2768848</v>
      </c>
      <c r="B4217">
        <v>1</v>
      </c>
      <c r="C4217" t="s">
        <v>76</v>
      </c>
      <c r="D4217" t="s">
        <v>101</v>
      </c>
      <c r="E4217" t="s">
        <v>163</v>
      </c>
      <c r="F4217" t="s">
        <v>11793</v>
      </c>
      <c r="G4217" t="s">
        <v>417</v>
      </c>
      <c r="H4217" t="s">
        <v>47</v>
      </c>
      <c r="I4217" t="s">
        <v>129</v>
      </c>
      <c r="J4217" t="s">
        <v>130</v>
      </c>
      <c r="K4217" t="s">
        <v>142</v>
      </c>
      <c r="L4217" t="s">
        <v>11794</v>
      </c>
      <c r="M4217" t="s">
        <v>11795</v>
      </c>
      <c r="N4217">
        <v>2.8169444440000002</v>
      </c>
      <c r="O4217">
        <v>58</v>
      </c>
      <c r="P4217">
        <v>3391</v>
      </c>
      <c r="Q4217">
        <v>0</v>
      </c>
      <c r="R4217">
        <v>0</v>
      </c>
      <c r="S4217">
        <v>0</v>
      </c>
      <c r="T4217">
        <v>0</v>
      </c>
      <c r="U4217">
        <v>163.382778</v>
      </c>
      <c r="V4217">
        <v>9552.2586100000008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2768858</v>
      </c>
      <c r="B4218">
        <v>1</v>
      </c>
      <c r="C4218" t="s">
        <v>76</v>
      </c>
      <c r="D4218" t="s">
        <v>79</v>
      </c>
      <c r="E4218" t="s">
        <v>163</v>
      </c>
      <c r="F4218" t="s">
        <v>11796</v>
      </c>
      <c r="G4218" t="s">
        <v>348</v>
      </c>
      <c r="H4218" t="s">
        <v>47</v>
      </c>
      <c r="I4218" t="s">
        <v>129</v>
      </c>
      <c r="J4218" t="s">
        <v>130</v>
      </c>
      <c r="K4218" t="s">
        <v>142</v>
      </c>
      <c r="L4218" t="s">
        <v>11797</v>
      </c>
      <c r="M4218" t="s">
        <v>11798</v>
      </c>
      <c r="N4218">
        <v>3.361388888</v>
      </c>
      <c r="O4218">
        <v>1</v>
      </c>
      <c r="P4218">
        <v>196</v>
      </c>
      <c r="Q4218">
        <v>0</v>
      </c>
      <c r="R4218">
        <v>0</v>
      </c>
      <c r="S4218">
        <v>0</v>
      </c>
      <c r="T4218">
        <v>0</v>
      </c>
      <c r="U4218">
        <v>3.361389</v>
      </c>
      <c r="V4218">
        <v>658.832222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2768856</v>
      </c>
      <c r="B4219">
        <v>1</v>
      </c>
      <c r="C4219" t="s">
        <v>77</v>
      </c>
      <c r="D4219" t="s">
        <v>116</v>
      </c>
      <c r="E4219" t="s">
        <v>222</v>
      </c>
      <c r="F4219" t="s">
        <v>2187</v>
      </c>
      <c r="G4219" t="s">
        <v>199</v>
      </c>
      <c r="H4219" t="s">
        <v>47</v>
      </c>
      <c r="I4219" t="s">
        <v>129</v>
      </c>
      <c r="J4219" t="s">
        <v>130</v>
      </c>
      <c r="K4219" t="s">
        <v>131</v>
      </c>
      <c r="L4219" t="s">
        <v>11799</v>
      </c>
      <c r="M4219" t="s">
        <v>11800</v>
      </c>
      <c r="N4219">
        <v>1.1788888879999999</v>
      </c>
      <c r="O4219">
        <v>58</v>
      </c>
      <c r="P4219">
        <v>126</v>
      </c>
      <c r="Q4219">
        <v>0</v>
      </c>
      <c r="R4219">
        <v>0</v>
      </c>
      <c r="S4219">
        <v>0</v>
      </c>
      <c r="T4219">
        <v>0</v>
      </c>
      <c r="U4219">
        <v>68.375556000000003</v>
      </c>
      <c r="V4219">
        <v>148.54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2768854</v>
      </c>
      <c r="B4220">
        <v>1</v>
      </c>
      <c r="C4220" t="s">
        <v>76</v>
      </c>
      <c r="D4220" t="s">
        <v>93</v>
      </c>
      <c r="E4220" t="s">
        <v>138</v>
      </c>
      <c r="F4220" t="s">
        <v>5990</v>
      </c>
      <c r="G4220" t="s">
        <v>199</v>
      </c>
      <c r="H4220" t="s">
        <v>47</v>
      </c>
      <c r="I4220" t="s">
        <v>129</v>
      </c>
      <c r="J4220" t="s">
        <v>130</v>
      </c>
      <c r="K4220" t="s">
        <v>131</v>
      </c>
      <c r="L4220" t="s">
        <v>11801</v>
      </c>
      <c r="M4220" t="s">
        <v>11802</v>
      </c>
      <c r="N4220">
        <v>5.3611111000000003E-2</v>
      </c>
      <c r="O4220">
        <v>73</v>
      </c>
      <c r="P4220">
        <v>5847</v>
      </c>
      <c r="Q4220">
        <v>0</v>
      </c>
      <c r="R4220">
        <v>0</v>
      </c>
      <c r="S4220">
        <v>0</v>
      </c>
      <c r="T4220">
        <v>0</v>
      </c>
      <c r="U4220">
        <v>3.913611</v>
      </c>
      <c r="V4220">
        <v>313.46416599999998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2768868</v>
      </c>
      <c r="B4221">
        <v>1</v>
      </c>
      <c r="C4221" t="s">
        <v>76</v>
      </c>
      <c r="D4221" t="s">
        <v>92</v>
      </c>
      <c r="E4221" t="s">
        <v>222</v>
      </c>
      <c r="F4221" t="s">
        <v>11803</v>
      </c>
      <c r="G4221" t="s">
        <v>199</v>
      </c>
      <c r="H4221" t="s">
        <v>47</v>
      </c>
      <c r="I4221" t="s">
        <v>129</v>
      </c>
      <c r="J4221" t="s">
        <v>130</v>
      </c>
      <c r="K4221" t="s">
        <v>131</v>
      </c>
      <c r="L4221" t="s">
        <v>11804</v>
      </c>
      <c r="M4221" t="s">
        <v>11805</v>
      </c>
      <c r="N4221">
        <v>2.9452777769999998</v>
      </c>
      <c r="O4221">
        <v>0</v>
      </c>
      <c r="P4221">
        <v>0</v>
      </c>
      <c r="Q4221">
        <v>26</v>
      </c>
      <c r="R4221">
        <v>1258</v>
      </c>
      <c r="S4221">
        <v>0</v>
      </c>
      <c r="T4221">
        <v>0</v>
      </c>
      <c r="U4221">
        <v>0</v>
      </c>
      <c r="V4221">
        <v>0</v>
      </c>
      <c r="W4221">
        <v>76.577222000000006</v>
      </c>
      <c r="X4221">
        <v>3705.159443</v>
      </c>
      <c r="Y4221">
        <v>0</v>
      </c>
      <c r="Z4221">
        <v>0</v>
      </c>
    </row>
    <row r="4222" spans="1:26" x14ac:dyDescent="0.3">
      <c r="A4222">
        <v>2768855</v>
      </c>
      <c r="B4222">
        <v>1</v>
      </c>
      <c r="C4222" t="s">
        <v>76</v>
      </c>
      <c r="D4222" t="s">
        <v>93</v>
      </c>
      <c r="E4222" t="s">
        <v>222</v>
      </c>
      <c r="F4222" t="s">
        <v>5993</v>
      </c>
      <c r="G4222" t="s">
        <v>199</v>
      </c>
      <c r="H4222" t="s">
        <v>47</v>
      </c>
      <c r="I4222" t="s">
        <v>129</v>
      </c>
      <c r="J4222" t="s">
        <v>130</v>
      </c>
      <c r="K4222" t="s">
        <v>131</v>
      </c>
      <c r="L4222" t="s">
        <v>11806</v>
      </c>
      <c r="M4222" t="s">
        <v>11807</v>
      </c>
      <c r="N4222">
        <v>0.27805555500000001</v>
      </c>
      <c r="O4222">
        <v>34</v>
      </c>
      <c r="P4222">
        <v>1476</v>
      </c>
      <c r="Q4222">
        <v>0</v>
      </c>
      <c r="R4222">
        <v>0</v>
      </c>
      <c r="S4222">
        <v>0</v>
      </c>
      <c r="T4222">
        <v>0</v>
      </c>
      <c r="U4222">
        <v>9.4538890000000002</v>
      </c>
      <c r="V4222">
        <v>410.40999900000003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2768867</v>
      </c>
      <c r="B4223">
        <v>1</v>
      </c>
      <c r="C4223" t="s">
        <v>76</v>
      </c>
      <c r="D4223" t="s">
        <v>98</v>
      </c>
      <c r="E4223" t="s">
        <v>167</v>
      </c>
      <c r="F4223" t="s">
        <v>11808</v>
      </c>
      <c r="G4223" t="s">
        <v>128</v>
      </c>
      <c r="H4223" t="s">
        <v>46</v>
      </c>
      <c r="I4223" t="s">
        <v>129</v>
      </c>
      <c r="J4223" t="s">
        <v>130</v>
      </c>
      <c r="K4223" t="s">
        <v>131</v>
      </c>
      <c r="L4223" t="s">
        <v>11781</v>
      </c>
      <c r="M4223" t="s">
        <v>11809</v>
      </c>
      <c r="N4223">
        <v>1.981944444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107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212.06805600000001</v>
      </c>
    </row>
    <row r="4224" spans="1:26" x14ac:dyDescent="0.3">
      <c r="A4224">
        <v>2768860</v>
      </c>
      <c r="B4224">
        <v>1</v>
      </c>
      <c r="C4224" t="s">
        <v>76</v>
      </c>
      <c r="D4224" t="s">
        <v>95</v>
      </c>
      <c r="E4224" t="s">
        <v>222</v>
      </c>
      <c r="F4224" t="s">
        <v>11810</v>
      </c>
      <c r="G4224" t="s">
        <v>199</v>
      </c>
      <c r="H4224" t="s">
        <v>47</v>
      </c>
      <c r="I4224" t="s">
        <v>129</v>
      </c>
      <c r="J4224" t="s">
        <v>130</v>
      </c>
      <c r="K4224" t="s">
        <v>131</v>
      </c>
      <c r="L4224" t="s">
        <v>11811</v>
      </c>
      <c r="M4224" t="s">
        <v>11812</v>
      </c>
      <c r="N4224">
        <v>0.32277777699999999</v>
      </c>
      <c r="O4224">
        <v>13</v>
      </c>
      <c r="P4224">
        <v>1848</v>
      </c>
      <c r="Q4224">
        <v>0</v>
      </c>
      <c r="R4224">
        <v>0</v>
      </c>
      <c r="S4224">
        <v>0</v>
      </c>
      <c r="T4224">
        <v>0</v>
      </c>
      <c r="U4224">
        <v>4.1961110000000001</v>
      </c>
      <c r="V4224">
        <v>596.49333200000001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2768861</v>
      </c>
      <c r="B4225">
        <v>1</v>
      </c>
      <c r="C4225" t="s">
        <v>76</v>
      </c>
      <c r="D4225" t="s">
        <v>93</v>
      </c>
      <c r="E4225" t="s">
        <v>138</v>
      </c>
      <c r="F4225" t="s">
        <v>5990</v>
      </c>
      <c r="G4225" t="s">
        <v>199</v>
      </c>
      <c r="H4225" t="s">
        <v>47</v>
      </c>
      <c r="I4225" t="s">
        <v>129</v>
      </c>
      <c r="J4225" t="s">
        <v>130</v>
      </c>
      <c r="K4225" t="s">
        <v>131</v>
      </c>
      <c r="L4225" t="s">
        <v>11813</v>
      </c>
      <c r="M4225" t="s">
        <v>11814</v>
      </c>
      <c r="N4225">
        <v>2.87</v>
      </c>
      <c r="O4225">
        <v>73</v>
      </c>
      <c r="P4225">
        <v>5847</v>
      </c>
      <c r="Q4225">
        <v>0</v>
      </c>
      <c r="R4225">
        <v>0</v>
      </c>
      <c r="S4225">
        <v>0</v>
      </c>
      <c r="T4225">
        <v>0</v>
      </c>
      <c r="U4225">
        <v>209.51</v>
      </c>
      <c r="V4225">
        <v>16780.89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2768871</v>
      </c>
      <c r="B4226">
        <v>1</v>
      </c>
      <c r="C4226" t="s">
        <v>76</v>
      </c>
      <c r="D4226" t="s">
        <v>92</v>
      </c>
      <c r="E4226" t="s">
        <v>153</v>
      </c>
      <c r="F4226" t="s">
        <v>11815</v>
      </c>
      <c r="G4226" t="s">
        <v>155</v>
      </c>
      <c r="H4226" t="s">
        <v>46</v>
      </c>
      <c r="I4226" t="s">
        <v>129</v>
      </c>
      <c r="J4226" t="s">
        <v>130</v>
      </c>
      <c r="K4226" t="s">
        <v>131</v>
      </c>
      <c r="L4226" t="s">
        <v>11816</v>
      </c>
      <c r="M4226" t="s">
        <v>11817</v>
      </c>
      <c r="N4226">
        <v>5.965833333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2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11.931666999999999</v>
      </c>
    </row>
    <row r="4227" spans="1:26" x14ac:dyDescent="0.3">
      <c r="A4227">
        <v>2768862</v>
      </c>
      <c r="B4227">
        <v>1</v>
      </c>
      <c r="C4227" t="s">
        <v>76</v>
      </c>
      <c r="D4227" t="s">
        <v>93</v>
      </c>
      <c r="E4227" t="s">
        <v>222</v>
      </c>
      <c r="F4227" t="s">
        <v>11818</v>
      </c>
      <c r="G4227" t="s">
        <v>199</v>
      </c>
      <c r="H4227" t="s">
        <v>47</v>
      </c>
      <c r="I4227" t="s">
        <v>129</v>
      </c>
      <c r="J4227" t="s">
        <v>130</v>
      </c>
      <c r="K4227" t="s">
        <v>131</v>
      </c>
      <c r="L4227" t="s">
        <v>11819</v>
      </c>
      <c r="M4227" t="s">
        <v>11820</v>
      </c>
      <c r="N4227">
        <v>0.25194444399999999</v>
      </c>
      <c r="O4227">
        <v>38</v>
      </c>
      <c r="P4227">
        <v>1180</v>
      </c>
      <c r="Q4227">
        <v>0</v>
      </c>
      <c r="R4227">
        <v>0</v>
      </c>
      <c r="S4227">
        <v>0</v>
      </c>
      <c r="T4227">
        <v>0</v>
      </c>
      <c r="U4227">
        <v>9.5738889999999994</v>
      </c>
      <c r="V4227">
        <v>297.294444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2768863</v>
      </c>
      <c r="B4228">
        <v>1</v>
      </c>
      <c r="C4228" t="s">
        <v>77</v>
      </c>
      <c r="D4228" t="s">
        <v>111</v>
      </c>
      <c r="E4228" t="s">
        <v>222</v>
      </c>
      <c r="F4228" t="s">
        <v>11821</v>
      </c>
      <c r="G4228" t="s">
        <v>344</v>
      </c>
      <c r="H4228" t="s">
        <v>47</v>
      </c>
      <c r="I4228" t="s">
        <v>129</v>
      </c>
      <c r="J4228" t="s">
        <v>130</v>
      </c>
      <c r="K4228" t="s">
        <v>142</v>
      </c>
      <c r="L4228" t="s">
        <v>11822</v>
      </c>
      <c r="M4228" t="s">
        <v>11823</v>
      </c>
      <c r="N4228">
        <v>2.4880555549999999</v>
      </c>
      <c r="O4228">
        <v>0</v>
      </c>
      <c r="P4228">
        <v>0</v>
      </c>
      <c r="Q4228">
        <v>11</v>
      </c>
      <c r="R4228">
        <v>3360</v>
      </c>
      <c r="S4228">
        <v>0</v>
      </c>
      <c r="T4228">
        <v>0</v>
      </c>
      <c r="U4228">
        <v>0</v>
      </c>
      <c r="V4228">
        <v>0</v>
      </c>
      <c r="W4228">
        <v>27.368611000000001</v>
      </c>
      <c r="X4228">
        <v>8359.8666649999996</v>
      </c>
      <c r="Y4228">
        <v>0</v>
      </c>
      <c r="Z4228">
        <v>0</v>
      </c>
    </row>
    <row r="4229" spans="1:26" x14ac:dyDescent="0.3">
      <c r="A4229">
        <v>2768869</v>
      </c>
      <c r="B4229">
        <v>1</v>
      </c>
      <c r="C4229" t="s">
        <v>77</v>
      </c>
      <c r="D4229" t="s">
        <v>109</v>
      </c>
      <c r="E4229" t="s">
        <v>153</v>
      </c>
      <c r="F4229" t="s">
        <v>11824</v>
      </c>
      <c r="G4229" t="s">
        <v>206</v>
      </c>
      <c r="H4229" t="s">
        <v>46</v>
      </c>
      <c r="I4229" t="s">
        <v>129</v>
      </c>
      <c r="J4229" t="s">
        <v>130</v>
      </c>
      <c r="K4229" t="s">
        <v>131</v>
      </c>
      <c r="L4229" t="s">
        <v>11825</v>
      </c>
      <c r="M4229" t="s">
        <v>11826</v>
      </c>
      <c r="N4229">
        <v>1.675277777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1.675278</v>
      </c>
    </row>
    <row r="4230" spans="1:26" x14ac:dyDescent="0.3">
      <c r="A4230">
        <v>2768870</v>
      </c>
      <c r="B4230">
        <v>1</v>
      </c>
      <c r="C4230" t="s">
        <v>76</v>
      </c>
      <c r="D4230" t="s">
        <v>79</v>
      </c>
      <c r="E4230" t="s">
        <v>158</v>
      </c>
      <c r="F4230" t="s">
        <v>11827</v>
      </c>
      <c r="G4230" t="s">
        <v>199</v>
      </c>
      <c r="H4230" t="s">
        <v>47</v>
      </c>
      <c r="I4230" t="s">
        <v>129</v>
      </c>
      <c r="J4230" t="s">
        <v>130</v>
      </c>
      <c r="K4230" t="s">
        <v>131</v>
      </c>
      <c r="L4230" t="s">
        <v>11828</v>
      </c>
      <c r="M4230" t="s">
        <v>11829</v>
      </c>
      <c r="N4230">
        <v>0.450555555</v>
      </c>
      <c r="O4230">
        <v>9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4.0549999999999997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2768876</v>
      </c>
      <c r="B4231">
        <v>1</v>
      </c>
      <c r="C4231" t="s">
        <v>77</v>
      </c>
      <c r="D4231" t="s">
        <v>110</v>
      </c>
      <c r="E4231" t="s">
        <v>158</v>
      </c>
      <c r="F4231" t="s">
        <v>11830</v>
      </c>
      <c r="G4231" t="s">
        <v>199</v>
      </c>
      <c r="H4231" t="s">
        <v>47</v>
      </c>
      <c r="I4231" t="s">
        <v>129</v>
      </c>
      <c r="J4231" t="s">
        <v>130</v>
      </c>
      <c r="K4231" t="s">
        <v>131</v>
      </c>
      <c r="L4231" t="s">
        <v>11831</v>
      </c>
      <c r="M4231" t="s">
        <v>11832</v>
      </c>
      <c r="N4231">
        <v>1.0238888880000001</v>
      </c>
      <c r="O4231">
        <v>0</v>
      </c>
      <c r="P4231">
        <v>0</v>
      </c>
      <c r="Q4231">
        <v>0</v>
      </c>
      <c r="R4231">
        <v>0</v>
      </c>
      <c r="S4231">
        <v>4</v>
      </c>
      <c r="T4231">
        <v>220</v>
      </c>
      <c r="U4231">
        <v>0</v>
      </c>
      <c r="V4231">
        <v>0</v>
      </c>
      <c r="W4231">
        <v>0</v>
      </c>
      <c r="X4231">
        <v>0</v>
      </c>
      <c r="Y4231">
        <v>4.0955560000000002</v>
      </c>
      <c r="Z4231">
        <v>225.25555499999999</v>
      </c>
    </row>
    <row r="4232" spans="1:26" x14ac:dyDescent="0.3">
      <c r="A4232">
        <v>2768874</v>
      </c>
      <c r="B4232">
        <v>1</v>
      </c>
      <c r="C4232" t="s">
        <v>76</v>
      </c>
      <c r="D4232" t="s">
        <v>96</v>
      </c>
      <c r="E4232" t="s">
        <v>153</v>
      </c>
      <c r="F4232" t="s">
        <v>11833</v>
      </c>
      <c r="G4232" t="s">
        <v>206</v>
      </c>
      <c r="H4232" t="s">
        <v>46</v>
      </c>
      <c r="I4232" t="s">
        <v>129</v>
      </c>
      <c r="J4232" t="s">
        <v>130</v>
      </c>
      <c r="K4232" t="s">
        <v>131</v>
      </c>
      <c r="L4232" t="s">
        <v>11834</v>
      </c>
      <c r="M4232" t="s">
        <v>11835</v>
      </c>
      <c r="N4232">
        <v>0.46194444400000001</v>
      </c>
      <c r="O4232">
        <v>0</v>
      </c>
      <c r="P4232">
        <v>6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2.7716669999999999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2768879</v>
      </c>
      <c r="B4233">
        <v>1</v>
      </c>
      <c r="C4233" t="s">
        <v>76</v>
      </c>
      <c r="D4233" t="s">
        <v>100</v>
      </c>
      <c r="E4233" t="s">
        <v>163</v>
      </c>
      <c r="F4233" t="s">
        <v>11836</v>
      </c>
      <c r="G4233" t="s">
        <v>348</v>
      </c>
      <c r="H4233" t="s">
        <v>47</v>
      </c>
      <c r="I4233" t="s">
        <v>129</v>
      </c>
      <c r="J4233" t="s">
        <v>130</v>
      </c>
      <c r="K4233" t="s">
        <v>142</v>
      </c>
      <c r="L4233" t="s">
        <v>11837</v>
      </c>
      <c r="M4233" t="s">
        <v>11838</v>
      </c>
      <c r="N4233">
        <v>3.4186111110000001</v>
      </c>
      <c r="O4233">
        <v>0</v>
      </c>
      <c r="P4233">
        <v>1654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5654.3827780000001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2768886</v>
      </c>
      <c r="B4234">
        <v>1</v>
      </c>
      <c r="C4234" t="s">
        <v>76</v>
      </c>
      <c r="D4234" t="s">
        <v>89</v>
      </c>
      <c r="E4234" t="s">
        <v>126</v>
      </c>
      <c r="F4234" t="s">
        <v>11839</v>
      </c>
      <c r="G4234" t="s">
        <v>128</v>
      </c>
      <c r="H4234" t="s">
        <v>46</v>
      </c>
      <c r="I4234" t="s">
        <v>129</v>
      </c>
      <c r="J4234" t="s">
        <v>130</v>
      </c>
      <c r="K4234" t="s">
        <v>131</v>
      </c>
      <c r="L4234" t="s">
        <v>11840</v>
      </c>
      <c r="M4234" t="s">
        <v>11841</v>
      </c>
      <c r="N4234">
        <v>4.0708333330000004</v>
      </c>
      <c r="O4234">
        <v>0</v>
      </c>
      <c r="P4234">
        <v>17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69.204166999999998</v>
      </c>
      <c r="W4234">
        <v>0</v>
      </c>
      <c r="X4234">
        <v>0</v>
      </c>
      <c r="Y4234">
        <v>0</v>
      </c>
      <c r="Z4234">
        <v>0</v>
      </c>
    </row>
    <row r="4235" spans="1:26" x14ac:dyDescent="0.3">
      <c r="A4235">
        <v>2768899</v>
      </c>
      <c r="B4235">
        <v>1</v>
      </c>
      <c r="C4235" t="s">
        <v>76</v>
      </c>
      <c r="D4235" t="s">
        <v>95</v>
      </c>
      <c r="E4235" t="s">
        <v>163</v>
      </c>
      <c r="F4235" t="s">
        <v>11842</v>
      </c>
      <c r="G4235" t="s">
        <v>2947</v>
      </c>
      <c r="H4235" t="s">
        <v>47</v>
      </c>
      <c r="I4235" t="s">
        <v>129</v>
      </c>
      <c r="J4235" t="s">
        <v>130</v>
      </c>
      <c r="K4235" t="s">
        <v>131</v>
      </c>
      <c r="L4235" t="s">
        <v>11843</v>
      </c>
      <c r="M4235" t="s">
        <v>11844</v>
      </c>
      <c r="N4235">
        <v>1.957777777</v>
      </c>
      <c r="O4235">
        <v>10</v>
      </c>
      <c r="P4235">
        <v>1045</v>
      </c>
      <c r="Q4235">
        <v>0</v>
      </c>
      <c r="R4235">
        <v>0</v>
      </c>
      <c r="S4235">
        <v>0</v>
      </c>
      <c r="T4235">
        <v>0</v>
      </c>
      <c r="U4235">
        <v>19.577777999999999</v>
      </c>
      <c r="V4235">
        <v>2045.8777769999999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2768887</v>
      </c>
      <c r="B4236">
        <v>1</v>
      </c>
      <c r="C4236" t="s">
        <v>76</v>
      </c>
      <c r="D4236" t="s">
        <v>85</v>
      </c>
      <c r="E4236" t="s">
        <v>167</v>
      </c>
      <c r="F4236" t="s">
        <v>9034</v>
      </c>
      <c r="G4236" t="s">
        <v>160</v>
      </c>
      <c r="H4236" t="s">
        <v>46</v>
      </c>
      <c r="I4236" t="s">
        <v>129</v>
      </c>
      <c r="J4236" t="s">
        <v>130</v>
      </c>
      <c r="K4236" t="s">
        <v>131</v>
      </c>
      <c r="L4236" t="s">
        <v>11845</v>
      </c>
      <c r="M4236" t="s">
        <v>11846</v>
      </c>
      <c r="N4236">
        <v>1.3374999999999999</v>
      </c>
      <c r="O4236">
        <v>0</v>
      </c>
      <c r="P4236">
        <v>180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240.75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2768888</v>
      </c>
      <c r="B4237">
        <v>1</v>
      </c>
      <c r="C4237" t="s">
        <v>76</v>
      </c>
      <c r="D4237" t="s">
        <v>93</v>
      </c>
      <c r="E4237" t="s">
        <v>158</v>
      </c>
      <c r="F4237" t="s">
        <v>11847</v>
      </c>
      <c r="G4237" t="s">
        <v>199</v>
      </c>
      <c r="H4237" t="s">
        <v>47</v>
      </c>
      <c r="I4237" t="s">
        <v>129</v>
      </c>
      <c r="J4237" t="s">
        <v>130</v>
      </c>
      <c r="K4237" t="s">
        <v>131</v>
      </c>
      <c r="L4237" t="s">
        <v>11848</v>
      </c>
      <c r="M4237" t="s">
        <v>11849</v>
      </c>
      <c r="N4237">
        <v>1.8805555549999999</v>
      </c>
      <c r="O4237">
        <v>4</v>
      </c>
      <c r="P4237">
        <v>1059</v>
      </c>
      <c r="Q4237">
        <v>0</v>
      </c>
      <c r="R4237">
        <v>0</v>
      </c>
      <c r="S4237">
        <v>0</v>
      </c>
      <c r="T4237">
        <v>0</v>
      </c>
      <c r="U4237">
        <v>7.5222220000000002</v>
      </c>
      <c r="V4237">
        <v>1991.508333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2768890</v>
      </c>
      <c r="B4238">
        <v>1</v>
      </c>
      <c r="C4238" t="s">
        <v>76</v>
      </c>
      <c r="D4238" t="s">
        <v>103</v>
      </c>
      <c r="E4238" t="s">
        <v>222</v>
      </c>
      <c r="F4238" t="s">
        <v>11850</v>
      </c>
      <c r="G4238" t="s">
        <v>199</v>
      </c>
      <c r="H4238" t="s">
        <v>47</v>
      </c>
      <c r="I4238" t="s">
        <v>129</v>
      </c>
      <c r="J4238" t="s">
        <v>130</v>
      </c>
      <c r="K4238" t="s">
        <v>131</v>
      </c>
      <c r="L4238" t="s">
        <v>11851</v>
      </c>
      <c r="M4238" t="s">
        <v>11852</v>
      </c>
      <c r="N4238">
        <v>6.5000000000000002E-2</v>
      </c>
      <c r="O4238">
        <v>0</v>
      </c>
      <c r="P4238">
        <v>0</v>
      </c>
      <c r="Q4238">
        <v>2</v>
      </c>
      <c r="R4238">
        <v>3695</v>
      </c>
      <c r="S4238">
        <v>0</v>
      </c>
      <c r="T4238">
        <v>0</v>
      </c>
      <c r="U4238">
        <v>0</v>
      </c>
      <c r="V4238">
        <v>0</v>
      </c>
      <c r="W4238">
        <v>0.13</v>
      </c>
      <c r="X4238">
        <v>240.17500000000001</v>
      </c>
      <c r="Y4238">
        <v>0</v>
      </c>
      <c r="Z4238">
        <v>0</v>
      </c>
    </row>
    <row r="4239" spans="1:26" x14ac:dyDescent="0.3">
      <c r="A4239">
        <v>2768894</v>
      </c>
      <c r="B4239">
        <v>1</v>
      </c>
      <c r="C4239" t="s">
        <v>76</v>
      </c>
      <c r="D4239" t="s">
        <v>84</v>
      </c>
      <c r="E4239" t="s">
        <v>153</v>
      </c>
      <c r="F4239" t="s">
        <v>11853</v>
      </c>
      <c r="G4239" t="s">
        <v>249</v>
      </c>
      <c r="H4239" t="s">
        <v>46</v>
      </c>
      <c r="I4239" t="s">
        <v>129</v>
      </c>
      <c r="J4239" t="s">
        <v>130</v>
      </c>
      <c r="K4239" t="s">
        <v>131</v>
      </c>
      <c r="L4239" t="s">
        <v>11854</v>
      </c>
      <c r="M4239" t="s">
        <v>11855</v>
      </c>
      <c r="N4239">
        <v>3.352777777</v>
      </c>
      <c r="O4239">
        <v>0</v>
      </c>
      <c r="P4239">
        <v>6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20.116667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2768895</v>
      </c>
      <c r="B4240">
        <v>1</v>
      </c>
      <c r="C4240" t="s">
        <v>76</v>
      </c>
      <c r="D4240" t="s">
        <v>92</v>
      </c>
      <c r="E4240" t="s">
        <v>126</v>
      </c>
      <c r="F4240" t="s">
        <v>709</v>
      </c>
      <c r="G4240" t="s">
        <v>128</v>
      </c>
      <c r="H4240" t="s">
        <v>46</v>
      </c>
      <c r="I4240" t="s">
        <v>129</v>
      </c>
      <c r="J4240" t="s">
        <v>130</v>
      </c>
      <c r="K4240" t="s">
        <v>131</v>
      </c>
      <c r="L4240" t="s">
        <v>11856</v>
      </c>
      <c r="M4240" t="s">
        <v>11857</v>
      </c>
      <c r="N4240">
        <v>1.2208333330000001</v>
      </c>
      <c r="O4240">
        <v>0</v>
      </c>
      <c r="P4240">
        <v>0</v>
      </c>
      <c r="Q4240">
        <v>0</v>
      </c>
      <c r="R4240">
        <v>110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134.29166699999999</v>
      </c>
      <c r="Y4240">
        <v>0</v>
      </c>
      <c r="Z4240">
        <v>0</v>
      </c>
    </row>
    <row r="4241" spans="1:26" x14ac:dyDescent="0.3">
      <c r="A4241">
        <v>2768892</v>
      </c>
      <c r="B4241">
        <v>1</v>
      </c>
      <c r="C4241" t="s">
        <v>76</v>
      </c>
      <c r="D4241" t="s">
        <v>78</v>
      </c>
      <c r="E4241" t="s">
        <v>145</v>
      </c>
      <c r="F4241" t="s">
        <v>10034</v>
      </c>
      <c r="G4241" t="s">
        <v>135</v>
      </c>
      <c r="H4241" t="s">
        <v>46</v>
      </c>
      <c r="I4241" t="s">
        <v>129</v>
      </c>
      <c r="J4241" t="s">
        <v>130</v>
      </c>
      <c r="K4241" t="s">
        <v>131</v>
      </c>
      <c r="L4241" t="s">
        <v>11858</v>
      </c>
      <c r="M4241" t="s">
        <v>11859</v>
      </c>
      <c r="N4241">
        <v>4.9111111110000003</v>
      </c>
      <c r="O4241">
        <v>0</v>
      </c>
      <c r="P4241">
        <v>202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992.044444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2768898</v>
      </c>
      <c r="B4242">
        <v>1</v>
      </c>
      <c r="C4242" t="s">
        <v>76</v>
      </c>
      <c r="D4242" t="s">
        <v>78</v>
      </c>
      <c r="E4242" t="s">
        <v>145</v>
      </c>
      <c r="F4242" t="s">
        <v>10058</v>
      </c>
      <c r="G4242" t="s">
        <v>128</v>
      </c>
      <c r="H4242" t="s">
        <v>46</v>
      </c>
      <c r="I4242" t="s">
        <v>129</v>
      </c>
      <c r="J4242" t="s">
        <v>130</v>
      </c>
      <c r="K4242" t="s">
        <v>131</v>
      </c>
      <c r="L4242" t="s">
        <v>11860</v>
      </c>
      <c r="M4242" t="s">
        <v>11861</v>
      </c>
      <c r="N4242">
        <v>1.0333333330000001</v>
      </c>
      <c r="O4242">
        <v>0</v>
      </c>
      <c r="P4242">
        <v>14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14.466666999999999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2768900</v>
      </c>
      <c r="B4243">
        <v>1</v>
      </c>
      <c r="C4243" t="s">
        <v>76</v>
      </c>
      <c r="D4243" t="s">
        <v>103</v>
      </c>
      <c r="E4243" t="s">
        <v>222</v>
      </c>
      <c r="F4243" t="s">
        <v>11862</v>
      </c>
      <c r="G4243" t="s">
        <v>199</v>
      </c>
      <c r="H4243" t="s">
        <v>47</v>
      </c>
      <c r="I4243" t="s">
        <v>129</v>
      </c>
      <c r="J4243" t="s">
        <v>130</v>
      </c>
      <c r="K4243" t="s">
        <v>131</v>
      </c>
      <c r="L4243" t="s">
        <v>11863</v>
      </c>
      <c r="M4243" t="s">
        <v>11864</v>
      </c>
      <c r="N4243">
        <v>0.81027777700000003</v>
      </c>
      <c r="O4243">
        <v>0</v>
      </c>
      <c r="P4243">
        <v>0</v>
      </c>
      <c r="Q4243">
        <v>2</v>
      </c>
      <c r="R4243">
        <v>3695</v>
      </c>
      <c r="S4243">
        <v>0</v>
      </c>
      <c r="T4243">
        <v>0</v>
      </c>
      <c r="U4243">
        <v>0</v>
      </c>
      <c r="V4243">
        <v>0</v>
      </c>
      <c r="W4243">
        <v>1.6205560000000001</v>
      </c>
      <c r="X4243">
        <v>2993.9763859999998</v>
      </c>
      <c r="Y4243">
        <v>0</v>
      </c>
      <c r="Z4243">
        <v>0</v>
      </c>
    </row>
    <row r="4244" spans="1:26" x14ac:dyDescent="0.3">
      <c r="A4244">
        <v>2768901</v>
      </c>
      <c r="B4244">
        <v>1</v>
      </c>
      <c r="C4244" t="s">
        <v>76</v>
      </c>
      <c r="D4244" t="s">
        <v>103</v>
      </c>
      <c r="E4244" t="s">
        <v>222</v>
      </c>
      <c r="F4244" t="s">
        <v>11865</v>
      </c>
      <c r="G4244" t="s">
        <v>199</v>
      </c>
      <c r="H4244" t="s">
        <v>47</v>
      </c>
      <c r="I4244" t="s">
        <v>129</v>
      </c>
      <c r="J4244" t="s">
        <v>130</v>
      </c>
      <c r="K4244" t="s">
        <v>131</v>
      </c>
      <c r="L4244" t="s">
        <v>11866</v>
      </c>
      <c r="M4244" t="s">
        <v>11867</v>
      </c>
      <c r="N4244">
        <v>0.29277777700000002</v>
      </c>
      <c r="O4244">
        <v>0</v>
      </c>
      <c r="P4244">
        <v>0</v>
      </c>
      <c r="Q4244">
        <v>111</v>
      </c>
      <c r="R4244">
        <v>1728</v>
      </c>
      <c r="S4244">
        <v>25</v>
      </c>
      <c r="T4244">
        <v>1106</v>
      </c>
      <c r="U4244">
        <v>0</v>
      </c>
      <c r="V4244">
        <v>0</v>
      </c>
      <c r="W4244">
        <v>32.498333000000002</v>
      </c>
      <c r="X4244">
        <v>505.91999900000002</v>
      </c>
      <c r="Y4244">
        <v>7.3194439999999998</v>
      </c>
      <c r="Z4244">
        <v>323.81222100000002</v>
      </c>
    </row>
    <row r="4245" spans="1:26" x14ac:dyDescent="0.3">
      <c r="A4245">
        <v>2768905</v>
      </c>
      <c r="B4245">
        <v>1</v>
      </c>
      <c r="C4245" t="s">
        <v>76</v>
      </c>
      <c r="D4245" t="s">
        <v>91</v>
      </c>
      <c r="E4245" t="s">
        <v>138</v>
      </c>
      <c r="F4245" t="s">
        <v>11868</v>
      </c>
      <c r="G4245" t="s">
        <v>199</v>
      </c>
      <c r="H4245" t="s">
        <v>47</v>
      </c>
      <c r="I4245" t="s">
        <v>129</v>
      </c>
      <c r="J4245" t="s">
        <v>130</v>
      </c>
      <c r="K4245" t="s">
        <v>131</v>
      </c>
      <c r="L4245" t="s">
        <v>11869</v>
      </c>
      <c r="M4245" t="s">
        <v>11870</v>
      </c>
      <c r="N4245">
        <v>0.65194444399999996</v>
      </c>
      <c r="O4245">
        <v>33</v>
      </c>
      <c r="P4245">
        <v>1987</v>
      </c>
      <c r="Q4245">
        <v>0</v>
      </c>
      <c r="R4245">
        <v>0</v>
      </c>
      <c r="S4245">
        <v>0</v>
      </c>
      <c r="T4245">
        <v>0</v>
      </c>
      <c r="U4245">
        <v>21.514167</v>
      </c>
      <c r="V4245">
        <v>1295.4136100000001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2768904</v>
      </c>
      <c r="B4246">
        <v>1</v>
      </c>
      <c r="C4246" t="s">
        <v>76</v>
      </c>
      <c r="D4246" t="s">
        <v>101</v>
      </c>
      <c r="E4246" t="s">
        <v>222</v>
      </c>
      <c r="F4246" t="s">
        <v>9740</v>
      </c>
      <c r="G4246" t="s">
        <v>199</v>
      </c>
      <c r="H4246" t="s">
        <v>47</v>
      </c>
      <c r="I4246" t="s">
        <v>129</v>
      </c>
      <c r="J4246" t="s">
        <v>130</v>
      </c>
      <c r="K4246" t="s">
        <v>131</v>
      </c>
      <c r="L4246" t="s">
        <v>11871</v>
      </c>
      <c r="M4246" t="s">
        <v>11872</v>
      </c>
      <c r="N4246">
        <v>8.4166666000000001E-2</v>
      </c>
      <c r="O4246">
        <v>55</v>
      </c>
      <c r="P4246">
        <v>698</v>
      </c>
      <c r="Q4246">
        <v>0</v>
      </c>
      <c r="R4246">
        <v>0</v>
      </c>
      <c r="S4246">
        <v>0</v>
      </c>
      <c r="T4246">
        <v>0</v>
      </c>
      <c r="U4246">
        <v>4.6291669999999998</v>
      </c>
      <c r="V4246">
        <v>58.748333000000002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2768908</v>
      </c>
      <c r="B4247">
        <v>1</v>
      </c>
      <c r="C4247" t="s">
        <v>76</v>
      </c>
      <c r="D4247" t="s">
        <v>93</v>
      </c>
      <c r="E4247" t="s">
        <v>158</v>
      </c>
      <c r="F4247" t="s">
        <v>11782</v>
      </c>
      <c r="G4247" t="s">
        <v>199</v>
      </c>
      <c r="H4247" t="s">
        <v>47</v>
      </c>
      <c r="I4247" t="s">
        <v>129</v>
      </c>
      <c r="J4247" t="s">
        <v>130</v>
      </c>
      <c r="K4247" t="s">
        <v>131</v>
      </c>
      <c r="L4247" t="s">
        <v>11873</v>
      </c>
      <c r="M4247" t="s">
        <v>11874</v>
      </c>
      <c r="N4247">
        <v>0.34361111100000002</v>
      </c>
      <c r="O4247">
        <v>23</v>
      </c>
      <c r="P4247">
        <v>1183</v>
      </c>
      <c r="Q4247">
        <v>0</v>
      </c>
      <c r="R4247">
        <v>0</v>
      </c>
      <c r="S4247">
        <v>0</v>
      </c>
      <c r="T4247">
        <v>0</v>
      </c>
      <c r="U4247">
        <v>7.9030560000000003</v>
      </c>
      <c r="V4247">
        <v>406.49194399999999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2768912</v>
      </c>
      <c r="B4248">
        <v>1</v>
      </c>
      <c r="C4248" t="s">
        <v>76</v>
      </c>
      <c r="D4248" t="s">
        <v>92</v>
      </c>
      <c r="E4248" t="s">
        <v>153</v>
      </c>
      <c r="F4248" t="s">
        <v>11875</v>
      </c>
      <c r="G4248" t="s">
        <v>578</v>
      </c>
      <c r="H4248" t="s">
        <v>46</v>
      </c>
      <c r="I4248" t="s">
        <v>129</v>
      </c>
      <c r="J4248" t="s">
        <v>15</v>
      </c>
      <c r="K4248" t="s">
        <v>131</v>
      </c>
      <c r="L4248" t="s">
        <v>11876</v>
      </c>
      <c r="M4248" t="s">
        <v>11877</v>
      </c>
      <c r="N4248">
        <v>3.6105555549999999</v>
      </c>
      <c r="O4248">
        <v>0</v>
      </c>
      <c r="P4248">
        <v>0</v>
      </c>
      <c r="Q4248">
        <v>0</v>
      </c>
      <c r="R4248">
        <v>3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10.831666999999999</v>
      </c>
      <c r="Y4248">
        <v>0</v>
      </c>
      <c r="Z4248">
        <v>0</v>
      </c>
    </row>
    <row r="4249" spans="1:26" x14ac:dyDescent="0.3">
      <c r="A4249">
        <v>2775500</v>
      </c>
      <c r="B4249">
        <v>1</v>
      </c>
      <c r="C4249" t="s">
        <v>76</v>
      </c>
      <c r="D4249" t="s">
        <v>98</v>
      </c>
      <c r="E4249" t="s">
        <v>167</v>
      </c>
      <c r="F4249" t="s">
        <v>11878</v>
      </c>
      <c r="G4249" t="s">
        <v>160</v>
      </c>
      <c r="H4249" t="s">
        <v>46</v>
      </c>
      <c r="I4249" t="s">
        <v>339</v>
      </c>
      <c r="J4249" t="s">
        <v>130</v>
      </c>
      <c r="K4249" t="s">
        <v>131</v>
      </c>
      <c r="L4249" t="s">
        <v>11879</v>
      </c>
      <c r="M4249" t="s">
        <v>11880</v>
      </c>
      <c r="N4249">
        <v>3.5277777000000003E-2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46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1.6227780000000001</v>
      </c>
    </row>
    <row r="4250" spans="1:26" x14ac:dyDescent="0.3">
      <c r="A4250">
        <v>2768916</v>
      </c>
      <c r="B4250">
        <v>1</v>
      </c>
      <c r="C4250" t="s">
        <v>76</v>
      </c>
      <c r="D4250" t="s">
        <v>96</v>
      </c>
      <c r="E4250" t="s">
        <v>153</v>
      </c>
      <c r="F4250" t="s">
        <v>11881</v>
      </c>
      <c r="G4250" t="s">
        <v>155</v>
      </c>
      <c r="H4250" t="s">
        <v>46</v>
      </c>
      <c r="I4250" t="s">
        <v>129</v>
      </c>
      <c r="J4250" t="s">
        <v>130</v>
      </c>
      <c r="K4250" t="s">
        <v>131</v>
      </c>
      <c r="L4250" t="s">
        <v>11882</v>
      </c>
      <c r="M4250" t="s">
        <v>11883</v>
      </c>
      <c r="N4250">
        <v>2.4636111110000001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2.4636110000000002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2768934</v>
      </c>
      <c r="B4251">
        <v>1</v>
      </c>
      <c r="C4251" t="s">
        <v>77</v>
      </c>
      <c r="D4251" t="s">
        <v>114</v>
      </c>
      <c r="E4251" t="s">
        <v>158</v>
      </c>
      <c r="F4251" t="s">
        <v>11884</v>
      </c>
      <c r="G4251" t="s">
        <v>923</v>
      </c>
      <c r="H4251" t="s">
        <v>47</v>
      </c>
      <c r="I4251" t="s">
        <v>129</v>
      </c>
      <c r="J4251" t="s">
        <v>130</v>
      </c>
      <c r="K4251" t="s">
        <v>131</v>
      </c>
      <c r="L4251" t="s">
        <v>11885</v>
      </c>
      <c r="M4251" t="s">
        <v>11886</v>
      </c>
      <c r="N4251">
        <v>0.75111111100000005</v>
      </c>
      <c r="O4251">
        <v>16</v>
      </c>
      <c r="P4251">
        <v>464</v>
      </c>
      <c r="Q4251">
        <v>0</v>
      </c>
      <c r="R4251">
        <v>0</v>
      </c>
      <c r="S4251">
        <v>48</v>
      </c>
      <c r="T4251">
        <v>762</v>
      </c>
      <c r="U4251">
        <v>12.017778</v>
      </c>
      <c r="V4251">
        <v>348.515556</v>
      </c>
      <c r="W4251">
        <v>0</v>
      </c>
      <c r="X4251">
        <v>0</v>
      </c>
      <c r="Y4251">
        <v>36.053333000000002</v>
      </c>
      <c r="Z4251">
        <v>572.34666700000002</v>
      </c>
    </row>
    <row r="4252" spans="1:26" x14ac:dyDescent="0.3">
      <c r="A4252">
        <v>2768919</v>
      </c>
      <c r="B4252">
        <v>1</v>
      </c>
      <c r="C4252" t="s">
        <v>76</v>
      </c>
      <c r="D4252" t="s">
        <v>92</v>
      </c>
      <c r="E4252" t="s">
        <v>126</v>
      </c>
      <c r="F4252" t="s">
        <v>11887</v>
      </c>
      <c r="G4252" t="s">
        <v>371</v>
      </c>
      <c r="H4252" t="s">
        <v>46</v>
      </c>
      <c r="I4252" t="s">
        <v>129</v>
      </c>
      <c r="J4252" t="s">
        <v>130</v>
      </c>
      <c r="K4252" t="s">
        <v>131</v>
      </c>
      <c r="L4252" t="s">
        <v>11888</v>
      </c>
      <c r="M4252" t="s">
        <v>11889</v>
      </c>
      <c r="N4252">
        <v>1.945277777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45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87.537499999999994</v>
      </c>
    </row>
    <row r="4253" spans="1:26" x14ac:dyDescent="0.3">
      <c r="A4253">
        <v>2768920</v>
      </c>
      <c r="B4253">
        <v>1</v>
      </c>
      <c r="C4253" t="s">
        <v>77</v>
      </c>
      <c r="D4253" t="s">
        <v>108</v>
      </c>
      <c r="E4253" t="s">
        <v>222</v>
      </c>
      <c r="F4253" t="s">
        <v>5069</v>
      </c>
      <c r="G4253" t="s">
        <v>199</v>
      </c>
      <c r="H4253" t="s">
        <v>47</v>
      </c>
      <c r="I4253" t="s">
        <v>129</v>
      </c>
      <c r="J4253" t="s">
        <v>130</v>
      </c>
      <c r="K4253" t="s">
        <v>131</v>
      </c>
      <c r="L4253" t="s">
        <v>11890</v>
      </c>
      <c r="M4253" t="s">
        <v>11891</v>
      </c>
      <c r="N4253">
        <v>0.13</v>
      </c>
      <c r="O4253">
        <v>186</v>
      </c>
      <c r="P4253">
        <v>508</v>
      </c>
      <c r="Q4253">
        <v>0</v>
      </c>
      <c r="R4253">
        <v>0</v>
      </c>
      <c r="S4253">
        <v>0</v>
      </c>
      <c r="T4253">
        <v>0</v>
      </c>
      <c r="U4253">
        <v>24.18</v>
      </c>
      <c r="V4253">
        <v>66.040000000000006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2768927</v>
      </c>
      <c r="B4254">
        <v>1</v>
      </c>
      <c r="C4254" t="s">
        <v>77</v>
      </c>
      <c r="D4254" t="s">
        <v>124</v>
      </c>
      <c r="E4254" t="s">
        <v>222</v>
      </c>
      <c r="F4254" t="s">
        <v>11892</v>
      </c>
      <c r="G4254" t="s">
        <v>348</v>
      </c>
      <c r="H4254" t="s">
        <v>47</v>
      </c>
      <c r="I4254" t="s">
        <v>129</v>
      </c>
      <c r="J4254" t="s">
        <v>130</v>
      </c>
      <c r="K4254" t="s">
        <v>142</v>
      </c>
      <c r="L4254" t="s">
        <v>11893</v>
      </c>
      <c r="M4254" t="s">
        <v>11894</v>
      </c>
      <c r="N4254">
        <v>0.46916666600000001</v>
      </c>
      <c r="O4254">
        <v>2</v>
      </c>
      <c r="P4254">
        <v>5512</v>
      </c>
      <c r="Q4254">
        <v>0</v>
      </c>
      <c r="R4254">
        <v>0</v>
      </c>
      <c r="S4254">
        <v>0</v>
      </c>
      <c r="T4254">
        <v>0</v>
      </c>
      <c r="U4254">
        <v>0.93833299999999997</v>
      </c>
      <c r="V4254">
        <v>2586.0466630000001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2768926</v>
      </c>
      <c r="B4255">
        <v>1</v>
      </c>
      <c r="C4255" t="s">
        <v>76</v>
      </c>
      <c r="D4255" t="s">
        <v>85</v>
      </c>
      <c r="E4255" t="s">
        <v>222</v>
      </c>
      <c r="F4255" t="s">
        <v>11895</v>
      </c>
      <c r="G4255" t="s">
        <v>199</v>
      </c>
      <c r="H4255" t="s">
        <v>47</v>
      </c>
      <c r="I4255" t="s">
        <v>339</v>
      </c>
      <c r="J4255" t="s">
        <v>130</v>
      </c>
      <c r="K4255" t="s">
        <v>131</v>
      </c>
      <c r="L4255" t="s">
        <v>11896</v>
      </c>
      <c r="M4255" t="s">
        <v>11897</v>
      </c>
      <c r="N4255">
        <v>1.7777777000000002E-2</v>
      </c>
      <c r="O4255">
        <v>30</v>
      </c>
      <c r="P4255">
        <v>5500</v>
      </c>
      <c r="Q4255">
        <v>0</v>
      </c>
      <c r="R4255">
        <v>0</v>
      </c>
      <c r="S4255">
        <v>0</v>
      </c>
      <c r="T4255">
        <v>0</v>
      </c>
      <c r="U4255">
        <v>0.53333299999999995</v>
      </c>
      <c r="V4255">
        <v>97.777773999999994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2768932</v>
      </c>
      <c r="B4256">
        <v>1</v>
      </c>
      <c r="C4256" t="s">
        <v>76</v>
      </c>
      <c r="D4256" t="s">
        <v>92</v>
      </c>
      <c r="E4256" t="s">
        <v>145</v>
      </c>
      <c r="F4256" t="s">
        <v>11898</v>
      </c>
      <c r="G4256" t="s">
        <v>135</v>
      </c>
      <c r="H4256" t="s">
        <v>46</v>
      </c>
      <c r="I4256" t="s">
        <v>129</v>
      </c>
      <c r="J4256" t="s">
        <v>130</v>
      </c>
      <c r="K4256" t="s">
        <v>131</v>
      </c>
      <c r="L4256" t="s">
        <v>11899</v>
      </c>
      <c r="M4256" t="s">
        <v>11900</v>
      </c>
      <c r="N4256">
        <v>4.7452777770000001</v>
      </c>
      <c r="O4256">
        <v>0</v>
      </c>
      <c r="P4256">
        <v>0</v>
      </c>
      <c r="Q4256">
        <v>0</v>
      </c>
      <c r="R4256">
        <v>15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71.179167000000007</v>
      </c>
      <c r="Y4256">
        <v>0</v>
      </c>
      <c r="Z4256">
        <v>0</v>
      </c>
    </row>
    <row r="4257" spans="1:26" x14ac:dyDescent="0.3">
      <c r="A4257">
        <v>2768929</v>
      </c>
      <c r="B4257">
        <v>1</v>
      </c>
      <c r="C4257" t="s">
        <v>76</v>
      </c>
      <c r="D4257" t="s">
        <v>85</v>
      </c>
      <c r="E4257" t="s">
        <v>222</v>
      </c>
      <c r="F4257" t="s">
        <v>11901</v>
      </c>
      <c r="G4257" t="s">
        <v>199</v>
      </c>
      <c r="H4257" t="s">
        <v>47</v>
      </c>
      <c r="I4257" t="s">
        <v>129</v>
      </c>
      <c r="J4257" t="s">
        <v>130</v>
      </c>
      <c r="K4257" t="s">
        <v>131</v>
      </c>
      <c r="L4257" t="s">
        <v>11902</v>
      </c>
      <c r="M4257" t="s">
        <v>11903</v>
      </c>
      <c r="N4257">
        <v>1.9125000000000001</v>
      </c>
      <c r="O4257">
        <v>9</v>
      </c>
      <c r="P4257">
        <v>4058</v>
      </c>
      <c r="Q4257">
        <v>0</v>
      </c>
      <c r="R4257">
        <v>0</v>
      </c>
      <c r="S4257">
        <v>0</v>
      </c>
      <c r="T4257">
        <v>0</v>
      </c>
      <c r="U4257">
        <v>17.212499999999999</v>
      </c>
      <c r="V4257">
        <v>7760.9250000000002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2768944</v>
      </c>
      <c r="B4258">
        <v>1</v>
      </c>
      <c r="C4258" t="s">
        <v>76</v>
      </c>
      <c r="D4258" t="s">
        <v>90</v>
      </c>
      <c r="E4258" t="s">
        <v>163</v>
      </c>
      <c r="F4258" t="s">
        <v>11904</v>
      </c>
      <c r="G4258" t="s">
        <v>364</v>
      </c>
      <c r="H4258" t="s">
        <v>47</v>
      </c>
      <c r="I4258" t="s">
        <v>129</v>
      </c>
      <c r="J4258" t="s">
        <v>130</v>
      </c>
      <c r="K4258" t="s">
        <v>131</v>
      </c>
      <c r="L4258" t="s">
        <v>11905</v>
      </c>
      <c r="M4258" t="s">
        <v>11906</v>
      </c>
      <c r="N4258">
        <v>3.8405555549999999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113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433.982778</v>
      </c>
    </row>
    <row r="4259" spans="1:26" x14ac:dyDescent="0.3">
      <c r="A4259">
        <v>2768996</v>
      </c>
      <c r="B4259">
        <v>1</v>
      </c>
      <c r="C4259" t="s">
        <v>76</v>
      </c>
      <c r="D4259" t="s">
        <v>91</v>
      </c>
      <c r="E4259" t="s">
        <v>138</v>
      </c>
      <c r="F4259" t="s">
        <v>11907</v>
      </c>
      <c r="G4259" t="s">
        <v>199</v>
      </c>
      <c r="H4259" t="s">
        <v>47</v>
      </c>
      <c r="I4259" t="s">
        <v>129</v>
      </c>
      <c r="J4259" t="s">
        <v>130</v>
      </c>
      <c r="K4259" t="s">
        <v>131</v>
      </c>
      <c r="L4259" t="s">
        <v>11908</v>
      </c>
      <c r="M4259" t="s">
        <v>11909</v>
      </c>
      <c r="N4259">
        <v>5.4297222219999997</v>
      </c>
      <c r="O4259">
        <v>42</v>
      </c>
      <c r="P4259">
        <v>216</v>
      </c>
      <c r="Q4259">
        <v>0</v>
      </c>
      <c r="R4259">
        <v>0</v>
      </c>
      <c r="S4259">
        <v>0</v>
      </c>
      <c r="T4259">
        <v>0</v>
      </c>
      <c r="U4259">
        <v>228.04833300000001</v>
      </c>
      <c r="V4259">
        <v>1172.82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2768936</v>
      </c>
      <c r="B4260">
        <v>1</v>
      </c>
      <c r="C4260" t="s">
        <v>76</v>
      </c>
      <c r="D4260" t="s">
        <v>101</v>
      </c>
      <c r="E4260" t="s">
        <v>222</v>
      </c>
      <c r="F4260" t="s">
        <v>9740</v>
      </c>
      <c r="G4260" t="s">
        <v>199</v>
      </c>
      <c r="H4260" t="s">
        <v>47</v>
      </c>
      <c r="I4260" t="s">
        <v>129</v>
      </c>
      <c r="J4260" t="s">
        <v>130</v>
      </c>
      <c r="K4260" t="s">
        <v>131</v>
      </c>
      <c r="L4260" t="s">
        <v>11910</v>
      </c>
      <c r="M4260" t="s">
        <v>11911</v>
      </c>
      <c r="N4260">
        <v>0.91749999999999998</v>
      </c>
      <c r="O4260">
        <v>55</v>
      </c>
      <c r="P4260">
        <v>698</v>
      </c>
      <c r="Q4260">
        <v>0</v>
      </c>
      <c r="R4260">
        <v>0</v>
      </c>
      <c r="S4260">
        <v>0</v>
      </c>
      <c r="T4260">
        <v>0</v>
      </c>
      <c r="U4260">
        <v>50.462499999999999</v>
      </c>
      <c r="V4260">
        <v>640.41499999999996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2768945</v>
      </c>
      <c r="B4261">
        <v>1</v>
      </c>
      <c r="C4261" t="s">
        <v>77</v>
      </c>
      <c r="D4261" t="s">
        <v>117</v>
      </c>
      <c r="E4261" t="s">
        <v>163</v>
      </c>
      <c r="F4261" t="s">
        <v>11912</v>
      </c>
      <c r="G4261" t="s">
        <v>264</v>
      </c>
      <c r="H4261" t="s">
        <v>47</v>
      </c>
      <c r="I4261" t="s">
        <v>129</v>
      </c>
      <c r="J4261" t="s">
        <v>130</v>
      </c>
      <c r="K4261" t="s">
        <v>131</v>
      </c>
      <c r="L4261" t="s">
        <v>11913</v>
      </c>
      <c r="M4261" t="s">
        <v>11914</v>
      </c>
      <c r="N4261">
        <v>1.402222222</v>
      </c>
      <c r="O4261">
        <v>0</v>
      </c>
      <c r="P4261">
        <v>0</v>
      </c>
      <c r="Q4261">
        <v>0</v>
      </c>
      <c r="R4261">
        <v>0</v>
      </c>
      <c r="S4261">
        <v>1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1.4022220000000001</v>
      </c>
      <c r="Z4261">
        <v>0</v>
      </c>
    </row>
    <row r="4262" spans="1:26" x14ac:dyDescent="0.3">
      <c r="A4262">
        <v>2768940</v>
      </c>
      <c r="B4262">
        <v>1</v>
      </c>
      <c r="C4262" t="s">
        <v>77</v>
      </c>
      <c r="D4262" t="s">
        <v>119</v>
      </c>
      <c r="E4262" t="s">
        <v>153</v>
      </c>
      <c r="F4262" t="s">
        <v>11915</v>
      </c>
      <c r="G4262" t="s">
        <v>206</v>
      </c>
      <c r="H4262" t="s">
        <v>46</v>
      </c>
      <c r="I4262" t="s">
        <v>129</v>
      </c>
      <c r="J4262" t="s">
        <v>130</v>
      </c>
      <c r="K4262" t="s">
        <v>131</v>
      </c>
      <c r="L4262" t="s">
        <v>11916</v>
      </c>
      <c r="M4262" t="s">
        <v>11917</v>
      </c>
      <c r="N4262">
        <v>3.82</v>
      </c>
      <c r="O4262">
        <v>0</v>
      </c>
      <c r="P4262">
        <v>10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38.200000000000003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2768939</v>
      </c>
      <c r="B4263">
        <v>1</v>
      </c>
      <c r="C4263" t="s">
        <v>76</v>
      </c>
      <c r="D4263" t="s">
        <v>81</v>
      </c>
      <c r="E4263" t="s">
        <v>145</v>
      </c>
      <c r="F4263" t="s">
        <v>597</v>
      </c>
      <c r="G4263" t="s">
        <v>135</v>
      </c>
      <c r="H4263" t="s">
        <v>46</v>
      </c>
      <c r="I4263" t="s">
        <v>129</v>
      </c>
      <c r="J4263" t="s">
        <v>130</v>
      </c>
      <c r="K4263" t="s">
        <v>131</v>
      </c>
      <c r="L4263" t="s">
        <v>11918</v>
      </c>
      <c r="M4263" t="s">
        <v>11919</v>
      </c>
      <c r="N4263">
        <v>5.7463888880000003</v>
      </c>
      <c r="O4263">
        <v>0</v>
      </c>
      <c r="P4263">
        <v>83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476.95027800000003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2768943</v>
      </c>
      <c r="B4264">
        <v>1</v>
      </c>
      <c r="C4264" t="s">
        <v>76</v>
      </c>
      <c r="D4264" t="s">
        <v>90</v>
      </c>
      <c r="E4264" t="s">
        <v>167</v>
      </c>
      <c r="F4264" t="s">
        <v>11920</v>
      </c>
      <c r="G4264" t="s">
        <v>160</v>
      </c>
      <c r="H4264" t="s">
        <v>46</v>
      </c>
      <c r="I4264" t="s">
        <v>129</v>
      </c>
      <c r="J4264" t="s">
        <v>130</v>
      </c>
      <c r="K4264" t="s">
        <v>131</v>
      </c>
      <c r="L4264" t="s">
        <v>11921</v>
      </c>
      <c r="M4264" t="s">
        <v>11922</v>
      </c>
      <c r="N4264">
        <v>0.53388888800000001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111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59.261667000000003</v>
      </c>
    </row>
    <row r="4265" spans="1:26" x14ac:dyDescent="0.3">
      <c r="A4265">
        <v>2768950</v>
      </c>
      <c r="B4265">
        <v>1</v>
      </c>
      <c r="C4265" t="s">
        <v>76</v>
      </c>
      <c r="D4265" t="s">
        <v>103</v>
      </c>
      <c r="E4265" t="s">
        <v>222</v>
      </c>
      <c r="F4265" t="s">
        <v>11923</v>
      </c>
      <c r="G4265" t="s">
        <v>199</v>
      </c>
      <c r="H4265" t="s">
        <v>47</v>
      </c>
      <c r="I4265" t="s">
        <v>129</v>
      </c>
      <c r="J4265" t="s">
        <v>130</v>
      </c>
      <c r="K4265" t="s">
        <v>131</v>
      </c>
      <c r="L4265" t="s">
        <v>11924</v>
      </c>
      <c r="M4265" t="s">
        <v>11925</v>
      </c>
      <c r="N4265">
        <v>0.52833333299999996</v>
      </c>
      <c r="O4265">
        <v>0</v>
      </c>
      <c r="P4265">
        <v>0</v>
      </c>
      <c r="Q4265">
        <v>34</v>
      </c>
      <c r="R4265">
        <v>1495</v>
      </c>
      <c r="S4265">
        <v>0</v>
      </c>
      <c r="T4265">
        <v>0</v>
      </c>
      <c r="U4265">
        <v>0</v>
      </c>
      <c r="V4265">
        <v>0</v>
      </c>
      <c r="W4265">
        <v>17.963332999999999</v>
      </c>
      <c r="X4265">
        <v>789.85833300000002</v>
      </c>
      <c r="Y4265">
        <v>0</v>
      </c>
      <c r="Z4265">
        <v>0</v>
      </c>
    </row>
    <row r="4266" spans="1:26" x14ac:dyDescent="0.3">
      <c r="A4266">
        <v>2768900</v>
      </c>
      <c r="B4266">
        <v>2</v>
      </c>
      <c r="C4266" t="s">
        <v>76</v>
      </c>
      <c r="D4266" t="s">
        <v>103</v>
      </c>
      <c r="E4266" t="s">
        <v>163</v>
      </c>
      <c r="F4266" t="s">
        <v>11926</v>
      </c>
      <c r="G4266" t="s">
        <v>199</v>
      </c>
      <c r="H4266" t="s">
        <v>47</v>
      </c>
      <c r="I4266" t="s">
        <v>129</v>
      </c>
      <c r="J4266" t="s">
        <v>130</v>
      </c>
      <c r="K4266" t="s">
        <v>131</v>
      </c>
      <c r="L4266" t="s">
        <v>11864</v>
      </c>
      <c r="M4266" t="s">
        <v>11927</v>
      </c>
      <c r="N4266">
        <v>1.021666666</v>
      </c>
      <c r="O4266">
        <v>0</v>
      </c>
      <c r="P4266">
        <v>0</v>
      </c>
      <c r="Q4266">
        <v>2</v>
      </c>
      <c r="R4266">
        <v>2533</v>
      </c>
      <c r="S4266">
        <v>0</v>
      </c>
      <c r="T4266">
        <v>0</v>
      </c>
      <c r="U4266">
        <v>0</v>
      </c>
      <c r="V4266">
        <v>0</v>
      </c>
      <c r="W4266">
        <v>2.0433330000000001</v>
      </c>
      <c r="X4266">
        <v>2587.8816649999999</v>
      </c>
      <c r="Y4266">
        <v>0</v>
      </c>
      <c r="Z4266">
        <v>0</v>
      </c>
    </row>
    <row r="4267" spans="1:26" x14ac:dyDescent="0.3">
      <c r="A4267">
        <v>2768955</v>
      </c>
      <c r="B4267">
        <v>1</v>
      </c>
      <c r="C4267" t="s">
        <v>77</v>
      </c>
      <c r="D4267" t="s">
        <v>111</v>
      </c>
      <c r="E4267" t="s">
        <v>126</v>
      </c>
      <c r="F4267" t="s">
        <v>11928</v>
      </c>
      <c r="G4267" t="s">
        <v>128</v>
      </c>
      <c r="H4267" t="s">
        <v>46</v>
      </c>
      <c r="I4267" t="s">
        <v>129</v>
      </c>
      <c r="J4267" t="s">
        <v>130</v>
      </c>
      <c r="K4267" t="s">
        <v>131</v>
      </c>
      <c r="L4267" t="s">
        <v>11929</v>
      </c>
      <c r="M4267" t="s">
        <v>11930</v>
      </c>
      <c r="N4267">
        <v>0.73833333300000004</v>
      </c>
      <c r="O4267">
        <v>0</v>
      </c>
      <c r="P4267">
        <v>0</v>
      </c>
      <c r="Q4267">
        <v>0</v>
      </c>
      <c r="R4267">
        <v>17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12.551667</v>
      </c>
      <c r="Y4267">
        <v>0</v>
      </c>
      <c r="Z4267">
        <v>0</v>
      </c>
    </row>
    <row r="4268" spans="1:26" x14ac:dyDescent="0.3">
      <c r="A4268">
        <v>2768749</v>
      </c>
      <c r="B4268">
        <v>2</v>
      </c>
      <c r="C4268" t="s">
        <v>76</v>
      </c>
      <c r="D4268" t="s">
        <v>86</v>
      </c>
      <c r="E4268" t="s">
        <v>167</v>
      </c>
      <c r="F4268" t="s">
        <v>9880</v>
      </c>
      <c r="G4268" t="s">
        <v>155</v>
      </c>
      <c r="H4268" t="s">
        <v>46</v>
      </c>
      <c r="I4268" t="s">
        <v>129</v>
      </c>
      <c r="J4268" t="s">
        <v>130</v>
      </c>
      <c r="K4268" t="s">
        <v>131</v>
      </c>
      <c r="L4268" t="s">
        <v>11699</v>
      </c>
      <c r="M4268" t="s">
        <v>11931</v>
      </c>
      <c r="N4268">
        <v>0.70499999999999996</v>
      </c>
      <c r="O4268">
        <v>0</v>
      </c>
      <c r="P4268">
        <v>229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161.44499999999999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2768953</v>
      </c>
      <c r="B4269">
        <v>1</v>
      </c>
      <c r="C4269" t="s">
        <v>77</v>
      </c>
      <c r="D4269" t="s">
        <v>124</v>
      </c>
      <c r="E4269" t="s">
        <v>163</v>
      </c>
      <c r="F4269" t="s">
        <v>11932</v>
      </c>
      <c r="G4269" t="s">
        <v>348</v>
      </c>
      <c r="H4269" t="s">
        <v>47</v>
      </c>
      <c r="I4269" t="s">
        <v>129</v>
      </c>
      <c r="J4269" t="s">
        <v>130</v>
      </c>
      <c r="K4269" t="s">
        <v>142</v>
      </c>
      <c r="L4269" t="s">
        <v>11933</v>
      </c>
      <c r="M4269" t="s">
        <v>11934</v>
      </c>
      <c r="N4269">
        <v>0.42638888800000002</v>
      </c>
      <c r="O4269">
        <v>2</v>
      </c>
      <c r="P4269">
        <v>2145</v>
      </c>
      <c r="Q4269">
        <v>0</v>
      </c>
      <c r="R4269">
        <v>0</v>
      </c>
      <c r="S4269">
        <v>0</v>
      </c>
      <c r="T4269">
        <v>0</v>
      </c>
      <c r="U4269">
        <v>0.85277800000000004</v>
      </c>
      <c r="V4269">
        <v>914.60416499999997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2768954</v>
      </c>
      <c r="B4270">
        <v>1</v>
      </c>
      <c r="C4270" t="s">
        <v>77</v>
      </c>
      <c r="D4270" t="s">
        <v>124</v>
      </c>
      <c r="E4270" t="s">
        <v>163</v>
      </c>
      <c r="F4270" t="s">
        <v>11935</v>
      </c>
      <c r="G4270" t="s">
        <v>199</v>
      </c>
      <c r="H4270" t="s">
        <v>47</v>
      </c>
      <c r="I4270" t="s">
        <v>129</v>
      </c>
      <c r="J4270" t="s">
        <v>130</v>
      </c>
      <c r="K4270" t="s">
        <v>131</v>
      </c>
      <c r="L4270" t="s">
        <v>11936</v>
      </c>
      <c r="M4270" t="s">
        <v>11937</v>
      </c>
      <c r="N4270">
        <v>0.823333333</v>
      </c>
      <c r="O4270">
        <v>16</v>
      </c>
      <c r="P4270">
        <v>583</v>
      </c>
      <c r="Q4270">
        <v>0</v>
      </c>
      <c r="R4270">
        <v>0</v>
      </c>
      <c r="S4270">
        <v>0</v>
      </c>
      <c r="T4270">
        <v>0</v>
      </c>
      <c r="U4270">
        <v>13.173333</v>
      </c>
      <c r="V4270">
        <v>480.003333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2768961</v>
      </c>
      <c r="B4271">
        <v>1</v>
      </c>
      <c r="C4271" t="s">
        <v>76</v>
      </c>
      <c r="D4271" t="s">
        <v>101</v>
      </c>
      <c r="E4271" t="s">
        <v>145</v>
      </c>
      <c r="F4271" t="s">
        <v>11938</v>
      </c>
      <c r="G4271" t="s">
        <v>128</v>
      </c>
      <c r="H4271" t="s">
        <v>46</v>
      </c>
      <c r="I4271" t="s">
        <v>129</v>
      </c>
      <c r="J4271" t="s">
        <v>130</v>
      </c>
      <c r="K4271" t="s">
        <v>131</v>
      </c>
      <c r="L4271" t="s">
        <v>11939</v>
      </c>
      <c r="M4271" t="s">
        <v>11940</v>
      </c>
      <c r="N4271">
        <v>1.0786111110000001</v>
      </c>
      <c r="O4271">
        <v>0</v>
      </c>
      <c r="P4271">
        <v>55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59.323611</v>
      </c>
      <c r="W4271">
        <v>0</v>
      </c>
      <c r="X4271">
        <v>0</v>
      </c>
      <c r="Y4271">
        <v>0</v>
      </c>
      <c r="Z4271">
        <v>0</v>
      </c>
    </row>
    <row r="4272" spans="1:26" x14ac:dyDescent="0.3">
      <c r="A4272">
        <v>2768958</v>
      </c>
      <c r="B4272">
        <v>1</v>
      </c>
      <c r="C4272" t="s">
        <v>76</v>
      </c>
      <c r="D4272" t="s">
        <v>96</v>
      </c>
      <c r="E4272" t="s">
        <v>222</v>
      </c>
      <c r="F4272" t="s">
        <v>11941</v>
      </c>
      <c r="G4272" t="s">
        <v>199</v>
      </c>
      <c r="H4272" t="s">
        <v>47</v>
      </c>
      <c r="I4272" t="s">
        <v>129</v>
      </c>
      <c r="J4272" t="s">
        <v>130</v>
      </c>
      <c r="K4272" t="s">
        <v>131</v>
      </c>
      <c r="L4272" t="s">
        <v>11942</v>
      </c>
      <c r="M4272" t="s">
        <v>11943</v>
      </c>
      <c r="N4272">
        <v>0.23138888799999999</v>
      </c>
      <c r="O4272">
        <v>5</v>
      </c>
      <c r="P4272">
        <v>193</v>
      </c>
      <c r="Q4272">
        <v>0</v>
      </c>
      <c r="R4272">
        <v>0</v>
      </c>
      <c r="S4272">
        <v>0</v>
      </c>
      <c r="T4272">
        <v>0</v>
      </c>
      <c r="U4272">
        <v>1.156944</v>
      </c>
      <c r="V4272">
        <v>44.658054999999997</v>
      </c>
      <c r="W4272">
        <v>0</v>
      </c>
      <c r="X4272">
        <v>0</v>
      </c>
      <c r="Y4272">
        <v>0</v>
      </c>
      <c r="Z4272">
        <v>0</v>
      </c>
    </row>
    <row r="4273" spans="1:26" x14ac:dyDescent="0.3">
      <c r="A4273">
        <v>2768946</v>
      </c>
      <c r="B4273">
        <v>1</v>
      </c>
      <c r="C4273" t="s">
        <v>77</v>
      </c>
      <c r="D4273" t="s">
        <v>112</v>
      </c>
      <c r="E4273" t="s">
        <v>158</v>
      </c>
      <c r="F4273" t="s">
        <v>3236</v>
      </c>
      <c r="G4273" t="s">
        <v>160</v>
      </c>
      <c r="H4273" t="s">
        <v>47</v>
      </c>
      <c r="I4273" t="s">
        <v>129</v>
      </c>
      <c r="J4273" t="s">
        <v>130</v>
      </c>
      <c r="K4273" t="s">
        <v>131</v>
      </c>
      <c r="L4273" t="s">
        <v>11944</v>
      </c>
      <c r="M4273" t="s">
        <v>11945</v>
      </c>
      <c r="N4273">
        <v>1.2569444439999999</v>
      </c>
      <c r="O4273">
        <v>0</v>
      </c>
      <c r="P4273">
        <v>0</v>
      </c>
      <c r="Q4273">
        <v>0</v>
      </c>
      <c r="R4273">
        <v>0</v>
      </c>
      <c r="S4273">
        <v>14</v>
      </c>
      <c r="T4273">
        <v>328</v>
      </c>
      <c r="U4273">
        <v>0</v>
      </c>
      <c r="V4273">
        <v>0</v>
      </c>
      <c r="W4273">
        <v>0</v>
      </c>
      <c r="X4273">
        <v>0</v>
      </c>
      <c r="Y4273">
        <v>17.597221999999999</v>
      </c>
      <c r="Z4273">
        <v>412.27777800000001</v>
      </c>
    </row>
    <row r="4274" spans="1:26" x14ac:dyDescent="0.3">
      <c r="A4274">
        <v>2768962</v>
      </c>
      <c r="B4274">
        <v>1</v>
      </c>
      <c r="C4274" t="s">
        <v>76</v>
      </c>
      <c r="D4274" t="s">
        <v>93</v>
      </c>
      <c r="E4274" t="s">
        <v>158</v>
      </c>
      <c r="F4274" t="s">
        <v>11782</v>
      </c>
      <c r="G4274" t="s">
        <v>199</v>
      </c>
      <c r="H4274" t="s">
        <v>47</v>
      </c>
      <c r="I4274" t="s">
        <v>129</v>
      </c>
      <c r="J4274" t="s">
        <v>130</v>
      </c>
      <c r="K4274" t="s">
        <v>131</v>
      </c>
      <c r="L4274" t="s">
        <v>11946</v>
      </c>
      <c r="M4274" t="s">
        <v>11947</v>
      </c>
      <c r="N4274">
        <v>0.34555555500000001</v>
      </c>
      <c r="O4274">
        <v>23</v>
      </c>
      <c r="P4274">
        <v>1183</v>
      </c>
      <c r="Q4274">
        <v>0</v>
      </c>
      <c r="R4274">
        <v>0</v>
      </c>
      <c r="S4274">
        <v>0</v>
      </c>
      <c r="T4274">
        <v>0</v>
      </c>
      <c r="U4274">
        <v>7.9477779999999996</v>
      </c>
      <c r="V4274">
        <v>408.79222199999998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2768968</v>
      </c>
      <c r="B4275">
        <v>1</v>
      </c>
      <c r="C4275" t="s">
        <v>76</v>
      </c>
      <c r="D4275" t="s">
        <v>85</v>
      </c>
      <c r="E4275" t="s">
        <v>222</v>
      </c>
      <c r="F4275" t="s">
        <v>11948</v>
      </c>
      <c r="G4275" t="s">
        <v>199</v>
      </c>
      <c r="H4275" t="s">
        <v>47</v>
      </c>
      <c r="I4275" t="s">
        <v>129</v>
      </c>
      <c r="J4275" t="s">
        <v>130</v>
      </c>
      <c r="K4275" t="s">
        <v>131</v>
      </c>
      <c r="L4275" t="s">
        <v>11949</v>
      </c>
      <c r="M4275" t="s">
        <v>11950</v>
      </c>
      <c r="N4275">
        <v>1.2838888879999999</v>
      </c>
      <c r="O4275">
        <v>8</v>
      </c>
      <c r="P4275">
        <v>3037</v>
      </c>
      <c r="Q4275">
        <v>0</v>
      </c>
      <c r="R4275">
        <v>0</v>
      </c>
      <c r="S4275">
        <v>0</v>
      </c>
      <c r="T4275">
        <v>0</v>
      </c>
      <c r="U4275">
        <v>10.271110999999999</v>
      </c>
      <c r="V4275">
        <v>3899.1705529999999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2768969</v>
      </c>
      <c r="B4276">
        <v>1</v>
      </c>
      <c r="C4276" t="s">
        <v>76</v>
      </c>
      <c r="D4276" t="s">
        <v>82</v>
      </c>
      <c r="E4276" t="s">
        <v>153</v>
      </c>
      <c r="F4276" t="s">
        <v>11951</v>
      </c>
      <c r="G4276" t="s">
        <v>249</v>
      </c>
      <c r="H4276" t="s">
        <v>46</v>
      </c>
      <c r="I4276" t="s">
        <v>129</v>
      </c>
      <c r="J4276" t="s">
        <v>130</v>
      </c>
      <c r="K4276" t="s">
        <v>131</v>
      </c>
      <c r="L4276" t="s">
        <v>11952</v>
      </c>
      <c r="M4276" t="s">
        <v>11953</v>
      </c>
      <c r="N4276">
        <v>2.5361111109999999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2.536111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2768980</v>
      </c>
      <c r="B4277">
        <v>1</v>
      </c>
      <c r="C4277" t="s">
        <v>76</v>
      </c>
      <c r="D4277" t="s">
        <v>79</v>
      </c>
      <c r="E4277" t="s">
        <v>158</v>
      </c>
      <c r="F4277" t="s">
        <v>7518</v>
      </c>
      <c r="G4277" t="s">
        <v>199</v>
      </c>
      <c r="H4277" t="s">
        <v>47</v>
      </c>
      <c r="I4277" t="s">
        <v>129</v>
      </c>
      <c r="J4277" t="s">
        <v>130</v>
      </c>
      <c r="K4277" t="s">
        <v>131</v>
      </c>
      <c r="L4277" t="s">
        <v>11954</v>
      </c>
      <c r="M4277" t="s">
        <v>11955</v>
      </c>
      <c r="N4277">
        <v>0.52805555500000001</v>
      </c>
      <c r="O4277">
        <v>12</v>
      </c>
      <c r="P4277">
        <v>35</v>
      </c>
      <c r="Q4277">
        <v>0</v>
      </c>
      <c r="R4277">
        <v>0</v>
      </c>
      <c r="S4277">
        <v>0</v>
      </c>
      <c r="T4277">
        <v>0</v>
      </c>
      <c r="U4277">
        <v>6.3366670000000003</v>
      </c>
      <c r="V4277">
        <v>18.481943999999999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2768990</v>
      </c>
      <c r="B4278">
        <v>1</v>
      </c>
      <c r="C4278" t="s">
        <v>76</v>
      </c>
      <c r="D4278" t="s">
        <v>78</v>
      </c>
      <c r="E4278" t="s">
        <v>145</v>
      </c>
      <c r="F4278" t="s">
        <v>11956</v>
      </c>
      <c r="G4278" t="s">
        <v>227</v>
      </c>
      <c r="H4278" t="s">
        <v>46</v>
      </c>
      <c r="I4278" t="s">
        <v>129</v>
      </c>
      <c r="J4278" t="s">
        <v>130</v>
      </c>
      <c r="K4278" t="s">
        <v>131</v>
      </c>
      <c r="L4278" t="s">
        <v>11957</v>
      </c>
      <c r="M4278" t="s">
        <v>11958</v>
      </c>
      <c r="N4278">
        <v>5.0036111109999997</v>
      </c>
      <c r="O4278">
        <v>0</v>
      </c>
      <c r="P4278">
        <v>165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825.59583299999997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2768991</v>
      </c>
      <c r="B4279">
        <v>1</v>
      </c>
      <c r="C4279" t="s">
        <v>77</v>
      </c>
      <c r="D4279" t="s">
        <v>118</v>
      </c>
      <c r="E4279" t="s">
        <v>126</v>
      </c>
      <c r="F4279" t="s">
        <v>11959</v>
      </c>
      <c r="G4279" t="s">
        <v>128</v>
      </c>
      <c r="H4279" t="s">
        <v>46</v>
      </c>
      <c r="I4279" t="s">
        <v>129</v>
      </c>
      <c r="J4279" t="s">
        <v>130</v>
      </c>
      <c r="K4279" t="s">
        <v>131</v>
      </c>
      <c r="L4279" t="s">
        <v>11960</v>
      </c>
      <c r="M4279" t="s">
        <v>11961</v>
      </c>
      <c r="N4279">
        <v>2.966388888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16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47.462221999999997</v>
      </c>
    </row>
    <row r="4280" spans="1:26" x14ac:dyDescent="0.3">
      <c r="A4280">
        <v>2769003</v>
      </c>
      <c r="B4280">
        <v>1</v>
      </c>
      <c r="C4280" t="s">
        <v>76</v>
      </c>
      <c r="D4280" t="s">
        <v>97</v>
      </c>
      <c r="E4280" t="s">
        <v>222</v>
      </c>
      <c r="F4280" t="s">
        <v>11962</v>
      </c>
      <c r="G4280" t="s">
        <v>199</v>
      </c>
      <c r="H4280" t="s">
        <v>47</v>
      </c>
      <c r="I4280" t="s">
        <v>129</v>
      </c>
      <c r="J4280" t="s">
        <v>130</v>
      </c>
      <c r="K4280" t="s">
        <v>131</v>
      </c>
      <c r="L4280" t="s">
        <v>11963</v>
      </c>
      <c r="M4280" t="s">
        <v>11964</v>
      </c>
      <c r="N4280">
        <v>0.55166666600000003</v>
      </c>
      <c r="O4280">
        <v>27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14.895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2769004</v>
      </c>
      <c r="B4281">
        <v>1</v>
      </c>
      <c r="C4281" t="s">
        <v>77</v>
      </c>
      <c r="D4281" t="s">
        <v>123</v>
      </c>
      <c r="E4281" t="s">
        <v>158</v>
      </c>
      <c r="F4281" t="s">
        <v>8272</v>
      </c>
      <c r="G4281" t="s">
        <v>199</v>
      </c>
      <c r="H4281" t="s">
        <v>47</v>
      </c>
      <c r="I4281" t="s">
        <v>129</v>
      </c>
      <c r="J4281" t="s">
        <v>130</v>
      </c>
      <c r="K4281" t="s">
        <v>131</v>
      </c>
      <c r="L4281" t="s">
        <v>11965</v>
      </c>
      <c r="M4281" t="s">
        <v>11966</v>
      </c>
      <c r="N4281">
        <v>0.41083333300000002</v>
      </c>
      <c r="O4281">
        <v>27</v>
      </c>
      <c r="P4281">
        <v>1189</v>
      </c>
      <c r="Q4281">
        <v>0</v>
      </c>
      <c r="R4281">
        <v>0</v>
      </c>
      <c r="S4281">
        <v>0</v>
      </c>
      <c r="T4281">
        <v>0</v>
      </c>
      <c r="U4281">
        <v>11.092499999999999</v>
      </c>
      <c r="V4281">
        <v>488.48083300000002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2769006</v>
      </c>
      <c r="B4282">
        <v>1</v>
      </c>
      <c r="C4282" t="s">
        <v>77</v>
      </c>
      <c r="D4282" t="s">
        <v>116</v>
      </c>
      <c r="E4282" t="s">
        <v>222</v>
      </c>
      <c r="F4282" t="s">
        <v>7636</v>
      </c>
      <c r="G4282" t="s">
        <v>199</v>
      </c>
      <c r="H4282" t="s">
        <v>47</v>
      </c>
      <c r="I4282" t="s">
        <v>129</v>
      </c>
      <c r="J4282" t="s">
        <v>130</v>
      </c>
      <c r="K4282" t="s">
        <v>131</v>
      </c>
      <c r="L4282" t="s">
        <v>11965</v>
      </c>
      <c r="M4282" t="s">
        <v>11967</v>
      </c>
      <c r="N4282">
        <v>0.13972222200000001</v>
      </c>
      <c r="O4282">
        <v>317</v>
      </c>
      <c r="P4282">
        <v>1054</v>
      </c>
      <c r="Q4282">
        <v>0</v>
      </c>
      <c r="R4282">
        <v>0</v>
      </c>
      <c r="S4282">
        <v>8</v>
      </c>
      <c r="T4282">
        <v>47</v>
      </c>
      <c r="U4282">
        <v>44.291944000000001</v>
      </c>
      <c r="V4282">
        <v>147.267222</v>
      </c>
      <c r="W4282">
        <v>0</v>
      </c>
      <c r="X4282">
        <v>0</v>
      </c>
      <c r="Y4282">
        <v>1.1177779999999999</v>
      </c>
      <c r="Z4282">
        <v>6.5669440000000003</v>
      </c>
    </row>
    <row r="4283" spans="1:26" x14ac:dyDescent="0.3">
      <c r="A4283">
        <v>2768997</v>
      </c>
      <c r="B4283">
        <v>1</v>
      </c>
      <c r="C4283" t="s">
        <v>76</v>
      </c>
      <c r="D4283" t="s">
        <v>96</v>
      </c>
      <c r="E4283" t="s">
        <v>158</v>
      </c>
      <c r="F4283" t="s">
        <v>3124</v>
      </c>
      <c r="G4283" t="s">
        <v>199</v>
      </c>
      <c r="H4283" t="s">
        <v>47</v>
      </c>
      <c r="I4283" t="s">
        <v>129</v>
      </c>
      <c r="J4283" t="s">
        <v>130</v>
      </c>
      <c r="K4283" t="s">
        <v>131</v>
      </c>
      <c r="L4283" t="s">
        <v>11968</v>
      </c>
      <c r="M4283" t="s">
        <v>11969</v>
      </c>
      <c r="N4283">
        <v>0.47749999999999998</v>
      </c>
      <c r="O4283">
        <v>102</v>
      </c>
      <c r="P4283">
        <v>28</v>
      </c>
      <c r="Q4283">
        <v>0</v>
      </c>
      <c r="R4283">
        <v>0</v>
      </c>
      <c r="S4283">
        <v>0</v>
      </c>
      <c r="T4283">
        <v>0</v>
      </c>
      <c r="U4283">
        <v>48.704999999999998</v>
      </c>
      <c r="V4283">
        <v>13.37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2769029</v>
      </c>
      <c r="B4284">
        <v>1</v>
      </c>
      <c r="C4284" t="s">
        <v>77</v>
      </c>
      <c r="D4284" t="s">
        <v>124</v>
      </c>
      <c r="E4284" t="s">
        <v>126</v>
      </c>
      <c r="F4284" t="s">
        <v>11970</v>
      </c>
      <c r="G4284" t="s">
        <v>128</v>
      </c>
      <c r="H4284" t="s">
        <v>46</v>
      </c>
      <c r="I4284" t="s">
        <v>129</v>
      </c>
      <c r="J4284" t="s">
        <v>130</v>
      </c>
      <c r="K4284" t="s">
        <v>131</v>
      </c>
      <c r="L4284" t="s">
        <v>11971</v>
      </c>
      <c r="M4284" t="s">
        <v>11972</v>
      </c>
      <c r="N4284">
        <v>0.63638888800000004</v>
      </c>
      <c r="O4284">
        <v>0</v>
      </c>
      <c r="P4284">
        <v>50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31.819444000000001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2769014</v>
      </c>
      <c r="B4285">
        <v>1</v>
      </c>
      <c r="C4285" t="s">
        <v>76</v>
      </c>
      <c r="D4285" t="s">
        <v>90</v>
      </c>
      <c r="E4285" t="s">
        <v>222</v>
      </c>
      <c r="F4285" t="s">
        <v>11973</v>
      </c>
      <c r="G4285" t="s">
        <v>199</v>
      </c>
      <c r="H4285" t="s">
        <v>47</v>
      </c>
      <c r="I4285" t="s">
        <v>129</v>
      </c>
      <c r="J4285" t="s">
        <v>130</v>
      </c>
      <c r="K4285" t="s">
        <v>131</v>
      </c>
      <c r="L4285" t="s">
        <v>11974</v>
      </c>
      <c r="M4285" t="s">
        <v>11975</v>
      </c>
      <c r="N4285">
        <v>9.8055555000000003E-2</v>
      </c>
      <c r="O4285">
        <v>0</v>
      </c>
      <c r="P4285">
        <v>0</v>
      </c>
      <c r="Q4285">
        <v>20</v>
      </c>
      <c r="R4285">
        <v>175</v>
      </c>
      <c r="S4285">
        <v>0</v>
      </c>
      <c r="T4285">
        <v>0</v>
      </c>
      <c r="U4285">
        <v>0</v>
      </c>
      <c r="V4285">
        <v>0</v>
      </c>
      <c r="W4285">
        <v>1.961111</v>
      </c>
      <c r="X4285">
        <v>17.159721999999999</v>
      </c>
      <c r="Y4285">
        <v>0</v>
      </c>
      <c r="Z4285">
        <v>0</v>
      </c>
    </row>
    <row r="4286" spans="1:26" x14ac:dyDescent="0.3">
      <c r="A4286">
        <v>2769020</v>
      </c>
      <c r="B4286">
        <v>1</v>
      </c>
      <c r="C4286" t="s">
        <v>76</v>
      </c>
      <c r="D4286" t="s">
        <v>96</v>
      </c>
      <c r="E4286" t="s">
        <v>153</v>
      </c>
      <c r="F4286" t="s">
        <v>11976</v>
      </c>
      <c r="G4286" t="s">
        <v>206</v>
      </c>
      <c r="H4286" t="s">
        <v>46</v>
      </c>
      <c r="I4286" t="s">
        <v>129</v>
      </c>
      <c r="J4286" t="s">
        <v>130</v>
      </c>
      <c r="K4286" t="s">
        <v>131</v>
      </c>
      <c r="L4286" t="s">
        <v>11977</v>
      </c>
      <c r="M4286" t="s">
        <v>11978</v>
      </c>
      <c r="N4286">
        <v>5.056944444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5.0569439999999997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2769021</v>
      </c>
      <c r="B4287">
        <v>1</v>
      </c>
      <c r="C4287" t="s">
        <v>77</v>
      </c>
      <c r="D4287" t="s">
        <v>111</v>
      </c>
      <c r="E4287" t="s">
        <v>222</v>
      </c>
      <c r="F4287" t="s">
        <v>11979</v>
      </c>
      <c r="G4287" t="s">
        <v>344</v>
      </c>
      <c r="H4287" t="s">
        <v>47</v>
      </c>
      <c r="I4287" t="s">
        <v>129</v>
      </c>
      <c r="J4287" t="s">
        <v>130</v>
      </c>
      <c r="K4287" t="s">
        <v>142</v>
      </c>
      <c r="L4287" t="s">
        <v>11980</v>
      </c>
      <c r="M4287" t="s">
        <v>11981</v>
      </c>
      <c r="N4287">
        <v>2.0563888879999999</v>
      </c>
      <c r="O4287">
        <v>0</v>
      </c>
      <c r="P4287">
        <v>0</v>
      </c>
      <c r="Q4287">
        <v>12</v>
      </c>
      <c r="R4287">
        <v>2383</v>
      </c>
      <c r="S4287">
        <v>0</v>
      </c>
      <c r="T4287">
        <v>0</v>
      </c>
      <c r="U4287">
        <v>0</v>
      </c>
      <c r="V4287">
        <v>0</v>
      </c>
      <c r="W4287">
        <v>24.676666999999998</v>
      </c>
      <c r="X4287">
        <v>4900.3747199999998</v>
      </c>
      <c r="Y4287">
        <v>0</v>
      </c>
      <c r="Z4287">
        <v>0</v>
      </c>
    </row>
    <row r="4288" spans="1:26" x14ac:dyDescent="0.3">
      <c r="A4288">
        <v>2769028</v>
      </c>
      <c r="B4288">
        <v>1</v>
      </c>
      <c r="C4288" t="s">
        <v>76</v>
      </c>
      <c r="D4288" t="s">
        <v>89</v>
      </c>
      <c r="E4288" t="s">
        <v>222</v>
      </c>
      <c r="F4288" t="s">
        <v>9655</v>
      </c>
      <c r="G4288" t="s">
        <v>199</v>
      </c>
      <c r="H4288" t="s">
        <v>47</v>
      </c>
      <c r="I4288" t="s">
        <v>129</v>
      </c>
      <c r="J4288" t="s">
        <v>130</v>
      </c>
      <c r="K4288" t="s">
        <v>131</v>
      </c>
      <c r="L4288" t="s">
        <v>11982</v>
      </c>
      <c r="M4288" t="s">
        <v>11983</v>
      </c>
      <c r="N4288">
        <v>0.29944444399999998</v>
      </c>
      <c r="O4288">
        <v>3</v>
      </c>
      <c r="P4288">
        <v>123</v>
      </c>
      <c r="Q4288">
        <v>0</v>
      </c>
      <c r="R4288">
        <v>0</v>
      </c>
      <c r="S4288">
        <v>3</v>
      </c>
      <c r="T4288">
        <v>173</v>
      </c>
      <c r="U4288">
        <v>0.89833300000000005</v>
      </c>
      <c r="V4288">
        <v>36.831667000000003</v>
      </c>
      <c r="W4288">
        <v>0</v>
      </c>
      <c r="X4288">
        <v>0</v>
      </c>
      <c r="Y4288">
        <v>0.89833300000000005</v>
      </c>
      <c r="Z4288">
        <v>51.803888999999998</v>
      </c>
    </row>
    <row r="4289" spans="1:26" x14ac:dyDescent="0.3">
      <c r="A4289">
        <v>2769030</v>
      </c>
      <c r="B4289">
        <v>1</v>
      </c>
      <c r="C4289" t="s">
        <v>76</v>
      </c>
      <c r="D4289" t="s">
        <v>99</v>
      </c>
      <c r="E4289" t="s">
        <v>158</v>
      </c>
      <c r="F4289" t="s">
        <v>11984</v>
      </c>
      <c r="G4289" t="s">
        <v>199</v>
      </c>
      <c r="H4289" t="s">
        <v>47</v>
      </c>
      <c r="I4289" t="s">
        <v>129</v>
      </c>
      <c r="J4289" t="s">
        <v>130</v>
      </c>
      <c r="K4289" t="s">
        <v>131</v>
      </c>
      <c r="L4289" t="s">
        <v>11985</v>
      </c>
      <c r="M4289" t="s">
        <v>11986</v>
      </c>
      <c r="N4289">
        <v>0.88916666600000005</v>
      </c>
      <c r="O4289">
        <v>41</v>
      </c>
      <c r="P4289">
        <v>166</v>
      </c>
      <c r="Q4289">
        <v>0</v>
      </c>
      <c r="R4289">
        <v>0</v>
      </c>
      <c r="S4289">
        <v>0</v>
      </c>
      <c r="T4289">
        <v>0</v>
      </c>
      <c r="U4289">
        <v>36.455832999999998</v>
      </c>
      <c r="V4289">
        <v>147.60166699999999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2769032</v>
      </c>
      <c r="B4290">
        <v>1</v>
      </c>
      <c r="C4290" t="s">
        <v>76</v>
      </c>
      <c r="D4290" t="s">
        <v>104</v>
      </c>
      <c r="E4290" t="s">
        <v>158</v>
      </c>
      <c r="F4290" t="s">
        <v>11987</v>
      </c>
      <c r="G4290" t="s">
        <v>199</v>
      </c>
      <c r="H4290" t="s">
        <v>47</v>
      </c>
      <c r="I4290" t="s">
        <v>129</v>
      </c>
      <c r="J4290" t="s">
        <v>130</v>
      </c>
      <c r="K4290" t="s">
        <v>131</v>
      </c>
      <c r="L4290" t="s">
        <v>11988</v>
      </c>
      <c r="M4290" t="s">
        <v>11989</v>
      </c>
      <c r="N4290">
        <v>1.1172222220000001</v>
      </c>
      <c r="O4290">
        <v>0</v>
      </c>
      <c r="P4290">
        <v>0</v>
      </c>
      <c r="Q4290">
        <v>1</v>
      </c>
      <c r="R4290">
        <v>455</v>
      </c>
      <c r="S4290">
        <v>2</v>
      </c>
      <c r="T4290">
        <v>501</v>
      </c>
      <c r="U4290">
        <v>0</v>
      </c>
      <c r="V4290">
        <v>0</v>
      </c>
      <c r="W4290">
        <v>1.1172219999999999</v>
      </c>
      <c r="X4290">
        <v>508.33611100000002</v>
      </c>
      <c r="Y4290">
        <v>2.2344439999999999</v>
      </c>
      <c r="Z4290">
        <v>559.72833300000002</v>
      </c>
    </row>
    <row r="4291" spans="1:26" x14ac:dyDescent="0.3">
      <c r="A4291">
        <v>2769036</v>
      </c>
      <c r="B4291">
        <v>1</v>
      </c>
      <c r="C4291" t="s">
        <v>76</v>
      </c>
      <c r="D4291" t="s">
        <v>89</v>
      </c>
      <c r="E4291" t="s">
        <v>222</v>
      </c>
      <c r="F4291" t="s">
        <v>11990</v>
      </c>
      <c r="G4291" t="s">
        <v>199</v>
      </c>
      <c r="H4291" t="s">
        <v>47</v>
      </c>
      <c r="I4291" t="s">
        <v>129</v>
      </c>
      <c r="J4291" t="s">
        <v>130</v>
      </c>
      <c r="K4291" t="s">
        <v>131</v>
      </c>
      <c r="L4291" t="s">
        <v>11991</v>
      </c>
      <c r="M4291" t="s">
        <v>11992</v>
      </c>
      <c r="N4291">
        <v>0.462777777</v>
      </c>
      <c r="O4291">
        <v>24</v>
      </c>
      <c r="P4291">
        <v>68</v>
      </c>
      <c r="Q4291">
        <v>0</v>
      </c>
      <c r="R4291">
        <v>0</v>
      </c>
      <c r="S4291">
        <v>15</v>
      </c>
      <c r="T4291">
        <v>72</v>
      </c>
      <c r="U4291">
        <v>11.106667</v>
      </c>
      <c r="V4291">
        <v>31.468889000000001</v>
      </c>
      <c r="W4291">
        <v>0</v>
      </c>
      <c r="X4291">
        <v>0</v>
      </c>
      <c r="Y4291">
        <v>6.9416669999999998</v>
      </c>
      <c r="Z4291">
        <v>33.32</v>
      </c>
    </row>
    <row r="4292" spans="1:26" x14ac:dyDescent="0.3">
      <c r="A4292">
        <v>2769073</v>
      </c>
      <c r="B4292">
        <v>1</v>
      </c>
      <c r="C4292" t="s">
        <v>76</v>
      </c>
      <c r="D4292" t="s">
        <v>103</v>
      </c>
      <c r="E4292" t="s">
        <v>158</v>
      </c>
      <c r="F4292" t="s">
        <v>11993</v>
      </c>
      <c r="G4292" t="s">
        <v>199</v>
      </c>
      <c r="H4292" t="s">
        <v>47</v>
      </c>
      <c r="I4292" t="s">
        <v>129</v>
      </c>
      <c r="J4292" t="s">
        <v>130</v>
      </c>
      <c r="K4292" t="s">
        <v>131</v>
      </c>
      <c r="L4292" t="s">
        <v>11994</v>
      </c>
      <c r="M4292" t="s">
        <v>11995</v>
      </c>
      <c r="N4292">
        <v>0.86583333299999998</v>
      </c>
      <c r="O4292">
        <v>0</v>
      </c>
      <c r="P4292">
        <v>0</v>
      </c>
      <c r="Q4292">
        <v>22</v>
      </c>
      <c r="R4292">
        <v>1426</v>
      </c>
      <c r="S4292">
        <v>0</v>
      </c>
      <c r="T4292">
        <v>0</v>
      </c>
      <c r="U4292">
        <v>0</v>
      </c>
      <c r="V4292">
        <v>0</v>
      </c>
      <c r="W4292">
        <v>19.048333</v>
      </c>
      <c r="X4292">
        <v>1234.6783330000001</v>
      </c>
      <c r="Y4292">
        <v>0</v>
      </c>
      <c r="Z4292">
        <v>0</v>
      </c>
    </row>
    <row r="4293" spans="1:26" x14ac:dyDescent="0.3">
      <c r="A4293">
        <v>2769125</v>
      </c>
      <c r="B4293">
        <v>1</v>
      </c>
      <c r="C4293" t="s">
        <v>76</v>
      </c>
      <c r="D4293" t="s">
        <v>90</v>
      </c>
      <c r="E4293" t="s">
        <v>163</v>
      </c>
      <c r="F4293" t="s">
        <v>11996</v>
      </c>
      <c r="G4293" t="s">
        <v>264</v>
      </c>
      <c r="H4293" t="s">
        <v>47</v>
      </c>
      <c r="I4293" t="s">
        <v>129</v>
      </c>
      <c r="J4293" t="s">
        <v>130</v>
      </c>
      <c r="K4293" t="s">
        <v>131</v>
      </c>
      <c r="L4293" t="s">
        <v>11997</v>
      </c>
      <c r="M4293" t="s">
        <v>11998</v>
      </c>
      <c r="N4293">
        <v>5.7433333329999998</v>
      </c>
      <c r="O4293">
        <v>0</v>
      </c>
      <c r="P4293">
        <v>0</v>
      </c>
      <c r="Q4293">
        <v>0</v>
      </c>
      <c r="R4293">
        <v>0</v>
      </c>
      <c r="S4293">
        <v>1</v>
      </c>
      <c r="T4293">
        <v>135</v>
      </c>
      <c r="U4293">
        <v>0</v>
      </c>
      <c r="V4293">
        <v>0</v>
      </c>
      <c r="W4293">
        <v>0</v>
      </c>
      <c r="X4293">
        <v>0</v>
      </c>
      <c r="Y4293">
        <v>5.7433329999999998</v>
      </c>
      <c r="Z4293">
        <v>775.35</v>
      </c>
    </row>
    <row r="4294" spans="1:26" x14ac:dyDescent="0.3">
      <c r="A4294">
        <v>2769040</v>
      </c>
      <c r="B4294">
        <v>1</v>
      </c>
      <c r="C4294" t="s">
        <v>76</v>
      </c>
      <c r="D4294" t="s">
        <v>106</v>
      </c>
      <c r="E4294" t="s">
        <v>167</v>
      </c>
      <c r="F4294" t="s">
        <v>11999</v>
      </c>
      <c r="G4294" t="s">
        <v>177</v>
      </c>
      <c r="H4294" t="s">
        <v>46</v>
      </c>
      <c r="I4294" t="s">
        <v>129</v>
      </c>
      <c r="J4294" t="s">
        <v>130</v>
      </c>
      <c r="K4294" t="s">
        <v>131</v>
      </c>
      <c r="L4294" t="s">
        <v>12000</v>
      </c>
      <c r="M4294" t="s">
        <v>12001</v>
      </c>
      <c r="N4294">
        <v>1.6988888879999999</v>
      </c>
      <c r="O4294">
        <v>0</v>
      </c>
      <c r="P4294">
        <v>161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273.52111100000002</v>
      </c>
      <c r="W4294">
        <v>0</v>
      </c>
      <c r="X4294">
        <v>0</v>
      </c>
      <c r="Y4294">
        <v>0</v>
      </c>
      <c r="Z4294">
        <v>0</v>
      </c>
    </row>
    <row r="4295" spans="1:26" x14ac:dyDescent="0.3">
      <c r="A4295">
        <v>2769058</v>
      </c>
      <c r="B4295">
        <v>1</v>
      </c>
      <c r="C4295" t="s">
        <v>76</v>
      </c>
      <c r="D4295" t="s">
        <v>99</v>
      </c>
      <c r="E4295" t="s">
        <v>158</v>
      </c>
      <c r="F4295" t="s">
        <v>2702</v>
      </c>
      <c r="G4295" t="s">
        <v>199</v>
      </c>
      <c r="H4295" t="s">
        <v>47</v>
      </c>
      <c r="I4295" t="s">
        <v>129</v>
      </c>
      <c r="J4295" t="s">
        <v>130</v>
      </c>
      <c r="K4295" t="s">
        <v>131</v>
      </c>
      <c r="L4295" t="s">
        <v>12002</v>
      </c>
      <c r="M4295" t="s">
        <v>12003</v>
      </c>
      <c r="N4295">
        <v>1.3372222220000001</v>
      </c>
      <c r="O4295">
        <v>53</v>
      </c>
      <c r="P4295">
        <v>85</v>
      </c>
      <c r="Q4295">
        <v>0</v>
      </c>
      <c r="R4295">
        <v>0</v>
      </c>
      <c r="S4295">
        <v>0</v>
      </c>
      <c r="T4295">
        <v>0</v>
      </c>
      <c r="U4295">
        <v>70.872777999999997</v>
      </c>
      <c r="V4295">
        <v>113.663889</v>
      </c>
      <c r="W4295">
        <v>0</v>
      </c>
      <c r="X4295">
        <v>0</v>
      </c>
      <c r="Y4295">
        <v>0</v>
      </c>
      <c r="Z4295">
        <v>0</v>
      </c>
    </row>
    <row r="4296" spans="1:26" x14ac:dyDescent="0.3">
      <c r="A4296">
        <v>2769147</v>
      </c>
      <c r="B4296">
        <v>1</v>
      </c>
      <c r="C4296" t="s">
        <v>76</v>
      </c>
      <c r="D4296" t="s">
        <v>90</v>
      </c>
      <c r="E4296" t="s">
        <v>167</v>
      </c>
      <c r="F4296" t="s">
        <v>12004</v>
      </c>
      <c r="G4296" t="s">
        <v>195</v>
      </c>
      <c r="H4296" t="s">
        <v>46</v>
      </c>
      <c r="I4296" t="s">
        <v>129</v>
      </c>
      <c r="J4296" t="s">
        <v>130</v>
      </c>
      <c r="K4296" t="s">
        <v>131</v>
      </c>
      <c r="L4296" t="s">
        <v>12005</v>
      </c>
      <c r="M4296" t="s">
        <v>12006</v>
      </c>
      <c r="N4296">
        <v>1.3602777770000001</v>
      </c>
      <c r="O4296">
        <v>0</v>
      </c>
      <c r="P4296">
        <v>37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50.330278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2769062</v>
      </c>
      <c r="B4297">
        <v>1</v>
      </c>
      <c r="C4297" t="s">
        <v>76</v>
      </c>
      <c r="D4297" t="s">
        <v>83</v>
      </c>
      <c r="E4297" t="s">
        <v>153</v>
      </c>
      <c r="F4297" t="s">
        <v>12007</v>
      </c>
      <c r="G4297" t="s">
        <v>249</v>
      </c>
      <c r="H4297" t="s">
        <v>46</v>
      </c>
      <c r="I4297" t="s">
        <v>129</v>
      </c>
      <c r="J4297" t="s">
        <v>130</v>
      </c>
      <c r="K4297" t="s">
        <v>131</v>
      </c>
      <c r="L4297" t="s">
        <v>12008</v>
      </c>
      <c r="M4297" t="s">
        <v>12009</v>
      </c>
      <c r="N4297">
        <v>2.4175</v>
      </c>
      <c r="O4297">
        <v>0</v>
      </c>
      <c r="P4297">
        <v>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2.4175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2769060</v>
      </c>
      <c r="B4298">
        <v>1</v>
      </c>
      <c r="C4298" t="s">
        <v>76</v>
      </c>
      <c r="D4298" t="s">
        <v>81</v>
      </c>
      <c r="E4298" t="s">
        <v>126</v>
      </c>
      <c r="F4298" t="s">
        <v>12010</v>
      </c>
      <c r="G4298" t="s">
        <v>128</v>
      </c>
      <c r="H4298" t="s">
        <v>46</v>
      </c>
      <c r="I4298" t="s">
        <v>129</v>
      </c>
      <c r="J4298" t="s">
        <v>130</v>
      </c>
      <c r="K4298" t="s">
        <v>131</v>
      </c>
      <c r="L4298" t="s">
        <v>12011</v>
      </c>
      <c r="M4298" t="s">
        <v>12012</v>
      </c>
      <c r="N4298">
        <v>3.432222222</v>
      </c>
      <c r="O4298">
        <v>0</v>
      </c>
      <c r="P4298">
        <v>133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456.48555599999997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2769064</v>
      </c>
      <c r="B4299">
        <v>1</v>
      </c>
      <c r="C4299" t="s">
        <v>77</v>
      </c>
      <c r="D4299" t="s">
        <v>114</v>
      </c>
      <c r="E4299" t="s">
        <v>138</v>
      </c>
      <c r="F4299" t="s">
        <v>12013</v>
      </c>
      <c r="G4299" t="s">
        <v>199</v>
      </c>
      <c r="H4299" t="s">
        <v>47</v>
      </c>
      <c r="I4299" t="s">
        <v>129</v>
      </c>
      <c r="J4299" t="s">
        <v>130</v>
      </c>
      <c r="K4299" t="s">
        <v>131</v>
      </c>
      <c r="L4299" t="s">
        <v>12014</v>
      </c>
      <c r="M4299" t="s">
        <v>12015</v>
      </c>
      <c r="N4299">
        <v>0.84888888799999995</v>
      </c>
      <c r="O4299">
        <v>327</v>
      </c>
      <c r="P4299">
        <v>1512</v>
      </c>
      <c r="Q4299">
        <v>0</v>
      </c>
      <c r="R4299">
        <v>0</v>
      </c>
      <c r="S4299">
        <v>53</v>
      </c>
      <c r="T4299">
        <v>204</v>
      </c>
      <c r="U4299">
        <v>277.58666599999998</v>
      </c>
      <c r="V4299">
        <v>1283.5199990000001</v>
      </c>
      <c r="W4299">
        <v>0</v>
      </c>
      <c r="X4299">
        <v>0</v>
      </c>
      <c r="Y4299">
        <v>44.991110999999997</v>
      </c>
      <c r="Z4299">
        <v>173.17333300000001</v>
      </c>
    </row>
    <row r="4300" spans="1:26" x14ac:dyDescent="0.3">
      <c r="A4300">
        <v>2769091</v>
      </c>
      <c r="B4300">
        <v>1</v>
      </c>
      <c r="C4300" t="s">
        <v>76</v>
      </c>
      <c r="D4300" t="s">
        <v>82</v>
      </c>
      <c r="E4300" t="s">
        <v>153</v>
      </c>
      <c r="F4300" t="s">
        <v>12016</v>
      </c>
      <c r="G4300" t="s">
        <v>206</v>
      </c>
      <c r="H4300" t="s">
        <v>46</v>
      </c>
      <c r="I4300" t="s">
        <v>129</v>
      </c>
      <c r="J4300" t="s">
        <v>130</v>
      </c>
      <c r="K4300" t="s">
        <v>131</v>
      </c>
      <c r="L4300" t="s">
        <v>12017</v>
      </c>
      <c r="M4300" t="s">
        <v>12018</v>
      </c>
      <c r="N4300">
        <v>1.944722222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1.9447220000000001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2769072</v>
      </c>
      <c r="B4301">
        <v>1</v>
      </c>
      <c r="C4301" t="s">
        <v>76</v>
      </c>
      <c r="D4301" t="s">
        <v>102</v>
      </c>
      <c r="E4301" t="s">
        <v>126</v>
      </c>
      <c r="F4301" t="s">
        <v>12019</v>
      </c>
      <c r="G4301" t="s">
        <v>128</v>
      </c>
      <c r="H4301" t="s">
        <v>46</v>
      </c>
      <c r="I4301" t="s">
        <v>129</v>
      </c>
      <c r="J4301" t="s">
        <v>130</v>
      </c>
      <c r="K4301" t="s">
        <v>131</v>
      </c>
      <c r="L4301" t="s">
        <v>12020</v>
      </c>
      <c r="M4301" t="s">
        <v>12021</v>
      </c>
      <c r="N4301">
        <v>1.4069444440000001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15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21.104167</v>
      </c>
    </row>
    <row r="4302" spans="1:26" x14ac:dyDescent="0.3">
      <c r="A4302">
        <v>2769069</v>
      </c>
      <c r="B4302">
        <v>1</v>
      </c>
      <c r="C4302" t="s">
        <v>77</v>
      </c>
      <c r="D4302" t="s">
        <v>108</v>
      </c>
      <c r="E4302" t="s">
        <v>222</v>
      </c>
      <c r="F4302" t="s">
        <v>12022</v>
      </c>
      <c r="G4302" t="s">
        <v>199</v>
      </c>
      <c r="H4302" t="s">
        <v>47</v>
      </c>
      <c r="I4302" t="s">
        <v>129</v>
      </c>
      <c r="J4302" t="s">
        <v>130</v>
      </c>
      <c r="K4302" t="s">
        <v>131</v>
      </c>
      <c r="L4302" t="s">
        <v>12023</v>
      </c>
      <c r="M4302" t="s">
        <v>12024</v>
      </c>
      <c r="N4302">
        <v>0.200555555</v>
      </c>
      <c r="O4302">
        <v>143</v>
      </c>
      <c r="P4302">
        <v>661</v>
      </c>
      <c r="Q4302">
        <v>0</v>
      </c>
      <c r="R4302">
        <v>0</v>
      </c>
      <c r="S4302">
        <v>0</v>
      </c>
      <c r="T4302">
        <v>0</v>
      </c>
      <c r="U4302">
        <v>28.679444</v>
      </c>
      <c r="V4302">
        <v>132.56722199999999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2769071</v>
      </c>
      <c r="B4303">
        <v>1</v>
      </c>
      <c r="C4303" t="s">
        <v>77</v>
      </c>
      <c r="D4303" t="s">
        <v>108</v>
      </c>
      <c r="E4303" t="s">
        <v>222</v>
      </c>
      <c r="F4303" t="s">
        <v>2222</v>
      </c>
      <c r="G4303" t="s">
        <v>199</v>
      </c>
      <c r="H4303" t="s">
        <v>47</v>
      </c>
      <c r="I4303" t="s">
        <v>129</v>
      </c>
      <c r="J4303" t="s">
        <v>130</v>
      </c>
      <c r="K4303" t="s">
        <v>131</v>
      </c>
      <c r="L4303" t="s">
        <v>12025</v>
      </c>
      <c r="M4303" t="s">
        <v>12026</v>
      </c>
      <c r="N4303">
        <v>1.261111111</v>
      </c>
      <c r="O4303">
        <v>0</v>
      </c>
      <c r="P4303">
        <v>0</v>
      </c>
      <c r="Q4303">
        <v>9</v>
      </c>
      <c r="R4303">
        <v>488</v>
      </c>
      <c r="S4303">
        <v>0</v>
      </c>
      <c r="T4303">
        <v>0</v>
      </c>
      <c r="U4303">
        <v>0</v>
      </c>
      <c r="V4303">
        <v>0</v>
      </c>
      <c r="W4303">
        <v>11.35</v>
      </c>
      <c r="X4303">
        <v>615.42222200000003</v>
      </c>
      <c r="Y4303">
        <v>0</v>
      </c>
      <c r="Z4303">
        <v>0</v>
      </c>
    </row>
    <row r="4304" spans="1:26" x14ac:dyDescent="0.3">
      <c r="A4304">
        <v>2769074</v>
      </c>
      <c r="B4304">
        <v>1</v>
      </c>
      <c r="C4304" t="s">
        <v>77</v>
      </c>
      <c r="D4304" t="s">
        <v>116</v>
      </c>
      <c r="E4304" t="s">
        <v>158</v>
      </c>
      <c r="F4304" t="s">
        <v>3713</v>
      </c>
      <c r="G4304" t="s">
        <v>199</v>
      </c>
      <c r="H4304" t="s">
        <v>47</v>
      </c>
      <c r="I4304" t="s">
        <v>129</v>
      </c>
      <c r="J4304" t="s">
        <v>130</v>
      </c>
      <c r="K4304" t="s">
        <v>131</v>
      </c>
      <c r="L4304" t="s">
        <v>12027</v>
      </c>
      <c r="M4304" t="s">
        <v>12028</v>
      </c>
      <c r="N4304">
        <v>0.75138888800000003</v>
      </c>
      <c r="O4304">
        <v>71</v>
      </c>
      <c r="P4304">
        <v>823</v>
      </c>
      <c r="Q4304">
        <v>0</v>
      </c>
      <c r="R4304">
        <v>0</v>
      </c>
      <c r="S4304">
        <v>0</v>
      </c>
      <c r="T4304">
        <v>57</v>
      </c>
      <c r="U4304">
        <v>53.348610999999998</v>
      </c>
      <c r="V4304">
        <v>618.393055</v>
      </c>
      <c r="W4304">
        <v>0</v>
      </c>
      <c r="X4304">
        <v>0</v>
      </c>
      <c r="Y4304">
        <v>0</v>
      </c>
      <c r="Z4304">
        <v>42.829166999999998</v>
      </c>
    </row>
    <row r="4305" spans="1:26" x14ac:dyDescent="0.3">
      <c r="A4305">
        <v>2769080</v>
      </c>
      <c r="B4305">
        <v>1</v>
      </c>
      <c r="C4305" t="s">
        <v>77</v>
      </c>
      <c r="D4305" t="s">
        <v>113</v>
      </c>
      <c r="E4305" t="s">
        <v>153</v>
      </c>
      <c r="F4305" t="s">
        <v>12029</v>
      </c>
      <c r="G4305" t="s">
        <v>155</v>
      </c>
      <c r="H4305" t="s">
        <v>46</v>
      </c>
      <c r="I4305" t="s">
        <v>129</v>
      </c>
      <c r="J4305" t="s">
        <v>130</v>
      </c>
      <c r="K4305" t="s">
        <v>131</v>
      </c>
      <c r="L4305" t="s">
        <v>12030</v>
      </c>
      <c r="M4305" t="s">
        <v>12031</v>
      </c>
      <c r="N4305">
        <v>1.4811111109999999</v>
      </c>
      <c r="O4305">
        <v>0</v>
      </c>
      <c r="P4305">
        <v>0</v>
      </c>
      <c r="Q4305">
        <v>0</v>
      </c>
      <c r="R4305">
        <v>5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7.4055559999999998</v>
      </c>
      <c r="Y4305">
        <v>0</v>
      </c>
      <c r="Z4305">
        <v>0</v>
      </c>
    </row>
    <row r="4306" spans="1:26" x14ac:dyDescent="0.3">
      <c r="A4306">
        <v>2769196</v>
      </c>
      <c r="B4306">
        <v>1</v>
      </c>
      <c r="C4306" t="s">
        <v>76</v>
      </c>
      <c r="D4306" t="s">
        <v>93</v>
      </c>
      <c r="E4306" t="s">
        <v>222</v>
      </c>
      <c r="F4306" t="s">
        <v>12032</v>
      </c>
      <c r="G4306" t="s">
        <v>199</v>
      </c>
      <c r="H4306" t="s">
        <v>47</v>
      </c>
      <c r="I4306" t="s">
        <v>129</v>
      </c>
      <c r="J4306" t="s">
        <v>130</v>
      </c>
      <c r="K4306" t="s">
        <v>131</v>
      </c>
      <c r="L4306" t="s">
        <v>12033</v>
      </c>
      <c r="M4306" t="s">
        <v>12034</v>
      </c>
      <c r="N4306">
        <v>1.5452777769999999</v>
      </c>
      <c r="O4306">
        <v>10</v>
      </c>
      <c r="P4306">
        <v>5461</v>
      </c>
      <c r="Q4306">
        <v>0</v>
      </c>
      <c r="R4306">
        <v>0</v>
      </c>
      <c r="S4306">
        <v>0</v>
      </c>
      <c r="T4306">
        <v>0</v>
      </c>
      <c r="U4306">
        <v>15.452778</v>
      </c>
      <c r="V4306">
        <v>8438.7619400000003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2769077</v>
      </c>
      <c r="B4307">
        <v>1</v>
      </c>
      <c r="C4307" t="s">
        <v>77</v>
      </c>
      <c r="D4307" t="s">
        <v>108</v>
      </c>
      <c r="E4307" t="s">
        <v>158</v>
      </c>
      <c r="F4307" t="s">
        <v>12035</v>
      </c>
      <c r="G4307" t="s">
        <v>199</v>
      </c>
      <c r="H4307" t="s">
        <v>47</v>
      </c>
      <c r="I4307" t="s">
        <v>129</v>
      </c>
      <c r="J4307" t="s">
        <v>130</v>
      </c>
      <c r="K4307" t="s">
        <v>131</v>
      </c>
      <c r="L4307" t="s">
        <v>12036</v>
      </c>
      <c r="M4307" t="s">
        <v>12037</v>
      </c>
      <c r="N4307">
        <v>3.312777777</v>
      </c>
      <c r="O4307">
        <v>0</v>
      </c>
      <c r="P4307">
        <v>0</v>
      </c>
      <c r="Q4307">
        <v>0</v>
      </c>
      <c r="R4307">
        <v>0</v>
      </c>
      <c r="S4307">
        <v>26</v>
      </c>
      <c r="T4307">
        <v>177</v>
      </c>
      <c r="U4307">
        <v>0</v>
      </c>
      <c r="V4307">
        <v>0</v>
      </c>
      <c r="W4307">
        <v>0</v>
      </c>
      <c r="X4307">
        <v>0</v>
      </c>
      <c r="Y4307">
        <v>86.132221999999999</v>
      </c>
      <c r="Z4307">
        <v>586.36166700000001</v>
      </c>
    </row>
    <row r="4308" spans="1:26" x14ac:dyDescent="0.3">
      <c r="A4308">
        <v>2769114</v>
      </c>
      <c r="B4308">
        <v>1</v>
      </c>
      <c r="C4308" t="s">
        <v>77</v>
      </c>
      <c r="D4308" t="s">
        <v>123</v>
      </c>
      <c r="E4308" t="s">
        <v>167</v>
      </c>
      <c r="F4308" t="s">
        <v>6489</v>
      </c>
      <c r="G4308" t="s">
        <v>195</v>
      </c>
      <c r="H4308" t="s">
        <v>46</v>
      </c>
      <c r="I4308" t="s">
        <v>129</v>
      </c>
      <c r="J4308" t="s">
        <v>130</v>
      </c>
      <c r="K4308" t="s">
        <v>131</v>
      </c>
      <c r="L4308" t="s">
        <v>12038</v>
      </c>
      <c r="M4308" t="s">
        <v>12039</v>
      </c>
      <c r="N4308">
        <v>3.1944444440000002</v>
      </c>
      <c r="O4308">
        <v>0</v>
      </c>
      <c r="P4308">
        <v>175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559.02777800000001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2769108</v>
      </c>
      <c r="B4309">
        <v>1</v>
      </c>
      <c r="C4309" t="s">
        <v>76</v>
      </c>
      <c r="D4309" t="s">
        <v>96</v>
      </c>
      <c r="E4309" t="s">
        <v>153</v>
      </c>
      <c r="F4309" t="s">
        <v>12040</v>
      </c>
      <c r="G4309" t="s">
        <v>155</v>
      </c>
      <c r="H4309" t="s">
        <v>46</v>
      </c>
      <c r="I4309" t="s">
        <v>129</v>
      </c>
      <c r="J4309" t="s">
        <v>130</v>
      </c>
      <c r="K4309" t="s">
        <v>131</v>
      </c>
      <c r="L4309" t="s">
        <v>12041</v>
      </c>
      <c r="M4309" t="s">
        <v>12042</v>
      </c>
      <c r="N4309">
        <v>1.6511111110000001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1.651111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2769109</v>
      </c>
      <c r="B4310">
        <v>1</v>
      </c>
      <c r="C4310" t="s">
        <v>76</v>
      </c>
      <c r="D4310" t="s">
        <v>106</v>
      </c>
      <c r="E4310" t="s">
        <v>126</v>
      </c>
      <c r="F4310" t="s">
        <v>12043</v>
      </c>
      <c r="G4310" t="s">
        <v>128</v>
      </c>
      <c r="H4310" t="s">
        <v>46</v>
      </c>
      <c r="I4310" t="s">
        <v>129</v>
      </c>
      <c r="J4310" t="s">
        <v>130</v>
      </c>
      <c r="K4310" t="s">
        <v>131</v>
      </c>
      <c r="L4310" t="s">
        <v>12044</v>
      </c>
      <c r="M4310" t="s">
        <v>12045</v>
      </c>
      <c r="N4310">
        <v>2.2911111110000002</v>
      </c>
      <c r="O4310">
        <v>0</v>
      </c>
      <c r="P4310">
        <v>210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481.13333299999999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2769115</v>
      </c>
      <c r="B4311">
        <v>1</v>
      </c>
      <c r="C4311" t="s">
        <v>77</v>
      </c>
      <c r="D4311" t="s">
        <v>108</v>
      </c>
      <c r="E4311" t="s">
        <v>222</v>
      </c>
      <c r="F4311" t="s">
        <v>12046</v>
      </c>
      <c r="G4311" t="s">
        <v>199</v>
      </c>
      <c r="H4311" t="s">
        <v>47</v>
      </c>
      <c r="I4311" t="s">
        <v>129</v>
      </c>
      <c r="J4311" t="s">
        <v>130</v>
      </c>
      <c r="K4311" t="s">
        <v>131</v>
      </c>
      <c r="L4311" t="s">
        <v>12047</v>
      </c>
      <c r="M4311" t="s">
        <v>12048</v>
      </c>
      <c r="N4311">
        <v>0.93472222199999999</v>
      </c>
      <c r="O4311">
        <v>7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6.543056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2769116</v>
      </c>
      <c r="B4312">
        <v>1</v>
      </c>
      <c r="C4312" t="s">
        <v>77</v>
      </c>
      <c r="D4312" t="s">
        <v>108</v>
      </c>
      <c r="E4312" t="s">
        <v>222</v>
      </c>
      <c r="F4312" t="s">
        <v>12049</v>
      </c>
      <c r="G4312" t="s">
        <v>199</v>
      </c>
      <c r="H4312" t="s">
        <v>47</v>
      </c>
      <c r="I4312" t="s">
        <v>129</v>
      </c>
      <c r="J4312" t="s">
        <v>130</v>
      </c>
      <c r="K4312" t="s">
        <v>131</v>
      </c>
      <c r="L4312" t="s">
        <v>12047</v>
      </c>
      <c r="M4312" t="s">
        <v>11558</v>
      </c>
      <c r="N4312">
        <v>0.95138888799999999</v>
      </c>
      <c r="O4312">
        <v>11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10.465278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2769126</v>
      </c>
      <c r="B4313">
        <v>1</v>
      </c>
      <c r="C4313" t="s">
        <v>77</v>
      </c>
      <c r="D4313" t="s">
        <v>108</v>
      </c>
      <c r="E4313" t="s">
        <v>138</v>
      </c>
      <c r="F4313" t="s">
        <v>2517</v>
      </c>
      <c r="G4313" t="s">
        <v>199</v>
      </c>
      <c r="H4313" t="s">
        <v>47</v>
      </c>
      <c r="I4313" t="s">
        <v>129</v>
      </c>
      <c r="J4313" t="s">
        <v>130</v>
      </c>
      <c r="K4313" t="s">
        <v>131</v>
      </c>
      <c r="L4313" t="s">
        <v>12050</v>
      </c>
      <c r="M4313" t="s">
        <v>12051</v>
      </c>
      <c r="N4313">
        <v>0.463888888</v>
      </c>
      <c r="O4313">
        <v>133</v>
      </c>
      <c r="P4313">
        <v>1243</v>
      </c>
      <c r="Q4313">
        <v>6</v>
      </c>
      <c r="R4313">
        <v>44</v>
      </c>
      <c r="S4313">
        <v>22</v>
      </c>
      <c r="T4313">
        <v>1075</v>
      </c>
      <c r="U4313">
        <v>61.697221999999996</v>
      </c>
      <c r="V4313">
        <v>576.61388799999997</v>
      </c>
      <c r="W4313">
        <v>2.7833329999999998</v>
      </c>
      <c r="X4313">
        <v>20.411110999999998</v>
      </c>
      <c r="Y4313">
        <v>10.205556</v>
      </c>
      <c r="Z4313">
        <v>498.68055500000003</v>
      </c>
    </row>
    <row r="4314" spans="1:26" x14ac:dyDescent="0.3">
      <c r="A4314">
        <v>2769119</v>
      </c>
      <c r="B4314">
        <v>1</v>
      </c>
      <c r="C4314" t="s">
        <v>77</v>
      </c>
      <c r="D4314" t="s">
        <v>108</v>
      </c>
      <c r="E4314" t="s">
        <v>158</v>
      </c>
      <c r="F4314" t="s">
        <v>12052</v>
      </c>
      <c r="G4314" t="s">
        <v>199</v>
      </c>
      <c r="H4314" t="s">
        <v>47</v>
      </c>
      <c r="I4314" t="s">
        <v>129</v>
      </c>
      <c r="J4314" t="s">
        <v>130</v>
      </c>
      <c r="K4314" t="s">
        <v>131</v>
      </c>
      <c r="L4314" t="s">
        <v>12053</v>
      </c>
      <c r="M4314" t="s">
        <v>12054</v>
      </c>
      <c r="N4314">
        <v>0.64194444399999995</v>
      </c>
      <c r="O4314">
        <v>8</v>
      </c>
      <c r="P4314">
        <v>708</v>
      </c>
      <c r="Q4314">
        <v>0</v>
      </c>
      <c r="R4314">
        <v>0</v>
      </c>
      <c r="S4314">
        <v>18</v>
      </c>
      <c r="T4314">
        <v>646</v>
      </c>
      <c r="U4314">
        <v>5.1355560000000002</v>
      </c>
      <c r="V4314">
        <v>454.496666</v>
      </c>
      <c r="W4314">
        <v>0</v>
      </c>
      <c r="X4314">
        <v>0</v>
      </c>
      <c r="Y4314">
        <v>11.555</v>
      </c>
      <c r="Z4314">
        <v>414.69611099999997</v>
      </c>
    </row>
    <row r="4315" spans="1:26" x14ac:dyDescent="0.3">
      <c r="A4315">
        <v>2769129</v>
      </c>
      <c r="B4315">
        <v>1</v>
      </c>
      <c r="C4315" t="s">
        <v>77</v>
      </c>
      <c r="D4315" t="s">
        <v>110</v>
      </c>
      <c r="E4315" t="s">
        <v>145</v>
      </c>
      <c r="F4315" t="s">
        <v>12055</v>
      </c>
      <c r="G4315" t="s">
        <v>128</v>
      </c>
      <c r="H4315" t="s">
        <v>46</v>
      </c>
      <c r="I4315" t="s">
        <v>129</v>
      </c>
      <c r="J4315" t="s">
        <v>130</v>
      </c>
      <c r="K4315" t="s">
        <v>131</v>
      </c>
      <c r="L4315" t="s">
        <v>12056</v>
      </c>
      <c r="M4315" t="s">
        <v>12057</v>
      </c>
      <c r="N4315">
        <v>1.0494444439999999</v>
      </c>
      <c r="O4315">
        <v>0</v>
      </c>
      <c r="P4315">
        <v>0</v>
      </c>
      <c r="Q4315">
        <v>0</v>
      </c>
      <c r="R4315">
        <v>8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8.3955559999999991</v>
      </c>
      <c r="Y4315">
        <v>0</v>
      </c>
      <c r="Z4315">
        <v>0</v>
      </c>
    </row>
    <row r="4316" spans="1:26" x14ac:dyDescent="0.3">
      <c r="A4316">
        <v>2769188</v>
      </c>
      <c r="B4316">
        <v>1</v>
      </c>
      <c r="C4316" t="s">
        <v>76</v>
      </c>
      <c r="D4316" t="s">
        <v>90</v>
      </c>
      <c r="E4316" t="s">
        <v>163</v>
      </c>
      <c r="F4316" t="s">
        <v>12058</v>
      </c>
      <c r="G4316" t="s">
        <v>264</v>
      </c>
      <c r="H4316" t="s">
        <v>47</v>
      </c>
      <c r="I4316" t="s">
        <v>129</v>
      </c>
      <c r="J4316" t="s">
        <v>130</v>
      </c>
      <c r="K4316" t="s">
        <v>131</v>
      </c>
      <c r="L4316" t="s">
        <v>12059</v>
      </c>
      <c r="M4316" t="s">
        <v>12060</v>
      </c>
      <c r="N4316">
        <v>6.8730555549999997</v>
      </c>
      <c r="O4316">
        <v>0</v>
      </c>
      <c r="P4316">
        <v>0</v>
      </c>
      <c r="Q4316">
        <v>0</v>
      </c>
      <c r="R4316">
        <v>0</v>
      </c>
      <c r="S4316">
        <v>3</v>
      </c>
      <c r="T4316">
        <v>231</v>
      </c>
      <c r="U4316">
        <v>0</v>
      </c>
      <c r="V4316">
        <v>0</v>
      </c>
      <c r="W4316">
        <v>0</v>
      </c>
      <c r="X4316">
        <v>0</v>
      </c>
      <c r="Y4316">
        <v>20.619167000000001</v>
      </c>
      <c r="Z4316">
        <v>1587.675833</v>
      </c>
    </row>
    <row r="4317" spans="1:26" x14ac:dyDescent="0.3">
      <c r="A4317">
        <v>2769299</v>
      </c>
      <c r="B4317">
        <v>1</v>
      </c>
      <c r="C4317" t="s">
        <v>76</v>
      </c>
      <c r="D4317" t="s">
        <v>93</v>
      </c>
      <c r="E4317" t="s">
        <v>158</v>
      </c>
      <c r="F4317" t="s">
        <v>12061</v>
      </c>
      <c r="G4317" t="s">
        <v>199</v>
      </c>
      <c r="H4317" t="s">
        <v>47</v>
      </c>
      <c r="I4317" t="s">
        <v>129</v>
      </c>
      <c r="J4317" t="s">
        <v>130</v>
      </c>
      <c r="K4317" t="s">
        <v>131</v>
      </c>
      <c r="L4317" t="s">
        <v>12062</v>
      </c>
      <c r="M4317" t="s">
        <v>12063</v>
      </c>
      <c r="N4317">
        <v>2.8908333329999998</v>
      </c>
      <c r="O4317">
        <v>4</v>
      </c>
      <c r="P4317">
        <v>1059</v>
      </c>
      <c r="Q4317">
        <v>0</v>
      </c>
      <c r="R4317">
        <v>0</v>
      </c>
      <c r="S4317">
        <v>0</v>
      </c>
      <c r="T4317">
        <v>0</v>
      </c>
      <c r="U4317">
        <v>11.563333</v>
      </c>
      <c r="V4317">
        <v>3061.3924999999999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2769134</v>
      </c>
      <c r="B4318">
        <v>1</v>
      </c>
      <c r="C4318" t="s">
        <v>77</v>
      </c>
      <c r="D4318" t="s">
        <v>119</v>
      </c>
      <c r="E4318" t="s">
        <v>167</v>
      </c>
      <c r="F4318" t="s">
        <v>4628</v>
      </c>
      <c r="G4318" t="s">
        <v>195</v>
      </c>
      <c r="H4318" t="s">
        <v>46</v>
      </c>
      <c r="I4318" t="s">
        <v>129</v>
      </c>
      <c r="J4318" t="s">
        <v>130</v>
      </c>
      <c r="K4318" t="s">
        <v>131</v>
      </c>
      <c r="L4318" t="s">
        <v>12064</v>
      </c>
      <c r="M4318" t="s">
        <v>12065</v>
      </c>
      <c r="N4318">
        <v>0.68388888800000003</v>
      </c>
      <c r="O4318">
        <v>0</v>
      </c>
      <c r="P4318">
        <v>19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12.993888999999999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2769140</v>
      </c>
      <c r="B4319">
        <v>1</v>
      </c>
      <c r="C4319" t="s">
        <v>77</v>
      </c>
      <c r="D4319" t="s">
        <v>113</v>
      </c>
      <c r="E4319" t="s">
        <v>126</v>
      </c>
      <c r="F4319" t="s">
        <v>12066</v>
      </c>
      <c r="G4319" t="s">
        <v>128</v>
      </c>
      <c r="H4319" t="s">
        <v>46</v>
      </c>
      <c r="I4319" t="s">
        <v>129</v>
      </c>
      <c r="J4319" t="s">
        <v>130</v>
      </c>
      <c r="K4319" t="s">
        <v>131</v>
      </c>
      <c r="L4319" t="s">
        <v>12067</v>
      </c>
      <c r="M4319" t="s">
        <v>12068</v>
      </c>
      <c r="N4319">
        <v>1.4894444440000001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12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17.873332999999999</v>
      </c>
    </row>
    <row r="4320" spans="1:26" x14ac:dyDescent="0.3">
      <c r="A4320">
        <v>2769159</v>
      </c>
      <c r="B4320">
        <v>1</v>
      </c>
      <c r="C4320" t="s">
        <v>76</v>
      </c>
      <c r="D4320" t="s">
        <v>89</v>
      </c>
      <c r="E4320" t="s">
        <v>167</v>
      </c>
      <c r="F4320" t="s">
        <v>12069</v>
      </c>
      <c r="G4320" t="s">
        <v>195</v>
      </c>
      <c r="H4320" t="s">
        <v>46</v>
      </c>
      <c r="I4320" t="s">
        <v>129</v>
      </c>
      <c r="J4320" t="s">
        <v>130</v>
      </c>
      <c r="K4320" t="s">
        <v>131</v>
      </c>
      <c r="L4320" t="s">
        <v>12070</v>
      </c>
      <c r="M4320" t="s">
        <v>12071</v>
      </c>
      <c r="N4320">
        <v>2.2338888880000001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132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294.873333</v>
      </c>
    </row>
    <row r="4321" spans="1:26" x14ac:dyDescent="0.3">
      <c r="A4321">
        <v>2769151</v>
      </c>
      <c r="B4321">
        <v>1</v>
      </c>
      <c r="C4321" t="s">
        <v>77</v>
      </c>
      <c r="D4321" t="s">
        <v>113</v>
      </c>
      <c r="E4321" t="s">
        <v>158</v>
      </c>
      <c r="F4321" t="s">
        <v>12072</v>
      </c>
      <c r="G4321" t="s">
        <v>199</v>
      </c>
      <c r="H4321" t="s">
        <v>47</v>
      </c>
      <c r="I4321" t="s">
        <v>129</v>
      </c>
      <c r="J4321" t="s">
        <v>130</v>
      </c>
      <c r="K4321" t="s">
        <v>131</v>
      </c>
      <c r="L4321" t="s">
        <v>12073</v>
      </c>
      <c r="M4321" t="s">
        <v>12074</v>
      </c>
      <c r="N4321">
        <v>0.40166666600000001</v>
      </c>
      <c r="O4321">
        <v>0</v>
      </c>
      <c r="P4321">
        <v>0</v>
      </c>
      <c r="Q4321">
        <v>0</v>
      </c>
      <c r="R4321">
        <v>23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9.2383330000000008</v>
      </c>
      <c r="Y4321">
        <v>0</v>
      </c>
      <c r="Z4321">
        <v>0</v>
      </c>
    </row>
    <row r="4322" spans="1:26" x14ac:dyDescent="0.3">
      <c r="A4322">
        <v>2769153</v>
      </c>
      <c r="B4322">
        <v>1</v>
      </c>
      <c r="C4322" t="s">
        <v>77</v>
      </c>
      <c r="D4322" t="s">
        <v>121</v>
      </c>
      <c r="E4322" t="s">
        <v>222</v>
      </c>
      <c r="F4322" t="s">
        <v>12075</v>
      </c>
      <c r="G4322" t="s">
        <v>199</v>
      </c>
      <c r="H4322" t="s">
        <v>47</v>
      </c>
      <c r="I4322" t="s">
        <v>129</v>
      </c>
      <c r="J4322" t="s">
        <v>130</v>
      </c>
      <c r="K4322" t="s">
        <v>131</v>
      </c>
      <c r="L4322" t="s">
        <v>12076</v>
      </c>
      <c r="M4322" t="s">
        <v>12077</v>
      </c>
      <c r="N4322">
        <v>2.2380555549999999</v>
      </c>
      <c r="O4322">
        <v>0</v>
      </c>
      <c r="P4322">
        <v>0</v>
      </c>
      <c r="Q4322">
        <v>39</v>
      </c>
      <c r="R4322">
        <v>205</v>
      </c>
      <c r="S4322">
        <v>0</v>
      </c>
      <c r="T4322">
        <v>53</v>
      </c>
      <c r="U4322">
        <v>0</v>
      </c>
      <c r="V4322">
        <v>0</v>
      </c>
      <c r="W4322">
        <v>87.284166999999997</v>
      </c>
      <c r="X4322">
        <v>458.80138899999997</v>
      </c>
      <c r="Y4322">
        <v>0</v>
      </c>
      <c r="Z4322">
        <v>118.616944</v>
      </c>
    </row>
    <row r="4323" spans="1:26" x14ac:dyDescent="0.3">
      <c r="A4323">
        <v>2769160</v>
      </c>
      <c r="B4323">
        <v>1</v>
      </c>
      <c r="C4323" t="s">
        <v>76</v>
      </c>
      <c r="D4323" t="s">
        <v>94</v>
      </c>
      <c r="E4323" t="s">
        <v>222</v>
      </c>
      <c r="F4323" t="s">
        <v>12078</v>
      </c>
      <c r="G4323" t="s">
        <v>199</v>
      </c>
      <c r="H4323" t="s">
        <v>47</v>
      </c>
      <c r="I4323" t="s">
        <v>129</v>
      </c>
      <c r="J4323" t="s">
        <v>130</v>
      </c>
      <c r="K4323" t="s">
        <v>131</v>
      </c>
      <c r="L4323" t="s">
        <v>12079</v>
      </c>
      <c r="M4323" t="s">
        <v>12080</v>
      </c>
      <c r="N4323">
        <v>0.168055555</v>
      </c>
      <c r="O4323">
        <v>49</v>
      </c>
      <c r="P4323">
        <v>446</v>
      </c>
      <c r="Q4323">
        <v>0</v>
      </c>
      <c r="R4323">
        <v>0</v>
      </c>
      <c r="S4323">
        <v>0</v>
      </c>
      <c r="T4323">
        <v>0</v>
      </c>
      <c r="U4323">
        <v>8.2347219999999997</v>
      </c>
      <c r="V4323">
        <v>74.952777999999995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2769177</v>
      </c>
      <c r="B4324">
        <v>1</v>
      </c>
      <c r="C4324" t="s">
        <v>76</v>
      </c>
      <c r="D4324" t="s">
        <v>100</v>
      </c>
      <c r="E4324" t="s">
        <v>126</v>
      </c>
      <c r="F4324" t="s">
        <v>12081</v>
      </c>
      <c r="G4324" t="s">
        <v>160</v>
      </c>
      <c r="H4324" t="s">
        <v>46</v>
      </c>
      <c r="I4324" t="s">
        <v>129</v>
      </c>
      <c r="J4324" t="s">
        <v>130</v>
      </c>
      <c r="K4324" t="s">
        <v>131</v>
      </c>
      <c r="L4324" t="s">
        <v>12082</v>
      </c>
      <c r="M4324" t="s">
        <v>12083</v>
      </c>
      <c r="N4324">
        <v>0.29111111099999998</v>
      </c>
      <c r="O4324">
        <v>0</v>
      </c>
      <c r="P4324">
        <v>86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25.035556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2769182</v>
      </c>
      <c r="B4325">
        <v>1</v>
      </c>
      <c r="C4325" t="s">
        <v>77</v>
      </c>
      <c r="D4325" t="s">
        <v>119</v>
      </c>
      <c r="E4325" t="s">
        <v>222</v>
      </c>
      <c r="F4325" t="s">
        <v>12084</v>
      </c>
      <c r="G4325" t="s">
        <v>199</v>
      </c>
      <c r="H4325" t="s">
        <v>47</v>
      </c>
      <c r="I4325" t="s">
        <v>129</v>
      </c>
      <c r="J4325" t="s">
        <v>130</v>
      </c>
      <c r="K4325" t="s">
        <v>131</v>
      </c>
      <c r="L4325" t="s">
        <v>12085</v>
      </c>
      <c r="M4325" t="s">
        <v>12086</v>
      </c>
      <c r="N4325">
        <v>2.1458333330000001</v>
      </c>
      <c r="O4325">
        <v>0</v>
      </c>
      <c r="P4325">
        <v>206</v>
      </c>
      <c r="Q4325">
        <v>0</v>
      </c>
      <c r="R4325">
        <v>0</v>
      </c>
      <c r="S4325">
        <v>38</v>
      </c>
      <c r="T4325">
        <v>1655</v>
      </c>
      <c r="U4325">
        <v>0</v>
      </c>
      <c r="V4325">
        <v>442.04166700000002</v>
      </c>
      <c r="W4325">
        <v>0</v>
      </c>
      <c r="X4325">
        <v>0</v>
      </c>
      <c r="Y4325">
        <v>81.541667000000004</v>
      </c>
      <c r="Z4325">
        <v>3551.3541660000001</v>
      </c>
    </row>
    <row r="4326" spans="1:26" x14ac:dyDescent="0.3">
      <c r="A4326">
        <v>2769170</v>
      </c>
      <c r="B4326">
        <v>1</v>
      </c>
      <c r="C4326" t="s">
        <v>76</v>
      </c>
      <c r="D4326" t="s">
        <v>78</v>
      </c>
      <c r="E4326" t="s">
        <v>153</v>
      </c>
      <c r="F4326" t="s">
        <v>12087</v>
      </c>
      <c r="G4326" t="s">
        <v>249</v>
      </c>
      <c r="H4326" t="s">
        <v>46</v>
      </c>
      <c r="I4326" t="s">
        <v>129</v>
      </c>
      <c r="J4326" t="s">
        <v>130</v>
      </c>
      <c r="K4326" t="s">
        <v>131</v>
      </c>
      <c r="L4326" t="s">
        <v>12088</v>
      </c>
      <c r="M4326" t="s">
        <v>12089</v>
      </c>
      <c r="N4326">
        <v>4.0644444440000003</v>
      </c>
      <c r="O4326">
        <v>0</v>
      </c>
      <c r="P4326">
        <v>3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12.193333000000001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2769172</v>
      </c>
      <c r="B4327">
        <v>1</v>
      </c>
      <c r="C4327" t="s">
        <v>77</v>
      </c>
      <c r="D4327" t="s">
        <v>114</v>
      </c>
      <c r="E4327" t="s">
        <v>126</v>
      </c>
      <c r="F4327" t="s">
        <v>12090</v>
      </c>
      <c r="G4327" t="s">
        <v>128</v>
      </c>
      <c r="H4327" t="s">
        <v>46</v>
      </c>
      <c r="I4327" t="s">
        <v>129</v>
      </c>
      <c r="J4327" t="s">
        <v>130</v>
      </c>
      <c r="K4327" t="s">
        <v>131</v>
      </c>
      <c r="L4327" t="s">
        <v>12091</v>
      </c>
      <c r="M4327" t="s">
        <v>12092</v>
      </c>
      <c r="N4327">
        <v>0.63388888799999998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49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31.060555999999998</v>
      </c>
    </row>
    <row r="4328" spans="1:26" x14ac:dyDescent="0.3">
      <c r="A4328">
        <v>2769213</v>
      </c>
      <c r="B4328">
        <v>1</v>
      </c>
      <c r="C4328" t="s">
        <v>76</v>
      </c>
      <c r="D4328" t="s">
        <v>78</v>
      </c>
      <c r="E4328" t="s">
        <v>153</v>
      </c>
      <c r="F4328" t="s">
        <v>12093</v>
      </c>
      <c r="G4328" t="s">
        <v>206</v>
      </c>
      <c r="H4328" t="s">
        <v>46</v>
      </c>
      <c r="I4328" t="s">
        <v>129</v>
      </c>
      <c r="J4328" t="s">
        <v>130</v>
      </c>
      <c r="K4328" t="s">
        <v>131</v>
      </c>
      <c r="L4328" t="s">
        <v>12094</v>
      </c>
      <c r="M4328" t="s">
        <v>12095</v>
      </c>
      <c r="N4328">
        <v>1.7041666660000001</v>
      </c>
      <c r="O4328">
        <v>0</v>
      </c>
      <c r="P4328">
        <v>19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32.379167000000002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2769185</v>
      </c>
      <c r="B4329">
        <v>1</v>
      </c>
      <c r="C4329" t="s">
        <v>76</v>
      </c>
      <c r="D4329" t="s">
        <v>101</v>
      </c>
      <c r="E4329" t="s">
        <v>222</v>
      </c>
      <c r="F4329" t="s">
        <v>12096</v>
      </c>
      <c r="G4329" t="s">
        <v>199</v>
      </c>
      <c r="H4329" t="s">
        <v>47</v>
      </c>
      <c r="I4329" t="s">
        <v>339</v>
      </c>
      <c r="J4329" t="s">
        <v>130</v>
      </c>
      <c r="K4329" t="s">
        <v>131</v>
      </c>
      <c r="L4329" t="s">
        <v>12097</v>
      </c>
      <c r="M4329" t="s">
        <v>12098</v>
      </c>
      <c r="N4329">
        <v>4.8611110999999999E-2</v>
      </c>
      <c r="O4329">
        <v>14</v>
      </c>
      <c r="P4329">
        <v>1467</v>
      </c>
      <c r="Q4329">
        <v>0</v>
      </c>
      <c r="R4329">
        <v>0</v>
      </c>
      <c r="S4329">
        <v>0</v>
      </c>
      <c r="T4329">
        <v>0</v>
      </c>
      <c r="U4329">
        <v>0.68055600000000005</v>
      </c>
      <c r="V4329">
        <v>71.3125</v>
      </c>
      <c r="W4329">
        <v>0</v>
      </c>
      <c r="X4329">
        <v>0</v>
      </c>
      <c r="Y4329">
        <v>0</v>
      </c>
      <c r="Z4329">
        <v>0</v>
      </c>
    </row>
    <row r="4330" spans="1:26" x14ac:dyDescent="0.3">
      <c r="A4330">
        <v>2769186</v>
      </c>
      <c r="B4330">
        <v>1</v>
      </c>
      <c r="C4330" t="s">
        <v>77</v>
      </c>
      <c r="D4330" t="s">
        <v>111</v>
      </c>
      <c r="E4330" t="s">
        <v>222</v>
      </c>
      <c r="F4330" t="s">
        <v>3710</v>
      </c>
      <c r="G4330" t="s">
        <v>199</v>
      </c>
      <c r="H4330" t="s">
        <v>47</v>
      </c>
      <c r="I4330" t="s">
        <v>129</v>
      </c>
      <c r="J4330" t="s">
        <v>130</v>
      </c>
      <c r="K4330" t="s">
        <v>131</v>
      </c>
      <c r="L4330" t="s">
        <v>12099</v>
      </c>
      <c r="M4330" t="s">
        <v>12100</v>
      </c>
      <c r="N4330">
        <v>0.10972222199999999</v>
      </c>
      <c r="O4330">
        <v>0</v>
      </c>
      <c r="P4330">
        <v>0</v>
      </c>
      <c r="Q4330">
        <v>3</v>
      </c>
      <c r="R4330">
        <v>733</v>
      </c>
      <c r="S4330">
        <v>25</v>
      </c>
      <c r="T4330">
        <v>3179</v>
      </c>
      <c r="U4330">
        <v>0</v>
      </c>
      <c r="V4330">
        <v>0</v>
      </c>
      <c r="W4330">
        <v>0.32916699999999999</v>
      </c>
      <c r="X4330">
        <v>80.426389</v>
      </c>
      <c r="Y4330">
        <v>2.7430560000000002</v>
      </c>
      <c r="Z4330">
        <v>348.80694399999999</v>
      </c>
    </row>
    <row r="4331" spans="1:26" x14ac:dyDescent="0.3">
      <c r="A4331">
        <v>2769187</v>
      </c>
      <c r="B4331">
        <v>1</v>
      </c>
      <c r="C4331" t="s">
        <v>76</v>
      </c>
      <c r="D4331" t="s">
        <v>93</v>
      </c>
      <c r="E4331" t="s">
        <v>126</v>
      </c>
      <c r="F4331" t="s">
        <v>12101</v>
      </c>
      <c r="G4331" t="s">
        <v>371</v>
      </c>
      <c r="H4331" t="s">
        <v>46</v>
      </c>
      <c r="I4331" t="s">
        <v>129</v>
      </c>
      <c r="J4331" t="s">
        <v>130</v>
      </c>
      <c r="K4331" t="s">
        <v>131</v>
      </c>
      <c r="L4331" t="s">
        <v>12102</v>
      </c>
      <c r="M4331" t="s">
        <v>12103</v>
      </c>
      <c r="N4331">
        <v>5.4397222220000003</v>
      </c>
      <c r="O4331">
        <v>0</v>
      </c>
      <c r="P4331">
        <v>49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266.54638899999998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2769189</v>
      </c>
      <c r="B4332">
        <v>1</v>
      </c>
      <c r="C4332" t="s">
        <v>76</v>
      </c>
      <c r="D4332" t="s">
        <v>79</v>
      </c>
      <c r="E4332" t="s">
        <v>126</v>
      </c>
      <c r="F4332" t="s">
        <v>12104</v>
      </c>
      <c r="G4332" t="s">
        <v>160</v>
      </c>
      <c r="H4332" t="s">
        <v>46</v>
      </c>
      <c r="I4332" t="s">
        <v>129</v>
      </c>
      <c r="J4332" t="s">
        <v>130</v>
      </c>
      <c r="K4332" t="s">
        <v>131</v>
      </c>
      <c r="L4332" t="s">
        <v>12105</v>
      </c>
      <c r="M4332" t="s">
        <v>12106</v>
      </c>
      <c r="N4332">
        <v>1.324166666</v>
      </c>
      <c r="O4332">
        <v>0</v>
      </c>
      <c r="P4332">
        <v>6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7.9450000000000003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2769193</v>
      </c>
      <c r="B4333">
        <v>1</v>
      </c>
      <c r="C4333" t="s">
        <v>76</v>
      </c>
      <c r="D4333" t="s">
        <v>94</v>
      </c>
      <c r="E4333" t="s">
        <v>126</v>
      </c>
      <c r="F4333" t="s">
        <v>12107</v>
      </c>
      <c r="G4333" t="s">
        <v>128</v>
      </c>
      <c r="H4333" t="s">
        <v>46</v>
      </c>
      <c r="I4333" t="s">
        <v>129</v>
      </c>
      <c r="J4333" t="s">
        <v>130</v>
      </c>
      <c r="K4333" t="s">
        <v>131</v>
      </c>
      <c r="L4333" t="s">
        <v>12108</v>
      </c>
      <c r="M4333" t="s">
        <v>12109</v>
      </c>
      <c r="N4333">
        <v>2.3777777769999999</v>
      </c>
      <c r="O4333">
        <v>0</v>
      </c>
      <c r="P4333">
        <v>46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109.37777800000001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2769203</v>
      </c>
      <c r="B4334">
        <v>1</v>
      </c>
      <c r="C4334" t="s">
        <v>76</v>
      </c>
      <c r="D4334" t="s">
        <v>103</v>
      </c>
      <c r="E4334" t="s">
        <v>163</v>
      </c>
      <c r="F4334" t="s">
        <v>11926</v>
      </c>
      <c r="G4334" t="s">
        <v>1799</v>
      </c>
      <c r="H4334" t="s">
        <v>47</v>
      </c>
      <c r="I4334" t="s">
        <v>129</v>
      </c>
      <c r="J4334" t="s">
        <v>130</v>
      </c>
      <c r="K4334" t="s">
        <v>131</v>
      </c>
      <c r="L4334" t="s">
        <v>12110</v>
      </c>
      <c r="M4334" t="s">
        <v>12111</v>
      </c>
      <c r="N4334">
        <v>3.6344444440000001</v>
      </c>
      <c r="O4334">
        <v>0</v>
      </c>
      <c r="P4334">
        <v>0</v>
      </c>
      <c r="Q4334">
        <v>2</v>
      </c>
      <c r="R4334">
        <v>2533</v>
      </c>
      <c r="S4334">
        <v>0</v>
      </c>
      <c r="T4334">
        <v>0</v>
      </c>
      <c r="U4334">
        <v>0</v>
      </c>
      <c r="V4334">
        <v>0</v>
      </c>
      <c r="W4334">
        <v>7.2688889999999997</v>
      </c>
      <c r="X4334">
        <v>9206.0477769999998</v>
      </c>
      <c r="Y4334">
        <v>0</v>
      </c>
      <c r="Z4334">
        <v>0</v>
      </c>
    </row>
    <row r="4335" spans="1:26" x14ac:dyDescent="0.3">
      <c r="A4335">
        <v>2769194</v>
      </c>
      <c r="B4335">
        <v>1</v>
      </c>
      <c r="C4335" t="s">
        <v>77</v>
      </c>
      <c r="D4335" t="s">
        <v>122</v>
      </c>
      <c r="E4335" t="s">
        <v>167</v>
      </c>
      <c r="F4335" t="s">
        <v>12112</v>
      </c>
      <c r="G4335" t="s">
        <v>195</v>
      </c>
      <c r="H4335" t="s">
        <v>46</v>
      </c>
      <c r="I4335" t="s">
        <v>129</v>
      </c>
      <c r="J4335" t="s">
        <v>130</v>
      </c>
      <c r="K4335" t="s">
        <v>131</v>
      </c>
      <c r="L4335" t="s">
        <v>12113</v>
      </c>
      <c r="M4335" t="s">
        <v>12114</v>
      </c>
      <c r="N4335">
        <v>1.611388888</v>
      </c>
      <c r="O4335">
        <v>0</v>
      </c>
      <c r="P4335">
        <v>0</v>
      </c>
      <c r="Q4335">
        <v>0</v>
      </c>
      <c r="R4335">
        <v>45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72.512500000000003</v>
      </c>
      <c r="Y4335">
        <v>0</v>
      </c>
      <c r="Z4335">
        <v>0</v>
      </c>
    </row>
    <row r="4336" spans="1:26" x14ac:dyDescent="0.3">
      <c r="A4336">
        <v>2769192</v>
      </c>
      <c r="B4336">
        <v>1</v>
      </c>
      <c r="C4336" t="s">
        <v>77</v>
      </c>
      <c r="D4336" t="s">
        <v>111</v>
      </c>
      <c r="E4336" t="s">
        <v>158</v>
      </c>
      <c r="F4336" t="s">
        <v>12115</v>
      </c>
      <c r="G4336" t="s">
        <v>199</v>
      </c>
      <c r="H4336" t="s">
        <v>47</v>
      </c>
      <c r="I4336" t="s">
        <v>339</v>
      </c>
      <c r="J4336" t="s">
        <v>130</v>
      </c>
      <c r="K4336" t="s">
        <v>131</v>
      </c>
      <c r="L4336" t="s">
        <v>12116</v>
      </c>
      <c r="M4336" t="s">
        <v>12117</v>
      </c>
      <c r="N4336">
        <v>0.01</v>
      </c>
      <c r="O4336">
        <v>0</v>
      </c>
      <c r="P4336">
        <v>0</v>
      </c>
      <c r="Q4336">
        <v>1</v>
      </c>
      <c r="R4336">
        <v>108</v>
      </c>
      <c r="S4336">
        <v>2</v>
      </c>
      <c r="T4336">
        <v>203</v>
      </c>
      <c r="U4336">
        <v>0</v>
      </c>
      <c r="V4336">
        <v>0</v>
      </c>
      <c r="W4336">
        <v>0.01</v>
      </c>
      <c r="X4336">
        <v>1.08</v>
      </c>
      <c r="Y4336">
        <v>0.02</v>
      </c>
      <c r="Z4336">
        <v>2.0299999999999998</v>
      </c>
    </row>
    <row r="4337" spans="1:26" x14ac:dyDescent="0.3">
      <c r="A4337">
        <v>2769226</v>
      </c>
      <c r="B4337">
        <v>1</v>
      </c>
      <c r="C4337" t="s">
        <v>76</v>
      </c>
      <c r="D4337" t="s">
        <v>90</v>
      </c>
      <c r="E4337" t="s">
        <v>126</v>
      </c>
      <c r="F4337" t="s">
        <v>12118</v>
      </c>
      <c r="G4337" t="s">
        <v>277</v>
      </c>
      <c r="H4337" t="s">
        <v>46</v>
      </c>
      <c r="I4337" t="s">
        <v>129</v>
      </c>
      <c r="J4337" t="s">
        <v>130</v>
      </c>
      <c r="K4337" t="s">
        <v>131</v>
      </c>
      <c r="L4337" t="s">
        <v>12119</v>
      </c>
      <c r="M4337" t="s">
        <v>12120</v>
      </c>
      <c r="N4337">
        <v>1.9566666660000001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5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9.7833330000000007</v>
      </c>
    </row>
    <row r="4338" spans="1:26" x14ac:dyDescent="0.3">
      <c r="A4338">
        <v>2769202</v>
      </c>
      <c r="B4338">
        <v>1</v>
      </c>
      <c r="C4338" t="s">
        <v>77</v>
      </c>
      <c r="D4338" t="s">
        <v>117</v>
      </c>
      <c r="E4338" t="s">
        <v>167</v>
      </c>
      <c r="F4338" t="s">
        <v>4485</v>
      </c>
      <c r="G4338" t="s">
        <v>195</v>
      </c>
      <c r="H4338" t="s">
        <v>46</v>
      </c>
      <c r="I4338" t="s">
        <v>129</v>
      </c>
      <c r="J4338" t="s">
        <v>130</v>
      </c>
      <c r="K4338" t="s">
        <v>131</v>
      </c>
      <c r="L4338" t="s">
        <v>12121</v>
      </c>
      <c r="M4338" t="s">
        <v>12122</v>
      </c>
      <c r="N4338">
        <v>0.49611111099999999</v>
      </c>
      <c r="O4338">
        <v>0</v>
      </c>
      <c r="P4338">
        <v>0</v>
      </c>
      <c r="Q4338">
        <v>0</v>
      </c>
      <c r="R4338">
        <v>52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25.797778000000001</v>
      </c>
      <c r="Y4338">
        <v>0</v>
      </c>
      <c r="Z4338">
        <v>0</v>
      </c>
    </row>
    <row r="4339" spans="1:26" x14ac:dyDescent="0.3">
      <c r="A4339">
        <v>2769198</v>
      </c>
      <c r="B4339">
        <v>1</v>
      </c>
      <c r="C4339" t="s">
        <v>77</v>
      </c>
      <c r="D4339" t="s">
        <v>108</v>
      </c>
      <c r="E4339" t="s">
        <v>138</v>
      </c>
      <c r="F4339" t="s">
        <v>8727</v>
      </c>
      <c r="G4339" t="s">
        <v>199</v>
      </c>
      <c r="H4339" t="s">
        <v>47</v>
      </c>
      <c r="I4339" t="s">
        <v>129</v>
      </c>
      <c r="J4339" t="s">
        <v>130</v>
      </c>
      <c r="K4339" t="s">
        <v>131</v>
      </c>
      <c r="L4339" t="s">
        <v>12123</v>
      </c>
      <c r="M4339" t="s">
        <v>12124</v>
      </c>
      <c r="N4339">
        <v>1.1272222220000001</v>
      </c>
      <c r="O4339">
        <v>0</v>
      </c>
      <c r="P4339">
        <v>0</v>
      </c>
      <c r="Q4339">
        <v>80</v>
      </c>
      <c r="R4339">
        <v>11775</v>
      </c>
      <c r="S4339">
        <v>102</v>
      </c>
      <c r="T4339">
        <v>11947</v>
      </c>
      <c r="U4339">
        <v>0</v>
      </c>
      <c r="V4339">
        <v>0</v>
      </c>
      <c r="W4339">
        <v>90.177778000000004</v>
      </c>
      <c r="X4339">
        <v>13273.041664</v>
      </c>
      <c r="Y4339">
        <v>114.97666700000001</v>
      </c>
      <c r="Z4339">
        <v>13466.923886</v>
      </c>
    </row>
    <row r="4340" spans="1:26" x14ac:dyDescent="0.3">
      <c r="A4340">
        <v>2769199</v>
      </c>
      <c r="B4340">
        <v>1</v>
      </c>
      <c r="C4340" t="s">
        <v>77</v>
      </c>
      <c r="D4340" t="s">
        <v>108</v>
      </c>
      <c r="E4340" t="s">
        <v>138</v>
      </c>
      <c r="F4340" t="s">
        <v>2517</v>
      </c>
      <c r="G4340" t="s">
        <v>199</v>
      </c>
      <c r="H4340" t="s">
        <v>47</v>
      </c>
      <c r="I4340" t="s">
        <v>129</v>
      </c>
      <c r="J4340" t="s">
        <v>130</v>
      </c>
      <c r="K4340" t="s">
        <v>131</v>
      </c>
      <c r="L4340" t="s">
        <v>12125</v>
      </c>
      <c r="M4340" t="s">
        <v>12126</v>
      </c>
      <c r="N4340">
        <v>1.1219444439999999</v>
      </c>
      <c r="O4340">
        <v>133</v>
      </c>
      <c r="P4340">
        <v>1243</v>
      </c>
      <c r="Q4340">
        <v>6</v>
      </c>
      <c r="R4340">
        <v>44</v>
      </c>
      <c r="S4340">
        <v>22</v>
      </c>
      <c r="T4340">
        <v>1075</v>
      </c>
      <c r="U4340">
        <v>149.21861100000001</v>
      </c>
      <c r="V4340">
        <v>1394.5769439999999</v>
      </c>
      <c r="W4340">
        <v>6.7316669999999998</v>
      </c>
      <c r="X4340">
        <v>49.365555999999998</v>
      </c>
      <c r="Y4340">
        <v>24.682777999999999</v>
      </c>
      <c r="Z4340">
        <v>1206.090277</v>
      </c>
    </row>
    <row r="4341" spans="1:26" x14ac:dyDescent="0.3">
      <c r="A4341">
        <v>2769201</v>
      </c>
      <c r="B4341">
        <v>1</v>
      </c>
      <c r="C4341" t="s">
        <v>77</v>
      </c>
      <c r="D4341" t="s">
        <v>108</v>
      </c>
      <c r="E4341" t="s">
        <v>222</v>
      </c>
      <c r="F4341" t="s">
        <v>12127</v>
      </c>
      <c r="G4341" t="s">
        <v>199</v>
      </c>
      <c r="H4341" t="s">
        <v>47</v>
      </c>
      <c r="I4341" t="s">
        <v>129</v>
      </c>
      <c r="J4341" t="s">
        <v>130</v>
      </c>
      <c r="K4341" t="s">
        <v>131</v>
      </c>
      <c r="L4341" t="s">
        <v>12128</v>
      </c>
      <c r="M4341" t="s">
        <v>12129</v>
      </c>
      <c r="N4341">
        <v>1.1869444440000001</v>
      </c>
      <c r="O4341">
        <v>118</v>
      </c>
      <c r="P4341">
        <v>1950</v>
      </c>
      <c r="Q4341">
        <v>0</v>
      </c>
      <c r="R4341">
        <v>0</v>
      </c>
      <c r="S4341">
        <v>99</v>
      </c>
      <c r="T4341">
        <v>4023</v>
      </c>
      <c r="U4341">
        <v>140.05944400000001</v>
      </c>
      <c r="V4341">
        <v>2314.5416660000001</v>
      </c>
      <c r="W4341">
        <v>0</v>
      </c>
      <c r="X4341">
        <v>0</v>
      </c>
      <c r="Y4341">
        <v>117.50749999999999</v>
      </c>
      <c r="Z4341">
        <v>4775.0774979999997</v>
      </c>
    </row>
    <row r="4342" spans="1:26" x14ac:dyDescent="0.3">
      <c r="A4342">
        <v>2769214</v>
      </c>
      <c r="B4342">
        <v>1</v>
      </c>
      <c r="C4342" t="s">
        <v>76</v>
      </c>
      <c r="D4342" t="s">
        <v>81</v>
      </c>
      <c r="E4342" t="s">
        <v>145</v>
      </c>
      <c r="F4342" t="s">
        <v>12130</v>
      </c>
      <c r="G4342" t="s">
        <v>128</v>
      </c>
      <c r="H4342" t="s">
        <v>46</v>
      </c>
      <c r="I4342" t="s">
        <v>129</v>
      </c>
      <c r="J4342" t="s">
        <v>130</v>
      </c>
      <c r="K4342" t="s">
        <v>131</v>
      </c>
      <c r="L4342" t="s">
        <v>12131</v>
      </c>
      <c r="M4342" t="s">
        <v>12132</v>
      </c>
      <c r="N4342">
        <v>3.699166666</v>
      </c>
      <c r="O4342">
        <v>0</v>
      </c>
      <c r="P4342">
        <v>11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40.690832999999998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2769212</v>
      </c>
      <c r="B4343">
        <v>1</v>
      </c>
      <c r="C4343" t="s">
        <v>76</v>
      </c>
      <c r="D4343" t="s">
        <v>99</v>
      </c>
      <c r="E4343" t="s">
        <v>153</v>
      </c>
      <c r="F4343" t="s">
        <v>11415</v>
      </c>
      <c r="G4343" t="s">
        <v>249</v>
      </c>
      <c r="H4343" t="s">
        <v>46</v>
      </c>
      <c r="I4343" t="s">
        <v>129</v>
      </c>
      <c r="J4343" t="s">
        <v>130</v>
      </c>
      <c r="K4343" t="s">
        <v>131</v>
      </c>
      <c r="L4343" t="s">
        <v>12133</v>
      </c>
      <c r="M4343" t="s">
        <v>12134</v>
      </c>
      <c r="N4343">
        <v>0.75472222200000005</v>
      </c>
      <c r="O4343">
        <v>0</v>
      </c>
      <c r="P4343">
        <v>14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10.566110999999999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2769215</v>
      </c>
      <c r="B4344">
        <v>1</v>
      </c>
      <c r="C4344" t="s">
        <v>76</v>
      </c>
      <c r="D4344" t="s">
        <v>92</v>
      </c>
      <c r="E4344" t="s">
        <v>153</v>
      </c>
      <c r="F4344" t="s">
        <v>12135</v>
      </c>
      <c r="G4344" t="s">
        <v>155</v>
      </c>
      <c r="H4344" t="s">
        <v>46</v>
      </c>
      <c r="I4344" t="s">
        <v>129</v>
      </c>
      <c r="J4344" t="s">
        <v>130</v>
      </c>
      <c r="K4344" t="s">
        <v>131</v>
      </c>
      <c r="L4344" t="s">
        <v>12136</v>
      </c>
      <c r="M4344" t="s">
        <v>12137</v>
      </c>
      <c r="N4344">
        <v>4.8030555550000003</v>
      </c>
      <c r="O4344">
        <v>0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4.8030559999999998</v>
      </c>
      <c r="Y4344">
        <v>0</v>
      </c>
      <c r="Z4344">
        <v>0</v>
      </c>
    </row>
    <row r="4345" spans="1:26" x14ac:dyDescent="0.3">
      <c r="A4345">
        <v>2769210</v>
      </c>
      <c r="B4345">
        <v>1</v>
      </c>
      <c r="C4345" t="s">
        <v>77</v>
      </c>
      <c r="D4345" t="s">
        <v>114</v>
      </c>
      <c r="E4345" t="s">
        <v>158</v>
      </c>
      <c r="F4345" t="s">
        <v>12138</v>
      </c>
      <c r="G4345" t="s">
        <v>199</v>
      </c>
      <c r="H4345" t="s">
        <v>47</v>
      </c>
      <c r="I4345" t="s">
        <v>339</v>
      </c>
      <c r="J4345" t="s">
        <v>130</v>
      </c>
      <c r="K4345" t="s">
        <v>131</v>
      </c>
      <c r="L4345" t="s">
        <v>12139</v>
      </c>
      <c r="M4345" t="s">
        <v>12140</v>
      </c>
      <c r="N4345">
        <v>5.5555550000000002E-3</v>
      </c>
      <c r="O4345">
        <v>16</v>
      </c>
      <c r="P4345">
        <v>464</v>
      </c>
      <c r="Q4345">
        <v>0</v>
      </c>
      <c r="R4345">
        <v>0</v>
      </c>
      <c r="S4345">
        <v>48</v>
      </c>
      <c r="T4345">
        <v>762</v>
      </c>
      <c r="U4345">
        <v>8.8888999999999996E-2</v>
      </c>
      <c r="V4345">
        <v>2.5777779999999999</v>
      </c>
      <c r="W4345">
        <v>0</v>
      </c>
      <c r="X4345">
        <v>0</v>
      </c>
      <c r="Y4345">
        <v>0.26666699999999999</v>
      </c>
      <c r="Z4345">
        <v>4.233333</v>
      </c>
    </row>
    <row r="4346" spans="1:26" x14ac:dyDescent="0.3">
      <c r="A4346">
        <v>2769220</v>
      </c>
      <c r="B4346">
        <v>1</v>
      </c>
      <c r="C4346" t="s">
        <v>76</v>
      </c>
      <c r="D4346" t="s">
        <v>101</v>
      </c>
      <c r="E4346" t="s">
        <v>153</v>
      </c>
      <c r="F4346" t="s">
        <v>2314</v>
      </c>
      <c r="G4346" t="s">
        <v>155</v>
      </c>
      <c r="H4346" t="s">
        <v>46</v>
      </c>
      <c r="I4346" t="s">
        <v>129</v>
      </c>
      <c r="J4346" t="s">
        <v>130</v>
      </c>
      <c r="K4346" t="s">
        <v>131</v>
      </c>
      <c r="L4346" t="s">
        <v>12141</v>
      </c>
      <c r="M4346" t="s">
        <v>12142</v>
      </c>
      <c r="N4346">
        <v>2.5583333330000002</v>
      </c>
      <c r="O4346">
        <v>0</v>
      </c>
      <c r="P4346">
        <v>9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23.024999999999999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2769266</v>
      </c>
      <c r="B4347">
        <v>1</v>
      </c>
      <c r="C4347" t="s">
        <v>76</v>
      </c>
      <c r="D4347" t="s">
        <v>90</v>
      </c>
      <c r="E4347" t="s">
        <v>222</v>
      </c>
      <c r="F4347" t="s">
        <v>12143</v>
      </c>
      <c r="G4347" t="s">
        <v>199</v>
      </c>
      <c r="H4347" t="s">
        <v>47</v>
      </c>
      <c r="I4347" t="s">
        <v>129</v>
      </c>
      <c r="J4347" t="s">
        <v>130</v>
      </c>
      <c r="K4347" t="s">
        <v>131</v>
      </c>
      <c r="L4347" t="s">
        <v>12144</v>
      </c>
      <c r="M4347" t="s">
        <v>12145</v>
      </c>
      <c r="N4347">
        <v>0.73333333300000003</v>
      </c>
      <c r="O4347">
        <v>0</v>
      </c>
      <c r="P4347">
        <v>0</v>
      </c>
      <c r="Q4347">
        <v>0</v>
      </c>
      <c r="R4347">
        <v>0</v>
      </c>
      <c r="S4347">
        <v>1</v>
      </c>
      <c r="T4347">
        <v>553</v>
      </c>
      <c r="U4347">
        <v>0</v>
      </c>
      <c r="V4347">
        <v>0</v>
      </c>
      <c r="W4347">
        <v>0</v>
      </c>
      <c r="X4347">
        <v>0</v>
      </c>
      <c r="Y4347">
        <v>0.73333300000000001</v>
      </c>
      <c r="Z4347">
        <v>405.53333300000003</v>
      </c>
    </row>
    <row r="4348" spans="1:26" x14ac:dyDescent="0.3">
      <c r="A4348">
        <v>2769231</v>
      </c>
      <c r="B4348">
        <v>1</v>
      </c>
      <c r="C4348" t="s">
        <v>76</v>
      </c>
      <c r="D4348" t="s">
        <v>94</v>
      </c>
      <c r="E4348" t="s">
        <v>126</v>
      </c>
      <c r="F4348" t="s">
        <v>12146</v>
      </c>
      <c r="G4348" t="s">
        <v>128</v>
      </c>
      <c r="H4348" t="s">
        <v>46</v>
      </c>
      <c r="I4348" t="s">
        <v>129</v>
      </c>
      <c r="J4348" t="s">
        <v>130</v>
      </c>
      <c r="K4348" t="s">
        <v>131</v>
      </c>
      <c r="L4348" t="s">
        <v>12147</v>
      </c>
      <c r="M4348" t="s">
        <v>12148</v>
      </c>
      <c r="N4348">
        <v>4.5250000000000004</v>
      </c>
      <c r="O4348">
        <v>0</v>
      </c>
      <c r="P4348">
        <v>11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49.774999999999999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2769224</v>
      </c>
      <c r="B4349">
        <v>1</v>
      </c>
      <c r="C4349" t="s">
        <v>76</v>
      </c>
      <c r="D4349" t="s">
        <v>86</v>
      </c>
      <c r="E4349" t="s">
        <v>145</v>
      </c>
      <c r="F4349" t="s">
        <v>12149</v>
      </c>
      <c r="G4349" t="s">
        <v>128</v>
      </c>
      <c r="H4349" t="s">
        <v>46</v>
      </c>
      <c r="I4349" t="s">
        <v>129</v>
      </c>
      <c r="J4349" t="s">
        <v>130</v>
      </c>
      <c r="K4349" t="s">
        <v>131</v>
      </c>
      <c r="L4349" t="s">
        <v>12150</v>
      </c>
      <c r="M4349" t="s">
        <v>12151</v>
      </c>
      <c r="N4349">
        <v>2.4958333330000002</v>
      </c>
      <c r="O4349">
        <v>0</v>
      </c>
      <c r="P4349">
        <v>22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54.908332999999999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2769227</v>
      </c>
      <c r="B4350">
        <v>1</v>
      </c>
      <c r="C4350" t="s">
        <v>77</v>
      </c>
      <c r="D4350" t="s">
        <v>109</v>
      </c>
      <c r="E4350" t="s">
        <v>126</v>
      </c>
      <c r="F4350" t="s">
        <v>12152</v>
      </c>
      <c r="G4350" t="s">
        <v>371</v>
      </c>
      <c r="H4350" t="s">
        <v>46</v>
      </c>
      <c r="I4350" t="s">
        <v>129</v>
      </c>
      <c r="J4350" t="s">
        <v>130</v>
      </c>
      <c r="K4350" t="s">
        <v>131</v>
      </c>
      <c r="L4350" t="s">
        <v>12153</v>
      </c>
      <c r="M4350" t="s">
        <v>12154</v>
      </c>
      <c r="N4350">
        <v>1.4711111109999999</v>
      </c>
      <c r="O4350">
        <v>0</v>
      </c>
      <c r="P4350">
        <v>4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5.8844440000000002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2769232</v>
      </c>
      <c r="B4351">
        <v>1</v>
      </c>
      <c r="C4351" t="s">
        <v>76</v>
      </c>
      <c r="D4351" t="s">
        <v>101</v>
      </c>
      <c r="E4351" t="s">
        <v>145</v>
      </c>
      <c r="F4351" t="s">
        <v>11938</v>
      </c>
      <c r="G4351" t="s">
        <v>128</v>
      </c>
      <c r="H4351" t="s">
        <v>46</v>
      </c>
      <c r="I4351" t="s">
        <v>129</v>
      </c>
      <c r="J4351" t="s">
        <v>130</v>
      </c>
      <c r="K4351" t="s">
        <v>131</v>
      </c>
      <c r="L4351" t="s">
        <v>12155</v>
      </c>
      <c r="M4351" t="s">
        <v>12156</v>
      </c>
      <c r="N4351">
        <v>3.1266666660000002</v>
      </c>
      <c r="O4351">
        <v>0</v>
      </c>
      <c r="P4351">
        <v>55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171.966667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2769234</v>
      </c>
      <c r="B4352">
        <v>1</v>
      </c>
      <c r="C4352" t="s">
        <v>77</v>
      </c>
      <c r="D4352" t="s">
        <v>110</v>
      </c>
      <c r="E4352" t="s">
        <v>222</v>
      </c>
      <c r="F4352" t="s">
        <v>12157</v>
      </c>
      <c r="G4352" t="s">
        <v>199</v>
      </c>
      <c r="H4352" t="s">
        <v>47</v>
      </c>
      <c r="I4352" t="s">
        <v>129</v>
      </c>
      <c r="J4352" t="s">
        <v>130</v>
      </c>
      <c r="K4352" t="s">
        <v>131</v>
      </c>
      <c r="L4352" t="s">
        <v>12158</v>
      </c>
      <c r="M4352" t="s">
        <v>12159</v>
      </c>
      <c r="N4352">
        <v>0.46861111100000002</v>
      </c>
      <c r="O4352">
        <v>0</v>
      </c>
      <c r="P4352">
        <v>0</v>
      </c>
      <c r="Q4352">
        <v>0</v>
      </c>
      <c r="R4352">
        <v>0</v>
      </c>
      <c r="S4352">
        <v>16</v>
      </c>
      <c r="T4352">
        <v>2487</v>
      </c>
      <c r="U4352">
        <v>0</v>
      </c>
      <c r="V4352">
        <v>0</v>
      </c>
      <c r="W4352">
        <v>0</v>
      </c>
      <c r="X4352">
        <v>0</v>
      </c>
      <c r="Y4352">
        <v>7.4977780000000003</v>
      </c>
      <c r="Z4352">
        <v>1165.435833</v>
      </c>
    </row>
    <row r="4353" spans="1:26" x14ac:dyDescent="0.3">
      <c r="A4353">
        <v>2769238</v>
      </c>
      <c r="B4353">
        <v>1</v>
      </c>
      <c r="C4353" t="s">
        <v>76</v>
      </c>
      <c r="D4353" t="s">
        <v>100</v>
      </c>
      <c r="E4353" t="s">
        <v>126</v>
      </c>
      <c r="F4353" t="s">
        <v>12081</v>
      </c>
      <c r="G4353" t="s">
        <v>128</v>
      </c>
      <c r="H4353" t="s">
        <v>46</v>
      </c>
      <c r="I4353" t="s">
        <v>129</v>
      </c>
      <c r="J4353" t="s">
        <v>130</v>
      </c>
      <c r="K4353" t="s">
        <v>131</v>
      </c>
      <c r="L4353" t="s">
        <v>12160</v>
      </c>
      <c r="M4353" t="s">
        <v>12161</v>
      </c>
      <c r="N4353">
        <v>1.235833333</v>
      </c>
      <c r="O4353">
        <v>0</v>
      </c>
      <c r="P4353">
        <v>86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106.281667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2769242</v>
      </c>
      <c r="B4354">
        <v>1</v>
      </c>
      <c r="C4354" t="s">
        <v>77</v>
      </c>
      <c r="D4354" t="s">
        <v>112</v>
      </c>
      <c r="E4354" t="s">
        <v>163</v>
      </c>
      <c r="F4354" t="s">
        <v>12162</v>
      </c>
      <c r="G4354" t="s">
        <v>264</v>
      </c>
      <c r="H4354" t="s">
        <v>47</v>
      </c>
      <c r="I4354" t="s">
        <v>129</v>
      </c>
      <c r="J4354" t="s">
        <v>130</v>
      </c>
      <c r="K4354" t="s">
        <v>131</v>
      </c>
      <c r="L4354" t="s">
        <v>12163</v>
      </c>
      <c r="M4354" t="s">
        <v>12164</v>
      </c>
      <c r="N4354">
        <v>0.72388888799999995</v>
      </c>
      <c r="O4354">
        <v>0</v>
      </c>
      <c r="P4354">
        <v>0</v>
      </c>
      <c r="Q4354">
        <v>0</v>
      </c>
      <c r="R4354">
        <v>0</v>
      </c>
      <c r="S4354">
        <v>1</v>
      </c>
      <c r="T4354">
        <v>270</v>
      </c>
      <c r="U4354">
        <v>0</v>
      </c>
      <c r="V4354">
        <v>0</v>
      </c>
      <c r="W4354">
        <v>0</v>
      </c>
      <c r="X4354">
        <v>0</v>
      </c>
      <c r="Y4354">
        <v>0.723889</v>
      </c>
      <c r="Z4354">
        <v>195.45</v>
      </c>
    </row>
    <row r="4355" spans="1:26" x14ac:dyDescent="0.3">
      <c r="A4355">
        <v>2769247</v>
      </c>
      <c r="B4355">
        <v>1</v>
      </c>
      <c r="C4355" t="s">
        <v>76</v>
      </c>
      <c r="D4355" t="s">
        <v>99</v>
      </c>
      <c r="E4355" t="s">
        <v>126</v>
      </c>
      <c r="F4355" t="s">
        <v>12165</v>
      </c>
      <c r="G4355" t="s">
        <v>160</v>
      </c>
      <c r="H4355" t="s">
        <v>46</v>
      </c>
      <c r="I4355" t="s">
        <v>129</v>
      </c>
      <c r="J4355" t="s">
        <v>130</v>
      </c>
      <c r="K4355" t="s">
        <v>131</v>
      </c>
      <c r="L4355" t="s">
        <v>12166</v>
      </c>
      <c r="M4355" t="s">
        <v>12167</v>
      </c>
      <c r="N4355">
        <v>0.36083333299999998</v>
      </c>
      <c r="O4355">
        <v>0</v>
      </c>
      <c r="P4355">
        <v>270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97.424999999999997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2769245</v>
      </c>
      <c r="B4356">
        <v>1</v>
      </c>
      <c r="C4356" t="s">
        <v>77</v>
      </c>
      <c r="D4356" t="s">
        <v>120</v>
      </c>
      <c r="E4356" t="s">
        <v>126</v>
      </c>
      <c r="F4356" t="s">
        <v>12168</v>
      </c>
      <c r="G4356" t="s">
        <v>128</v>
      </c>
      <c r="H4356" t="s">
        <v>46</v>
      </c>
      <c r="I4356" t="s">
        <v>129</v>
      </c>
      <c r="J4356" t="s">
        <v>130</v>
      </c>
      <c r="K4356" t="s">
        <v>131</v>
      </c>
      <c r="L4356" t="s">
        <v>12169</v>
      </c>
      <c r="M4356" t="s">
        <v>12170</v>
      </c>
      <c r="N4356">
        <v>4.0158333329999998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9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36.142499999999998</v>
      </c>
    </row>
    <row r="4357" spans="1:26" x14ac:dyDescent="0.3">
      <c r="A4357">
        <v>2769341</v>
      </c>
      <c r="B4357">
        <v>1</v>
      </c>
      <c r="C4357" t="s">
        <v>76</v>
      </c>
      <c r="D4357" t="s">
        <v>90</v>
      </c>
      <c r="E4357" t="s">
        <v>163</v>
      </c>
      <c r="F4357" t="s">
        <v>12171</v>
      </c>
      <c r="G4357" t="s">
        <v>264</v>
      </c>
      <c r="H4357" t="s">
        <v>47</v>
      </c>
      <c r="I4357" t="s">
        <v>129</v>
      </c>
      <c r="J4357" t="s">
        <v>130</v>
      </c>
      <c r="K4357" t="s">
        <v>131</v>
      </c>
      <c r="L4357" t="s">
        <v>12172</v>
      </c>
      <c r="M4357" t="s">
        <v>12173</v>
      </c>
      <c r="N4357">
        <v>5.2655555549999997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121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637.13222199999996</v>
      </c>
    </row>
    <row r="4358" spans="1:26" x14ac:dyDescent="0.3">
      <c r="A4358">
        <v>2769287</v>
      </c>
      <c r="B4358">
        <v>1</v>
      </c>
      <c r="C4358" t="s">
        <v>76</v>
      </c>
      <c r="D4358" t="s">
        <v>103</v>
      </c>
      <c r="E4358" t="s">
        <v>167</v>
      </c>
      <c r="F4358" t="s">
        <v>12174</v>
      </c>
      <c r="G4358" t="s">
        <v>195</v>
      </c>
      <c r="H4358" t="s">
        <v>46</v>
      </c>
      <c r="I4358" t="s">
        <v>129</v>
      </c>
      <c r="J4358" t="s">
        <v>130</v>
      </c>
      <c r="K4358" t="s">
        <v>131</v>
      </c>
      <c r="L4358" t="s">
        <v>12175</v>
      </c>
      <c r="M4358" t="s">
        <v>12176</v>
      </c>
      <c r="N4358">
        <v>3.528611111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41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144.673056</v>
      </c>
    </row>
    <row r="4359" spans="1:26" x14ac:dyDescent="0.3">
      <c r="A4359">
        <v>2769275</v>
      </c>
      <c r="B4359">
        <v>1</v>
      </c>
      <c r="C4359" t="s">
        <v>76</v>
      </c>
      <c r="D4359" t="s">
        <v>92</v>
      </c>
      <c r="E4359" t="s">
        <v>153</v>
      </c>
      <c r="F4359" t="s">
        <v>12177</v>
      </c>
      <c r="G4359" t="s">
        <v>155</v>
      </c>
      <c r="H4359" t="s">
        <v>46</v>
      </c>
      <c r="I4359" t="s">
        <v>129</v>
      </c>
      <c r="J4359" t="s">
        <v>130</v>
      </c>
      <c r="K4359" t="s">
        <v>131</v>
      </c>
      <c r="L4359" t="s">
        <v>12178</v>
      </c>
      <c r="M4359" t="s">
        <v>12179</v>
      </c>
      <c r="N4359">
        <v>4.2774999999999999</v>
      </c>
      <c r="O4359">
        <v>0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4.2774999999999999</v>
      </c>
      <c r="Y4359">
        <v>0</v>
      </c>
      <c r="Z4359">
        <v>0</v>
      </c>
    </row>
    <row r="4360" spans="1:26" x14ac:dyDescent="0.3">
      <c r="A4360">
        <v>2769283</v>
      </c>
      <c r="B4360">
        <v>1</v>
      </c>
      <c r="C4360" t="s">
        <v>76</v>
      </c>
      <c r="D4360" t="s">
        <v>79</v>
      </c>
      <c r="E4360" t="s">
        <v>158</v>
      </c>
      <c r="F4360" t="s">
        <v>7518</v>
      </c>
      <c r="G4360" t="s">
        <v>732</v>
      </c>
      <c r="H4360" t="s">
        <v>47</v>
      </c>
      <c r="I4360" t="s">
        <v>129</v>
      </c>
      <c r="J4360" t="s">
        <v>130</v>
      </c>
      <c r="K4360" t="s">
        <v>131</v>
      </c>
      <c r="L4360" t="s">
        <v>12180</v>
      </c>
      <c r="M4360" t="s">
        <v>12181</v>
      </c>
      <c r="N4360">
        <v>1.9841666659999999</v>
      </c>
      <c r="O4360">
        <v>12</v>
      </c>
      <c r="P4360">
        <v>35</v>
      </c>
      <c r="Q4360">
        <v>0</v>
      </c>
      <c r="R4360">
        <v>0</v>
      </c>
      <c r="S4360">
        <v>0</v>
      </c>
      <c r="T4360">
        <v>0</v>
      </c>
      <c r="U4360">
        <v>23.81</v>
      </c>
      <c r="V4360">
        <v>69.445832999999993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2769270</v>
      </c>
      <c r="B4361">
        <v>1</v>
      </c>
      <c r="C4361" t="s">
        <v>76</v>
      </c>
      <c r="D4361" t="s">
        <v>79</v>
      </c>
      <c r="E4361" t="s">
        <v>145</v>
      </c>
      <c r="F4361" t="s">
        <v>12182</v>
      </c>
      <c r="G4361" t="s">
        <v>160</v>
      </c>
      <c r="H4361" t="s">
        <v>46</v>
      </c>
      <c r="I4361" t="s">
        <v>129</v>
      </c>
      <c r="J4361" t="s">
        <v>130</v>
      </c>
      <c r="K4361" t="s">
        <v>131</v>
      </c>
      <c r="L4361" t="s">
        <v>12183</v>
      </c>
      <c r="M4361" t="s">
        <v>12184</v>
      </c>
      <c r="N4361">
        <v>1.460555555</v>
      </c>
      <c r="O4361">
        <v>0</v>
      </c>
      <c r="P4361">
        <v>53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77.409443999999993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2769278</v>
      </c>
      <c r="B4362">
        <v>1</v>
      </c>
      <c r="C4362" t="s">
        <v>76</v>
      </c>
      <c r="D4362" t="s">
        <v>103</v>
      </c>
      <c r="E4362" t="s">
        <v>126</v>
      </c>
      <c r="F4362" t="s">
        <v>12185</v>
      </c>
      <c r="G4362" t="s">
        <v>128</v>
      </c>
      <c r="H4362" t="s">
        <v>46</v>
      </c>
      <c r="I4362" t="s">
        <v>129</v>
      </c>
      <c r="J4362" t="s">
        <v>130</v>
      </c>
      <c r="K4362" t="s">
        <v>131</v>
      </c>
      <c r="L4362" t="s">
        <v>12186</v>
      </c>
      <c r="M4362" t="s">
        <v>12187</v>
      </c>
      <c r="N4362">
        <v>1.79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81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144.99</v>
      </c>
    </row>
    <row r="4363" spans="1:26" x14ac:dyDescent="0.3">
      <c r="A4363">
        <v>2769280</v>
      </c>
      <c r="B4363">
        <v>1</v>
      </c>
      <c r="C4363" t="s">
        <v>77</v>
      </c>
      <c r="D4363" t="s">
        <v>122</v>
      </c>
      <c r="E4363" t="s">
        <v>126</v>
      </c>
      <c r="F4363" t="s">
        <v>12188</v>
      </c>
      <c r="G4363" t="s">
        <v>128</v>
      </c>
      <c r="H4363" t="s">
        <v>46</v>
      </c>
      <c r="I4363" t="s">
        <v>129</v>
      </c>
      <c r="J4363" t="s">
        <v>130</v>
      </c>
      <c r="K4363" t="s">
        <v>131</v>
      </c>
      <c r="L4363" t="s">
        <v>12189</v>
      </c>
      <c r="M4363" t="s">
        <v>12190</v>
      </c>
      <c r="N4363">
        <v>0.93805555500000004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1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0.938056</v>
      </c>
    </row>
    <row r="4364" spans="1:26" x14ac:dyDescent="0.3">
      <c r="A4364">
        <v>2769281</v>
      </c>
      <c r="B4364">
        <v>1</v>
      </c>
      <c r="C4364" t="s">
        <v>76</v>
      </c>
      <c r="D4364" t="s">
        <v>100</v>
      </c>
      <c r="E4364" t="s">
        <v>222</v>
      </c>
      <c r="F4364" t="s">
        <v>11014</v>
      </c>
      <c r="G4364" t="s">
        <v>199</v>
      </c>
      <c r="H4364" t="s">
        <v>47</v>
      </c>
      <c r="I4364" t="s">
        <v>129</v>
      </c>
      <c r="J4364" t="s">
        <v>130</v>
      </c>
      <c r="K4364" t="s">
        <v>131</v>
      </c>
      <c r="L4364" t="s">
        <v>12191</v>
      </c>
      <c r="M4364" t="s">
        <v>12192</v>
      </c>
      <c r="N4364">
        <v>0.34361111100000002</v>
      </c>
      <c r="O4364">
        <v>196</v>
      </c>
      <c r="P4364">
        <v>2024</v>
      </c>
      <c r="Q4364">
        <v>0</v>
      </c>
      <c r="R4364">
        <v>0</v>
      </c>
      <c r="S4364">
        <v>0</v>
      </c>
      <c r="T4364">
        <v>0</v>
      </c>
      <c r="U4364">
        <v>67.347778000000005</v>
      </c>
      <c r="V4364">
        <v>695.46888899999999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2769326</v>
      </c>
      <c r="B4365">
        <v>1</v>
      </c>
      <c r="C4365" t="s">
        <v>76</v>
      </c>
      <c r="D4365" t="s">
        <v>101</v>
      </c>
      <c r="E4365" t="s">
        <v>126</v>
      </c>
      <c r="F4365" t="s">
        <v>12193</v>
      </c>
      <c r="G4365" t="s">
        <v>128</v>
      </c>
      <c r="H4365" t="s">
        <v>46</v>
      </c>
      <c r="I4365" t="s">
        <v>129</v>
      </c>
      <c r="J4365" t="s">
        <v>130</v>
      </c>
      <c r="K4365" t="s">
        <v>131</v>
      </c>
      <c r="L4365" t="s">
        <v>12194</v>
      </c>
      <c r="M4365" t="s">
        <v>12195</v>
      </c>
      <c r="N4365">
        <v>3.196666666</v>
      </c>
      <c r="O4365">
        <v>0</v>
      </c>
      <c r="P4365">
        <v>73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233.35666699999999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2769290</v>
      </c>
      <c r="B4366">
        <v>1</v>
      </c>
      <c r="C4366" t="s">
        <v>77</v>
      </c>
      <c r="D4366" t="s">
        <v>114</v>
      </c>
      <c r="E4366" t="s">
        <v>126</v>
      </c>
      <c r="F4366" t="s">
        <v>12196</v>
      </c>
      <c r="G4366" t="s">
        <v>128</v>
      </c>
      <c r="H4366" t="s">
        <v>46</v>
      </c>
      <c r="I4366" t="s">
        <v>129</v>
      </c>
      <c r="J4366" t="s">
        <v>130</v>
      </c>
      <c r="K4366" t="s">
        <v>131</v>
      </c>
      <c r="L4366" t="s">
        <v>12197</v>
      </c>
      <c r="M4366" t="s">
        <v>12198</v>
      </c>
      <c r="N4366">
        <v>1.093611111</v>
      </c>
      <c r="O4366">
        <v>0</v>
      </c>
      <c r="P4366">
        <v>101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110.454722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2769296</v>
      </c>
      <c r="B4367">
        <v>1</v>
      </c>
      <c r="C4367" t="s">
        <v>76</v>
      </c>
      <c r="D4367" t="s">
        <v>96</v>
      </c>
      <c r="E4367" t="s">
        <v>222</v>
      </c>
      <c r="F4367" t="s">
        <v>12199</v>
      </c>
      <c r="G4367" t="s">
        <v>199</v>
      </c>
      <c r="H4367" t="s">
        <v>47</v>
      </c>
      <c r="I4367" t="s">
        <v>129</v>
      </c>
      <c r="J4367" t="s">
        <v>130</v>
      </c>
      <c r="K4367" t="s">
        <v>131</v>
      </c>
      <c r="L4367" t="s">
        <v>11787</v>
      </c>
      <c r="M4367" t="s">
        <v>12200</v>
      </c>
      <c r="N4367">
        <v>0.45750000000000002</v>
      </c>
      <c r="O4367">
        <v>1</v>
      </c>
      <c r="P4367">
        <v>273</v>
      </c>
      <c r="Q4367">
        <v>0</v>
      </c>
      <c r="R4367">
        <v>0</v>
      </c>
      <c r="S4367">
        <v>0</v>
      </c>
      <c r="T4367">
        <v>0</v>
      </c>
      <c r="U4367">
        <v>0.45750000000000002</v>
      </c>
      <c r="V4367">
        <v>124.89749999999999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2769298</v>
      </c>
      <c r="B4368">
        <v>1</v>
      </c>
      <c r="C4368" t="s">
        <v>76</v>
      </c>
      <c r="D4368" t="s">
        <v>78</v>
      </c>
      <c r="E4368" t="s">
        <v>153</v>
      </c>
      <c r="F4368" t="s">
        <v>12201</v>
      </c>
      <c r="G4368" t="s">
        <v>249</v>
      </c>
      <c r="H4368" t="s">
        <v>46</v>
      </c>
      <c r="I4368" t="s">
        <v>129</v>
      </c>
      <c r="J4368" t="s">
        <v>130</v>
      </c>
      <c r="K4368" t="s">
        <v>131</v>
      </c>
      <c r="L4368" t="s">
        <v>12202</v>
      </c>
      <c r="M4368" t="s">
        <v>12203</v>
      </c>
      <c r="N4368">
        <v>2.247777777</v>
      </c>
      <c r="O4368">
        <v>0</v>
      </c>
      <c r="P4368">
        <v>2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4.4955559999999997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2769302</v>
      </c>
      <c r="B4369">
        <v>1</v>
      </c>
      <c r="C4369" t="s">
        <v>76</v>
      </c>
      <c r="D4369" t="s">
        <v>90</v>
      </c>
      <c r="E4369" t="s">
        <v>222</v>
      </c>
      <c r="F4369" t="s">
        <v>7878</v>
      </c>
      <c r="G4369" t="s">
        <v>199</v>
      </c>
      <c r="H4369" t="s">
        <v>47</v>
      </c>
      <c r="I4369" t="s">
        <v>129</v>
      </c>
      <c r="J4369" t="s">
        <v>130</v>
      </c>
      <c r="K4369" t="s">
        <v>131</v>
      </c>
      <c r="L4369" t="s">
        <v>12204</v>
      </c>
      <c r="M4369" t="s">
        <v>12205</v>
      </c>
      <c r="N4369">
        <v>0.20833333300000001</v>
      </c>
      <c r="O4369">
        <v>0</v>
      </c>
      <c r="P4369">
        <v>0</v>
      </c>
      <c r="Q4369">
        <v>0</v>
      </c>
      <c r="R4369">
        <v>0</v>
      </c>
      <c r="S4369">
        <v>1</v>
      </c>
      <c r="T4369">
        <v>553</v>
      </c>
      <c r="U4369">
        <v>0</v>
      </c>
      <c r="V4369">
        <v>0</v>
      </c>
      <c r="W4369">
        <v>0</v>
      </c>
      <c r="X4369">
        <v>0</v>
      </c>
      <c r="Y4369">
        <v>0.20833299999999999</v>
      </c>
      <c r="Z4369">
        <v>115.208333</v>
      </c>
    </row>
    <row r="4370" spans="1:26" x14ac:dyDescent="0.3">
      <c r="A4370">
        <v>2769301</v>
      </c>
      <c r="B4370">
        <v>1</v>
      </c>
      <c r="C4370" t="s">
        <v>76</v>
      </c>
      <c r="D4370" t="s">
        <v>84</v>
      </c>
      <c r="E4370" t="s">
        <v>153</v>
      </c>
      <c r="F4370" t="s">
        <v>12206</v>
      </c>
      <c r="G4370" t="s">
        <v>249</v>
      </c>
      <c r="H4370" t="s">
        <v>46</v>
      </c>
      <c r="I4370" t="s">
        <v>129</v>
      </c>
      <c r="J4370" t="s">
        <v>130</v>
      </c>
      <c r="K4370" t="s">
        <v>131</v>
      </c>
      <c r="L4370" t="s">
        <v>12207</v>
      </c>
      <c r="M4370" t="s">
        <v>12208</v>
      </c>
      <c r="N4370">
        <v>1.256388888</v>
      </c>
      <c r="O4370">
        <v>0</v>
      </c>
      <c r="P4370">
        <v>3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3.7691669999999999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2769305</v>
      </c>
      <c r="B4371">
        <v>1</v>
      </c>
      <c r="C4371" t="s">
        <v>76</v>
      </c>
      <c r="D4371" t="s">
        <v>93</v>
      </c>
      <c r="E4371" t="s">
        <v>163</v>
      </c>
      <c r="F4371" t="s">
        <v>12209</v>
      </c>
      <c r="G4371" t="s">
        <v>264</v>
      </c>
      <c r="H4371" t="s">
        <v>47</v>
      </c>
      <c r="I4371" t="s">
        <v>129</v>
      </c>
      <c r="J4371" t="s">
        <v>130</v>
      </c>
      <c r="K4371" t="s">
        <v>131</v>
      </c>
      <c r="L4371" t="s">
        <v>12210</v>
      </c>
      <c r="M4371" t="s">
        <v>12211</v>
      </c>
      <c r="N4371">
        <v>2.9130555550000001</v>
      </c>
      <c r="O4371">
        <v>0</v>
      </c>
      <c r="P4371">
        <v>168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489.39333299999998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2769308</v>
      </c>
      <c r="B4372">
        <v>1</v>
      </c>
      <c r="C4372" t="s">
        <v>77</v>
      </c>
      <c r="D4372" t="s">
        <v>108</v>
      </c>
      <c r="E4372" t="s">
        <v>158</v>
      </c>
      <c r="F4372" t="s">
        <v>6446</v>
      </c>
      <c r="G4372" t="s">
        <v>199</v>
      </c>
      <c r="H4372" t="s">
        <v>47</v>
      </c>
      <c r="I4372" t="s">
        <v>129</v>
      </c>
      <c r="J4372" t="s">
        <v>130</v>
      </c>
      <c r="K4372" t="s">
        <v>131</v>
      </c>
      <c r="L4372" t="s">
        <v>12212</v>
      </c>
      <c r="M4372" t="s">
        <v>12213</v>
      </c>
      <c r="N4372">
        <v>1.1599999999999999</v>
      </c>
      <c r="O4372">
        <v>8</v>
      </c>
      <c r="P4372">
        <v>708</v>
      </c>
      <c r="Q4372">
        <v>0</v>
      </c>
      <c r="R4372">
        <v>0</v>
      </c>
      <c r="S4372">
        <v>18</v>
      </c>
      <c r="T4372">
        <v>646</v>
      </c>
      <c r="U4372">
        <v>9.2799999999999994</v>
      </c>
      <c r="V4372">
        <v>821.28</v>
      </c>
      <c r="W4372">
        <v>0</v>
      </c>
      <c r="X4372">
        <v>0</v>
      </c>
      <c r="Y4372">
        <v>20.88</v>
      </c>
      <c r="Z4372">
        <v>749.36</v>
      </c>
    </row>
    <row r="4373" spans="1:26" x14ac:dyDescent="0.3">
      <c r="A4373">
        <v>2769313</v>
      </c>
      <c r="B4373">
        <v>1</v>
      </c>
      <c r="C4373" t="s">
        <v>76</v>
      </c>
      <c r="D4373" t="s">
        <v>78</v>
      </c>
      <c r="E4373" t="s">
        <v>153</v>
      </c>
      <c r="F4373" t="s">
        <v>12214</v>
      </c>
      <c r="G4373" t="s">
        <v>155</v>
      </c>
      <c r="H4373" t="s">
        <v>46</v>
      </c>
      <c r="I4373" t="s">
        <v>129</v>
      </c>
      <c r="J4373" t="s">
        <v>130</v>
      </c>
      <c r="K4373" t="s">
        <v>131</v>
      </c>
      <c r="L4373" t="s">
        <v>12215</v>
      </c>
      <c r="M4373" t="s">
        <v>12216</v>
      </c>
      <c r="N4373">
        <v>2.7641666659999999</v>
      </c>
      <c r="O4373">
        <v>0</v>
      </c>
      <c r="P4373">
        <v>8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22.113333000000001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2769307</v>
      </c>
      <c r="B4374">
        <v>1</v>
      </c>
      <c r="C4374" t="s">
        <v>77</v>
      </c>
      <c r="D4374" t="s">
        <v>119</v>
      </c>
      <c r="E4374" t="s">
        <v>158</v>
      </c>
      <c r="F4374" t="s">
        <v>9388</v>
      </c>
      <c r="G4374" t="s">
        <v>199</v>
      </c>
      <c r="H4374" t="s">
        <v>47</v>
      </c>
      <c r="I4374" t="s">
        <v>129</v>
      </c>
      <c r="J4374" t="s">
        <v>130</v>
      </c>
      <c r="K4374" t="s">
        <v>131</v>
      </c>
      <c r="L4374" t="s">
        <v>12217</v>
      </c>
      <c r="M4374" t="s">
        <v>12218</v>
      </c>
      <c r="N4374">
        <v>0.58805555499999995</v>
      </c>
      <c r="O4374">
        <v>151</v>
      </c>
      <c r="P4374">
        <v>483</v>
      </c>
      <c r="Q4374">
        <v>0</v>
      </c>
      <c r="R4374">
        <v>0</v>
      </c>
      <c r="S4374">
        <v>0</v>
      </c>
      <c r="T4374">
        <v>0</v>
      </c>
      <c r="U4374">
        <v>88.796389000000005</v>
      </c>
      <c r="V4374">
        <v>284.03083299999997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2769315</v>
      </c>
      <c r="B4375">
        <v>1</v>
      </c>
      <c r="C4375" t="s">
        <v>77</v>
      </c>
      <c r="D4375" t="s">
        <v>123</v>
      </c>
      <c r="E4375" t="s">
        <v>167</v>
      </c>
      <c r="F4375" t="s">
        <v>12219</v>
      </c>
      <c r="G4375" t="s">
        <v>195</v>
      </c>
      <c r="H4375" t="s">
        <v>46</v>
      </c>
      <c r="I4375" t="s">
        <v>129</v>
      </c>
      <c r="J4375" t="s">
        <v>130</v>
      </c>
      <c r="K4375" t="s">
        <v>131</v>
      </c>
      <c r="L4375" t="s">
        <v>12220</v>
      </c>
      <c r="M4375" t="s">
        <v>12221</v>
      </c>
      <c r="N4375">
        <v>1.808888888</v>
      </c>
      <c r="O4375">
        <v>0</v>
      </c>
      <c r="P4375">
        <v>73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132.048889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2769318</v>
      </c>
      <c r="B4376">
        <v>1</v>
      </c>
      <c r="C4376" t="s">
        <v>76</v>
      </c>
      <c r="D4376" t="s">
        <v>94</v>
      </c>
      <c r="E4376" t="s">
        <v>222</v>
      </c>
      <c r="F4376" t="s">
        <v>12078</v>
      </c>
      <c r="G4376" t="s">
        <v>199</v>
      </c>
      <c r="H4376" t="s">
        <v>47</v>
      </c>
      <c r="I4376" t="s">
        <v>129</v>
      </c>
      <c r="J4376" t="s">
        <v>130</v>
      </c>
      <c r="K4376" t="s">
        <v>131</v>
      </c>
      <c r="L4376" t="s">
        <v>12222</v>
      </c>
      <c r="M4376" t="s">
        <v>12223</v>
      </c>
      <c r="N4376">
        <v>0.29861111099999998</v>
      </c>
      <c r="O4376">
        <v>49</v>
      </c>
      <c r="P4376">
        <v>446</v>
      </c>
      <c r="Q4376">
        <v>0</v>
      </c>
      <c r="R4376">
        <v>0</v>
      </c>
      <c r="S4376">
        <v>0</v>
      </c>
      <c r="T4376">
        <v>0</v>
      </c>
      <c r="U4376">
        <v>14.631944000000001</v>
      </c>
      <c r="V4376">
        <v>133.180556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2769371</v>
      </c>
      <c r="B4377">
        <v>1</v>
      </c>
      <c r="C4377" t="s">
        <v>76</v>
      </c>
      <c r="D4377" t="s">
        <v>79</v>
      </c>
      <c r="E4377" t="s">
        <v>167</v>
      </c>
      <c r="F4377" t="s">
        <v>12224</v>
      </c>
      <c r="G4377" t="s">
        <v>160</v>
      </c>
      <c r="H4377" t="s">
        <v>46</v>
      </c>
      <c r="I4377" t="s">
        <v>129</v>
      </c>
      <c r="J4377" t="s">
        <v>130</v>
      </c>
      <c r="K4377" t="s">
        <v>131</v>
      </c>
      <c r="L4377" t="s">
        <v>12225</v>
      </c>
      <c r="M4377" t="s">
        <v>12226</v>
      </c>
      <c r="N4377">
        <v>0.35277777700000001</v>
      </c>
      <c r="O4377">
        <v>0</v>
      </c>
      <c r="P4377">
        <v>248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87.488889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2769328</v>
      </c>
      <c r="B4378">
        <v>1</v>
      </c>
      <c r="C4378" t="s">
        <v>76</v>
      </c>
      <c r="D4378" t="s">
        <v>78</v>
      </c>
      <c r="E4378" t="s">
        <v>153</v>
      </c>
      <c r="F4378" t="s">
        <v>12227</v>
      </c>
      <c r="G4378" t="s">
        <v>249</v>
      </c>
      <c r="H4378" t="s">
        <v>46</v>
      </c>
      <c r="I4378" t="s">
        <v>129</v>
      </c>
      <c r="J4378" t="s">
        <v>130</v>
      </c>
      <c r="K4378" t="s">
        <v>131</v>
      </c>
      <c r="L4378" t="s">
        <v>12228</v>
      </c>
      <c r="M4378" t="s">
        <v>12229</v>
      </c>
      <c r="N4378">
        <v>2.1777777770000002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2.177778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2769226</v>
      </c>
      <c r="B4379">
        <v>2</v>
      </c>
      <c r="C4379" t="s">
        <v>76</v>
      </c>
      <c r="D4379" t="s">
        <v>90</v>
      </c>
      <c r="E4379" t="s">
        <v>167</v>
      </c>
      <c r="F4379" t="s">
        <v>12230</v>
      </c>
      <c r="G4379" t="s">
        <v>277</v>
      </c>
      <c r="H4379" t="s">
        <v>46</v>
      </c>
      <c r="I4379" t="s">
        <v>129</v>
      </c>
      <c r="J4379" t="s">
        <v>130</v>
      </c>
      <c r="K4379" t="s">
        <v>131</v>
      </c>
      <c r="L4379" t="s">
        <v>12120</v>
      </c>
      <c r="M4379" t="s">
        <v>12231</v>
      </c>
      <c r="N4379">
        <v>0.270555555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83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22.456111</v>
      </c>
    </row>
    <row r="4380" spans="1:26" x14ac:dyDescent="0.3">
      <c r="A4380">
        <v>2769337</v>
      </c>
      <c r="B4380">
        <v>1</v>
      </c>
      <c r="C4380" t="s">
        <v>77</v>
      </c>
      <c r="D4380" t="s">
        <v>114</v>
      </c>
      <c r="E4380" t="s">
        <v>126</v>
      </c>
      <c r="F4380" t="s">
        <v>12232</v>
      </c>
      <c r="G4380" t="s">
        <v>128</v>
      </c>
      <c r="H4380" t="s">
        <v>46</v>
      </c>
      <c r="I4380" t="s">
        <v>129</v>
      </c>
      <c r="J4380" t="s">
        <v>130</v>
      </c>
      <c r="K4380" t="s">
        <v>131</v>
      </c>
      <c r="L4380" t="s">
        <v>12233</v>
      </c>
      <c r="M4380" t="s">
        <v>12234</v>
      </c>
      <c r="N4380">
        <v>2.0888888880000001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29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60.577778000000002</v>
      </c>
    </row>
    <row r="4381" spans="1:26" x14ac:dyDescent="0.3">
      <c r="A4381">
        <v>2769335</v>
      </c>
      <c r="B4381">
        <v>1</v>
      </c>
      <c r="C4381" t="s">
        <v>76</v>
      </c>
      <c r="D4381" t="s">
        <v>93</v>
      </c>
      <c r="E4381" t="s">
        <v>163</v>
      </c>
      <c r="F4381" t="s">
        <v>12235</v>
      </c>
      <c r="G4381" t="s">
        <v>199</v>
      </c>
      <c r="H4381" t="s">
        <v>47</v>
      </c>
      <c r="I4381" t="s">
        <v>129</v>
      </c>
      <c r="J4381" t="s">
        <v>130</v>
      </c>
      <c r="K4381" t="s">
        <v>131</v>
      </c>
      <c r="L4381" t="s">
        <v>12236</v>
      </c>
      <c r="M4381" t="s">
        <v>12237</v>
      </c>
      <c r="N4381">
        <v>0.81499999999999995</v>
      </c>
      <c r="O4381">
        <v>1</v>
      </c>
      <c r="P4381">
        <v>535</v>
      </c>
      <c r="Q4381">
        <v>0</v>
      </c>
      <c r="R4381">
        <v>0</v>
      </c>
      <c r="S4381">
        <v>0</v>
      </c>
      <c r="T4381">
        <v>0</v>
      </c>
      <c r="U4381">
        <v>0.81499999999999995</v>
      </c>
      <c r="V4381">
        <v>436.02499999999998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2769333</v>
      </c>
      <c r="B4382">
        <v>1</v>
      </c>
      <c r="C4382" t="s">
        <v>77</v>
      </c>
      <c r="D4382" t="s">
        <v>113</v>
      </c>
      <c r="E4382" t="s">
        <v>145</v>
      </c>
      <c r="F4382" t="s">
        <v>11108</v>
      </c>
      <c r="G4382" t="s">
        <v>160</v>
      </c>
      <c r="H4382" t="s">
        <v>46</v>
      </c>
      <c r="I4382" t="s">
        <v>129</v>
      </c>
      <c r="J4382" t="s">
        <v>130</v>
      </c>
      <c r="K4382" t="s">
        <v>131</v>
      </c>
      <c r="L4382" t="s">
        <v>12238</v>
      </c>
      <c r="M4382" t="s">
        <v>12234</v>
      </c>
      <c r="N4382">
        <v>2.0077777769999998</v>
      </c>
      <c r="O4382">
        <v>0</v>
      </c>
      <c r="P4382">
        <v>0</v>
      </c>
      <c r="Q4382">
        <v>0</v>
      </c>
      <c r="R4382">
        <v>31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62.241110999999997</v>
      </c>
      <c r="Y4382">
        <v>0</v>
      </c>
      <c r="Z4382">
        <v>0</v>
      </c>
    </row>
    <row r="4383" spans="1:26" x14ac:dyDescent="0.3">
      <c r="A4383">
        <v>2769339</v>
      </c>
      <c r="B4383">
        <v>1</v>
      </c>
      <c r="C4383" t="s">
        <v>77</v>
      </c>
      <c r="D4383" t="s">
        <v>115</v>
      </c>
      <c r="E4383" t="s">
        <v>153</v>
      </c>
      <c r="F4383" t="s">
        <v>12239</v>
      </c>
      <c r="G4383" t="s">
        <v>249</v>
      </c>
      <c r="H4383" t="s">
        <v>46</v>
      </c>
      <c r="I4383" t="s">
        <v>129</v>
      </c>
      <c r="J4383" t="s">
        <v>130</v>
      </c>
      <c r="K4383" t="s">
        <v>131</v>
      </c>
      <c r="L4383" t="s">
        <v>12240</v>
      </c>
      <c r="M4383" t="s">
        <v>12241</v>
      </c>
      <c r="N4383">
        <v>1.606666666</v>
      </c>
      <c r="O4383">
        <v>0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1.6066670000000001</v>
      </c>
      <c r="Y4383">
        <v>0</v>
      </c>
      <c r="Z4383">
        <v>0</v>
      </c>
    </row>
    <row r="4384" spans="1:26" x14ac:dyDescent="0.3">
      <c r="A4384">
        <v>2769348</v>
      </c>
      <c r="B4384">
        <v>1</v>
      </c>
      <c r="C4384" t="s">
        <v>76</v>
      </c>
      <c r="D4384" t="s">
        <v>97</v>
      </c>
      <c r="E4384" t="s">
        <v>126</v>
      </c>
      <c r="F4384" t="s">
        <v>12242</v>
      </c>
      <c r="G4384" t="s">
        <v>371</v>
      </c>
      <c r="H4384" t="s">
        <v>46</v>
      </c>
      <c r="I4384" t="s">
        <v>129</v>
      </c>
      <c r="J4384" t="s">
        <v>130</v>
      </c>
      <c r="K4384" t="s">
        <v>131</v>
      </c>
      <c r="L4384" t="s">
        <v>12243</v>
      </c>
      <c r="M4384" t="s">
        <v>12244</v>
      </c>
      <c r="N4384">
        <v>3.2522222219999999</v>
      </c>
      <c r="O4384">
        <v>0</v>
      </c>
      <c r="P4384">
        <v>66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214.64666700000001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2769340</v>
      </c>
      <c r="B4385">
        <v>1</v>
      </c>
      <c r="C4385" t="s">
        <v>77</v>
      </c>
      <c r="D4385" t="s">
        <v>116</v>
      </c>
      <c r="E4385" t="s">
        <v>158</v>
      </c>
      <c r="F4385" t="s">
        <v>6132</v>
      </c>
      <c r="G4385" t="s">
        <v>199</v>
      </c>
      <c r="H4385" t="s">
        <v>47</v>
      </c>
      <c r="I4385" t="s">
        <v>129</v>
      </c>
      <c r="J4385" t="s">
        <v>130</v>
      </c>
      <c r="K4385" t="s">
        <v>131</v>
      </c>
      <c r="L4385" t="s">
        <v>12245</v>
      </c>
      <c r="M4385" t="s">
        <v>12246</v>
      </c>
      <c r="N4385">
        <v>0.31527777699999998</v>
      </c>
      <c r="O4385">
        <v>77</v>
      </c>
      <c r="P4385">
        <v>32</v>
      </c>
      <c r="Q4385">
        <v>0</v>
      </c>
      <c r="R4385">
        <v>0</v>
      </c>
      <c r="S4385">
        <v>0</v>
      </c>
      <c r="T4385">
        <v>0</v>
      </c>
      <c r="U4385">
        <v>24.276389000000002</v>
      </c>
      <c r="V4385">
        <v>10.088889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2769345</v>
      </c>
      <c r="B4386">
        <v>1</v>
      </c>
      <c r="C4386" t="s">
        <v>77</v>
      </c>
      <c r="D4386" t="s">
        <v>119</v>
      </c>
      <c r="E4386" t="s">
        <v>145</v>
      </c>
      <c r="F4386" t="s">
        <v>12247</v>
      </c>
      <c r="G4386" t="s">
        <v>135</v>
      </c>
      <c r="H4386" t="s">
        <v>46</v>
      </c>
      <c r="I4386" t="s">
        <v>129</v>
      </c>
      <c r="J4386" t="s">
        <v>130</v>
      </c>
      <c r="K4386" t="s">
        <v>131</v>
      </c>
      <c r="L4386" t="s">
        <v>12248</v>
      </c>
      <c r="M4386" t="s">
        <v>12249</v>
      </c>
      <c r="N4386">
        <v>5.9616666660000002</v>
      </c>
      <c r="O4386">
        <v>0</v>
      </c>
      <c r="P4386">
        <v>12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71.540000000000006</v>
      </c>
      <c r="W4386">
        <v>0</v>
      </c>
      <c r="X4386">
        <v>0</v>
      </c>
      <c r="Y4386">
        <v>0</v>
      </c>
      <c r="Z4386">
        <v>0</v>
      </c>
    </row>
    <row r="4387" spans="1:26" x14ac:dyDescent="0.3">
      <c r="A4387">
        <v>2769347</v>
      </c>
      <c r="B4387">
        <v>1</v>
      </c>
      <c r="C4387" t="s">
        <v>77</v>
      </c>
      <c r="D4387" t="s">
        <v>109</v>
      </c>
      <c r="E4387" t="s">
        <v>126</v>
      </c>
      <c r="F4387" t="s">
        <v>12250</v>
      </c>
      <c r="G4387" t="s">
        <v>128</v>
      </c>
      <c r="H4387" t="s">
        <v>46</v>
      </c>
      <c r="I4387" t="s">
        <v>129</v>
      </c>
      <c r="J4387" t="s">
        <v>130</v>
      </c>
      <c r="K4387" t="s">
        <v>131</v>
      </c>
      <c r="L4387" t="s">
        <v>12251</v>
      </c>
      <c r="M4387" t="s">
        <v>12252</v>
      </c>
      <c r="N4387">
        <v>1.683611111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59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99.333055999999999</v>
      </c>
    </row>
    <row r="4388" spans="1:26" x14ac:dyDescent="0.3">
      <c r="A4388">
        <v>2769349</v>
      </c>
      <c r="B4388">
        <v>1</v>
      </c>
      <c r="C4388" t="s">
        <v>76</v>
      </c>
      <c r="D4388" t="s">
        <v>96</v>
      </c>
      <c r="E4388" t="s">
        <v>153</v>
      </c>
      <c r="F4388" t="s">
        <v>12253</v>
      </c>
      <c r="G4388" t="s">
        <v>249</v>
      </c>
      <c r="H4388" t="s">
        <v>46</v>
      </c>
      <c r="I4388" t="s">
        <v>129</v>
      </c>
      <c r="J4388" t="s">
        <v>130</v>
      </c>
      <c r="K4388" t="s">
        <v>131</v>
      </c>
      <c r="L4388" t="s">
        <v>12254</v>
      </c>
      <c r="M4388" t="s">
        <v>12255</v>
      </c>
      <c r="N4388">
        <v>1.670833333</v>
      </c>
      <c r="O4388">
        <v>0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1.670833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2769352</v>
      </c>
      <c r="B4389">
        <v>1</v>
      </c>
      <c r="C4389" t="s">
        <v>76</v>
      </c>
      <c r="D4389" t="s">
        <v>94</v>
      </c>
      <c r="E4389" t="s">
        <v>167</v>
      </c>
      <c r="F4389" t="s">
        <v>12256</v>
      </c>
      <c r="G4389" t="s">
        <v>195</v>
      </c>
      <c r="H4389" t="s">
        <v>46</v>
      </c>
      <c r="I4389" t="s">
        <v>129</v>
      </c>
      <c r="J4389" t="s">
        <v>130</v>
      </c>
      <c r="K4389" t="s">
        <v>131</v>
      </c>
      <c r="L4389" t="s">
        <v>12257</v>
      </c>
      <c r="M4389" t="s">
        <v>12258</v>
      </c>
      <c r="N4389">
        <v>0.46611111100000002</v>
      </c>
      <c r="O4389">
        <v>0</v>
      </c>
      <c r="P4389">
        <v>98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45.678888999999998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2769355</v>
      </c>
      <c r="B4390">
        <v>1</v>
      </c>
      <c r="C4390" t="s">
        <v>77</v>
      </c>
      <c r="D4390" t="s">
        <v>114</v>
      </c>
      <c r="E4390" t="s">
        <v>167</v>
      </c>
      <c r="F4390" t="s">
        <v>12259</v>
      </c>
      <c r="G4390" t="s">
        <v>160</v>
      </c>
      <c r="H4390" t="s">
        <v>46</v>
      </c>
      <c r="I4390" t="s">
        <v>129</v>
      </c>
      <c r="J4390" t="s">
        <v>130</v>
      </c>
      <c r="K4390" t="s">
        <v>131</v>
      </c>
      <c r="L4390" t="s">
        <v>12260</v>
      </c>
      <c r="M4390" t="s">
        <v>12261</v>
      </c>
      <c r="N4390">
        <v>0.25194444399999999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43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10.833610999999999</v>
      </c>
    </row>
    <row r="4391" spans="1:26" x14ac:dyDescent="0.3">
      <c r="A4391">
        <v>2769354</v>
      </c>
      <c r="B4391">
        <v>1</v>
      </c>
      <c r="C4391" t="s">
        <v>77</v>
      </c>
      <c r="D4391" t="s">
        <v>114</v>
      </c>
      <c r="E4391" t="s">
        <v>167</v>
      </c>
      <c r="F4391" t="s">
        <v>12262</v>
      </c>
      <c r="G4391" t="s">
        <v>195</v>
      </c>
      <c r="H4391" t="s">
        <v>46</v>
      </c>
      <c r="I4391" t="s">
        <v>129</v>
      </c>
      <c r="J4391" t="s">
        <v>130</v>
      </c>
      <c r="K4391" t="s">
        <v>131</v>
      </c>
      <c r="L4391" t="s">
        <v>12263</v>
      </c>
      <c r="M4391" t="s">
        <v>12264</v>
      </c>
      <c r="N4391">
        <v>0.50555555500000005</v>
      </c>
      <c r="O4391">
        <v>0</v>
      </c>
      <c r="P4391">
        <v>968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489.37777699999998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2769365</v>
      </c>
      <c r="B4392">
        <v>1</v>
      </c>
      <c r="C4392" t="s">
        <v>76</v>
      </c>
      <c r="D4392" t="s">
        <v>91</v>
      </c>
      <c r="E4392" t="s">
        <v>153</v>
      </c>
      <c r="F4392" t="s">
        <v>12265</v>
      </c>
      <c r="G4392" t="s">
        <v>249</v>
      </c>
      <c r="H4392" t="s">
        <v>46</v>
      </c>
      <c r="I4392" t="s">
        <v>129</v>
      </c>
      <c r="J4392" t="s">
        <v>130</v>
      </c>
      <c r="K4392" t="s">
        <v>131</v>
      </c>
      <c r="L4392" t="s">
        <v>12266</v>
      </c>
      <c r="M4392" t="s">
        <v>12267</v>
      </c>
      <c r="N4392">
        <v>2.1033333330000001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2.1033330000000001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2769362</v>
      </c>
      <c r="B4393">
        <v>1</v>
      </c>
      <c r="C4393" t="s">
        <v>77</v>
      </c>
      <c r="D4393" t="s">
        <v>108</v>
      </c>
      <c r="E4393" t="s">
        <v>222</v>
      </c>
      <c r="F4393" t="s">
        <v>12268</v>
      </c>
      <c r="G4393" t="s">
        <v>199</v>
      </c>
      <c r="H4393" t="s">
        <v>47</v>
      </c>
      <c r="I4393" t="s">
        <v>129</v>
      </c>
      <c r="J4393" t="s">
        <v>130</v>
      </c>
      <c r="K4393" t="s">
        <v>131</v>
      </c>
      <c r="L4393" t="s">
        <v>12269</v>
      </c>
      <c r="M4393" t="s">
        <v>12270</v>
      </c>
      <c r="N4393">
        <v>0.266944444</v>
      </c>
      <c r="O4393">
        <v>143</v>
      </c>
      <c r="P4393">
        <v>661</v>
      </c>
      <c r="Q4393">
        <v>0</v>
      </c>
      <c r="R4393">
        <v>0</v>
      </c>
      <c r="S4393">
        <v>0</v>
      </c>
      <c r="T4393">
        <v>0</v>
      </c>
      <c r="U4393">
        <v>38.173054999999998</v>
      </c>
      <c r="V4393">
        <v>176.450277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2769381</v>
      </c>
      <c r="B4394">
        <v>1</v>
      </c>
      <c r="C4394" t="s">
        <v>76</v>
      </c>
      <c r="D4394" t="s">
        <v>90</v>
      </c>
      <c r="E4394" t="s">
        <v>222</v>
      </c>
      <c r="F4394" t="s">
        <v>12143</v>
      </c>
      <c r="G4394" t="s">
        <v>199</v>
      </c>
      <c r="H4394" t="s">
        <v>47</v>
      </c>
      <c r="I4394" t="s">
        <v>129</v>
      </c>
      <c r="J4394" t="s">
        <v>130</v>
      </c>
      <c r="K4394" t="s">
        <v>131</v>
      </c>
      <c r="L4394" t="s">
        <v>12271</v>
      </c>
      <c r="M4394" t="s">
        <v>12272</v>
      </c>
      <c r="N4394">
        <v>0.516666666</v>
      </c>
      <c r="O4394">
        <v>0</v>
      </c>
      <c r="P4394">
        <v>0</v>
      </c>
      <c r="Q4394">
        <v>0</v>
      </c>
      <c r="R4394">
        <v>0</v>
      </c>
      <c r="S4394">
        <v>1</v>
      </c>
      <c r="T4394">
        <v>553</v>
      </c>
      <c r="U4394">
        <v>0</v>
      </c>
      <c r="V4394">
        <v>0</v>
      </c>
      <c r="W4394">
        <v>0</v>
      </c>
      <c r="X4394">
        <v>0</v>
      </c>
      <c r="Y4394">
        <v>0.51666699999999999</v>
      </c>
      <c r="Z4394">
        <v>285.71666599999998</v>
      </c>
    </row>
    <row r="4395" spans="1:26" x14ac:dyDescent="0.3">
      <c r="A4395">
        <v>2769399</v>
      </c>
      <c r="B4395">
        <v>1</v>
      </c>
      <c r="C4395" t="s">
        <v>76</v>
      </c>
      <c r="D4395" t="s">
        <v>101</v>
      </c>
      <c r="E4395" t="s">
        <v>163</v>
      </c>
      <c r="F4395" t="s">
        <v>12273</v>
      </c>
      <c r="G4395" t="s">
        <v>364</v>
      </c>
      <c r="H4395" t="s">
        <v>47</v>
      </c>
      <c r="I4395" t="s">
        <v>129</v>
      </c>
      <c r="J4395" t="s">
        <v>130</v>
      </c>
      <c r="K4395" t="s">
        <v>131</v>
      </c>
      <c r="L4395" t="s">
        <v>12274</v>
      </c>
      <c r="M4395" t="s">
        <v>12275</v>
      </c>
      <c r="N4395">
        <v>1.7324999999999999</v>
      </c>
      <c r="O4395">
        <v>1</v>
      </c>
      <c r="P4395">
        <v>238</v>
      </c>
      <c r="Q4395">
        <v>0</v>
      </c>
      <c r="R4395">
        <v>0</v>
      </c>
      <c r="S4395">
        <v>0</v>
      </c>
      <c r="T4395">
        <v>0</v>
      </c>
      <c r="U4395">
        <v>1.7324999999999999</v>
      </c>
      <c r="V4395">
        <v>412.33499999999998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2769366</v>
      </c>
      <c r="B4396">
        <v>1</v>
      </c>
      <c r="C4396" t="s">
        <v>76</v>
      </c>
      <c r="D4396" t="s">
        <v>103</v>
      </c>
      <c r="E4396" t="s">
        <v>163</v>
      </c>
      <c r="F4396" t="s">
        <v>12276</v>
      </c>
      <c r="G4396" t="s">
        <v>199</v>
      </c>
      <c r="H4396" t="s">
        <v>47</v>
      </c>
      <c r="I4396" t="s">
        <v>129</v>
      </c>
      <c r="J4396" t="s">
        <v>130</v>
      </c>
      <c r="K4396" t="s">
        <v>131</v>
      </c>
      <c r="L4396" t="s">
        <v>12277</v>
      </c>
      <c r="M4396" t="s">
        <v>12278</v>
      </c>
      <c r="N4396">
        <v>0.64722222200000001</v>
      </c>
      <c r="O4396">
        <v>0</v>
      </c>
      <c r="P4396">
        <v>0</v>
      </c>
      <c r="Q4396">
        <v>2</v>
      </c>
      <c r="R4396">
        <v>2368</v>
      </c>
      <c r="S4396">
        <v>0</v>
      </c>
      <c r="T4396">
        <v>0</v>
      </c>
      <c r="U4396">
        <v>0</v>
      </c>
      <c r="V4396">
        <v>0</v>
      </c>
      <c r="W4396">
        <v>1.2944439999999999</v>
      </c>
      <c r="X4396">
        <v>1532.622222</v>
      </c>
      <c r="Y4396">
        <v>0</v>
      </c>
      <c r="Z4396">
        <v>0</v>
      </c>
    </row>
    <row r="4397" spans="1:26" x14ac:dyDescent="0.3">
      <c r="A4397">
        <v>2769425</v>
      </c>
      <c r="B4397">
        <v>1</v>
      </c>
      <c r="C4397" t="s">
        <v>77</v>
      </c>
      <c r="D4397" t="s">
        <v>108</v>
      </c>
      <c r="E4397" t="s">
        <v>158</v>
      </c>
      <c r="F4397" t="s">
        <v>6446</v>
      </c>
      <c r="G4397" t="s">
        <v>12279</v>
      </c>
      <c r="H4397" t="s">
        <v>47</v>
      </c>
      <c r="I4397" t="s">
        <v>129</v>
      </c>
      <c r="J4397" t="s">
        <v>130</v>
      </c>
      <c r="K4397" t="s">
        <v>131</v>
      </c>
      <c r="L4397" t="s">
        <v>12277</v>
      </c>
      <c r="M4397" t="s">
        <v>12280</v>
      </c>
      <c r="N4397">
        <v>2.349722222</v>
      </c>
      <c r="O4397">
        <v>8</v>
      </c>
      <c r="P4397">
        <v>708</v>
      </c>
      <c r="Q4397">
        <v>0</v>
      </c>
      <c r="R4397">
        <v>0</v>
      </c>
      <c r="S4397">
        <v>18</v>
      </c>
      <c r="T4397">
        <v>646</v>
      </c>
      <c r="U4397">
        <v>18.797778000000001</v>
      </c>
      <c r="V4397">
        <v>1663.603333</v>
      </c>
      <c r="W4397">
        <v>0</v>
      </c>
      <c r="X4397">
        <v>0</v>
      </c>
      <c r="Y4397">
        <v>42.295000000000002</v>
      </c>
      <c r="Z4397">
        <v>1517.9205549999999</v>
      </c>
    </row>
    <row r="4398" spans="1:26" x14ac:dyDescent="0.3">
      <c r="A4398">
        <v>2769372</v>
      </c>
      <c r="B4398">
        <v>1</v>
      </c>
      <c r="C4398" t="s">
        <v>77</v>
      </c>
      <c r="D4398" t="s">
        <v>114</v>
      </c>
      <c r="E4398" t="s">
        <v>126</v>
      </c>
      <c r="F4398" t="s">
        <v>12281</v>
      </c>
      <c r="G4398" t="s">
        <v>128</v>
      </c>
      <c r="H4398" t="s">
        <v>46</v>
      </c>
      <c r="I4398" t="s">
        <v>129</v>
      </c>
      <c r="J4398" t="s">
        <v>130</v>
      </c>
      <c r="K4398" t="s">
        <v>131</v>
      </c>
      <c r="L4398" t="s">
        <v>12282</v>
      </c>
      <c r="M4398" t="s">
        <v>12283</v>
      </c>
      <c r="N4398">
        <v>2.5663888880000001</v>
      </c>
      <c r="O4398">
        <v>0</v>
      </c>
      <c r="P4398">
        <v>17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43.628610999999999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2769368</v>
      </c>
      <c r="B4399">
        <v>1</v>
      </c>
      <c r="C4399" t="s">
        <v>76</v>
      </c>
      <c r="D4399" t="s">
        <v>88</v>
      </c>
      <c r="E4399" t="s">
        <v>153</v>
      </c>
      <c r="F4399" t="s">
        <v>12284</v>
      </c>
      <c r="G4399" t="s">
        <v>249</v>
      </c>
      <c r="H4399" t="s">
        <v>46</v>
      </c>
      <c r="I4399" t="s">
        <v>129</v>
      </c>
      <c r="J4399" t="s">
        <v>130</v>
      </c>
      <c r="K4399" t="s">
        <v>131</v>
      </c>
      <c r="L4399" t="s">
        <v>12285</v>
      </c>
      <c r="M4399" t="s">
        <v>12286</v>
      </c>
      <c r="N4399">
        <v>1.4144444439999999</v>
      </c>
      <c r="O4399">
        <v>0</v>
      </c>
      <c r="P4399">
        <v>4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5.6577780000000004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2769374</v>
      </c>
      <c r="B4400">
        <v>1</v>
      </c>
      <c r="C4400" t="s">
        <v>76</v>
      </c>
      <c r="D4400" t="s">
        <v>78</v>
      </c>
      <c r="E4400" t="s">
        <v>153</v>
      </c>
      <c r="F4400" t="s">
        <v>12287</v>
      </c>
      <c r="G4400" t="s">
        <v>249</v>
      </c>
      <c r="H4400" t="s">
        <v>46</v>
      </c>
      <c r="I4400" t="s">
        <v>129</v>
      </c>
      <c r="J4400" t="s">
        <v>130</v>
      </c>
      <c r="K4400" t="s">
        <v>131</v>
      </c>
      <c r="L4400" t="s">
        <v>12288</v>
      </c>
      <c r="M4400" t="s">
        <v>12289</v>
      </c>
      <c r="N4400">
        <v>2.7269444439999999</v>
      </c>
      <c r="O4400">
        <v>0</v>
      </c>
      <c r="P4400">
        <v>3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8.1808329999999998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2769380</v>
      </c>
      <c r="B4401">
        <v>1</v>
      </c>
      <c r="C4401" t="s">
        <v>76</v>
      </c>
      <c r="D4401" t="s">
        <v>93</v>
      </c>
      <c r="E4401" t="s">
        <v>163</v>
      </c>
      <c r="F4401" t="s">
        <v>12290</v>
      </c>
      <c r="G4401" t="s">
        <v>264</v>
      </c>
      <c r="H4401" t="s">
        <v>47</v>
      </c>
      <c r="I4401" t="s">
        <v>129</v>
      </c>
      <c r="J4401" t="s">
        <v>130</v>
      </c>
      <c r="K4401" t="s">
        <v>131</v>
      </c>
      <c r="L4401" t="s">
        <v>12291</v>
      </c>
      <c r="M4401" t="s">
        <v>12292</v>
      </c>
      <c r="N4401">
        <v>2.5077777769999998</v>
      </c>
      <c r="O4401">
        <v>0</v>
      </c>
      <c r="P4401">
        <v>247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619.421111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2769382</v>
      </c>
      <c r="B4402">
        <v>1</v>
      </c>
      <c r="C4402" t="s">
        <v>76</v>
      </c>
      <c r="D4402" t="s">
        <v>83</v>
      </c>
      <c r="E4402" t="s">
        <v>145</v>
      </c>
      <c r="F4402" t="s">
        <v>12293</v>
      </c>
      <c r="G4402" t="s">
        <v>150</v>
      </c>
      <c r="H4402" t="s">
        <v>46</v>
      </c>
      <c r="I4402" t="s">
        <v>129</v>
      </c>
      <c r="J4402" t="s">
        <v>130</v>
      </c>
      <c r="K4402" t="s">
        <v>131</v>
      </c>
      <c r="L4402" t="s">
        <v>12294</v>
      </c>
      <c r="M4402" t="s">
        <v>12295</v>
      </c>
      <c r="N4402">
        <v>1.0308333329999999</v>
      </c>
      <c r="O4402">
        <v>0</v>
      </c>
      <c r="P4402">
        <v>19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19.585833000000001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2769383</v>
      </c>
      <c r="B4403">
        <v>1</v>
      </c>
      <c r="C4403" t="s">
        <v>76</v>
      </c>
      <c r="D4403" t="s">
        <v>89</v>
      </c>
      <c r="E4403" t="s">
        <v>167</v>
      </c>
      <c r="F4403" t="s">
        <v>12296</v>
      </c>
      <c r="G4403" t="s">
        <v>160</v>
      </c>
      <c r="H4403" t="s">
        <v>46</v>
      </c>
      <c r="I4403" t="s">
        <v>129</v>
      </c>
      <c r="J4403" t="s">
        <v>130</v>
      </c>
      <c r="K4403" t="s">
        <v>131</v>
      </c>
      <c r="L4403" t="s">
        <v>12297</v>
      </c>
      <c r="M4403" t="s">
        <v>12298</v>
      </c>
      <c r="N4403">
        <v>0.234444444</v>
      </c>
      <c r="O4403">
        <v>0</v>
      </c>
      <c r="P4403">
        <v>108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25.32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2769403</v>
      </c>
      <c r="B4404">
        <v>1</v>
      </c>
      <c r="C4404" t="s">
        <v>76</v>
      </c>
      <c r="D4404" t="s">
        <v>101</v>
      </c>
      <c r="E4404" t="s">
        <v>163</v>
      </c>
      <c r="F4404" t="s">
        <v>12299</v>
      </c>
      <c r="G4404" t="s">
        <v>364</v>
      </c>
      <c r="H4404" t="s">
        <v>47</v>
      </c>
      <c r="I4404" t="s">
        <v>129</v>
      </c>
      <c r="J4404" t="s">
        <v>130</v>
      </c>
      <c r="K4404" t="s">
        <v>131</v>
      </c>
      <c r="L4404" t="s">
        <v>12300</v>
      </c>
      <c r="M4404" t="s">
        <v>12301</v>
      </c>
      <c r="N4404">
        <v>3.8869444440000001</v>
      </c>
      <c r="O4404">
        <v>15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58.304167</v>
      </c>
      <c r="V4404">
        <v>0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2769387</v>
      </c>
      <c r="B4405">
        <v>1</v>
      </c>
      <c r="C4405" t="s">
        <v>76</v>
      </c>
      <c r="D4405" t="s">
        <v>79</v>
      </c>
      <c r="E4405" t="s">
        <v>126</v>
      </c>
      <c r="F4405" t="s">
        <v>12302</v>
      </c>
      <c r="G4405" t="s">
        <v>277</v>
      </c>
      <c r="H4405" t="s">
        <v>46</v>
      </c>
      <c r="I4405" t="s">
        <v>129</v>
      </c>
      <c r="J4405" t="s">
        <v>130</v>
      </c>
      <c r="K4405" t="s">
        <v>131</v>
      </c>
      <c r="L4405" t="s">
        <v>12303</v>
      </c>
      <c r="M4405" t="s">
        <v>12304</v>
      </c>
      <c r="N4405">
        <v>1.5694444439999999</v>
      </c>
      <c r="O4405">
        <v>0</v>
      </c>
      <c r="P4405">
        <v>71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111.430556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2769405</v>
      </c>
      <c r="B4406">
        <v>1</v>
      </c>
      <c r="C4406" t="s">
        <v>76</v>
      </c>
      <c r="D4406" t="s">
        <v>91</v>
      </c>
      <c r="E4406" t="s">
        <v>153</v>
      </c>
      <c r="F4406" t="s">
        <v>12305</v>
      </c>
      <c r="G4406" t="s">
        <v>155</v>
      </c>
      <c r="H4406" t="s">
        <v>46</v>
      </c>
      <c r="I4406" t="s">
        <v>129</v>
      </c>
      <c r="J4406" t="s">
        <v>130</v>
      </c>
      <c r="K4406" t="s">
        <v>131</v>
      </c>
      <c r="L4406" t="s">
        <v>12306</v>
      </c>
      <c r="M4406" t="s">
        <v>12307</v>
      </c>
      <c r="N4406">
        <v>4.8233333329999999</v>
      </c>
      <c r="O4406">
        <v>0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4.8233329999999999</v>
      </c>
      <c r="Y4406">
        <v>0</v>
      </c>
      <c r="Z4406">
        <v>0</v>
      </c>
    </row>
    <row r="4407" spans="1:26" x14ac:dyDescent="0.3">
      <c r="A4407">
        <v>2769391</v>
      </c>
      <c r="B4407">
        <v>1</v>
      </c>
      <c r="C4407" t="s">
        <v>76</v>
      </c>
      <c r="D4407" t="s">
        <v>87</v>
      </c>
      <c r="E4407" t="s">
        <v>158</v>
      </c>
      <c r="F4407" t="s">
        <v>12308</v>
      </c>
      <c r="G4407" t="s">
        <v>199</v>
      </c>
      <c r="H4407" t="s">
        <v>47</v>
      </c>
      <c r="I4407" t="s">
        <v>129</v>
      </c>
      <c r="J4407" t="s">
        <v>130</v>
      </c>
      <c r="K4407" t="s">
        <v>131</v>
      </c>
      <c r="L4407" t="s">
        <v>12309</v>
      </c>
      <c r="M4407" t="s">
        <v>12310</v>
      </c>
      <c r="N4407">
        <v>0.834166666</v>
      </c>
      <c r="O4407">
        <v>0</v>
      </c>
      <c r="P4407">
        <v>0</v>
      </c>
      <c r="Q4407">
        <v>0</v>
      </c>
      <c r="R4407">
        <v>0</v>
      </c>
      <c r="S4407">
        <v>6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5.0049999999999999</v>
      </c>
      <c r="Z4407">
        <v>0</v>
      </c>
    </row>
    <row r="4408" spans="1:26" x14ac:dyDescent="0.3">
      <c r="A4408">
        <v>2769395</v>
      </c>
      <c r="B4408">
        <v>1</v>
      </c>
      <c r="C4408" t="s">
        <v>77</v>
      </c>
      <c r="D4408" t="s">
        <v>118</v>
      </c>
      <c r="E4408" t="s">
        <v>163</v>
      </c>
      <c r="F4408" t="s">
        <v>12311</v>
      </c>
      <c r="G4408" t="s">
        <v>195</v>
      </c>
      <c r="H4408" t="s">
        <v>47</v>
      </c>
      <c r="I4408" t="s">
        <v>129</v>
      </c>
      <c r="J4408" t="s">
        <v>130</v>
      </c>
      <c r="K4408" t="s">
        <v>131</v>
      </c>
      <c r="L4408" t="s">
        <v>12312</v>
      </c>
      <c r="M4408" t="s">
        <v>12313</v>
      </c>
      <c r="N4408">
        <v>2.7552777769999999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50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137.76388900000001</v>
      </c>
    </row>
    <row r="4409" spans="1:26" x14ac:dyDescent="0.3">
      <c r="A4409">
        <v>2769393</v>
      </c>
      <c r="B4409">
        <v>1</v>
      </c>
      <c r="C4409" t="s">
        <v>76</v>
      </c>
      <c r="D4409" t="s">
        <v>101</v>
      </c>
      <c r="E4409" t="s">
        <v>126</v>
      </c>
      <c r="F4409" t="s">
        <v>12314</v>
      </c>
      <c r="G4409" t="s">
        <v>128</v>
      </c>
      <c r="H4409" t="s">
        <v>46</v>
      </c>
      <c r="I4409" t="s">
        <v>129</v>
      </c>
      <c r="J4409" t="s">
        <v>130</v>
      </c>
      <c r="K4409" t="s">
        <v>131</v>
      </c>
      <c r="L4409" t="s">
        <v>12315</v>
      </c>
      <c r="M4409" t="s">
        <v>12316</v>
      </c>
      <c r="N4409">
        <v>1.3983333330000001</v>
      </c>
      <c r="O4409">
        <v>0</v>
      </c>
      <c r="P4409">
        <v>111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155.215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2769398</v>
      </c>
      <c r="B4410">
        <v>1</v>
      </c>
      <c r="C4410" t="s">
        <v>76</v>
      </c>
      <c r="D4410" t="s">
        <v>102</v>
      </c>
      <c r="E4410" t="s">
        <v>167</v>
      </c>
      <c r="F4410" t="s">
        <v>11058</v>
      </c>
      <c r="G4410" t="s">
        <v>195</v>
      </c>
      <c r="H4410" t="s">
        <v>46</v>
      </c>
      <c r="I4410" t="s">
        <v>129</v>
      </c>
      <c r="J4410" t="s">
        <v>130</v>
      </c>
      <c r="K4410" t="s">
        <v>131</v>
      </c>
      <c r="L4410" t="s">
        <v>12317</v>
      </c>
      <c r="M4410" t="s">
        <v>12318</v>
      </c>
      <c r="N4410">
        <v>2.105555555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14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29.477778000000001</v>
      </c>
    </row>
    <row r="4411" spans="1:26" x14ac:dyDescent="0.3">
      <c r="A4411">
        <v>2769407</v>
      </c>
      <c r="B4411">
        <v>1</v>
      </c>
      <c r="C4411" t="s">
        <v>76</v>
      </c>
      <c r="D4411" t="s">
        <v>88</v>
      </c>
      <c r="E4411" t="s">
        <v>153</v>
      </c>
      <c r="F4411" t="s">
        <v>12319</v>
      </c>
      <c r="G4411" t="s">
        <v>155</v>
      </c>
      <c r="H4411" t="s">
        <v>46</v>
      </c>
      <c r="I4411" t="s">
        <v>129</v>
      </c>
      <c r="J4411" t="s">
        <v>130</v>
      </c>
      <c r="K4411" t="s">
        <v>131</v>
      </c>
      <c r="L4411" t="s">
        <v>12320</v>
      </c>
      <c r="M4411" t="s">
        <v>12321</v>
      </c>
      <c r="N4411">
        <v>2.2494444439999999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2.249444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2769408</v>
      </c>
      <c r="B4412">
        <v>1</v>
      </c>
      <c r="C4412" t="s">
        <v>77</v>
      </c>
      <c r="D4412" t="s">
        <v>112</v>
      </c>
      <c r="E4412" t="s">
        <v>222</v>
      </c>
      <c r="F4412" t="s">
        <v>12322</v>
      </c>
      <c r="G4412" t="s">
        <v>199</v>
      </c>
      <c r="H4412" t="s">
        <v>47</v>
      </c>
      <c r="I4412" t="s">
        <v>129</v>
      </c>
      <c r="J4412" t="s">
        <v>130</v>
      </c>
      <c r="K4412" t="s">
        <v>131</v>
      </c>
      <c r="L4412" t="s">
        <v>12323</v>
      </c>
      <c r="M4412" t="s">
        <v>12324</v>
      </c>
      <c r="N4412">
        <v>6.5277776999999995E-2</v>
      </c>
      <c r="O4412">
        <v>0</v>
      </c>
      <c r="P4412">
        <v>0</v>
      </c>
      <c r="Q4412">
        <v>70</v>
      </c>
      <c r="R4412">
        <v>81</v>
      </c>
      <c r="S4412">
        <v>75</v>
      </c>
      <c r="T4412">
        <v>1255</v>
      </c>
      <c r="U4412">
        <v>0</v>
      </c>
      <c r="V4412">
        <v>0</v>
      </c>
      <c r="W4412">
        <v>4.5694439999999998</v>
      </c>
      <c r="X4412">
        <v>5.2874999999999996</v>
      </c>
      <c r="Y4412">
        <v>4.8958329999999997</v>
      </c>
      <c r="Z4412">
        <v>81.923609999999996</v>
      </c>
    </row>
    <row r="4413" spans="1:26" x14ac:dyDescent="0.3">
      <c r="A4413">
        <v>2769417</v>
      </c>
      <c r="B4413">
        <v>1</v>
      </c>
      <c r="C4413" t="s">
        <v>76</v>
      </c>
      <c r="D4413" t="s">
        <v>92</v>
      </c>
      <c r="E4413" t="s">
        <v>126</v>
      </c>
      <c r="F4413" t="s">
        <v>12325</v>
      </c>
      <c r="G4413" t="s">
        <v>128</v>
      </c>
      <c r="H4413" t="s">
        <v>46</v>
      </c>
      <c r="I4413" t="s">
        <v>129</v>
      </c>
      <c r="J4413" t="s">
        <v>130</v>
      </c>
      <c r="K4413" t="s">
        <v>131</v>
      </c>
      <c r="L4413" t="s">
        <v>12326</v>
      </c>
      <c r="M4413" t="s">
        <v>12327</v>
      </c>
      <c r="N4413">
        <v>1.517222222</v>
      </c>
      <c r="O4413">
        <v>0</v>
      </c>
      <c r="P4413">
        <v>0</v>
      </c>
      <c r="Q4413">
        <v>0</v>
      </c>
      <c r="R4413">
        <v>82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124.412222</v>
      </c>
      <c r="Y4413">
        <v>0</v>
      </c>
      <c r="Z4413">
        <v>0</v>
      </c>
    </row>
    <row r="4414" spans="1:26" x14ac:dyDescent="0.3">
      <c r="A4414">
        <v>2769418</v>
      </c>
      <c r="B4414">
        <v>1</v>
      </c>
      <c r="C4414" t="s">
        <v>76</v>
      </c>
      <c r="D4414" t="s">
        <v>81</v>
      </c>
      <c r="E4414" t="s">
        <v>145</v>
      </c>
      <c r="F4414" t="s">
        <v>12328</v>
      </c>
      <c r="G4414" t="s">
        <v>160</v>
      </c>
      <c r="H4414" t="s">
        <v>46</v>
      </c>
      <c r="I4414" t="s">
        <v>129</v>
      </c>
      <c r="J4414" t="s">
        <v>130</v>
      </c>
      <c r="K4414" t="s">
        <v>131</v>
      </c>
      <c r="L4414" t="s">
        <v>12329</v>
      </c>
      <c r="M4414" t="s">
        <v>12330</v>
      </c>
      <c r="N4414">
        <v>0.82305555500000005</v>
      </c>
      <c r="O4414">
        <v>0</v>
      </c>
      <c r="P4414">
        <v>99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81.482500000000002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2769423</v>
      </c>
      <c r="B4415">
        <v>1</v>
      </c>
      <c r="C4415" t="s">
        <v>76</v>
      </c>
      <c r="D4415" t="s">
        <v>78</v>
      </c>
      <c r="E4415" t="s">
        <v>145</v>
      </c>
      <c r="F4415" t="s">
        <v>12331</v>
      </c>
      <c r="G4415" t="s">
        <v>150</v>
      </c>
      <c r="H4415" t="s">
        <v>46</v>
      </c>
      <c r="I4415" t="s">
        <v>129</v>
      </c>
      <c r="J4415" t="s">
        <v>130</v>
      </c>
      <c r="K4415" t="s">
        <v>131</v>
      </c>
      <c r="L4415" t="s">
        <v>12332</v>
      </c>
      <c r="M4415" t="s">
        <v>12333</v>
      </c>
      <c r="N4415">
        <v>1.433333333</v>
      </c>
      <c r="O4415">
        <v>0</v>
      </c>
      <c r="P4415">
        <v>64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91.733333000000002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2769422</v>
      </c>
      <c r="B4416">
        <v>1</v>
      </c>
      <c r="C4416" t="s">
        <v>76</v>
      </c>
      <c r="D4416" t="s">
        <v>101</v>
      </c>
      <c r="E4416" t="s">
        <v>222</v>
      </c>
      <c r="F4416" t="s">
        <v>994</v>
      </c>
      <c r="G4416" t="s">
        <v>160</v>
      </c>
      <c r="H4416" t="s">
        <v>47</v>
      </c>
      <c r="I4416" t="s">
        <v>129</v>
      </c>
      <c r="J4416" t="s">
        <v>130</v>
      </c>
      <c r="K4416" t="s">
        <v>131</v>
      </c>
      <c r="L4416" t="s">
        <v>12334</v>
      </c>
      <c r="M4416" t="s">
        <v>12335</v>
      </c>
      <c r="N4416">
        <v>0.450833333</v>
      </c>
      <c r="O4416">
        <v>23</v>
      </c>
      <c r="P4416">
        <v>405</v>
      </c>
      <c r="Q4416">
        <v>0</v>
      </c>
      <c r="R4416">
        <v>0</v>
      </c>
      <c r="S4416">
        <v>0</v>
      </c>
      <c r="T4416">
        <v>0</v>
      </c>
      <c r="U4416">
        <v>10.369166999999999</v>
      </c>
      <c r="V4416">
        <v>182.58750000000001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2769429</v>
      </c>
      <c r="B4417">
        <v>1</v>
      </c>
      <c r="C4417" t="s">
        <v>77</v>
      </c>
      <c r="D4417" t="s">
        <v>112</v>
      </c>
      <c r="E4417" t="s">
        <v>167</v>
      </c>
      <c r="F4417" t="s">
        <v>12336</v>
      </c>
      <c r="G4417" t="s">
        <v>195</v>
      </c>
      <c r="H4417" t="s">
        <v>46</v>
      </c>
      <c r="I4417" t="s">
        <v>129</v>
      </c>
      <c r="J4417" t="s">
        <v>130</v>
      </c>
      <c r="K4417" t="s">
        <v>131</v>
      </c>
      <c r="L4417" t="s">
        <v>12337</v>
      </c>
      <c r="M4417" t="s">
        <v>12338</v>
      </c>
      <c r="N4417">
        <v>2.9905555549999998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62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185.414444</v>
      </c>
    </row>
    <row r="4418" spans="1:26" x14ac:dyDescent="0.3">
      <c r="A4418">
        <v>2769433</v>
      </c>
      <c r="B4418">
        <v>1</v>
      </c>
      <c r="C4418" t="s">
        <v>77</v>
      </c>
      <c r="D4418" t="s">
        <v>112</v>
      </c>
      <c r="E4418" t="s">
        <v>163</v>
      </c>
      <c r="F4418" t="s">
        <v>12162</v>
      </c>
      <c r="G4418" t="s">
        <v>199</v>
      </c>
      <c r="H4418" t="s">
        <v>47</v>
      </c>
      <c r="I4418" t="s">
        <v>129</v>
      </c>
      <c r="J4418" t="s">
        <v>130</v>
      </c>
      <c r="K4418" t="s">
        <v>131</v>
      </c>
      <c r="L4418" t="s">
        <v>12339</v>
      </c>
      <c r="M4418" t="s">
        <v>12340</v>
      </c>
      <c r="N4418">
        <v>1.664722222</v>
      </c>
      <c r="O4418">
        <v>0</v>
      </c>
      <c r="P4418">
        <v>0</v>
      </c>
      <c r="Q4418">
        <v>0</v>
      </c>
      <c r="R4418">
        <v>0</v>
      </c>
      <c r="S4418">
        <v>1</v>
      </c>
      <c r="T4418">
        <v>270</v>
      </c>
      <c r="U4418">
        <v>0</v>
      </c>
      <c r="V4418">
        <v>0</v>
      </c>
      <c r="W4418">
        <v>0</v>
      </c>
      <c r="X4418">
        <v>0</v>
      </c>
      <c r="Y4418">
        <v>1.664722</v>
      </c>
      <c r="Z4418">
        <v>449.47500000000002</v>
      </c>
    </row>
    <row r="4419" spans="1:26" x14ac:dyDescent="0.3">
      <c r="A4419">
        <v>2769436</v>
      </c>
      <c r="B4419">
        <v>1</v>
      </c>
      <c r="C4419" t="s">
        <v>77</v>
      </c>
      <c r="D4419" t="s">
        <v>123</v>
      </c>
      <c r="E4419" t="s">
        <v>126</v>
      </c>
      <c r="F4419" t="s">
        <v>12341</v>
      </c>
      <c r="G4419" t="s">
        <v>128</v>
      </c>
      <c r="H4419" t="s">
        <v>46</v>
      </c>
      <c r="I4419" t="s">
        <v>129</v>
      </c>
      <c r="J4419" t="s">
        <v>130</v>
      </c>
      <c r="K4419" t="s">
        <v>131</v>
      </c>
      <c r="L4419" t="s">
        <v>12342</v>
      </c>
      <c r="M4419" t="s">
        <v>12343</v>
      </c>
      <c r="N4419">
        <v>4.0763888880000003</v>
      </c>
      <c r="O4419">
        <v>0</v>
      </c>
      <c r="P4419">
        <v>23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93.756944000000004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2769418</v>
      </c>
      <c r="B4420">
        <v>2</v>
      </c>
      <c r="C4420" t="s">
        <v>76</v>
      </c>
      <c r="D4420" t="s">
        <v>81</v>
      </c>
      <c r="E4420" t="s">
        <v>167</v>
      </c>
      <c r="F4420" t="s">
        <v>2693</v>
      </c>
      <c r="G4420" t="s">
        <v>160</v>
      </c>
      <c r="H4420" t="s">
        <v>46</v>
      </c>
      <c r="I4420" t="s">
        <v>129</v>
      </c>
      <c r="J4420" t="s">
        <v>130</v>
      </c>
      <c r="K4420" t="s">
        <v>131</v>
      </c>
      <c r="L4420" t="s">
        <v>12330</v>
      </c>
      <c r="M4420" t="s">
        <v>12344</v>
      </c>
      <c r="N4420">
        <v>0.34777777700000001</v>
      </c>
      <c r="O4420">
        <v>0</v>
      </c>
      <c r="P4420">
        <v>672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233.70666600000001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2769425</v>
      </c>
      <c r="B4421">
        <v>2</v>
      </c>
      <c r="C4421" t="s">
        <v>77</v>
      </c>
      <c r="D4421" t="s">
        <v>108</v>
      </c>
      <c r="E4421" t="s">
        <v>163</v>
      </c>
      <c r="F4421" t="s">
        <v>12345</v>
      </c>
      <c r="G4421" t="s">
        <v>12279</v>
      </c>
      <c r="H4421" t="s">
        <v>47</v>
      </c>
      <c r="I4421" t="s">
        <v>129</v>
      </c>
      <c r="J4421" t="s">
        <v>130</v>
      </c>
      <c r="K4421" t="s">
        <v>131</v>
      </c>
      <c r="L4421" t="s">
        <v>12280</v>
      </c>
      <c r="M4421" t="s">
        <v>12346</v>
      </c>
      <c r="N4421">
        <v>0.46972222200000002</v>
      </c>
      <c r="O4421">
        <v>2</v>
      </c>
      <c r="P4421">
        <v>266</v>
      </c>
      <c r="Q4421">
        <v>0</v>
      </c>
      <c r="R4421">
        <v>0</v>
      </c>
      <c r="S4421">
        <v>0</v>
      </c>
      <c r="T4421">
        <v>0</v>
      </c>
      <c r="U4421">
        <v>0.93944399999999995</v>
      </c>
      <c r="V4421">
        <v>124.946111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2769443</v>
      </c>
      <c r="B4422">
        <v>1</v>
      </c>
      <c r="C4422" t="s">
        <v>76</v>
      </c>
      <c r="D4422" t="s">
        <v>101</v>
      </c>
      <c r="E4422" t="s">
        <v>126</v>
      </c>
      <c r="F4422" t="s">
        <v>4099</v>
      </c>
      <c r="G4422" t="s">
        <v>128</v>
      </c>
      <c r="H4422" t="s">
        <v>46</v>
      </c>
      <c r="I4422" t="s">
        <v>129</v>
      </c>
      <c r="J4422" t="s">
        <v>130</v>
      </c>
      <c r="K4422" t="s">
        <v>131</v>
      </c>
      <c r="L4422" t="s">
        <v>12347</v>
      </c>
      <c r="M4422" t="s">
        <v>12348</v>
      </c>
      <c r="N4422">
        <v>1.6430555549999999</v>
      </c>
      <c r="O4422">
        <v>0</v>
      </c>
      <c r="P4422">
        <v>534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877.39166599999999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2771719</v>
      </c>
      <c r="B4423">
        <v>1</v>
      </c>
      <c r="C4423" t="s">
        <v>76</v>
      </c>
      <c r="D4423" t="s">
        <v>101</v>
      </c>
      <c r="E4423" t="s">
        <v>163</v>
      </c>
      <c r="F4423" t="s">
        <v>12349</v>
      </c>
      <c r="G4423" t="s">
        <v>264</v>
      </c>
      <c r="H4423" t="s">
        <v>47</v>
      </c>
      <c r="I4423" t="s">
        <v>129</v>
      </c>
      <c r="J4423" t="s">
        <v>130</v>
      </c>
      <c r="K4423" t="s">
        <v>131</v>
      </c>
      <c r="L4423" t="s">
        <v>12350</v>
      </c>
      <c r="M4423" t="s">
        <v>12351</v>
      </c>
      <c r="N4423">
        <v>1.3588888880000001</v>
      </c>
      <c r="O4423">
        <v>1</v>
      </c>
      <c r="P4423">
        <v>158</v>
      </c>
      <c r="Q4423">
        <v>0</v>
      </c>
      <c r="R4423">
        <v>0</v>
      </c>
      <c r="S4423">
        <v>0</v>
      </c>
      <c r="T4423">
        <v>0</v>
      </c>
      <c r="U4423">
        <v>1.358889</v>
      </c>
      <c r="V4423">
        <v>214.704444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2769446</v>
      </c>
      <c r="B4424">
        <v>1</v>
      </c>
      <c r="C4424" t="s">
        <v>76</v>
      </c>
      <c r="D4424" t="s">
        <v>88</v>
      </c>
      <c r="E4424" t="s">
        <v>153</v>
      </c>
      <c r="F4424" t="s">
        <v>12352</v>
      </c>
      <c r="G4424" t="s">
        <v>155</v>
      </c>
      <c r="H4424" t="s">
        <v>46</v>
      </c>
      <c r="I4424" t="s">
        <v>129</v>
      </c>
      <c r="J4424" t="s">
        <v>130</v>
      </c>
      <c r="K4424" t="s">
        <v>131</v>
      </c>
      <c r="L4424" t="s">
        <v>12353</v>
      </c>
      <c r="M4424" t="s">
        <v>12354</v>
      </c>
      <c r="N4424">
        <v>1.5352777769999999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1.5352779999999999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2769425</v>
      </c>
      <c r="B4425">
        <v>3</v>
      </c>
      <c r="C4425" t="s">
        <v>77</v>
      </c>
      <c r="D4425" t="s">
        <v>108</v>
      </c>
      <c r="E4425" t="s">
        <v>158</v>
      </c>
      <c r="F4425" t="s">
        <v>6446</v>
      </c>
      <c r="G4425" t="s">
        <v>12279</v>
      </c>
      <c r="H4425" t="s">
        <v>47</v>
      </c>
      <c r="I4425" t="s">
        <v>129</v>
      </c>
      <c r="J4425" t="s">
        <v>130</v>
      </c>
      <c r="K4425" t="s">
        <v>131</v>
      </c>
      <c r="L4425" t="s">
        <v>12346</v>
      </c>
      <c r="M4425" t="s">
        <v>12355</v>
      </c>
      <c r="N4425">
        <v>3.366944444</v>
      </c>
      <c r="O4425">
        <v>8</v>
      </c>
      <c r="P4425">
        <v>708</v>
      </c>
      <c r="Q4425">
        <v>0</v>
      </c>
      <c r="R4425">
        <v>0</v>
      </c>
      <c r="S4425">
        <v>18</v>
      </c>
      <c r="T4425">
        <v>646</v>
      </c>
      <c r="U4425">
        <v>26.935555999999998</v>
      </c>
      <c r="V4425">
        <v>2383.7966660000002</v>
      </c>
      <c r="W4425">
        <v>0</v>
      </c>
      <c r="X4425">
        <v>0</v>
      </c>
      <c r="Y4425">
        <v>60.604999999999997</v>
      </c>
      <c r="Z4425">
        <v>2175.0461110000001</v>
      </c>
    </row>
    <row r="4426" spans="1:26" x14ac:dyDescent="0.3">
      <c r="A4426">
        <v>2769455</v>
      </c>
      <c r="B4426">
        <v>1</v>
      </c>
      <c r="C4426" t="s">
        <v>76</v>
      </c>
      <c r="D4426" t="s">
        <v>103</v>
      </c>
      <c r="E4426" t="s">
        <v>153</v>
      </c>
      <c r="F4426" t="s">
        <v>12356</v>
      </c>
      <c r="G4426" t="s">
        <v>155</v>
      </c>
      <c r="H4426" t="s">
        <v>46</v>
      </c>
      <c r="I4426" t="s">
        <v>129</v>
      </c>
      <c r="J4426" t="s">
        <v>130</v>
      </c>
      <c r="K4426" t="s">
        <v>131</v>
      </c>
      <c r="L4426" t="s">
        <v>12357</v>
      </c>
      <c r="M4426" t="s">
        <v>12358</v>
      </c>
      <c r="N4426">
        <v>1.066944444</v>
      </c>
      <c r="O4426">
        <v>0</v>
      </c>
      <c r="P4426">
        <v>0</v>
      </c>
      <c r="Q4426">
        <v>0</v>
      </c>
      <c r="R4426">
        <v>13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13.870278000000001</v>
      </c>
      <c r="Y4426">
        <v>0</v>
      </c>
      <c r="Z4426">
        <v>0</v>
      </c>
    </row>
    <row r="4427" spans="1:26" x14ac:dyDescent="0.3">
      <c r="A4427">
        <v>2769456</v>
      </c>
      <c r="B4427">
        <v>1</v>
      </c>
      <c r="C4427" t="s">
        <v>76</v>
      </c>
      <c r="D4427" t="s">
        <v>92</v>
      </c>
      <c r="E4427" t="s">
        <v>167</v>
      </c>
      <c r="F4427" t="s">
        <v>12359</v>
      </c>
      <c r="G4427" t="s">
        <v>195</v>
      </c>
      <c r="H4427" t="s">
        <v>46</v>
      </c>
      <c r="I4427" t="s">
        <v>129</v>
      </c>
      <c r="J4427" t="s">
        <v>130</v>
      </c>
      <c r="K4427" t="s">
        <v>131</v>
      </c>
      <c r="L4427" t="s">
        <v>12360</v>
      </c>
      <c r="M4427" t="s">
        <v>12361</v>
      </c>
      <c r="N4427">
        <v>0.821944444</v>
      </c>
      <c r="O4427">
        <v>0</v>
      </c>
      <c r="P4427">
        <v>0</v>
      </c>
      <c r="Q4427">
        <v>0</v>
      </c>
      <c r="R4427">
        <v>196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161.101111</v>
      </c>
      <c r="Y4427">
        <v>0</v>
      </c>
      <c r="Z4427">
        <v>0</v>
      </c>
    </row>
    <row r="4428" spans="1:26" x14ac:dyDescent="0.3">
      <c r="A4428">
        <v>2769459</v>
      </c>
      <c r="B4428">
        <v>1</v>
      </c>
      <c r="C4428" t="s">
        <v>76</v>
      </c>
      <c r="D4428" t="s">
        <v>91</v>
      </c>
      <c r="E4428" t="s">
        <v>222</v>
      </c>
      <c r="F4428" t="s">
        <v>12362</v>
      </c>
      <c r="G4428" t="s">
        <v>199</v>
      </c>
      <c r="H4428" t="s">
        <v>47</v>
      </c>
      <c r="I4428" t="s">
        <v>339</v>
      </c>
      <c r="J4428" t="s">
        <v>130</v>
      </c>
      <c r="K4428" t="s">
        <v>131</v>
      </c>
      <c r="L4428" t="s">
        <v>12363</v>
      </c>
      <c r="M4428" t="s">
        <v>12364</v>
      </c>
      <c r="N4428">
        <v>1.2777777000000001E-2</v>
      </c>
      <c r="O4428">
        <v>67</v>
      </c>
      <c r="P4428">
        <v>2830</v>
      </c>
      <c r="Q4428">
        <v>0</v>
      </c>
      <c r="R4428">
        <v>0</v>
      </c>
      <c r="S4428">
        <v>0</v>
      </c>
      <c r="T4428">
        <v>0</v>
      </c>
      <c r="U4428">
        <v>0.85611099999999996</v>
      </c>
      <c r="V4428">
        <v>36.161109000000003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2769464</v>
      </c>
      <c r="B4429">
        <v>1</v>
      </c>
      <c r="C4429" t="s">
        <v>77</v>
      </c>
      <c r="D4429" t="s">
        <v>114</v>
      </c>
      <c r="E4429" t="s">
        <v>126</v>
      </c>
      <c r="F4429" t="s">
        <v>12365</v>
      </c>
      <c r="G4429" t="s">
        <v>160</v>
      </c>
      <c r="H4429" t="s">
        <v>46</v>
      </c>
      <c r="I4429" t="s">
        <v>129</v>
      </c>
      <c r="J4429" t="s">
        <v>130</v>
      </c>
      <c r="K4429" t="s">
        <v>131</v>
      </c>
      <c r="L4429" t="s">
        <v>12366</v>
      </c>
      <c r="M4429" t="s">
        <v>12367</v>
      </c>
      <c r="N4429">
        <v>0.38305555499999999</v>
      </c>
      <c r="O4429">
        <v>0</v>
      </c>
      <c r="P4429">
        <v>179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68.566944000000007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2769475</v>
      </c>
      <c r="B4430">
        <v>1</v>
      </c>
      <c r="C4430" t="s">
        <v>76</v>
      </c>
      <c r="D4430" t="s">
        <v>89</v>
      </c>
      <c r="E4430" t="s">
        <v>222</v>
      </c>
      <c r="F4430" t="s">
        <v>3097</v>
      </c>
      <c r="G4430" t="s">
        <v>199</v>
      </c>
      <c r="H4430" t="s">
        <v>47</v>
      </c>
      <c r="I4430" t="s">
        <v>129</v>
      </c>
      <c r="J4430" t="s">
        <v>130</v>
      </c>
      <c r="K4430" t="s">
        <v>131</v>
      </c>
      <c r="L4430" t="s">
        <v>12368</v>
      </c>
      <c r="M4430" t="s">
        <v>12369</v>
      </c>
      <c r="N4430">
        <v>1.160555555</v>
      </c>
      <c r="O4430">
        <v>4</v>
      </c>
      <c r="P4430">
        <v>7693</v>
      </c>
      <c r="Q4430">
        <v>0</v>
      </c>
      <c r="R4430">
        <v>0</v>
      </c>
      <c r="S4430">
        <v>0</v>
      </c>
      <c r="T4430">
        <v>0</v>
      </c>
      <c r="U4430">
        <v>4.6422220000000003</v>
      </c>
      <c r="V4430">
        <v>8928.1538849999997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2769479</v>
      </c>
      <c r="B4431">
        <v>1</v>
      </c>
      <c r="C4431" t="s">
        <v>76</v>
      </c>
      <c r="D4431" t="s">
        <v>101</v>
      </c>
      <c r="E4431" t="s">
        <v>167</v>
      </c>
      <c r="F4431" t="s">
        <v>12370</v>
      </c>
      <c r="G4431" t="s">
        <v>160</v>
      </c>
      <c r="H4431" t="s">
        <v>46</v>
      </c>
      <c r="I4431" t="s">
        <v>129</v>
      </c>
      <c r="J4431" t="s">
        <v>130</v>
      </c>
      <c r="K4431" t="s">
        <v>131</v>
      </c>
      <c r="L4431" t="s">
        <v>12371</v>
      </c>
      <c r="M4431" t="s">
        <v>12372</v>
      </c>
      <c r="N4431">
        <v>4.7755555550000004</v>
      </c>
      <c r="O4431">
        <v>0</v>
      </c>
      <c r="P4431">
        <v>327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1561.6066659999999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2769484</v>
      </c>
      <c r="B4432">
        <v>1</v>
      </c>
      <c r="C4432" t="s">
        <v>76</v>
      </c>
      <c r="D4432" t="s">
        <v>101</v>
      </c>
      <c r="E4432" t="s">
        <v>167</v>
      </c>
      <c r="F4432" t="s">
        <v>12373</v>
      </c>
      <c r="G4432" t="s">
        <v>160</v>
      </c>
      <c r="H4432" t="s">
        <v>46</v>
      </c>
      <c r="I4432" t="s">
        <v>129</v>
      </c>
      <c r="J4432" t="s">
        <v>130</v>
      </c>
      <c r="K4432" t="s">
        <v>131</v>
      </c>
      <c r="L4432" t="s">
        <v>12374</v>
      </c>
      <c r="M4432" t="s">
        <v>12375</v>
      </c>
      <c r="N4432">
        <v>0.99194444400000004</v>
      </c>
      <c r="O4432">
        <v>0</v>
      </c>
      <c r="P4432">
        <v>158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156.72722200000001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2769485</v>
      </c>
      <c r="B4433">
        <v>1</v>
      </c>
      <c r="C4433" t="s">
        <v>76</v>
      </c>
      <c r="D4433" t="s">
        <v>101</v>
      </c>
      <c r="E4433" t="s">
        <v>167</v>
      </c>
      <c r="F4433" t="s">
        <v>12376</v>
      </c>
      <c r="G4433" t="s">
        <v>195</v>
      </c>
      <c r="H4433" t="s">
        <v>46</v>
      </c>
      <c r="I4433" t="s">
        <v>129</v>
      </c>
      <c r="J4433" t="s">
        <v>130</v>
      </c>
      <c r="K4433" t="s">
        <v>131</v>
      </c>
      <c r="L4433" t="s">
        <v>12377</v>
      </c>
      <c r="M4433" t="s">
        <v>12378</v>
      </c>
      <c r="N4433">
        <v>7.2941666659999997</v>
      </c>
      <c r="O4433">
        <v>0</v>
      </c>
      <c r="P4433">
        <v>494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3603.3183330000002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2769488</v>
      </c>
      <c r="B4434">
        <v>1</v>
      </c>
      <c r="C4434" t="s">
        <v>76</v>
      </c>
      <c r="D4434" t="s">
        <v>93</v>
      </c>
      <c r="E4434" t="s">
        <v>126</v>
      </c>
      <c r="F4434" t="s">
        <v>12379</v>
      </c>
      <c r="G4434" t="s">
        <v>578</v>
      </c>
      <c r="H4434" t="s">
        <v>46</v>
      </c>
      <c r="I4434" t="s">
        <v>129</v>
      </c>
      <c r="J4434" t="s">
        <v>15</v>
      </c>
      <c r="K4434" t="s">
        <v>131</v>
      </c>
      <c r="L4434" t="s">
        <v>12380</v>
      </c>
      <c r="M4434" t="s">
        <v>12381</v>
      </c>
      <c r="N4434">
        <v>2.5786111109999998</v>
      </c>
      <c r="O4434">
        <v>0</v>
      </c>
      <c r="P4434">
        <v>7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18.050277999999999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2769495</v>
      </c>
      <c r="B4435">
        <v>1</v>
      </c>
      <c r="C4435" t="s">
        <v>77</v>
      </c>
      <c r="D4435" t="s">
        <v>124</v>
      </c>
      <c r="E4435" t="s">
        <v>158</v>
      </c>
      <c r="F4435" t="s">
        <v>7599</v>
      </c>
      <c r="G4435" t="s">
        <v>199</v>
      </c>
      <c r="H4435" t="s">
        <v>47</v>
      </c>
      <c r="I4435" t="s">
        <v>129</v>
      </c>
      <c r="J4435" t="s">
        <v>130</v>
      </c>
      <c r="K4435" t="s">
        <v>131</v>
      </c>
      <c r="L4435" t="s">
        <v>12382</v>
      </c>
      <c r="M4435" t="s">
        <v>12383</v>
      </c>
      <c r="N4435">
        <v>0.119444444</v>
      </c>
      <c r="O4435">
        <v>3</v>
      </c>
      <c r="P4435">
        <v>402</v>
      </c>
      <c r="Q4435">
        <v>0</v>
      </c>
      <c r="R4435">
        <v>0</v>
      </c>
      <c r="S4435">
        <v>10</v>
      </c>
      <c r="T4435">
        <v>898</v>
      </c>
      <c r="U4435">
        <v>0.35833300000000001</v>
      </c>
      <c r="V4435">
        <v>48.016666000000001</v>
      </c>
      <c r="W4435">
        <v>0</v>
      </c>
      <c r="X4435">
        <v>0</v>
      </c>
      <c r="Y4435">
        <v>1.1944440000000001</v>
      </c>
      <c r="Z4435">
        <v>107.261111</v>
      </c>
    </row>
    <row r="4436" spans="1:26" x14ac:dyDescent="0.3">
      <c r="A4436">
        <v>2769498</v>
      </c>
      <c r="B4436">
        <v>1</v>
      </c>
      <c r="C4436" t="s">
        <v>77</v>
      </c>
      <c r="D4436" t="s">
        <v>112</v>
      </c>
      <c r="E4436" t="s">
        <v>163</v>
      </c>
      <c r="F4436" t="s">
        <v>12384</v>
      </c>
      <c r="G4436" t="s">
        <v>2947</v>
      </c>
      <c r="H4436" t="s">
        <v>47</v>
      </c>
      <c r="I4436" t="s">
        <v>129</v>
      </c>
      <c r="J4436" t="s">
        <v>130</v>
      </c>
      <c r="K4436" t="s">
        <v>131</v>
      </c>
      <c r="L4436" t="s">
        <v>12385</v>
      </c>
      <c r="M4436" t="s">
        <v>12386</v>
      </c>
      <c r="N4436">
        <v>2.3161111110000001</v>
      </c>
      <c r="O4436">
        <v>0</v>
      </c>
      <c r="P4436">
        <v>0</v>
      </c>
      <c r="Q4436">
        <v>0</v>
      </c>
      <c r="R4436">
        <v>0</v>
      </c>
      <c r="S4436">
        <v>1</v>
      </c>
      <c r="T4436">
        <v>82</v>
      </c>
      <c r="U4436">
        <v>0</v>
      </c>
      <c r="V4436">
        <v>0</v>
      </c>
      <c r="W4436">
        <v>0</v>
      </c>
      <c r="X4436">
        <v>0</v>
      </c>
      <c r="Y4436">
        <v>2.3161109999999998</v>
      </c>
      <c r="Z4436">
        <v>189.921111</v>
      </c>
    </row>
    <row r="4437" spans="1:26" x14ac:dyDescent="0.3">
      <c r="A4437">
        <v>2769501</v>
      </c>
      <c r="B4437">
        <v>1</v>
      </c>
      <c r="C4437" t="s">
        <v>77</v>
      </c>
      <c r="D4437" t="s">
        <v>112</v>
      </c>
      <c r="E4437" t="s">
        <v>167</v>
      </c>
      <c r="F4437" t="s">
        <v>7762</v>
      </c>
      <c r="G4437" t="s">
        <v>195</v>
      </c>
      <c r="H4437" t="s">
        <v>46</v>
      </c>
      <c r="I4437" t="s">
        <v>129</v>
      </c>
      <c r="J4437" t="s">
        <v>130</v>
      </c>
      <c r="K4437" t="s">
        <v>131</v>
      </c>
      <c r="L4437" t="s">
        <v>12385</v>
      </c>
      <c r="M4437" t="s">
        <v>12387</v>
      </c>
      <c r="N4437">
        <v>0.90277777699999995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169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152.569444</v>
      </c>
    </row>
    <row r="4438" spans="1:26" x14ac:dyDescent="0.3">
      <c r="A4438">
        <v>2769499</v>
      </c>
      <c r="B4438">
        <v>1</v>
      </c>
      <c r="C4438" t="s">
        <v>76</v>
      </c>
      <c r="D4438" t="s">
        <v>101</v>
      </c>
      <c r="E4438" t="s">
        <v>126</v>
      </c>
      <c r="F4438" t="s">
        <v>4099</v>
      </c>
      <c r="G4438" t="s">
        <v>128</v>
      </c>
      <c r="H4438" t="s">
        <v>46</v>
      </c>
      <c r="I4438" t="s">
        <v>129</v>
      </c>
      <c r="J4438" t="s">
        <v>130</v>
      </c>
      <c r="K4438" t="s">
        <v>131</v>
      </c>
      <c r="L4438" t="s">
        <v>12388</v>
      </c>
      <c r="M4438" t="s">
        <v>12389</v>
      </c>
      <c r="N4438">
        <v>6.7405555550000003</v>
      </c>
      <c r="O4438">
        <v>0</v>
      </c>
      <c r="P4438">
        <v>534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3599.456666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2769500</v>
      </c>
      <c r="B4439">
        <v>1</v>
      </c>
      <c r="C4439" t="s">
        <v>76</v>
      </c>
      <c r="D4439" t="s">
        <v>83</v>
      </c>
      <c r="E4439" t="s">
        <v>145</v>
      </c>
      <c r="F4439" t="s">
        <v>12293</v>
      </c>
      <c r="G4439" t="s">
        <v>150</v>
      </c>
      <c r="H4439" t="s">
        <v>46</v>
      </c>
      <c r="I4439" t="s">
        <v>129</v>
      </c>
      <c r="J4439" t="s">
        <v>130</v>
      </c>
      <c r="K4439" t="s">
        <v>131</v>
      </c>
      <c r="L4439" t="s">
        <v>12390</v>
      </c>
      <c r="M4439" t="s">
        <v>12391</v>
      </c>
      <c r="N4439">
        <v>0.57166666600000005</v>
      </c>
      <c r="O4439">
        <v>0</v>
      </c>
      <c r="P4439">
        <v>19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10.861667000000001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2769503</v>
      </c>
      <c r="B4440">
        <v>1</v>
      </c>
      <c r="C4440" t="s">
        <v>76</v>
      </c>
      <c r="D4440" t="s">
        <v>103</v>
      </c>
      <c r="E4440" t="s">
        <v>167</v>
      </c>
      <c r="F4440" t="s">
        <v>12392</v>
      </c>
      <c r="G4440" t="s">
        <v>371</v>
      </c>
      <c r="H4440" t="s">
        <v>46</v>
      </c>
      <c r="I4440" t="s">
        <v>129</v>
      </c>
      <c r="J4440" t="s">
        <v>130</v>
      </c>
      <c r="K4440" t="s">
        <v>131</v>
      </c>
      <c r="L4440" t="s">
        <v>12393</v>
      </c>
      <c r="M4440" t="s">
        <v>12394</v>
      </c>
      <c r="N4440">
        <v>1.8386111110000001</v>
      </c>
      <c r="O4440">
        <v>0</v>
      </c>
      <c r="P4440">
        <v>0</v>
      </c>
      <c r="Q4440">
        <v>0</v>
      </c>
      <c r="R4440">
        <v>115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211.44027800000001</v>
      </c>
      <c r="Y4440">
        <v>0</v>
      </c>
      <c r="Z4440">
        <v>0</v>
      </c>
    </row>
    <row r="4441" spans="1:26" x14ac:dyDescent="0.3">
      <c r="A4441">
        <v>2769509</v>
      </c>
      <c r="B4441">
        <v>1</v>
      </c>
      <c r="C4441" t="s">
        <v>76</v>
      </c>
      <c r="D4441" t="s">
        <v>80</v>
      </c>
      <c r="E4441" t="s">
        <v>126</v>
      </c>
      <c r="F4441" t="s">
        <v>12395</v>
      </c>
      <c r="G4441" t="s">
        <v>128</v>
      </c>
      <c r="H4441" t="s">
        <v>46</v>
      </c>
      <c r="I4441" t="s">
        <v>129</v>
      </c>
      <c r="J4441" t="s">
        <v>130</v>
      </c>
      <c r="K4441" t="s">
        <v>131</v>
      </c>
      <c r="L4441" t="s">
        <v>12396</v>
      </c>
      <c r="M4441" t="s">
        <v>12397</v>
      </c>
      <c r="N4441">
        <v>0.80694444399999998</v>
      </c>
      <c r="O4441">
        <v>0</v>
      </c>
      <c r="P4441">
        <v>127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102.481944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2769506</v>
      </c>
      <c r="B4442">
        <v>1</v>
      </c>
      <c r="C4442" t="s">
        <v>77</v>
      </c>
      <c r="D4442" t="s">
        <v>124</v>
      </c>
      <c r="E4442" t="s">
        <v>158</v>
      </c>
      <c r="F4442" t="s">
        <v>7599</v>
      </c>
      <c r="G4442" t="s">
        <v>199</v>
      </c>
      <c r="H4442" t="s">
        <v>47</v>
      </c>
      <c r="I4442" t="s">
        <v>129</v>
      </c>
      <c r="J4442" t="s">
        <v>130</v>
      </c>
      <c r="K4442" t="s">
        <v>131</v>
      </c>
      <c r="L4442" t="s">
        <v>12398</v>
      </c>
      <c r="M4442" t="s">
        <v>12399</v>
      </c>
      <c r="N4442">
        <v>0.19416666599999999</v>
      </c>
      <c r="O4442">
        <v>3</v>
      </c>
      <c r="P4442">
        <v>402</v>
      </c>
      <c r="Q4442">
        <v>0</v>
      </c>
      <c r="R4442">
        <v>0</v>
      </c>
      <c r="S4442">
        <v>10</v>
      </c>
      <c r="T4442">
        <v>898</v>
      </c>
      <c r="U4442">
        <v>0.58250000000000002</v>
      </c>
      <c r="V4442">
        <v>78.055000000000007</v>
      </c>
      <c r="W4442">
        <v>0</v>
      </c>
      <c r="X4442">
        <v>0</v>
      </c>
      <c r="Y4442">
        <v>1.941667</v>
      </c>
      <c r="Z4442">
        <v>174.36166600000001</v>
      </c>
    </row>
    <row r="4443" spans="1:26" x14ac:dyDescent="0.3">
      <c r="A4443">
        <v>2769510</v>
      </c>
      <c r="B4443">
        <v>1</v>
      </c>
      <c r="C4443" t="s">
        <v>76</v>
      </c>
      <c r="D4443" t="s">
        <v>97</v>
      </c>
      <c r="E4443" t="s">
        <v>153</v>
      </c>
      <c r="F4443" t="s">
        <v>12400</v>
      </c>
      <c r="G4443" t="s">
        <v>155</v>
      </c>
      <c r="H4443" t="s">
        <v>46</v>
      </c>
      <c r="I4443" t="s">
        <v>129</v>
      </c>
      <c r="J4443" t="s">
        <v>130</v>
      </c>
      <c r="K4443" t="s">
        <v>131</v>
      </c>
      <c r="L4443" t="s">
        <v>12401</v>
      </c>
      <c r="M4443" t="s">
        <v>12402</v>
      </c>
      <c r="N4443">
        <v>2.3419444440000001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2.3419439999999998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2769517</v>
      </c>
      <c r="B4444">
        <v>1</v>
      </c>
      <c r="C4444" t="s">
        <v>76</v>
      </c>
      <c r="D4444" t="s">
        <v>84</v>
      </c>
      <c r="E4444" t="s">
        <v>153</v>
      </c>
      <c r="F4444" t="s">
        <v>12403</v>
      </c>
      <c r="G4444" t="s">
        <v>155</v>
      </c>
      <c r="H4444" t="s">
        <v>46</v>
      </c>
      <c r="I4444" t="s">
        <v>129</v>
      </c>
      <c r="J4444" t="s">
        <v>130</v>
      </c>
      <c r="K4444" t="s">
        <v>131</v>
      </c>
      <c r="L4444" t="s">
        <v>12404</v>
      </c>
      <c r="M4444" t="s">
        <v>12405</v>
      </c>
      <c r="N4444">
        <v>1.481944444</v>
      </c>
      <c r="O4444">
        <v>0</v>
      </c>
      <c r="P4444">
        <v>25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37.048611000000001</v>
      </c>
      <c r="W4444">
        <v>0</v>
      </c>
      <c r="X4444">
        <v>0</v>
      </c>
      <c r="Y4444">
        <v>0</v>
      </c>
      <c r="Z4444">
        <v>0</v>
      </c>
    </row>
    <row r="4445" spans="1:26" x14ac:dyDescent="0.3">
      <c r="A4445">
        <v>2769520</v>
      </c>
      <c r="B4445">
        <v>1</v>
      </c>
      <c r="C4445" t="s">
        <v>76</v>
      </c>
      <c r="D4445" t="s">
        <v>89</v>
      </c>
      <c r="E4445" t="s">
        <v>222</v>
      </c>
      <c r="F4445" t="s">
        <v>5861</v>
      </c>
      <c r="G4445" t="s">
        <v>199</v>
      </c>
      <c r="H4445" t="s">
        <v>47</v>
      </c>
      <c r="I4445" t="s">
        <v>129</v>
      </c>
      <c r="J4445" t="s">
        <v>130</v>
      </c>
      <c r="K4445" t="s">
        <v>131</v>
      </c>
      <c r="L4445" t="s">
        <v>12406</v>
      </c>
      <c r="M4445" t="s">
        <v>12407</v>
      </c>
      <c r="N4445">
        <v>0.68</v>
      </c>
      <c r="O4445">
        <v>5</v>
      </c>
      <c r="P4445">
        <v>2824</v>
      </c>
      <c r="Q4445">
        <v>0</v>
      </c>
      <c r="R4445">
        <v>0</v>
      </c>
      <c r="S4445">
        <v>0</v>
      </c>
      <c r="T4445">
        <v>0</v>
      </c>
      <c r="U4445">
        <v>3.4</v>
      </c>
      <c r="V4445">
        <v>1920.32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2769529</v>
      </c>
      <c r="B4446">
        <v>1</v>
      </c>
      <c r="C4446" t="s">
        <v>77</v>
      </c>
      <c r="D4446" t="s">
        <v>124</v>
      </c>
      <c r="E4446" t="s">
        <v>158</v>
      </c>
      <c r="F4446" t="s">
        <v>7599</v>
      </c>
      <c r="G4446" t="s">
        <v>199</v>
      </c>
      <c r="H4446" t="s">
        <v>47</v>
      </c>
      <c r="I4446" t="s">
        <v>129</v>
      </c>
      <c r="J4446" t="s">
        <v>130</v>
      </c>
      <c r="K4446" t="s">
        <v>131</v>
      </c>
      <c r="L4446" t="s">
        <v>12408</v>
      </c>
      <c r="M4446" t="s">
        <v>12409</v>
      </c>
      <c r="N4446">
        <v>1.775555555</v>
      </c>
      <c r="O4446">
        <v>3</v>
      </c>
      <c r="P4446">
        <v>402</v>
      </c>
      <c r="Q4446">
        <v>0</v>
      </c>
      <c r="R4446">
        <v>0</v>
      </c>
      <c r="S4446">
        <v>10</v>
      </c>
      <c r="T4446">
        <v>898</v>
      </c>
      <c r="U4446">
        <v>5.3266669999999996</v>
      </c>
      <c r="V4446">
        <v>713.77333299999998</v>
      </c>
      <c r="W4446">
        <v>0</v>
      </c>
      <c r="X4446">
        <v>0</v>
      </c>
      <c r="Y4446">
        <v>17.755555999999999</v>
      </c>
      <c r="Z4446">
        <v>1594.4488879999999</v>
      </c>
    </row>
    <row r="4447" spans="1:26" x14ac:dyDescent="0.3">
      <c r="A4447">
        <v>2769532</v>
      </c>
      <c r="B4447">
        <v>1</v>
      </c>
      <c r="C4447" t="s">
        <v>76</v>
      </c>
      <c r="D4447" t="s">
        <v>81</v>
      </c>
      <c r="E4447" t="s">
        <v>153</v>
      </c>
      <c r="F4447" t="s">
        <v>12410</v>
      </c>
      <c r="G4447" t="s">
        <v>206</v>
      </c>
      <c r="H4447" t="s">
        <v>46</v>
      </c>
      <c r="I4447" t="s">
        <v>129</v>
      </c>
      <c r="J4447" t="s">
        <v>130</v>
      </c>
      <c r="K4447" t="s">
        <v>131</v>
      </c>
      <c r="L4447" t="s">
        <v>12411</v>
      </c>
      <c r="M4447" t="s">
        <v>12412</v>
      </c>
      <c r="N4447">
        <v>2.5061111110000001</v>
      </c>
      <c r="O4447">
        <v>0</v>
      </c>
      <c r="P4447">
        <v>5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12.530556000000001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2769534</v>
      </c>
      <c r="B4448">
        <v>1</v>
      </c>
      <c r="C4448" t="s">
        <v>76</v>
      </c>
      <c r="D4448" t="s">
        <v>98</v>
      </c>
      <c r="E4448" t="s">
        <v>167</v>
      </c>
      <c r="F4448" t="s">
        <v>12413</v>
      </c>
      <c r="G4448" t="s">
        <v>195</v>
      </c>
      <c r="H4448" t="s">
        <v>46</v>
      </c>
      <c r="I4448" t="s">
        <v>129</v>
      </c>
      <c r="J4448" t="s">
        <v>130</v>
      </c>
      <c r="K4448" t="s">
        <v>131</v>
      </c>
      <c r="L4448" t="s">
        <v>12414</v>
      </c>
      <c r="M4448" t="s">
        <v>12415</v>
      </c>
      <c r="N4448">
        <v>1.145277777</v>
      </c>
      <c r="O4448">
        <v>0</v>
      </c>
      <c r="P4448">
        <v>0</v>
      </c>
      <c r="Q4448">
        <v>0</v>
      </c>
      <c r="R4448">
        <v>362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414.59055499999999</v>
      </c>
      <c r="Y4448">
        <v>0</v>
      </c>
      <c r="Z4448">
        <v>0</v>
      </c>
    </row>
    <row r="4449" spans="1:26" x14ac:dyDescent="0.3">
      <c r="A4449">
        <v>2769539</v>
      </c>
      <c r="B4449">
        <v>1</v>
      </c>
      <c r="C4449" t="s">
        <v>76</v>
      </c>
      <c r="D4449" t="s">
        <v>78</v>
      </c>
      <c r="E4449" t="s">
        <v>138</v>
      </c>
      <c r="F4449" t="s">
        <v>12416</v>
      </c>
      <c r="G4449" t="s">
        <v>728</v>
      </c>
      <c r="H4449" t="s">
        <v>47</v>
      </c>
      <c r="I4449" t="s">
        <v>129</v>
      </c>
      <c r="J4449" t="s">
        <v>130</v>
      </c>
      <c r="K4449" t="s">
        <v>142</v>
      </c>
      <c r="L4449" t="s">
        <v>12417</v>
      </c>
      <c r="M4449" t="s">
        <v>12418</v>
      </c>
      <c r="N4449">
        <v>0.16277777700000001</v>
      </c>
      <c r="O4449">
        <v>48</v>
      </c>
      <c r="P4449">
        <v>45474</v>
      </c>
      <c r="Q4449">
        <v>0</v>
      </c>
      <c r="R4449">
        <v>0</v>
      </c>
      <c r="S4449">
        <v>0</v>
      </c>
      <c r="T4449">
        <v>0</v>
      </c>
      <c r="U4449">
        <v>7.8133330000000001</v>
      </c>
      <c r="V4449">
        <v>7402.1566309999998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2769541</v>
      </c>
      <c r="B4450">
        <v>1</v>
      </c>
      <c r="C4450" t="s">
        <v>76</v>
      </c>
      <c r="D4450" t="s">
        <v>78</v>
      </c>
      <c r="E4450" t="s">
        <v>222</v>
      </c>
      <c r="F4450" t="s">
        <v>6483</v>
      </c>
      <c r="G4450" t="s">
        <v>728</v>
      </c>
      <c r="H4450" t="s">
        <v>47</v>
      </c>
      <c r="I4450" t="s">
        <v>129</v>
      </c>
      <c r="J4450" t="s">
        <v>130</v>
      </c>
      <c r="K4450" t="s">
        <v>142</v>
      </c>
      <c r="L4450" t="s">
        <v>12419</v>
      </c>
      <c r="M4450" t="s">
        <v>12420</v>
      </c>
      <c r="N4450">
        <v>5.7222222000000003E-2</v>
      </c>
      <c r="O4450">
        <v>5</v>
      </c>
      <c r="P4450">
        <v>12974</v>
      </c>
      <c r="Q4450">
        <v>0</v>
      </c>
      <c r="R4450">
        <v>0</v>
      </c>
      <c r="S4450">
        <v>0</v>
      </c>
      <c r="T4450">
        <v>0</v>
      </c>
      <c r="U4450">
        <v>0.286111</v>
      </c>
      <c r="V4450">
        <v>742.40110800000002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2769498</v>
      </c>
      <c r="B4451">
        <v>2</v>
      </c>
      <c r="C4451" t="s">
        <v>77</v>
      </c>
      <c r="D4451" t="s">
        <v>112</v>
      </c>
      <c r="E4451" t="s">
        <v>222</v>
      </c>
      <c r="F4451" t="s">
        <v>12421</v>
      </c>
      <c r="G4451" t="s">
        <v>2947</v>
      </c>
      <c r="H4451" t="s">
        <v>47</v>
      </c>
      <c r="I4451" t="s">
        <v>129</v>
      </c>
      <c r="J4451" t="s">
        <v>130</v>
      </c>
      <c r="K4451" t="s">
        <v>131</v>
      </c>
      <c r="L4451" t="s">
        <v>12386</v>
      </c>
      <c r="M4451" t="s">
        <v>12422</v>
      </c>
      <c r="N4451">
        <v>0.38638888799999999</v>
      </c>
      <c r="O4451">
        <v>0</v>
      </c>
      <c r="P4451">
        <v>0</v>
      </c>
      <c r="Q4451">
        <v>70</v>
      </c>
      <c r="R4451">
        <v>81</v>
      </c>
      <c r="S4451">
        <v>75</v>
      </c>
      <c r="T4451">
        <v>1255</v>
      </c>
      <c r="U4451">
        <v>0</v>
      </c>
      <c r="V4451">
        <v>0</v>
      </c>
      <c r="W4451">
        <v>27.047222000000001</v>
      </c>
      <c r="X4451">
        <v>31.297499999999999</v>
      </c>
      <c r="Y4451">
        <v>28.979167</v>
      </c>
      <c r="Z4451">
        <v>484.91805399999998</v>
      </c>
    </row>
    <row r="4452" spans="1:26" x14ac:dyDescent="0.3">
      <c r="A4452">
        <v>2769546</v>
      </c>
      <c r="B4452">
        <v>1</v>
      </c>
      <c r="C4452" t="s">
        <v>77</v>
      </c>
      <c r="D4452" t="s">
        <v>124</v>
      </c>
      <c r="E4452" t="s">
        <v>158</v>
      </c>
      <c r="F4452" t="s">
        <v>492</v>
      </c>
      <c r="G4452" t="s">
        <v>199</v>
      </c>
      <c r="H4452" t="s">
        <v>47</v>
      </c>
      <c r="I4452" t="s">
        <v>129</v>
      </c>
      <c r="J4452" t="s">
        <v>130</v>
      </c>
      <c r="K4452" t="s">
        <v>131</v>
      </c>
      <c r="L4452" t="s">
        <v>12423</v>
      </c>
      <c r="M4452" t="s">
        <v>12424</v>
      </c>
      <c r="N4452">
        <v>0.40444444400000001</v>
      </c>
      <c r="O4452">
        <v>112</v>
      </c>
      <c r="P4452">
        <v>751</v>
      </c>
      <c r="Q4452">
        <v>0</v>
      </c>
      <c r="R4452">
        <v>0</v>
      </c>
      <c r="S4452">
        <v>0</v>
      </c>
      <c r="T4452">
        <v>0</v>
      </c>
      <c r="U4452">
        <v>45.297778000000001</v>
      </c>
      <c r="V4452">
        <v>303.73777699999999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2769554</v>
      </c>
      <c r="B4453">
        <v>1</v>
      </c>
      <c r="C4453" t="s">
        <v>76</v>
      </c>
      <c r="D4453" t="s">
        <v>99</v>
      </c>
      <c r="E4453" t="s">
        <v>158</v>
      </c>
      <c r="F4453" t="s">
        <v>6606</v>
      </c>
      <c r="G4453" t="s">
        <v>199</v>
      </c>
      <c r="H4453" t="s">
        <v>47</v>
      </c>
      <c r="I4453" t="s">
        <v>129</v>
      </c>
      <c r="J4453" t="s">
        <v>130</v>
      </c>
      <c r="K4453" t="s">
        <v>131</v>
      </c>
      <c r="L4453" t="s">
        <v>12425</v>
      </c>
      <c r="M4453" t="s">
        <v>12426</v>
      </c>
      <c r="N4453">
        <v>2.4175</v>
      </c>
      <c r="O4453">
        <v>131</v>
      </c>
      <c r="P4453">
        <v>3850</v>
      </c>
      <c r="Q4453">
        <v>0</v>
      </c>
      <c r="R4453">
        <v>0</v>
      </c>
      <c r="S4453">
        <v>0</v>
      </c>
      <c r="T4453">
        <v>0</v>
      </c>
      <c r="U4453">
        <v>316.6925</v>
      </c>
      <c r="V4453">
        <v>9307.375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2769555</v>
      </c>
      <c r="B4454">
        <v>1</v>
      </c>
      <c r="C4454" t="s">
        <v>76</v>
      </c>
      <c r="D4454" t="s">
        <v>78</v>
      </c>
      <c r="E4454" t="s">
        <v>126</v>
      </c>
      <c r="F4454" t="s">
        <v>12427</v>
      </c>
      <c r="G4454" t="s">
        <v>128</v>
      </c>
      <c r="H4454" t="s">
        <v>46</v>
      </c>
      <c r="I4454" t="s">
        <v>129</v>
      </c>
      <c r="J4454" t="s">
        <v>130</v>
      </c>
      <c r="K4454" t="s">
        <v>131</v>
      </c>
      <c r="L4454" t="s">
        <v>12428</v>
      </c>
      <c r="M4454" t="s">
        <v>12429</v>
      </c>
      <c r="N4454">
        <v>0.74083333299999998</v>
      </c>
      <c r="O4454">
        <v>0</v>
      </c>
      <c r="P4454">
        <v>218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161.501667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2769556</v>
      </c>
      <c r="B4455">
        <v>1</v>
      </c>
      <c r="C4455" t="s">
        <v>76</v>
      </c>
      <c r="D4455" t="s">
        <v>78</v>
      </c>
      <c r="E4455" t="s">
        <v>153</v>
      </c>
      <c r="F4455" t="s">
        <v>12430</v>
      </c>
      <c r="G4455" t="s">
        <v>249</v>
      </c>
      <c r="H4455" t="s">
        <v>46</v>
      </c>
      <c r="I4455" t="s">
        <v>129</v>
      </c>
      <c r="J4455" t="s">
        <v>130</v>
      </c>
      <c r="K4455" t="s">
        <v>131</v>
      </c>
      <c r="L4455" t="s">
        <v>12431</v>
      </c>
      <c r="M4455" t="s">
        <v>12432</v>
      </c>
      <c r="N4455">
        <v>2.8391666660000001</v>
      </c>
      <c r="O4455">
        <v>0</v>
      </c>
      <c r="P4455">
        <v>10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28.391667000000002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2769561</v>
      </c>
      <c r="B4456">
        <v>1</v>
      </c>
      <c r="C4456" t="s">
        <v>77</v>
      </c>
      <c r="D4456" t="s">
        <v>124</v>
      </c>
      <c r="E4456" t="s">
        <v>158</v>
      </c>
      <c r="F4456" t="s">
        <v>12433</v>
      </c>
      <c r="G4456" t="s">
        <v>199</v>
      </c>
      <c r="H4456" t="s">
        <v>47</v>
      </c>
      <c r="I4456" t="s">
        <v>129</v>
      </c>
      <c r="J4456" t="s">
        <v>130</v>
      </c>
      <c r="K4456" t="s">
        <v>131</v>
      </c>
      <c r="L4456" t="s">
        <v>12434</v>
      </c>
      <c r="M4456" t="s">
        <v>12435</v>
      </c>
      <c r="N4456">
        <v>0.12944444399999999</v>
      </c>
      <c r="O4456">
        <v>63</v>
      </c>
      <c r="P4456">
        <v>1660</v>
      </c>
      <c r="Q4456">
        <v>0</v>
      </c>
      <c r="R4456">
        <v>0</v>
      </c>
      <c r="S4456">
        <v>0</v>
      </c>
      <c r="T4456">
        <v>0</v>
      </c>
      <c r="U4456">
        <v>8.1549999999999994</v>
      </c>
      <c r="V4456">
        <v>214.87777700000001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2769565</v>
      </c>
      <c r="B4457">
        <v>1</v>
      </c>
      <c r="C4457" t="s">
        <v>76</v>
      </c>
      <c r="D4457" t="s">
        <v>97</v>
      </c>
      <c r="E4457" t="s">
        <v>167</v>
      </c>
      <c r="F4457" t="s">
        <v>12436</v>
      </c>
      <c r="G4457" t="s">
        <v>195</v>
      </c>
      <c r="H4457" t="s">
        <v>46</v>
      </c>
      <c r="I4457" t="s">
        <v>129</v>
      </c>
      <c r="J4457" t="s">
        <v>130</v>
      </c>
      <c r="K4457" t="s">
        <v>131</v>
      </c>
      <c r="L4457" t="s">
        <v>12437</v>
      </c>
      <c r="M4457" t="s">
        <v>12438</v>
      </c>
      <c r="N4457">
        <v>1.0425</v>
      </c>
      <c r="O4457">
        <v>0</v>
      </c>
      <c r="P4457">
        <v>285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297.11250000000001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2769566</v>
      </c>
      <c r="B4458">
        <v>1</v>
      </c>
      <c r="C4458" t="s">
        <v>77</v>
      </c>
      <c r="D4458" t="s">
        <v>123</v>
      </c>
      <c r="E4458" t="s">
        <v>167</v>
      </c>
      <c r="F4458" t="s">
        <v>6489</v>
      </c>
      <c r="G4458" t="s">
        <v>195</v>
      </c>
      <c r="H4458" t="s">
        <v>46</v>
      </c>
      <c r="I4458" t="s">
        <v>129</v>
      </c>
      <c r="J4458" t="s">
        <v>130</v>
      </c>
      <c r="K4458" t="s">
        <v>131</v>
      </c>
      <c r="L4458" t="s">
        <v>12439</v>
      </c>
      <c r="M4458" t="s">
        <v>12440</v>
      </c>
      <c r="N4458">
        <v>0.39861111100000002</v>
      </c>
      <c r="O4458">
        <v>0</v>
      </c>
      <c r="P4458">
        <v>175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69.756944000000004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2769569</v>
      </c>
      <c r="B4459">
        <v>1</v>
      </c>
      <c r="C4459" t="s">
        <v>76</v>
      </c>
      <c r="D4459" t="s">
        <v>80</v>
      </c>
      <c r="E4459" t="s">
        <v>126</v>
      </c>
      <c r="F4459" t="s">
        <v>12441</v>
      </c>
      <c r="G4459" t="s">
        <v>128</v>
      </c>
      <c r="H4459" t="s">
        <v>46</v>
      </c>
      <c r="I4459" t="s">
        <v>129</v>
      </c>
      <c r="J4459" t="s">
        <v>130</v>
      </c>
      <c r="K4459" t="s">
        <v>131</v>
      </c>
      <c r="L4459" t="s">
        <v>12442</v>
      </c>
      <c r="M4459" t="s">
        <v>12443</v>
      </c>
      <c r="N4459">
        <v>1.8177777770000001</v>
      </c>
      <c r="O4459">
        <v>0</v>
      </c>
      <c r="P4459">
        <v>252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458.08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2769568</v>
      </c>
      <c r="B4460">
        <v>1</v>
      </c>
      <c r="C4460" t="s">
        <v>77</v>
      </c>
      <c r="D4460" t="s">
        <v>124</v>
      </c>
      <c r="E4460" t="s">
        <v>158</v>
      </c>
      <c r="F4460" t="s">
        <v>7599</v>
      </c>
      <c r="G4460" t="s">
        <v>199</v>
      </c>
      <c r="H4460" t="s">
        <v>47</v>
      </c>
      <c r="I4460" t="s">
        <v>129</v>
      </c>
      <c r="J4460" t="s">
        <v>130</v>
      </c>
      <c r="K4460" t="s">
        <v>131</v>
      </c>
      <c r="L4460" t="s">
        <v>12444</v>
      </c>
      <c r="M4460" t="s">
        <v>12445</v>
      </c>
      <c r="N4460">
        <v>1.8561111109999999</v>
      </c>
      <c r="O4460">
        <v>3</v>
      </c>
      <c r="P4460">
        <v>402</v>
      </c>
      <c r="Q4460">
        <v>0</v>
      </c>
      <c r="R4460">
        <v>0</v>
      </c>
      <c r="S4460">
        <v>10</v>
      </c>
      <c r="T4460">
        <v>898</v>
      </c>
      <c r="U4460">
        <v>5.568333</v>
      </c>
      <c r="V4460">
        <v>746.15666699999997</v>
      </c>
      <c r="W4460">
        <v>0</v>
      </c>
      <c r="X4460">
        <v>0</v>
      </c>
      <c r="Y4460">
        <v>18.561111</v>
      </c>
      <c r="Z4460">
        <v>1666.7877779999999</v>
      </c>
    </row>
    <row r="4461" spans="1:26" x14ac:dyDescent="0.3">
      <c r="A4461">
        <v>2769571</v>
      </c>
      <c r="B4461">
        <v>1</v>
      </c>
      <c r="C4461" t="s">
        <v>77</v>
      </c>
      <c r="D4461" t="s">
        <v>124</v>
      </c>
      <c r="E4461" t="s">
        <v>158</v>
      </c>
      <c r="F4461" t="s">
        <v>492</v>
      </c>
      <c r="G4461" t="s">
        <v>199</v>
      </c>
      <c r="H4461" t="s">
        <v>47</v>
      </c>
      <c r="I4461" t="s">
        <v>129</v>
      </c>
      <c r="J4461" t="s">
        <v>130</v>
      </c>
      <c r="K4461" t="s">
        <v>131</v>
      </c>
      <c r="L4461" t="s">
        <v>12446</v>
      </c>
      <c r="M4461" t="s">
        <v>12447</v>
      </c>
      <c r="N4461">
        <v>1.7822222219999999</v>
      </c>
      <c r="O4461">
        <v>112</v>
      </c>
      <c r="P4461">
        <v>751</v>
      </c>
      <c r="Q4461">
        <v>0</v>
      </c>
      <c r="R4461">
        <v>0</v>
      </c>
      <c r="S4461">
        <v>0</v>
      </c>
      <c r="T4461">
        <v>0</v>
      </c>
      <c r="U4461">
        <v>199.608889</v>
      </c>
      <c r="V4461">
        <v>1338.448889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2769572</v>
      </c>
      <c r="B4462">
        <v>1</v>
      </c>
      <c r="C4462" t="s">
        <v>77</v>
      </c>
      <c r="D4462" t="s">
        <v>124</v>
      </c>
      <c r="E4462" t="s">
        <v>145</v>
      </c>
      <c r="F4462" t="s">
        <v>12448</v>
      </c>
      <c r="G4462" t="s">
        <v>191</v>
      </c>
      <c r="H4462" t="s">
        <v>46</v>
      </c>
      <c r="I4462" t="s">
        <v>129</v>
      </c>
      <c r="J4462" t="s">
        <v>130</v>
      </c>
      <c r="K4462" t="s">
        <v>131</v>
      </c>
      <c r="L4462" t="s">
        <v>12449</v>
      </c>
      <c r="M4462" t="s">
        <v>12450</v>
      </c>
      <c r="N4462">
        <v>5.125</v>
      </c>
      <c r="O4462">
        <v>0</v>
      </c>
      <c r="P4462">
        <v>16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82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2769573</v>
      </c>
      <c r="B4463">
        <v>1</v>
      </c>
      <c r="C4463" t="s">
        <v>76</v>
      </c>
      <c r="D4463" t="s">
        <v>89</v>
      </c>
      <c r="E4463" t="s">
        <v>163</v>
      </c>
      <c r="F4463" t="s">
        <v>12451</v>
      </c>
      <c r="G4463" t="s">
        <v>199</v>
      </c>
      <c r="H4463" t="s">
        <v>47</v>
      </c>
      <c r="I4463" t="s">
        <v>129</v>
      </c>
      <c r="J4463" t="s">
        <v>130</v>
      </c>
      <c r="K4463" t="s">
        <v>131</v>
      </c>
      <c r="L4463" t="s">
        <v>12452</v>
      </c>
      <c r="M4463" t="s">
        <v>12453</v>
      </c>
      <c r="N4463">
        <v>0.41861111099999998</v>
      </c>
      <c r="O4463">
        <v>4</v>
      </c>
      <c r="P4463">
        <v>6026</v>
      </c>
      <c r="Q4463">
        <v>0</v>
      </c>
      <c r="R4463">
        <v>0</v>
      </c>
      <c r="S4463">
        <v>0</v>
      </c>
      <c r="T4463">
        <v>0</v>
      </c>
      <c r="U4463">
        <v>1.674444</v>
      </c>
      <c r="V4463">
        <v>2522.5505549999998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2769574</v>
      </c>
      <c r="B4464">
        <v>1</v>
      </c>
      <c r="C4464" t="s">
        <v>77</v>
      </c>
      <c r="D4464" t="s">
        <v>112</v>
      </c>
      <c r="E4464" t="s">
        <v>222</v>
      </c>
      <c r="F4464" t="s">
        <v>12322</v>
      </c>
      <c r="G4464" t="s">
        <v>199</v>
      </c>
      <c r="H4464" t="s">
        <v>47</v>
      </c>
      <c r="I4464" t="s">
        <v>129</v>
      </c>
      <c r="J4464" t="s">
        <v>130</v>
      </c>
      <c r="K4464" t="s">
        <v>131</v>
      </c>
      <c r="L4464" t="s">
        <v>12454</v>
      </c>
      <c r="M4464" t="s">
        <v>12455</v>
      </c>
      <c r="N4464">
        <v>0.193333333</v>
      </c>
      <c r="O4464">
        <v>0</v>
      </c>
      <c r="P4464">
        <v>0</v>
      </c>
      <c r="Q4464">
        <v>70</v>
      </c>
      <c r="R4464">
        <v>81</v>
      </c>
      <c r="S4464">
        <v>75</v>
      </c>
      <c r="T4464">
        <v>1255</v>
      </c>
      <c r="U4464">
        <v>0</v>
      </c>
      <c r="V4464">
        <v>0</v>
      </c>
      <c r="W4464">
        <v>13.533333000000001</v>
      </c>
      <c r="X4464">
        <v>15.66</v>
      </c>
      <c r="Y4464">
        <v>14.5</v>
      </c>
      <c r="Z4464">
        <v>242.63333299999999</v>
      </c>
    </row>
    <row r="4465" spans="1:26" x14ac:dyDescent="0.3">
      <c r="A4465">
        <v>2769578</v>
      </c>
      <c r="B4465">
        <v>1</v>
      </c>
      <c r="C4465" t="s">
        <v>76</v>
      </c>
      <c r="D4465" t="s">
        <v>83</v>
      </c>
      <c r="E4465" t="s">
        <v>145</v>
      </c>
      <c r="F4465" t="s">
        <v>12456</v>
      </c>
      <c r="G4465" t="s">
        <v>150</v>
      </c>
      <c r="H4465" t="s">
        <v>46</v>
      </c>
      <c r="I4465" t="s">
        <v>129</v>
      </c>
      <c r="J4465" t="s">
        <v>130</v>
      </c>
      <c r="K4465" t="s">
        <v>131</v>
      </c>
      <c r="L4465" t="s">
        <v>12457</v>
      </c>
      <c r="M4465" t="s">
        <v>12458</v>
      </c>
      <c r="N4465">
        <v>0.689722222</v>
      </c>
      <c r="O4465">
        <v>0</v>
      </c>
      <c r="P4465">
        <v>110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75.869444000000001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2769583</v>
      </c>
      <c r="B4466">
        <v>1</v>
      </c>
      <c r="C4466" t="s">
        <v>76</v>
      </c>
      <c r="D4466" t="s">
        <v>89</v>
      </c>
      <c r="E4466" t="s">
        <v>126</v>
      </c>
      <c r="F4466" t="s">
        <v>12459</v>
      </c>
      <c r="G4466" t="s">
        <v>2102</v>
      </c>
      <c r="H4466" t="s">
        <v>46</v>
      </c>
      <c r="I4466" t="s">
        <v>129</v>
      </c>
      <c r="J4466" t="s">
        <v>130</v>
      </c>
      <c r="K4466" t="s">
        <v>131</v>
      </c>
      <c r="L4466" t="s">
        <v>12460</v>
      </c>
      <c r="M4466" t="s">
        <v>12461</v>
      </c>
      <c r="N4466">
        <v>1.0761111109999999</v>
      </c>
      <c r="O4466">
        <v>0</v>
      </c>
      <c r="P4466">
        <v>8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8.6088889999999996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2769692</v>
      </c>
      <c r="B4467">
        <v>1</v>
      </c>
      <c r="C4467" t="s">
        <v>76</v>
      </c>
      <c r="D4467" t="s">
        <v>78</v>
      </c>
      <c r="E4467" t="s">
        <v>145</v>
      </c>
      <c r="F4467" t="s">
        <v>12331</v>
      </c>
      <c r="G4467" t="s">
        <v>150</v>
      </c>
      <c r="H4467" t="s">
        <v>46</v>
      </c>
      <c r="I4467" t="s">
        <v>129</v>
      </c>
      <c r="J4467" t="s">
        <v>130</v>
      </c>
      <c r="K4467" t="s">
        <v>131</v>
      </c>
      <c r="L4467" t="s">
        <v>12462</v>
      </c>
      <c r="M4467" t="s">
        <v>12463</v>
      </c>
      <c r="N4467">
        <v>4.0169444439999999</v>
      </c>
      <c r="O4467">
        <v>0</v>
      </c>
      <c r="P4467">
        <v>64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257.08444400000002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2769589</v>
      </c>
      <c r="B4468">
        <v>1</v>
      </c>
      <c r="C4468" t="s">
        <v>77</v>
      </c>
      <c r="D4468" t="s">
        <v>124</v>
      </c>
      <c r="E4468" t="s">
        <v>158</v>
      </c>
      <c r="F4468" t="s">
        <v>7599</v>
      </c>
      <c r="G4468" t="s">
        <v>199</v>
      </c>
      <c r="H4468" t="s">
        <v>47</v>
      </c>
      <c r="I4468" t="s">
        <v>129</v>
      </c>
      <c r="J4468" t="s">
        <v>130</v>
      </c>
      <c r="K4468" t="s">
        <v>131</v>
      </c>
      <c r="L4468" t="s">
        <v>12464</v>
      </c>
      <c r="M4468" t="s">
        <v>12465</v>
      </c>
      <c r="N4468">
        <v>1.8883333330000001</v>
      </c>
      <c r="O4468">
        <v>3</v>
      </c>
      <c r="P4468">
        <v>402</v>
      </c>
      <c r="Q4468">
        <v>0</v>
      </c>
      <c r="R4468">
        <v>0</v>
      </c>
      <c r="S4468">
        <v>10</v>
      </c>
      <c r="T4468">
        <v>898</v>
      </c>
      <c r="U4468">
        <v>5.665</v>
      </c>
      <c r="V4468">
        <v>759.11</v>
      </c>
      <c r="W4468">
        <v>0</v>
      </c>
      <c r="X4468">
        <v>0</v>
      </c>
      <c r="Y4468">
        <v>18.883333</v>
      </c>
      <c r="Z4468">
        <v>1695.7233329999999</v>
      </c>
    </row>
    <row r="4469" spans="1:26" x14ac:dyDescent="0.3">
      <c r="A4469">
        <v>2769590</v>
      </c>
      <c r="B4469">
        <v>1</v>
      </c>
      <c r="C4469" t="s">
        <v>76</v>
      </c>
      <c r="D4469" t="s">
        <v>104</v>
      </c>
      <c r="E4469" t="s">
        <v>167</v>
      </c>
      <c r="F4469" t="s">
        <v>12466</v>
      </c>
      <c r="G4469" t="s">
        <v>195</v>
      </c>
      <c r="H4469" t="s">
        <v>46</v>
      </c>
      <c r="I4469" t="s">
        <v>129</v>
      </c>
      <c r="J4469" t="s">
        <v>130</v>
      </c>
      <c r="K4469" t="s">
        <v>131</v>
      </c>
      <c r="L4469" t="s">
        <v>12467</v>
      </c>
      <c r="M4469" t="s">
        <v>12468</v>
      </c>
      <c r="N4469">
        <v>1.0891666659999999</v>
      </c>
      <c r="O4469">
        <v>0</v>
      </c>
      <c r="P4469">
        <v>0</v>
      </c>
      <c r="Q4469">
        <v>0</v>
      </c>
      <c r="R4469">
        <v>61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66.439166999999998</v>
      </c>
      <c r="Y4469">
        <v>0</v>
      </c>
      <c r="Z4469">
        <v>0</v>
      </c>
    </row>
    <row r="4470" spans="1:26" x14ac:dyDescent="0.3">
      <c r="A4470">
        <v>2769591</v>
      </c>
      <c r="B4470">
        <v>1</v>
      </c>
      <c r="C4470" t="s">
        <v>76</v>
      </c>
      <c r="D4470" t="s">
        <v>99</v>
      </c>
      <c r="E4470" t="s">
        <v>163</v>
      </c>
      <c r="F4470" t="s">
        <v>12469</v>
      </c>
      <c r="G4470" t="s">
        <v>364</v>
      </c>
      <c r="H4470" t="s">
        <v>47</v>
      </c>
      <c r="I4470" t="s">
        <v>129</v>
      </c>
      <c r="J4470" t="s">
        <v>130</v>
      </c>
      <c r="K4470" t="s">
        <v>131</v>
      </c>
      <c r="L4470" t="s">
        <v>12470</v>
      </c>
      <c r="M4470" t="s">
        <v>12471</v>
      </c>
      <c r="N4470">
        <v>3.6413888879999998</v>
      </c>
      <c r="O4470">
        <v>0</v>
      </c>
      <c r="P4470">
        <v>786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2862.1316660000002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2769594</v>
      </c>
      <c r="B4471">
        <v>1</v>
      </c>
      <c r="C4471" t="s">
        <v>76</v>
      </c>
      <c r="D4471" t="s">
        <v>92</v>
      </c>
      <c r="E4471" t="s">
        <v>126</v>
      </c>
      <c r="F4471" t="s">
        <v>12472</v>
      </c>
      <c r="G4471" t="s">
        <v>128</v>
      </c>
      <c r="H4471" t="s">
        <v>46</v>
      </c>
      <c r="I4471" t="s">
        <v>129</v>
      </c>
      <c r="J4471" t="s">
        <v>130</v>
      </c>
      <c r="K4471" t="s">
        <v>131</v>
      </c>
      <c r="L4471" t="s">
        <v>12473</v>
      </c>
      <c r="M4471" t="s">
        <v>12474</v>
      </c>
      <c r="N4471">
        <v>3.4402777769999999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15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51.604166999999997</v>
      </c>
    </row>
    <row r="4472" spans="1:26" x14ac:dyDescent="0.3">
      <c r="A4472">
        <v>2769583</v>
      </c>
      <c r="B4472">
        <v>2</v>
      </c>
      <c r="C4472" t="s">
        <v>76</v>
      </c>
      <c r="D4472" t="s">
        <v>89</v>
      </c>
      <c r="E4472" t="s">
        <v>167</v>
      </c>
      <c r="F4472" t="s">
        <v>12475</v>
      </c>
      <c r="G4472" t="s">
        <v>2102</v>
      </c>
      <c r="H4472" t="s">
        <v>46</v>
      </c>
      <c r="I4472" t="s">
        <v>129</v>
      </c>
      <c r="J4472" t="s">
        <v>130</v>
      </c>
      <c r="K4472" t="s">
        <v>131</v>
      </c>
      <c r="L4472" t="s">
        <v>12461</v>
      </c>
      <c r="M4472" t="s">
        <v>12476</v>
      </c>
      <c r="N4472">
        <v>0.696111111</v>
      </c>
      <c r="O4472">
        <v>0</v>
      </c>
      <c r="P4472">
        <v>11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7.657222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2769600</v>
      </c>
      <c r="B4473">
        <v>1</v>
      </c>
      <c r="C4473" t="s">
        <v>76</v>
      </c>
      <c r="D4473" t="s">
        <v>92</v>
      </c>
      <c r="E4473" t="s">
        <v>126</v>
      </c>
      <c r="F4473" t="s">
        <v>12325</v>
      </c>
      <c r="G4473" t="s">
        <v>128</v>
      </c>
      <c r="H4473" t="s">
        <v>46</v>
      </c>
      <c r="I4473" t="s">
        <v>129</v>
      </c>
      <c r="J4473" t="s">
        <v>130</v>
      </c>
      <c r="K4473" t="s">
        <v>131</v>
      </c>
      <c r="L4473" t="s">
        <v>12477</v>
      </c>
      <c r="M4473" t="s">
        <v>12478</v>
      </c>
      <c r="N4473">
        <v>2.36</v>
      </c>
      <c r="O4473">
        <v>0</v>
      </c>
      <c r="P4473">
        <v>0</v>
      </c>
      <c r="Q4473">
        <v>0</v>
      </c>
      <c r="R4473">
        <v>82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193.52</v>
      </c>
      <c r="Y4473">
        <v>0</v>
      </c>
      <c r="Z4473">
        <v>0</v>
      </c>
    </row>
    <row r="4474" spans="1:26" x14ac:dyDescent="0.3">
      <c r="A4474">
        <v>2769605</v>
      </c>
      <c r="B4474">
        <v>1</v>
      </c>
      <c r="C4474" t="s">
        <v>76</v>
      </c>
      <c r="D4474" t="s">
        <v>101</v>
      </c>
      <c r="E4474" t="s">
        <v>167</v>
      </c>
      <c r="F4474" t="s">
        <v>10746</v>
      </c>
      <c r="G4474" t="s">
        <v>1679</v>
      </c>
      <c r="H4474" t="s">
        <v>46</v>
      </c>
      <c r="I4474" t="s">
        <v>129</v>
      </c>
      <c r="J4474" t="s">
        <v>130</v>
      </c>
      <c r="K4474" t="s">
        <v>131</v>
      </c>
      <c r="L4474" t="s">
        <v>12479</v>
      </c>
      <c r="M4474" t="s">
        <v>12480</v>
      </c>
      <c r="N4474">
        <v>3.5386111109999998</v>
      </c>
      <c r="O4474">
        <v>0</v>
      </c>
      <c r="P4474">
        <v>535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1893.1569440000001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2769614</v>
      </c>
      <c r="B4475">
        <v>1</v>
      </c>
      <c r="C4475" t="s">
        <v>77</v>
      </c>
      <c r="D4475" t="s">
        <v>117</v>
      </c>
      <c r="E4475" t="s">
        <v>222</v>
      </c>
      <c r="F4475" t="s">
        <v>2407</v>
      </c>
      <c r="G4475" t="s">
        <v>199</v>
      </c>
      <c r="H4475" t="s">
        <v>47</v>
      </c>
      <c r="I4475" t="s">
        <v>129</v>
      </c>
      <c r="J4475" t="s">
        <v>130</v>
      </c>
      <c r="K4475" t="s">
        <v>131</v>
      </c>
      <c r="L4475" t="s">
        <v>12481</v>
      </c>
      <c r="M4475" t="s">
        <v>12482</v>
      </c>
      <c r="N4475">
        <v>0.34611111100000003</v>
      </c>
      <c r="O4475">
        <v>0</v>
      </c>
      <c r="P4475">
        <v>0</v>
      </c>
      <c r="Q4475">
        <v>6</v>
      </c>
      <c r="R4475">
        <v>229</v>
      </c>
      <c r="S4475">
        <v>12</v>
      </c>
      <c r="T4475">
        <v>1355</v>
      </c>
      <c r="U4475">
        <v>0</v>
      </c>
      <c r="V4475">
        <v>0</v>
      </c>
      <c r="W4475">
        <v>2.076667</v>
      </c>
      <c r="X4475">
        <v>79.259444000000002</v>
      </c>
      <c r="Y4475">
        <v>4.1533329999999999</v>
      </c>
      <c r="Z4475">
        <v>468.98055499999998</v>
      </c>
    </row>
    <row r="4476" spans="1:26" x14ac:dyDescent="0.3">
      <c r="A4476">
        <v>2769631</v>
      </c>
      <c r="B4476">
        <v>1</v>
      </c>
      <c r="C4476" t="s">
        <v>76</v>
      </c>
      <c r="D4476" t="s">
        <v>83</v>
      </c>
      <c r="E4476" t="s">
        <v>153</v>
      </c>
      <c r="F4476" t="s">
        <v>12483</v>
      </c>
      <c r="G4476" t="s">
        <v>155</v>
      </c>
      <c r="H4476" t="s">
        <v>46</v>
      </c>
      <c r="I4476" t="s">
        <v>129</v>
      </c>
      <c r="J4476" t="s">
        <v>130</v>
      </c>
      <c r="K4476" t="s">
        <v>131</v>
      </c>
      <c r="L4476" t="s">
        <v>12484</v>
      </c>
      <c r="M4476" t="s">
        <v>12485</v>
      </c>
      <c r="N4476">
        <v>5.0597222220000004</v>
      </c>
      <c r="O4476">
        <v>0</v>
      </c>
      <c r="P4476">
        <v>20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101.194444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2769621</v>
      </c>
      <c r="B4477">
        <v>1</v>
      </c>
      <c r="C4477" t="s">
        <v>76</v>
      </c>
      <c r="D4477" t="s">
        <v>79</v>
      </c>
      <c r="E4477" t="s">
        <v>126</v>
      </c>
      <c r="F4477" t="s">
        <v>12486</v>
      </c>
      <c r="G4477" t="s">
        <v>12487</v>
      </c>
      <c r="H4477" t="s">
        <v>46</v>
      </c>
      <c r="I4477" t="s">
        <v>129</v>
      </c>
      <c r="J4477" t="s">
        <v>130</v>
      </c>
      <c r="K4477" t="s">
        <v>131</v>
      </c>
      <c r="L4477" t="s">
        <v>12488</v>
      </c>
      <c r="M4477" t="s">
        <v>12489</v>
      </c>
      <c r="N4477">
        <v>3.073611111</v>
      </c>
      <c r="O4477">
        <v>0</v>
      </c>
      <c r="P4477">
        <v>77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236.66805600000001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2769625</v>
      </c>
      <c r="B4478">
        <v>1</v>
      </c>
      <c r="C4478" t="s">
        <v>77</v>
      </c>
      <c r="D4478" t="s">
        <v>108</v>
      </c>
      <c r="E4478" t="s">
        <v>126</v>
      </c>
      <c r="F4478" t="s">
        <v>12490</v>
      </c>
      <c r="G4478" t="s">
        <v>128</v>
      </c>
      <c r="H4478" t="s">
        <v>46</v>
      </c>
      <c r="I4478" t="s">
        <v>129</v>
      </c>
      <c r="J4478" t="s">
        <v>130</v>
      </c>
      <c r="K4478" t="s">
        <v>131</v>
      </c>
      <c r="L4478" t="s">
        <v>12491</v>
      </c>
      <c r="M4478" t="s">
        <v>12492</v>
      </c>
      <c r="N4478">
        <v>2.8136111110000002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10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28.136111</v>
      </c>
    </row>
    <row r="4479" spans="1:26" x14ac:dyDescent="0.3">
      <c r="A4479">
        <v>2769628</v>
      </c>
      <c r="B4479">
        <v>1</v>
      </c>
      <c r="C4479" t="s">
        <v>76</v>
      </c>
      <c r="D4479" t="s">
        <v>94</v>
      </c>
      <c r="E4479" t="s">
        <v>167</v>
      </c>
      <c r="F4479" t="s">
        <v>12493</v>
      </c>
      <c r="G4479" t="s">
        <v>195</v>
      </c>
      <c r="H4479" t="s">
        <v>46</v>
      </c>
      <c r="I4479" t="s">
        <v>129</v>
      </c>
      <c r="J4479" t="s">
        <v>130</v>
      </c>
      <c r="K4479" t="s">
        <v>131</v>
      </c>
      <c r="L4479" t="s">
        <v>12494</v>
      </c>
      <c r="M4479" t="s">
        <v>12495</v>
      </c>
      <c r="N4479">
        <v>2.2452777770000001</v>
      </c>
      <c r="O4479">
        <v>0</v>
      </c>
      <c r="P4479">
        <v>71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159.41472200000001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2769640</v>
      </c>
      <c r="B4480">
        <v>1</v>
      </c>
      <c r="C4480" t="s">
        <v>77</v>
      </c>
      <c r="D4480" t="s">
        <v>117</v>
      </c>
      <c r="E4480" t="s">
        <v>158</v>
      </c>
      <c r="F4480" t="s">
        <v>8316</v>
      </c>
      <c r="G4480" t="s">
        <v>199</v>
      </c>
      <c r="H4480" t="s">
        <v>47</v>
      </c>
      <c r="I4480" t="s">
        <v>129</v>
      </c>
      <c r="J4480" t="s">
        <v>130</v>
      </c>
      <c r="K4480" t="s">
        <v>131</v>
      </c>
      <c r="L4480" t="s">
        <v>12496</v>
      </c>
      <c r="M4480" t="s">
        <v>12497</v>
      </c>
      <c r="N4480">
        <v>1.6955555550000001</v>
      </c>
      <c r="O4480">
        <v>0</v>
      </c>
      <c r="P4480">
        <v>0</v>
      </c>
      <c r="Q4480">
        <v>0</v>
      </c>
      <c r="R4480">
        <v>0</v>
      </c>
      <c r="S4480">
        <v>5</v>
      </c>
      <c r="T4480">
        <v>135</v>
      </c>
      <c r="U4480">
        <v>0</v>
      </c>
      <c r="V4480">
        <v>0</v>
      </c>
      <c r="W4480">
        <v>0</v>
      </c>
      <c r="X4480">
        <v>0</v>
      </c>
      <c r="Y4480">
        <v>8.4777780000000007</v>
      </c>
      <c r="Z4480">
        <v>228.9</v>
      </c>
    </row>
    <row r="4481" spans="1:26" x14ac:dyDescent="0.3">
      <c r="A4481">
        <v>2769641</v>
      </c>
      <c r="B4481">
        <v>1</v>
      </c>
      <c r="C4481" t="s">
        <v>76</v>
      </c>
      <c r="D4481" t="s">
        <v>95</v>
      </c>
      <c r="E4481" t="s">
        <v>126</v>
      </c>
      <c r="F4481" t="s">
        <v>12498</v>
      </c>
      <c r="G4481" t="s">
        <v>128</v>
      </c>
      <c r="H4481" t="s">
        <v>46</v>
      </c>
      <c r="I4481" t="s">
        <v>129</v>
      </c>
      <c r="J4481" t="s">
        <v>130</v>
      </c>
      <c r="K4481" t="s">
        <v>131</v>
      </c>
      <c r="L4481" t="s">
        <v>12499</v>
      </c>
      <c r="M4481" t="s">
        <v>12500</v>
      </c>
      <c r="N4481">
        <v>1.635555555</v>
      </c>
      <c r="O4481">
        <v>0</v>
      </c>
      <c r="P4481">
        <v>100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163.555556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2769643</v>
      </c>
      <c r="B4482">
        <v>1</v>
      </c>
      <c r="C4482" t="s">
        <v>76</v>
      </c>
      <c r="D4482" t="s">
        <v>89</v>
      </c>
      <c r="E4482" t="s">
        <v>126</v>
      </c>
      <c r="F4482" t="s">
        <v>12501</v>
      </c>
      <c r="G4482" t="s">
        <v>128</v>
      </c>
      <c r="H4482" t="s">
        <v>46</v>
      </c>
      <c r="I4482" t="s">
        <v>129</v>
      </c>
      <c r="J4482" t="s">
        <v>130</v>
      </c>
      <c r="K4482" t="s">
        <v>131</v>
      </c>
      <c r="L4482" t="s">
        <v>12502</v>
      </c>
      <c r="M4482" t="s">
        <v>12503</v>
      </c>
      <c r="N4482">
        <v>1.801388888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7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12.609722</v>
      </c>
    </row>
    <row r="4483" spans="1:26" x14ac:dyDescent="0.3">
      <c r="A4483">
        <v>2769645</v>
      </c>
      <c r="B4483">
        <v>1</v>
      </c>
      <c r="C4483" t="s">
        <v>76</v>
      </c>
      <c r="D4483" t="s">
        <v>78</v>
      </c>
      <c r="E4483" t="s">
        <v>153</v>
      </c>
      <c r="F4483" t="s">
        <v>12504</v>
      </c>
      <c r="G4483" t="s">
        <v>249</v>
      </c>
      <c r="H4483" t="s">
        <v>46</v>
      </c>
      <c r="I4483" t="s">
        <v>129</v>
      </c>
      <c r="J4483" t="s">
        <v>130</v>
      </c>
      <c r="K4483" t="s">
        <v>131</v>
      </c>
      <c r="L4483" t="s">
        <v>12505</v>
      </c>
      <c r="M4483" t="s">
        <v>12506</v>
      </c>
      <c r="N4483">
        <v>2.3372222219999998</v>
      </c>
      <c r="O4483">
        <v>0</v>
      </c>
      <c r="P4483">
        <v>3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7.0116670000000001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2769770</v>
      </c>
      <c r="B4484">
        <v>1</v>
      </c>
      <c r="C4484" t="s">
        <v>77</v>
      </c>
      <c r="D4484" t="s">
        <v>122</v>
      </c>
      <c r="E4484" t="s">
        <v>163</v>
      </c>
      <c r="F4484" t="s">
        <v>12507</v>
      </c>
      <c r="G4484" t="s">
        <v>264</v>
      </c>
      <c r="H4484" t="s">
        <v>47</v>
      </c>
      <c r="I4484" t="s">
        <v>129</v>
      </c>
      <c r="J4484" t="s">
        <v>130</v>
      </c>
      <c r="K4484" t="s">
        <v>131</v>
      </c>
      <c r="L4484" t="s">
        <v>12508</v>
      </c>
      <c r="M4484" t="s">
        <v>12509</v>
      </c>
      <c r="N4484">
        <v>0.74083333299999998</v>
      </c>
      <c r="O4484">
        <v>0</v>
      </c>
      <c r="P4484">
        <v>0</v>
      </c>
      <c r="Q4484">
        <v>6</v>
      </c>
      <c r="R4484">
        <v>85</v>
      </c>
      <c r="S4484">
        <v>0</v>
      </c>
      <c r="T4484">
        <v>0</v>
      </c>
      <c r="U4484">
        <v>0</v>
      </c>
      <c r="V4484">
        <v>0</v>
      </c>
      <c r="W4484">
        <v>4.4450000000000003</v>
      </c>
      <c r="X4484">
        <v>62.970832999999999</v>
      </c>
      <c r="Y4484">
        <v>0</v>
      </c>
      <c r="Z4484">
        <v>0</v>
      </c>
    </row>
    <row r="4485" spans="1:26" x14ac:dyDescent="0.3">
      <c r="A4485">
        <v>2769944</v>
      </c>
      <c r="B4485">
        <v>1</v>
      </c>
      <c r="C4485" t="s">
        <v>77</v>
      </c>
      <c r="D4485" t="s">
        <v>123</v>
      </c>
      <c r="E4485" t="s">
        <v>138</v>
      </c>
      <c r="F4485" t="s">
        <v>12510</v>
      </c>
      <c r="G4485" t="s">
        <v>344</v>
      </c>
      <c r="H4485" t="s">
        <v>47</v>
      </c>
      <c r="I4485" t="s">
        <v>129</v>
      </c>
      <c r="J4485" t="s">
        <v>130</v>
      </c>
      <c r="K4485" t="s">
        <v>142</v>
      </c>
      <c r="L4485" t="s">
        <v>12511</v>
      </c>
      <c r="M4485" t="s">
        <v>12512</v>
      </c>
      <c r="N4485">
        <v>8.2166666660000001</v>
      </c>
      <c r="O4485">
        <v>94</v>
      </c>
      <c r="P4485">
        <v>1666</v>
      </c>
      <c r="Q4485">
        <v>0</v>
      </c>
      <c r="R4485">
        <v>0</v>
      </c>
      <c r="S4485">
        <v>0</v>
      </c>
      <c r="T4485">
        <v>0</v>
      </c>
      <c r="U4485">
        <v>772.36666700000001</v>
      </c>
      <c r="V4485">
        <v>13688.966666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2769650</v>
      </c>
      <c r="B4486">
        <v>1</v>
      </c>
      <c r="C4486" t="s">
        <v>76</v>
      </c>
      <c r="D4486" t="s">
        <v>94</v>
      </c>
      <c r="E4486" t="s">
        <v>126</v>
      </c>
      <c r="F4486" t="s">
        <v>12513</v>
      </c>
      <c r="G4486" t="s">
        <v>128</v>
      </c>
      <c r="H4486" t="s">
        <v>46</v>
      </c>
      <c r="I4486" t="s">
        <v>129</v>
      </c>
      <c r="J4486" t="s">
        <v>130</v>
      </c>
      <c r="K4486" t="s">
        <v>131</v>
      </c>
      <c r="L4486" t="s">
        <v>12514</v>
      </c>
      <c r="M4486" t="s">
        <v>12515</v>
      </c>
      <c r="N4486">
        <v>2.7094444439999998</v>
      </c>
      <c r="O4486">
        <v>0</v>
      </c>
      <c r="P4486">
        <v>5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13.547222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2769649</v>
      </c>
      <c r="B4487">
        <v>1</v>
      </c>
      <c r="C4487" t="s">
        <v>77</v>
      </c>
      <c r="D4487" t="s">
        <v>111</v>
      </c>
      <c r="E4487" t="s">
        <v>153</v>
      </c>
      <c r="F4487" t="s">
        <v>12516</v>
      </c>
      <c r="G4487" t="s">
        <v>249</v>
      </c>
      <c r="H4487" t="s">
        <v>46</v>
      </c>
      <c r="I4487" t="s">
        <v>129</v>
      </c>
      <c r="J4487" t="s">
        <v>130</v>
      </c>
      <c r="K4487" t="s">
        <v>131</v>
      </c>
      <c r="L4487" t="s">
        <v>12517</v>
      </c>
      <c r="M4487" t="s">
        <v>12518</v>
      </c>
      <c r="N4487">
        <v>1.3991666659999999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1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1.399167</v>
      </c>
    </row>
    <row r="4488" spans="1:26" x14ac:dyDescent="0.3">
      <c r="A4488">
        <v>2769651</v>
      </c>
      <c r="B4488">
        <v>1</v>
      </c>
      <c r="C4488" t="s">
        <v>76</v>
      </c>
      <c r="D4488" t="s">
        <v>79</v>
      </c>
      <c r="E4488" t="s">
        <v>163</v>
      </c>
      <c r="F4488" t="s">
        <v>12519</v>
      </c>
      <c r="G4488" t="s">
        <v>344</v>
      </c>
      <c r="H4488" t="s">
        <v>47</v>
      </c>
      <c r="I4488" t="s">
        <v>129</v>
      </c>
      <c r="J4488" t="s">
        <v>130</v>
      </c>
      <c r="K4488" t="s">
        <v>142</v>
      </c>
      <c r="L4488" t="s">
        <v>12520</v>
      </c>
      <c r="M4488" t="s">
        <v>12521</v>
      </c>
      <c r="N4488">
        <v>3.741944444</v>
      </c>
      <c r="O4488">
        <v>16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59.871110999999999</v>
      </c>
      <c r="V4488">
        <v>0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2769652</v>
      </c>
      <c r="B4489">
        <v>1</v>
      </c>
      <c r="C4489" t="s">
        <v>76</v>
      </c>
      <c r="D4489" t="s">
        <v>97</v>
      </c>
      <c r="E4489" t="s">
        <v>167</v>
      </c>
      <c r="F4489" t="s">
        <v>9244</v>
      </c>
      <c r="G4489" t="s">
        <v>344</v>
      </c>
      <c r="H4489" t="s">
        <v>46</v>
      </c>
      <c r="I4489" t="s">
        <v>129</v>
      </c>
      <c r="J4489" t="s">
        <v>130</v>
      </c>
      <c r="K4489" t="s">
        <v>142</v>
      </c>
      <c r="L4489" t="s">
        <v>12522</v>
      </c>
      <c r="M4489" t="s">
        <v>12523</v>
      </c>
      <c r="N4489">
        <v>5.7155555549999999</v>
      </c>
      <c r="O4489">
        <v>0</v>
      </c>
      <c r="P4489">
        <v>359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2051.8844439999998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2769657</v>
      </c>
      <c r="B4490">
        <v>1</v>
      </c>
      <c r="C4490" t="s">
        <v>76</v>
      </c>
      <c r="D4490" t="s">
        <v>80</v>
      </c>
      <c r="E4490" t="s">
        <v>153</v>
      </c>
      <c r="F4490" t="s">
        <v>12524</v>
      </c>
      <c r="G4490" t="s">
        <v>206</v>
      </c>
      <c r="H4490" t="s">
        <v>46</v>
      </c>
      <c r="I4490" t="s">
        <v>129</v>
      </c>
      <c r="J4490" t="s">
        <v>130</v>
      </c>
      <c r="K4490" t="s">
        <v>131</v>
      </c>
      <c r="L4490" t="s">
        <v>12525</v>
      </c>
      <c r="M4490" t="s">
        <v>12526</v>
      </c>
      <c r="N4490">
        <v>1.763055555</v>
      </c>
      <c r="O4490">
        <v>0</v>
      </c>
      <c r="P4490">
        <v>3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5.289167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2769656</v>
      </c>
      <c r="B4491">
        <v>1</v>
      </c>
      <c r="C4491" t="s">
        <v>77</v>
      </c>
      <c r="D4491" t="s">
        <v>112</v>
      </c>
      <c r="E4491" t="s">
        <v>163</v>
      </c>
      <c r="F4491" t="s">
        <v>12527</v>
      </c>
      <c r="G4491" t="s">
        <v>12528</v>
      </c>
      <c r="H4491" t="s">
        <v>47</v>
      </c>
      <c r="I4491" t="s">
        <v>129</v>
      </c>
      <c r="J4491" t="s">
        <v>130</v>
      </c>
      <c r="K4491" t="s">
        <v>131</v>
      </c>
      <c r="L4491" t="s">
        <v>12529</v>
      </c>
      <c r="M4491" t="s">
        <v>12530</v>
      </c>
      <c r="N4491">
        <v>2.233333333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155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346.16666700000002</v>
      </c>
    </row>
    <row r="4492" spans="1:26" x14ac:dyDescent="0.3">
      <c r="A4492">
        <v>2769632</v>
      </c>
      <c r="B4492">
        <v>1</v>
      </c>
      <c r="C4492" t="s">
        <v>76</v>
      </c>
      <c r="D4492" t="s">
        <v>79</v>
      </c>
      <c r="E4492" t="s">
        <v>163</v>
      </c>
      <c r="F4492" t="s">
        <v>12531</v>
      </c>
      <c r="G4492" t="s">
        <v>344</v>
      </c>
      <c r="H4492" t="s">
        <v>47</v>
      </c>
      <c r="I4492" t="s">
        <v>129</v>
      </c>
      <c r="J4492" t="s">
        <v>130</v>
      </c>
      <c r="K4492" t="s">
        <v>142</v>
      </c>
      <c r="L4492" t="s">
        <v>12532</v>
      </c>
      <c r="M4492" t="s">
        <v>12533</v>
      </c>
      <c r="N4492">
        <v>4.7144444439999997</v>
      </c>
      <c r="O4492">
        <v>15</v>
      </c>
      <c r="P4492">
        <v>1661</v>
      </c>
      <c r="Q4492">
        <v>0</v>
      </c>
      <c r="R4492">
        <v>0</v>
      </c>
      <c r="S4492">
        <v>0</v>
      </c>
      <c r="T4492">
        <v>0</v>
      </c>
      <c r="U4492">
        <v>70.716667000000001</v>
      </c>
      <c r="V4492">
        <v>7830.6922210000002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2769661</v>
      </c>
      <c r="B4493">
        <v>1</v>
      </c>
      <c r="C4493" t="s">
        <v>76</v>
      </c>
      <c r="D4493" t="s">
        <v>98</v>
      </c>
      <c r="E4493" t="s">
        <v>167</v>
      </c>
      <c r="F4493" t="s">
        <v>12413</v>
      </c>
      <c r="G4493" t="s">
        <v>195</v>
      </c>
      <c r="H4493" t="s">
        <v>46</v>
      </c>
      <c r="I4493" t="s">
        <v>129</v>
      </c>
      <c r="J4493" t="s">
        <v>130</v>
      </c>
      <c r="K4493" t="s">
        <v>131</v>
      </c>
      <c r="L4493" t="s">
        <v>12534</v>
      </c>
      <c r="M4493" t="s">
        <v>12535</v>
      </c>
      <c r="N4493">
        <v>1.7411111109999999</v>
      </c>
      <c r="O4493">
        <v>0</v>
      </c>
      <c r="P4493">
        <v>0</v>
      </c>
      <c r="Q4493">
        <v>0</v>
      </c>
      <c r="R4493">
        <v>362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630.28222200000005</v>
      </c>
      <c r="Y4493">
        <v>0</v>
      </c>
      <c r="Z4493">
        <v>0</v>
      </c>
    </row>
    <row r="4494" spans="1:26" x14ac:dyDescent="0.3">
      <c r="A4494">
        <v>2769664</v>
      </c>
      <c r="B4494">
        <v>1</v>
      </c>
      <c r="C4494" t="s">
        <v>77</v>
      </c>
      <c r="D4494" t="s">
        <v>123</v>
      </c>
      <c r="E4494" t="s">
        <v>167</v>
      </c>
      <c r="F4494" t="s">
        <v>12536</v>
      </c>
      <c r="G4494" t="s">
        <v>195</v>
      </c>
      <c r="H4494" t="s">
        <v>46</v>
      </c>
      <c r="I4494" t="s">
        <v>129</v>
      </c>
      <c r="J4494" t="s">
        <v>130</v>
      </c>
      <c r="K4494" t="s">
        <v>131</v>
      </c>
      <c r="L4494" t="s">
        <v>12537</v>
      </c>
      <c r="M4494" t="s">
        <v>12538</v>
      </c>
      <c r="N4494">
        <v>5.3327777770000004</v>
      </c>
      <c r="O4494">
        <v>0</v>
      </c>
      <c r="P4494">
        <v>227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1210.540555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2769668</v>
      </c>
      <c r="B4495">
        <v>1</v>
      </c>
      <c r="C4495" t="s">
        <v>76</v>
      </c>
      <c r="D4495" t="s">
        <v>80</v>
      </c>
      <c r="E4495" t="s">
        <v>167</v>
      </c>
      <c r="F4495" t="s">
        <v>8168</v>
      </c>
      <c r="G4495" t="s">
        <v>348</v>
      </c>
      <c r="H4495" t="s">
        <v>46</v>
      </c>
      <c r="I4495" t="s">
        <v>129</v>
      </c>
      <c r="J4495" t="s">
        <v>130</v>
      </c>
      <c r="K4495" t="s">
        <v>142</v>
      </c>
      <c r="L4495" t="s">
        <v>12539</v>
      </c>
      <c r="M4495" t="s">
        <v>12540</v>
      </c>
      <c r="N4495">
        <v>2.1077777769999999</v>
      </c>
      <c r="O4495">
        <v>0</v>
      </c>
      <c r="P4495">
        <v>174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366.753333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2769679</v>
      </c>
      <c r="B4496">
        <v>1</v>
      </c>
      <c r="C4496" t="s">
        <v>77</v>
      </c>
      <c r="D4496" t="s">
        <v>123</v>
      </c>
      <c r="E4496" t="s">
        <v>158</v>
      </c>
      <c r="F4496" t="s">
        <v>6618</v>
      </c>
      <c r="G4496" t="s">
        <v>344</v>
      </c>
      <c r="H4496" t="s">
        <v>47</v>
      </c>
      <c r="I4496" t="s">
        <v>129</v>
      </c>
      <c r="J4496" t="s">
        <v>130</v>
      </c>
      <c r="K4496" t="s">
        <v>142</v>
      </c>
      <c r="L4496" t="s">
        <v>12541</v>
      </c>
      <c r="M4496" t="s">
        <v>12542</v>
      </c>
      <c r="N4496">
        <v>8.2444444440000009</v>
      </c>
      <c r="O4496">
        <v>213</v>
      </c>
      <c r="P4496">
        <v>141</v>
      </c>
      <c r="Q4496">
        <v>0</v>
      </c>
      <c r="R4496">
        <v>0</v>
      </c>
      <c r="S4496">
        <v>0</v>
      </c>
      <c r="T4496">
        <v>0</v>
      </c>
      <c r="U4496">
        <v>1756.0666670000001</v>
      </c>
      <c r="V4496">
        <v>1162.4666669999999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2769681</v>
      </c>
      <c r="B4497">
        <v>1</v>
      </c>
      <c r="C4497" t="s">
        <v>76</v>
      </c>
      <c r="D4497" t="s">
        <v>81</v>
      </c>
      <c r="E4497" t="s">
        <v>153</v>
      </c>
      <c r="F4497" t="s">
        <v>12543</v>
      </c>
      <c r="G4497" t="s">
        <v>206</v>
      </c>
      <c r="H4497" t="s">
        <v>46</v>
      </c>
      <c r="I4497" t="s">
        <v>129</v>
      </c>
      <c r="J4497" t="s">
        <v>130</v>
      </c>
      <c r="K4497" t="s">
        <v>131</v>
      </c>
      <c r="L4497" t="s">
        <v>12544</v>
      </c>
      <c r="M4497" t="s">
        <v>12545</v>
      </c>
      <c r="N4497">
        <v>1.382777777</v>
      </c>
      <c r="O4497">
        <v>0</v>
      </c>
      <c r="P4497">
        <v>6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8.2966669999999993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2769673</v>
      </c>
      <c r="B4498">
        <v>1</v>
      </c>
      <c r="C4498" t="s">
        <v>77</v>
      </c>
      <c r="D4498" t="s">
        <v>119</v>
      </c>
      <c r="E4498" t="s">
        <v>126</v>
      </c>
      <c r="F4498" t="s">
        <v>12546</v>
      </c>
      <c r="G4498" t="s">
        <v>128</v>
      </c>
      <c r="H4498" t="s">
        <v>46</v>
      </c>
      <c r="I4498" t="s">
        <v>129</v>
      </c>
      <c r="J4498" t="s">
        <v>130</v>
      </c>
      <c r="K4498" t="s">
        <v>131</v>
      </c>
      <c r="L4498" t="s">
        <v>12547</v>
      </c>
      <c r="M4498" t="s">
        <v>12548</v>
      </c>
      <c r="N4498">
        <v>2.2822222220000001</v>
      </c>
      <c r="O4498">
        <v>0</v>
      </c>
      <c r="P4498">
        <v>196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447.31555600000002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2769858</v>
      </c>
      <c r="B4499">
        <v>1</v>
      </c>
      <c r="C4499" t="s">
        <v>77</v>
      </c>
      <c r="D4499" t="s">
        <v>108</v>
      </c>
      <c r="E4499" t="s">
        <v>167</v>
      </c>
      <c r="F4499" t="s">
        <v>12549</v>
      </c>
      <c r="G4499" t="s">
        <v>348</v>
      </c>
      <c r="H4499" t="s">
        <v>46</v>
      </c>
      <c r="I4499" t="s">
        <v>129</v>
      </c>
      <c r="J4499" t="s">
        <v>130</v>
      </c>
      <c r="K4499" t="s">
        <v>142</v>
      </c>
      <c r="L4499" t="s">
        <v>12550</v>
      </c>
      <c r="M4499" t="s">
        <v>12551</v>
      </c>
      <c r="N4499">
        <v>3.1930555549999999</v>
      </c>
      <c r="O4499">
        <v>0</v>
      </c>
      <c r="P4499">
        <v>152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485.34444400000001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2769680</v>
      </c>
      <c r="B4500">
        <v>1</v>
      </c>
      <c r="C4500" t="s">
        <v>77</v>
      </c>
      <c r="D4500" t="s">
        <v>108</v>
      </c>
      <c r="E4500" t="s">
        <v>126</v>
      </c>
      <c r="F4500" t="s">
        <v>12552</v>
      </c>
      <c r="G4500" t="s">
        <v>128</v>
      </c>
      <c r="H4500" t="s">
        <v>46</v>
      </c>
      <c r="I4500" t="s">
        <v>129</v>
      </c>
      <c r="J4500" t="s">
        <v>130</v>
      </c>
      <c r="K4500" t="s">
        <v>131</v>
      </c>
      <c r="L4500" t="s">
        <v>12553</v>
      </c>
      <c r="M4500" t="s">
        <v>12554</v>
      </c>
      <c r="N4500">
        <v>4.9430555549999999</v>
      </c>
      <c r="O4500">
        <v>0</v>
      </c>
      <c r="P4500">
        <v>14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69.202777999999995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2769675</v>
      </c>
      <c r="B4501">
        <v>1</v>
      </c>
      <c r="C4501" t="s">
        <v>76</v>
      </c>
      <c r="D4501" t="s">
        <v>101</v>
      </c>
      <c r="E4501" t="s">
        <v>222</v>
      </c>
      <c r="F4501" t="s">
        <v>12555</v>
      </c>
      <c r="G4501" t="s">
        <v>348</v>
      </c>
      <c r="H4501" t="s">
        <v>47</v>
      </c>
      <c r="I4501" t="s">
        <v>129</v>
      </c>
      <c r="J4501" t="s">
        <v>130</v>
      </c>
      <c r="K4501" t="s">
        <v>142</v>
      </c>
      <c r="L4501" t="s">
        <v>12556</v>
      </c>
      <c r="M4501" t="s">
        <v>12557</v>
      </c>
      <c r="N4501">
        <v>6.0869444440000002</v>
      </c>
      <c r="O4501">
        <v>14</v>
      </c>
      <c r="P4501">
        <v>1467</v>
      </c>
      <c r="Q4501">
        <v>0</v>
      </c>
      <c r="R4501">
        <v>0</v>
      </c>
      <c r="S4501">
        <v>0</v>
      </c>
      <c r="T4501">
        <v>0</v>
      </c>
      <c r="U4501">
        <v>85.217222000000007</v>
      </c>
      <c r="V4501">
        <v>8929.5474990000002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2769685</v>
      </c>
      <c r="B4502">
        <v>1</v>
      </c>
      <c r="C4502" t="s">
        <v>76</v>
      </c>
      <c r="D4502" t="s">
        <v>81</v>
      </c>
      <c r="E4502" t="s">
        <v>145</v>
      </c>
      <c r="F4502" t="s">
        <v>12130</v>
      </c>
      <c r="G4502" t="s">
        <v>128</v>
      </c>
      <c r="H4502" t="s">
        <v>46</v>
      </c>
      <c r="I4502" t="s">
        <v>129</v>
      </c>
      <c r="J4502" t="s">
        <v>130</v>
      </c>
      <c r="K4502" t="s">
        <v>131</v>
      </c>
      <c r="L4502" t="s">
        <v>12558</v>
      </c>
      <c r="M4502" t="s">
        <v>12559</v>
      </c>
      <c r="N4502">
        <v>7.4919444439999996</v>
      </c>
      <c r="O4502">
        <v>0</v>
      </c>
      <c r="P4502">
        <v>11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82.411389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2769678</v>
      </c>
      <c r="B4503">
        <v>1</v>
      </c>
      <c r="C4503" t="s">
        <v>76</v>
      </c>
      <c r="D4503" t="s">
        <v>94</v>
      </c>
      <c r="E4503" t="s">
        <v>167</v>
      </c>
      <c r="F4503" t="s">
        <v>12560</v>
      </c>
      <c r="G4503" t="s">
        <v>348</v>
      </c>
      <c r="H4503" t="s">
        <v>46</v>
      </c>
      <c r="I4503" t="s">
        <v>129</v>
      </c>
      <c r="J4503" t="s">
        <v>130</v>
      </c>
      <c r="K4503" t="s">
        <v>142</v>
      </c>
      <c r="L4503" t="s">
        <v>12561</v>
      </c>
      <c r="M4503" t="s">
        <v>12562</v>
      </c>
      <c r="N4503">
        <v>7.6183333329999998</v>
      </c>
      <c r="O4503">
        <v>0</v>
      </c>
      <c r="P4503">
        <v>0</v>
      </c>
      <c r="Q4503">
        <v>0</v>
      </c>
      <c r="R4503">
        <v>65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495.191667</v>
      </c>
      <c r="Y4503">
        <v>0</v>
      </c>
      <c r="Z4503">
        <v>0</v>
      </c>
    </row>
    <row r="4504" spans="1:26" x14ac:dyDescent="0.3">
      <c r="A4504">
        <v>2769683</v>
      </c>
      <c r="B4504">
        <v>1</v>
      </c>
      <c r="C4504" t="s">
        <v>76</v>
      </c>
      <c r="D4504" t="s">
        <v>80</v>
      </c>
      <c r="E4504" t="s">
        <v>167</v>
      </c>
      <c r="F4504" t="s">
        <v>12563</v>
      </c>
      <c r="G4504" t="s">
        <v>348</v>
      </c>
      <c r="H4504" t="s">
        <v>46</v>
      </c>
      <c r="I4504" t="s">
        <v>129</v>
      </c>
      <c r="J4504" t="s">
        <v>130</v>
      </c>
      <c r="K4504" t="s">
        <v>142</v>
      </c>
      <c r="L4504" t="s">
        <v>12564</v>
      </c>
      <c r="M4504" t="s">
        <v>12565</v>
      </c>
      <c r="N4504">
        <v>2.4922222220000001</v>
      </c>
      <c r="O4504">
        <v>0</v>
      </c>
      <c r="P4504">
        <v>248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618.07111099999997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2769686</v>
      </c>
      <c r="B4505">
        <v>1</v>
      </c>
      <c r="C4505" t="s">
        <v>76</v>
      </c>
      <c r="D4505" t="s">
        <v>78</v>
      </c>
      <c r="E4505" t="s">
        <v>145</v>
      </c>
      <c r="F4505" t="s">
        <v>10058</v>
      </c>
      <c r="G4505" t="s">
        <v>128</v>
      </c>
      <c r="H4505" t="s">
        <v>46</v>
      </c>
      <c r="I4505" t="s">
        <v>129</v>
      </c>
      <c r="J4505" t="s">
        <v>130</v>
      </c>
      <c r="K4505" t="s">
        <v>131</v>
      </c>
      <c r="L4505" t="s">
        <v>12566</v>
      </c>
      <c r="M4505" t="s">
        <v>12567</v>
      </c>
      <c r="N4505">
        <v>2.9394444439999998</v>
      </c>
      <c r="O4505">
        <v>0</v>
      </c>
      <c r="P4505">
        <v>14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41.152222000000002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2769700</v>
      </c>
      <c r="B4506">
        <v>1</v>
      </c>
      <c r="C4506" t="s">
        <v>76</v>
      </c>
      <c r="D4506" t="s">
        <v>89</v>
      </c>
      <c r="E4506" t="s">
        <v>126</v>
      </c>
      <c r="F4506" t="s">
        <v>12568</v>
      </c>
      <c r="G4506" t="s">
        <v>128</v>
      </c>
      <c r="H4506" t="s">
        <v>46</v>
      </c>
      <c r="I4506" t="s">
        <v>129</v>
      </c>
      <c r="J4506" t="s">
        <v>130</v>
      </c>
      <c r="K4506" t="s">
        <v>131</v>
      </c>
      <c r="L4506" t="s">
        <v>12569</v>
      </c>
      <c r="M4506" t="s">
        <v>12570</v>
      </c>
      <c r="N4506">
        <v>1.457222222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4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5.8288890000000002</v>
      </c>
    </row>
    <row r="4507" spans="1:26" x14ac:dyDescent="0.3">
      <c r="A4507">
        <v>2769689</v>
      </c>
      <c r="B4507">
        <v>1</v>
      </c>
      <c r="C4507" t="s">
        <v>76</v>
      </c>
      <c r="D4507" t="s">
        <v>88</v>
      </c>
      <c r="E4507" t="s">
        <v>153</v>
      </c>
      <c r="F4507" t="s">
        <v>12571</v>
      </c>
      <c r="G4507" t="s">
        <v>155</v>
      </c>
      <c r="H4507" t="s">
        <v>46</v>
      </c>
      <c r="I4507" t="s">
        <v>129</v>
      </c>
      <c r="J4507" t="s">
        <v>130</v>
      </c>
      <c r="K4507" t="s">
        <v>131</v>
      </c>
      <c r="L4507" t="s">
        <v>12572</v>
      </c>
      <c r="M4507" t="s">
        <v>12573</v>
      </c>
      <c r="N4507">
        <v>1.035833333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1.035833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2769690</v>
      </c>
      <c r="B4508">
        <v>1</v>
      </c>
      <c r="C4508" t="s">
        <v>77</v>
      </c>
      <c r="D4508" t="s">
        <v>123</v>
      </c>
      <c r="E4508" t="s">
        <v>167</v>
      </c>
      <c r="F4508" t="s">
        <v>6489</v>
      </c>
      <c r="G4508" t="s">
        <v>195</v>
      </c>
      <c r="H4508" t="s">
        <v>46</v>
      </c>
      <c r="I4508" t="s">
        <v>129</v>
      </c>
      <c r="J4508" t="s">
        <v>130</v>
      </c>
      <c r="K4508" t="s">
        <v>131</v>
      </c>
      <c r="L4508" t="s">
        <v>12574</v>
      </c>
      <c r="M4508" t="s">
        <v>12575</v>
      </c>
      <c r="N4508">
        <v>0.65277777699999995</v>
      </c>
      <c r="O4508">
        <v>0</v>
      </c>
      <c r="P4508">
        <v>175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114.23611099999999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2769691</v>
      </c>
      <c r="B4509">
        <v>1</v>
      </c>
      <c r="C4509" t="s">
        <v>76</v>
      </c>
      <c r="D4509" t="s">
        <v>79</v>
      </c>
      <c r="E4509" t="s">
        <v>158</v>
      </c>
      <c r="F4509" t="s">
        <v>12576</v>
      </c>
      <c r="G4509" t="s">
        <v>199</v>
      </c>
      <c r="H4509" t="s">
        <v>47</v>
      </c>
      <c r="I4509" t="s">
        <v>129</v>
      </c>
      <c r="J4509" t="s">
        <v>130</v>
      </c>
      <c r="K4509" t="s">
        <v>131</v>
      </c>
      <c r="L4509" t="s">
        <v>12577</v>
      </c>
      <c r="M4509" t="s">
        <v>12578</v>
      </c>
      <c r="N4509">
        <v>0.23722222200000001</v>
      </c>
      <c r="O4509">
        <v>63</v>
      </c>
      <c r="P4509">
        <v>957</v>
      </c>
      <c r="Q4509">
        <v>0</v>
      </c>
      <c r="R4509">
        <v>0</v>
      </c>
      <c r="S4509">
        <v>0</v>
      </c>
      <c r="T4509">
        <v>0</v>
      </c>
      <c r="U4509">
        <v>14.945</v>
      </c>
      <c r="V4509">
        <v>227.02166600000001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2769705</v>
      </c>
      <c r="B4510">
        <v>1</v>
      </c>
      <c r="C4510" t="s">
        <v>76</v>
      </c>
      <c r="D4510" t="s">
        <v>89</v>
      </c>
      <c r="E4510" t="s">
        <v>153</v>
      </c>
      <c r="F4510" t="s">
        <v>12579</v>
      </c>
      <c r="G4510" t="s">
        <v>206</v>
      </c>
      <c r="H4510" t="s">
        <v>46</v>
      </c>
      <c r="I4510" t="s">
        <v>129</v>
      </c>
      <c r="J4510" t="s">
        <v>130</v>
      </c>
      <c r="K4510" t="s">
        <v>131</v>
      </c>
      <c r="L4510" t="s">
        <v>12580</v>
      </c>
      <c r="M4510" t="s">
        <v>12581</v>
      </c>
      <c r="N4510">
        <v>2.653611111</v>
      </c>
      <c r="O4510">
        <v>0</v>
      </c>
      <c r="P4510">
        <v>12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31.843333000000001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2769702</v>
      </c>
      <c r="B4511">
        <v>1</v>
      </c>
      <c r="C4511" t="s">
        <v>76</v>
      </c>
      <c r="D4511" t="s">
        <v>102</v>
      </c>
      <c r="E4511" t="s">
        <v>167</v>
      </c>
      <c r="F4511" t="s">
        <v>12582</v>
      </c>
      <c r="G4511" t="s">
        <v>195</v>
      </c>
      <c r="H4511" t="s">
        <v>46</v>
      </c>
      <c r="I4511" t="s">
        <v>129</v>
      </c>
      <c r="J4511" t="s">
        <v>130</v>
      </c>
      <c r="K4511" t="s">
        <v>131</v>
      </c>
      <c r="L4511" t="s">
        <v>12583</v>
      </c>
      <c r="M4511" t="s">
        <v>12584</v>
      </c>
      <c r="N4511">
        <v>1.285555555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112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143.98222200000001</v>
      </c>
    </row>
    <row r="4512" spans="1:26" x14ac:dyDescent="0.3">
      <c r="A4512">
        <v>2769699</v>
      </c>
      <c r="B4512">
        <v>1</v>
      </c>
      <c r="C4512" t="s">
        <v>76</v>
      </c>
      <c r="D4512" t="s">
        <v>89</v>
      </c>
      <c r="E4512" t="s">
        <v>153</v>
      </c>
      <c r="F4512" t="s">
        <v>12585</v>
      </c>
      <c r="G4512" t="s">
        <v>206</v>
      </c>
      <c r="H4512" t="s">
        <v>46</v>
      </c>
      <c r="I4512" t="s">
        <v>129</v>
      </c>
      <c r="J4512" t="s">
        <v>130</v>
      </c>
      <c r="K4512" t="s">
        <v>131</v>
      </c>
      <c r="L4512" t="s">
        <v>12586</v>
      </c>
      <c r="M4512" t="s">
        <v>12587</v>
      </c>
      <c r="N4512">
        <v>2.1180555550000002</v>
      </c>
      <c r="O4512">
        <v>0</v>
      </c>
      <c r="P4512">
        <v>1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2.1180560000000002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2769701</v>
      </c>
      <c r="B4513">
        <v>1</v>
      </c>
      <c r="C4513" t="s">
        <v>76</v>
      </c>
      <c r="D4513" t="s">
        <v>100</v>
      </c>
      <c r="E4513" t="s">
        <v>158</v>
      </c>
      <c r="F4513" t="s">
        <v>651</v>
      </c>
      <c r="G4513" t="s">
        <v>348</v>
      </c>
      <c r="H4513" t="s">
        <v>47</v>
      </c>
      <c r="I4513" t="s">
        <v>129</v>
      </c>
      <c r="J4513" t="s">
        <v>130</v>
      </c>
      <c r="K4513" t="s">
        <v>142</v>
      </c>
      <c r="L4513" t="s">
        <v>12588</v>
      </c>
      <c r="M4513" t="s">
        <v>12589</v>
      </c>
      <c r="N4513">
        <v>1.953333333</v>
      </c>
      <c r="O4513">
        <v>32</v>
      </c>
      <c r="P4513">
        <v>1205</v>
      </c>
      <c r="Q4513">
        <v>0</v>
      </c>
      <c r="R4513">
        <v>0</v>
      </c>
      <c r="S4513">
        <v>0</v>
      </c>
      <c r="T4513">
        <v>0</v>
      </c>
      <c r="U4513">
        <v>62.506667</v>
      </c>
      <c r="V4513">
        <v>2353.766666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2769703</v>
      </c>
      <c r="B4514">
        <v>1</v>
      </c>
      <c r="C4514" t="s">
        <v>77</v>
      </c>
      <c r="D4514" t="s">
        <v>120</v>
      </c>
      <c r="E4514" t="s">
        <v>153</v>
      </c>
      <c r="F4514" t="s">
        <v>12590</v>
      </c>
      <c r="G4514" t="s">
        <v>249</v>
      </c>
      <c r="H4514" t="s">
        <v>46</v>
      </c>
      <c r="I4514" t="s">
        <v>129</v>
      </c>
      <c r="J4514" t="s">
        <v>130</v>
      </c>
      <c r="K4514" t="s">
        <v>131</v>
      </c>
      <c r="L4514" t="s">
        <v>12591</v>
      </c>
      <c r="M4514" t="s">
        <v>12592</v>
      </c>
      <c r="N4514">
        <v>2.400833333</v>
      </c>
      <c r="O4514">
        <v>0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2.400833</v>
      </c>
      <c r="Y4514">
        <v>0</v>
      </c>
      <c r="Z4514">
        <v>0</v>
      </c>
    </row>
    <row r="4515" spans="1:26" x14ac:dyDescent="0.3">
      <c r="A4515">
        <v>2769716</v>
      </c>
      <c r="B4515">
        <v>1</v>
      </c>
      <c r="C4515" t="s">
        <v>77</v>
      </c>
      <c r="D4515" t="s">
        <v>115</v>
      </c>
      <c r="E4515" t="s">
        <v>153</v>
      </c>
      <c r="F4515" t="s">
        <v>12593</v>
      </c>
      <c r="G4515" t="s">
        <v>249</v>
      </c>
      <c r="H4515" t="s">
        <v>46</v>
      </c>
      <c r="I4515" t="s">
        <v>129</v>
      </c>
      <c r="J4515" t="s">
        <v>130</v>
      </c>
      <c r="K4515" t="s">
        <v>131</v>
      </c>
      <c r="L4515" t="s">
        <v>12594</v>
      </c>
      <c r="M4515" t="s">
        <v>12595</v>
      </c>
      <c r="N4515">
        <v>0.88861111100000001</v>
      </c>
      <c r="O4515">
        <v>0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0.88861100000000004</v>
      </c>
      <c r="Y4515">
        <v>0</v>
      </c>
      <c r="Z4515">
        <v>0</v>
      </c>
    </row>
    <row r="4516" spans="1:26" x14ac:dyDescent="0.3">
      <c r="A4516">
        <v>2769710</v>
      </c>
      <c r="B4516">
        <v>1</v>
      </c>
      <c r="C4516" t="s">
        <v>76</v>
      </c>
      <c r="D4516" t="s">
        <v>78</v>
      </c>
      <c r="E4516" t="s">
        <v>126</v>
      </c>
      <c r="F4516" t="s">
        <v>1264</v>
      </c>
      <c r="G4516" t="s">
        <v>128</v>
      </c>
      <c r="H4516" t="s">
        <v>46</v>
      </c>
      <c r="I4516" t="s">
        <v>129</v>
      </c>
      <c r="J4516" t="s">
        <v>130</v>
      </c>
      <c r="K4516" t="s">
        <v>131</v>
      </c>
      <c r="L4516" t="s">
        <v>12596</v>
      </c>
      <c r="M4516" t="s">
        <v>12597</v>
      </c>
      <c r="N4516">
        <v>2.693888888</v>
      </c>
      <c r="O4516">
        <v>0</v>
      </c>
      <c r="P4516">
        <v>63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169.715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2769713</v>
      </c>
      <c r="B4517">
        <v>1</v>
      </c>
      <c r="C4517" t="s">
        <v>77</v>
      </c>
      <c r="D4517" t="s">
        <v>122</v>
      </c>
      <c r="E4517" t="s">
        <v>163</v>
      </c>
      <c r="F4517" t="s">
        <v>5937</v>
      </c>
      <c r="G4517" t="s">
        <v>364</v>
      </c>
      <c r="H4517" t="s">
        <v>47</v>
      </c>
      <c r="I4517" t="s">
        <v>129</v>
      </c>
      <c r="J4517" t="s">
        <v>130</v>
      </c>
      <c r="K4517" t="s">
        <v>131</v>
      </c>
      <c r="L4517" t="s">
        <v>12598</v>
      </c>
      <c r="M4517" t="s">
        <v>12599</v>
      </c>
      <c r="N4517">
        <v>3.2936111110000001</v>
      </c>
      <c r="O4517">
        <v>0</v>
      </c>
      <c r="P4517">
        <v>0</v>
      </c>
      <c r="Q4517">
        <v>0</v>
      </c>
      <c r="R4517">
        <v>66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217.378333</v>
      </c>
      <c r="Y4517">
        <v>0</v>
      </c>
      <c r="Z4517">
        <v>0</v>
      </c>
    </row>
    <row r="4518" spans="1:26" x14ac:dyDescent="0.3">
      <c r="A4518">
        <v>2769715</v>
      </c>
      <c r="B4518">
        <v>1</v>
      </c>
      <c r="C4518" t="s">
        <v>76</v>
      </c>
      <c r="D4518" t="s">
        <v>101</v>
      </c>
      <c r="E4518" t="s">
        <v>158</v>
      </c>
      <c r="F4518" t="s">
        <v>12600</v>
      </c>
      <c r="G4518" t="s">
        <v>199</v>
      </c>
      <c r="H4518" t="s">
        <v>47</v>
      </c>
      <c r="I4518" t="s">
        <v>129</v>
      </c>
      <c r="J4518" t="s">
        <v>130</v>
      </c>
      <c r="K4518" t="s">
        <v>131</v>
      </c>
      <c r="L4518" t="s">
        <v>12601</v>
      </c>
      <c r="M4518" t="s">
        <v>12602</v>
      </c>
      <c r="N4518">
        <v>0.66472222199999997</v>
      </c>
      <c r="O4518">
        <v>8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5.3177779999999997</v>
      </c>
      <c r="V4518">
        <v>0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2769711</v>
      </c>
      <c r="B4519">
        <v>1</v>
      </c>
      <c r="C4519" t="s">
        <v>77</v>
      </c>
      <c r="D4519" t="s">
        <v>113</v>
      </c>
      <c r="E4519" t="s">
        <v>167</v>
      </c>
      <c r="F4519" t="s">
        <v>12603</v>
      </c>
      <c r="G4519" t="s">
        <v>348</v>
      </c>
      <c r="H4519" t="s">
        <v>46</v>
      </c>
      <c r="I4519" t="s">
        <v>129</v>
      </c>
      <c r="J4519" t="s">
        <v>130</v>
      </c>
      <c r="K4519" t="s">
        <v>142</v>
      </c>
      <c r="L4519" t="s">
        <v>12604</v>
      </c>
      <c r="M4519" t="s">
        <v>12605</v>
      </c>
      <c r="N4519">
        <v>3.4024999999999999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29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98.672499999999999</v>
      </c>
    </row>
    <row r="4520" spans="1:26" x14ac:dyDescent="0.3">
      <c r="A4520">
        <v>2769718</v>
      </c>
      <c r="B4520">
        <v>1</v>
      </c>
      <c r="C4520" t="s">
        <v>76</v>
      </c>
      <c r="D4520" t="s">
        <v>92</v>
      </c>
      <c r="E4520" t="s">
        <v>163</v>
      </c>
      <c r="F4520" t="s">
        <v>12606</v>
      </c>
      <c r="G4520" t="s">
        <v>264</v>
      </c>
      <c r="H4520" t="s">
        <v>47</v>
      </c>
      <c r="I4520" t="s">
        <v>129</v>
      </c>
      <c r="J4520" t="s">
        <v>130</v>
      </c>
      <c r="K4520" t="s">
        <v>131</v>
      </c>
      <c r="L4520" t="s">
        <v>12607</v>
      </c>
      <c r="M4520" t="s">
        <v>12608</v>
      </c>
      <c r="N4520">
        <v>1.4344444439999999</v>
      </c>
      <c r="O4520">
        <v>0</v>
      </c>
      <c r="P4520">
        <v>0</v>
      </c>
      <c r="Q4520">
        <v>0</v>
      </c>
      <c r="R4520">
        <v>0</v>
      </c>
      <c r="S4520">
        <v>1</v>
      </c>
      <c r="T4520">
        <v>549</v>
      </c>
      <c r="U4520">
        <v>0</v>
      </c>
      <c r="V4520">
        <v>0</v>
      </c>
      <c r="W4520">
        <v>0</v>
      </c>
      <c r="X4520">
        <v>0</v>
      </c>
      <c r="Y4520">
        <v>1.4344440000000001</v>
      </c>
      <c r="Z4520">
        <v>787.51</v>
      </c>
    </row>
    <row r="4521" spans="1:26" x14ac:dyDescent="0.3">
      <c r="A4521">
        <v>2769721</v>
      </c>
      <c r="B4521">
        <v>1</v>
      </c>
      <c r="C4521" t="s">
        <v>76</v>
      </c>
      <c r="D4521" t="s">
        <v>104</v>
      </c>
      <c r="E4521" t="s">
        <v>126</v>
      </c>
      <c r="F4521" t="s">
        <v>12609</v>
      </c>
      <c r="G4521" t="s">
        <v>128</v>
      </c>
      <c r="H4521" t="s">
        <v>46</v>
      </c>
      <c r="I4521" t="s">
        <v>129</v>
      </c>
      <c r="J4521" t="s">
        <v>130</v>
      </c>
      <c r="K4521" t="s">
        <v>131</v>
      </c>
      <c r="L4521" t="s">
        <v>12610</v>
      </c>
      <c r="M4521" t="s">
        <v>12611</v>
      </c>
      <c r="N4521">
        <v>3.2891666659999999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47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154.590833</v>
      </c>
    </row>
    <row r="4522" spans="1:26" x14ac:dyDescent="0.3">
      <c r="A4522">
        <v>2769722</v>
      </c>
      <c r="B4522">
        <v>1</v>
      </c>
      <c r="C4522" t="s">
        <v>77</v>
      </c>
      <c r="D4522" t="s">
        <v>110</v>
      </c>
      <c r="E4522" t="s">
        <v>158</v>
      </c>
      <c r="F4522" t="s">
        <v>12612</v>
      </c>
      <c r="G4522" t="s">
        <v>348</v>
      </c>
      <c r="H4522" t="s">
        <v>47</v>
      </c>
      <c r="I4522" t="s">
        <v>129</v>
      </c>
      <c r="J4522" t="s">
        <v>130</v>
      </c>
      <c r="K4522" t="s">
        <v>142</v>
      </c>
      <c r="L4522" t="s">
        <v>12613</v>
      </c>
      <c r="M4522" t="s">
        <v>12614</v>
      </c>
      <c r="N4522">
        <v>7.33</v>
      </c>
      <c r="O4522">
        <v>0</v>
      </c>
      <c r="P4522">
        <v>0</v>
      </c>
      <c r="Q4522">
        <v>0</v>
      </c>
      <c r="R4522">
        <v>0</v>
      </c>
      <c r="S4522">
        <v>8</v>
      </c>
      <c r="T4522">
        <v>596</v>
      </c>
      <c r="U4522">
        <v>0</v>
      </c>
      <c r="V4522">
        <v>0</v>
      </c>
      <c r="W4522">
        <v>0</v>
      </c>
      <c r="X4522">
        <v>0</v>
      </c>
      <c r="Y4522">
        <v>58.64</v>
      </c>
      <c r="Z4522">
        <v>4368.68</v>
      </c>
    </row>
    <row r="4523" spans="1:26" x14ac:dyDescent="0.3">
      <c r="A4523">
        <v>2769724</v>
      </c>
      <c r="B4523">
        <v>1</v>
      </c>
      <c r="C4523" t="s">
        <v>77</v>
      </c>
      <c r="D4523" t="s">
        <v>124</v>
      </c>
      <c r="E4523" t="s">
        <v>222</v>
      </c>
      <c r="F4523" t="s">
        <v>12615</v>
      </c>
      <c r="G4523" t="s">
        <v>344</v>
      </c>
      <c r="H4523" t="s">
        <v>47</v>
      </c>
      <c r="I4523" t="s">
        <v>129</v>
      </c>
      <c r="J4523" t="s">
        <v>130</v>
      </c>
      <c r="K4523" t="s">
        <v>142</v>
      </c>
      <c r="L4523" t="s">
        <v>12616</v>
      </c>
      <c r="M4523" t="s">
        <v>12617</v>
      </c>
      <c r="N4523">
        <v>6.7961111110000001</v>
      </c>
      <c r="O4523">
        <v>176</v>
      </c>
      <c r="P4523">
        <v>5</v>
      </c>
      <c r="Q4523">
        <v>0</v>
      </c>
      <c r="R4523">
        <v>0</v>
      </c>
      <c r="S4523">
        <v>0</v>
      </c>
      <c r="T4523">
        <v>0</v>
      </c>
      <c r="U4523">
        <v>1196.115556</v>
      </c>
      <c r="V4523">
        <v>33.980556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2769728</v>
      </c>
      <c r="B4524">
        <v>1</v>
      </c>
      <c r="C4524" t="s">
        <v>76</v>
      </c>
      <c r="D4524" t="s">
        <v>101</v>
      </c>
      <c r="E4524" t="s">
        <v>153</v>
      </c>
      <c r="F4524" t="s">
        <v>12618</v>
      </c>
      <c r="G4524" t="s">
        <v>249</v>
      </c>
      <c r="H4524" t="s">
        <v>46</v>
      </c>
      <c r="I4524" t="s">
        <v>129</v>
      </c>
      <c r="J4524" t="s">
        <v>130</v>
      </c>
      <c r="K4524" t="s">
        <v>131</v>
      </c>
      <c r="L4524" t="s">
        <v>12619</v>
      </c>
      <c r="M4524" t="s">
        <v>12620</v>
      </c>
      <c r="N4524">
        <v>1.1530555549999999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1.1530560000000001</v>
      </c>
      <c r="W4524">
        <v>0</v>
      </c>
      <c r="X4524">
        <v>0</v>
      </c>
      <c r="Y4524">
        <v>0</v>
      </c>
      <c r="Z4524">
        <v>0</v>
      </c>
    </row>
    <row r="4525" spans="1:26" x14ac:dyDescent="0.3">
      <c r="A4525">
        <v>2769732</v>
      </c>
      <c r="B4525">
        <v>1</v>
      </c>
      <c r="C4525" t="s">
        <v>76</v>
      </c>
      <c r="D4525" t="s">
        <v>101</v>
      </c>
      <c r="E4525" t="s">
        <v>153</v>
      </c>
      <c r="F4525" t="s">
        <v>12621</v>
      </c>
      <c r="G4525" t="s">
        <v>155</v>
      </c>
      <c r="H4525" t="s">
        <v>46</v>
      </c>
      <c r="I4525" t="s">
        <v>129</v>
      </c>
      <c r="J4525" t="s">
        <v>130</v>
      </c>
      <c r="K4525" t="s">
        <v>131</v>
      </c>
      <c r="L4525" t="s">
        <v>12622</v>
      </c>
      <c r="M4525" t="s">
        <v>12623</v>
      </c>
      <c r="N4525">
        <v>2.9469444440000001</v>
      </c>
      <c r="O4525">
        <v>0</v>
      </c>
      <c r="P4525">
        <v>20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58.938889000000003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2769641</v>
      </c>
      <c r="B4526">
        <v>2</v>
      </c>
      <c r="C4526" t="s">
        <v>76</v>
      </c>
      <c r="D4526" t="s">
        <v>95</v>
      </c>
      <c r="E4526" t="s">
        <v>167</v>
      </c>
      <c r="F4526" t="s">
        <v>12624</v>
      </c>
      <c r="G4526" t="s">
        <v>128</v>
      </c>
      <c r="H4526" t="s">
        <v>46</v>
      </c>
      <c r="I4526" t="s">
        <v>129</v>
      </c>
      <c r="J4526" t="s">
        <v>130</v>
      </c>
      <c r="K4526" t="s">
        <v>131</v>
      </c>
      <c r="L4526" t="s">
        <v>12500</v>
      </c>
      <c r="M4526" t="s">
        <v>12625</v>
      </c>
      <c r="N4526">
        <v>0.60055555500000002</v>
      </c>
      <c r="O4526">
        <v>0</v>
      </c>
      <c r="P4526">
        <v>243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145.935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2769743</v>
      </c>
      <c r="B4527">
        <v>1</v>
      </c>
      <c r="C4527" t="s">
        <v>76</v>
      </c>
      <c r="D4527" t="s">
        <v>90</v>
      </c>
      <c r="E4527" t="s">
        <v>167</v>
      </c>
      <c r="F4527" t="s">
        <v>12626</v>
      </c>
      <c r="G4527" t="s">
        <v>160</v>
      </c>
      <c r="H4527" t="s">
        <v>46</v>
      </c>
      <c r="I4527" t="s">
        <v>129</v>
      </c>
      <c r="J4527" t="s">
        <v>130</v>
      </c>
      <c r="K4527" t="s">
        <v>131</v>
      </c>
      <c r="L4527" t="s">
        <v>12627</v>
      </c>
      <c r="M4527" t="s">
        <v>12628</v>
      </c>
      <c r="N4527">
        <v>0.95888888800000005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129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123.69666700000001</v>
      </c>
    </row>
    <row r="4528" spans="1:26" x14ac:dyDescent="0.3">
      <c r="A4528">
        <v>2769738</v>
      </c>
      <c r="B4528">
        <v>1</v>
      </c>
      <c r="C4528" t="s">
        <v>76</v>
      </c>
      <c r="D4528" t="s">
        <v>97</v>
      </c>
      <c r="E4528" t="s">
        <v>153</v>
      </c>
      <c r="F4528" t="s">
        <v>12629</v>
      </c>
      <c r="G4528" t="s">
        <v>249</v>
      </c>
      <c r="H4528" t="s">
        <v>46</v>
      </c>
      <c r="I4528" t="s">
        <v>129</v>
      </c>
      <c r="J4528" t="s">
        <v>130</v>
      </c>
      <c r="K4528" t="s">
        <v>131</v>
      </c>
      <c r="L4528" t="s">
        <v>12630</v>
      </c>
      <c r="M4528" t="s">
        <v>12631</v>
      </c>
      <c r="N4528">
        <v>8.9891666659999991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8.9891670000000001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2769591</v>
      </c>
      <c r="B4529">
        <v>2</v>
      </c>
      <c r="C4529" t="s">
        <v>76</v>
      </c>
      <c r="D4529" t="s">
        <v>99</v>
      </c>
      <c r="E4529" t="s">
        <v>158</v>
      </c>
      <c r="F4529" t="s">
        <v>6606</v>
      </c>
      <c r="G4529" t="s">
        <v>364</v>
      </c>
      <c r="H4529" t="s">
        <v>47</v>
      </c>
      <c r="I4529" t="s">
        <v>129</v>
      </c>
      <c r="J4529" t="s">
        <v>130</v>
      </c>
      <c r="K4529" t="s">
        <v>131</v>
      </c>
      <c r="L4529" t="s">
        <v>12471</v>
      </c>
      <c r="M4529" t="s">
        <v>12632</v>
      </c>
      <c r="N4529">
        <v>1.1372222219999999</v>
      </c>
      <c r="O4529">
        <v>131</v>
      </c>
      <c r="P4529">
        <v>3850</v>
      </c>
      <c r="Q4529">
        <v>0</v>
      </c>
      <c r="R4529">
        <v>0</v>
      </c>
      <c r="S4529">
        <v>0</v>
      </c>
      <c r="T4529">
        <v>0</v>
      </c>
      <c r="U4529">
        <v>148.976111</v>
      </c>
      <c r="V4529">
        <v>4378.3055549999999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2769746</v>
      </c>
      <c r="B4530">
        <v>1</v>
      </c>
      <c r="C4530" t="s">
        <v>77</v>
      </c>
      <c r="D4530" t="s">
        <v>118</v>
      </c>
      <c r="E4530" t="s">
        <v>167</v>
      </c>
      <c r="F4530" t="s">
        <v>12633</v>
      </c>
      <c r="G4530" t="s">
        <v>195</v>
      </c>
      <c r="H4530" t="s">
        <v>46</v>
      </c>
      <c r="I4530" t="s">
        <v>129</v>
      </c>
      <c r="J4530" t="s">
        <v>130</v>
      </c>
      <c r="K4530" t="s">
        <v>131</v>
      </c>
      <c r="L4530" t="s">
        <v>12634</v>
      </c>
      <c r="M4530" t="s">
        <v>12635</v>
      </c>
      <c r="N4530">
        <v>2.0352777770000001</v>
      </c>
      <c r="O4530">
        <v>0</v>
      </c>
      <c r="P4530">
        <v>29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59.023055999999997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2769772</v>
      </c>
      <c r="B4531">
        <v>1</v>
      </c>
      <c r="C4531" t="s">
        <v>77</v>
      </c>
      <c r="D4531" t="s">
        <v>124</v>
      </c>
      <c r="E4531" t="s">
        <v>145</v>
      </c>
      <c r="F4531" t="s">
        <v>12636</v>
      </c>
      <c r="G4531" t="s">
        <v>128</v>
      </c>
      <c r="H4531" t="s">
        <v>46</v>
      </c>
      <c r="I4531" t="s">
        <v>129</v>
      </c>
      <c r="J4531" t="s">
        <v>130</v>
      </c>
      <c r="K4531" t="s">
        <v>131</v>
      </c>
      <c r="L4531" t="s">
        <v>12637</v>
      </c>
      <c r="M4531" t="s">
        <v>12638</v>
      </c>
      <c r="N4531">
        <v>9.6205555549999993</v>
      </c>
      <c r="O4531">
        <v>0</v>
      </c>
      <c r="P4531">
        <v>106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1019.778889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2769745</v>
      </c>
      <c r="B4532">
        <v>1</v>
      </c>
      <c r="C4532" t="s">
        <v>76</v>
      </c>
      <c r="D4532" t="s">
        <v>94</v>
      </c>
      <c r="E4532" t="s">
        <v>167</v>
      </c>
      <c r="F4532" t="s">
        <v>12639</v>
      </c>
      <c r="G4532" t="s">
        <v>348</v>
      </c>
      <c r="H4532" t="s">
        <v>46</v>
      </c>
      <c r="I4532" t="s">
        <v>129</v>
      </c>
      <c r="J4532" t="s">
        <v>130</v>
      </c>
      <c r="K4532" t="s">
        <v>142</v>
      </c>
      <c r="L4532" t="s">
        <v>12640</v>
      </c>
      <c r="M4532" t="s">
        <v>12641</v>
      </c>
      <c r="N4532">
        <v>6.2805555550000003</v>
      </c>
      <c r="O4532">
        <v>0</v>
      </c>
      <c r="P4532">
        <v>0</v>
      </c>
      <c r="Q4532">
        <v>0</v>
      </c>
      <c r="R4532">
        <v>100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628.05555600000002</v>
      </c>
      <c r="Y4532">
        <v>0</v>
      </c>
      <c r="Z4532">
        <v>0</v>
      </c>
    </row>
    <row r="4533" spans="1:26" x14ac:dyDescent="0.3">
      <c r="A4533">
        <v>2769749</v>
      </c>
      <c r="B4533">
        <v>1</v>
      </c>
      <c r="C4533" t="s">
        <v>76</v>
      </c>
      <c r="D4533" t="s">
        <v>96</v>
      </c>
      <c r="E4533" t="s">
        <v>163</v>
      </c>
      <c r="F4533" t="s">
        <v>12642</v>
      </c>
      <c r="G4533" t="s">
        <v>348</v>
      </c>
      <c r="H4533" t="s">
        <v>47</v>
      </c>
      <c r="I4533" t="s">
        <v>129</v>
      </c>
      <c r="J4533" t="s">
        <v>130</v>
      </c>
      <c r="K4533" t="s">
        <v>142</v>
      </c>
      <c r="L4533" t="s">
        <v>12643</v>
      </c>
      <c r="M4533" t="s">
        <v>12644</v>
      </c>
      <c r="N4533">
        <v>3.0330555549999998</v>
      </c>
      <c r="O4533">
        <v>1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3.0330560000000002</v>
      </c>
      <c r="V4533">
        <v>0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2769751</v>
      </c>
      <c r="B4534">
        <v>1</v>
      </c>
      <c r="C4534" t="s">
        <v>76</v>
      </c>
      <c r="D4534" t="s">
        <v>88</v>
      </c>
      <c r="E4534" t="s">
        <v>153</v>
      </c>
      <c r="F4534" t="s">
        <v>12645</v>
      </c>
      <c r="G4534" t="s">
        <v>206</v>
      </c>
      <c r="H4534" t="s">
        <v>46</v>
      </c>
      <c r="I4534" t="s">
        <v>129</v>
      </c>
      <c r="J4534" t="s">
        <v>130</v>
      </c>
      <c r="K4534" t="s">
        <v>131</v>
      </c>
      <c r="L4534" t="s">
        <v>12646</v>
      </c>
      <c r="M4534" t="s">
        <v>12647</v>
      </c>
      <c r="N4534">
        <v>1.993055555</v>
      </c>
      <c r="O4534">
        <v>0</v>
      </c>
      <c r="P4534">
        <v>7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13.951389000000001</v>
      </c>
      <c r="W4534">
        <v>0</v>
      </c>
      <c r="X4534">
        <v>0</v>
      </c>
      <c r="Y4534">
        <v>0</v>
      </c>
      <c r="Z4534">
        <v>0</v>
      </c>
    </row>
    <row r="4535" spans="1:26" x14ac:dyDescent="0.3">
      <c r="A4535">
        <v>2769758</v>
      </c>
      <c r="B4535">
        <v>1</v>
      </c>
      <c r="C4535" t="s">
        <v>77</v>
      </c>
      <c r="D4535" t="s">
        <v>114</v>
      </c>
      <c r="E4535" t="s">
        <v>158</v>
      </c>
      <c r="F4535" t="s">
        <v>12648</v>
      </c>
      <c r="G4535" t="s">
        <v>578</v>
      </c>
      <c r="H4535" t="s">
        <v>47</v>
      </c>
      <c r="I4535" t="s">
        <v>129</v>
      </c>
      <c r="J4535" t="s">
        <v>15</v>
      </c>
      <c r="K4535" t="s">
        <v>131</v>
      </c>
      <c r="L4535" t="s">
        <v>12649</v>
      </c>
      <c r="M4535" t="s">
        <v>12650</v>
      </c>
      <c r="N4535">
        <v>0.40722222200000002</v>
      </c>
      <c r="O4535">
        <v>124</v>
      </c>
      <c r="P4535">
        <v>314</v>
      </c>
      <c r="Q4535">
        <v>0</v>
      </c>
      <c r="R4535">
        <v>0</v>
      </c>
      <c r="S4535">
        <v>0</v>
      </c>
      <c r="T4535">
        <v>0</v>
      </c>
      <c r="U4535">
        <v>50.495556000000001</v>
      </c>
      <c r="V4535">
        <v>127.867778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2769841</v>
      </c>
      <c r="B4536">
        <v>1</v>
      </c>
      <c r="C4536" t="s">
        <v>77</v>
      </c>
      <c r="D4536" t="s">
        <v>123</v>
      </c>
      <c r="E4536" t="s">
        <v>167</v>
      </c>
      <c r="F4536" t="s">
        <v>6489</v>
      </c>
      <c r="G4536" t="s">
        <v>191</v>
      </c>
      <c r="H4536" t="s">
        <v>46</v>
      </c>
      <c r="I4536" t="s">
        <v>129</v>
      </c>
      <c r="J4536" t="s">
        <v>130</v>
      </c>
      <c r="K4536" t="s">
        <v>131</v>
      </c>
      <c r="L4536" t="s">
        <v>12651</v>
      </c>
      <c r="M4536" t="s">
        <v>12652</v>
      </c>
      <c r="N4536">
        <v>4.7527777770000004</v>
      </c>
      <c r="O4536">
        <v>0</v>
      </c>
      <c r="P4536">
        <v>175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831.73611100000005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2769759</v>
      </c>
      <c r="B4537">
        <v>1</v>
      </c>
      <c r="C4537" t="s">
        <v>76</v>
      </c>
      <c r="D4537" t="s">
        <v>92</v>
      </c>
      <c r="E4537" t="s">
        <v>126</v>
      </c>
      <c r="F4537" t="s">
        <v>537</v>
      </c>
      <c r="G4537" t="s">
        <v>128</v>
      </c>
      <c r="H4537" t="s">
        <v>46</v>
      </c>
      <c r="I4537" t="s">
        <v>129</v>
      </c>
      <c r="J4537" t="s">
        <v>130</v>
      </c>
      <c r="K4537" t="s">
        <v>131</v>
      </c>
      <c r="L4537" t="s">
        <v>12653</v>
      </c>
      <c r="M4537" t="s">
        <v>12654</v>
      </c>
      <c r="N4537">
        <v>1.7863888880000001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37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66.096389000000002</v>
      </c>
    </row>
    <row r="4538" spans="1:26" x14ac:dyDescent="0.3">
      <c r="A4538">
        <v>2769773</v>
      </c>
      <c r="B4538">
        <v>1</v>
      </c>
      <c r="C4538" t="s">
        <v>76</v>
      </c>
      <c r="D4538" t="s">
        <v>98</v>
      </c>
      <c r="E4538" t="s">
        <v>126</v>
      </c>
      <c r="F4538" t="s">
        <v>12655</v>
      </c>
      <c r="G4538" t="s">
        <v>195</v>
      </c>
      <c r="H4538" t="s">
        <v>46</v>
      </c>
      <c r="I4538" t="s">
        <v>129</v>
      </c>
      <c r="J4538" t="s">
        <v>130</v>
      </c>
      <c r="K4538" t="s">
        <v>131</v>
      </c>
      <c r="L4538" t="s">
        <v>12656</v>
      </c>
      <c r="M4538" t="s">
        <v>12657</v>
      </c>
      <c r="N4538">
        <v>1.108055555</v>
      </c>
      <c r="O4538">
        <v>0</v>
      </c>
      <c r="P4538">
        <v>0</v>
      </c>
      <c r="Q4538">
        <v>0</v>
      </c>
      <c r="R4538">
        <v>361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400.00805500000001</v>
      </c>
      <c r="Y4538">
        <v>0</v>
      </c>
      <c r="Z4538">
        <v>0</v>
      </c>
    </row>
    <row r="4539" spans="1:26" x14ac:dyDescent="0.3">
      <c r="A4539">
        <v>2769769</v>
      </c>
      <c r="B4539">
        <v>1</v>
      </c>
      <c r="C4539" t="s">
        <v>76</v>
      </c>
      <c r="D4539" t="s">
        <v>101</v>
      </c>
      <c r="E4539" t="s">
        <v>222</v>
      </c>
      <c r="F4539" t="s">
        <v>12658</v>
      </c>
      <c r="G4539" t="s">
        <v>348</v>
      </c>
      <c r="H4539" t="s">
        <v>47</v>
      </c>
      <c r="I4539" t="s">
        <v>129</v>
      </c>
      <c r="J4539" t="s">
        <v>130</v>
      </c>
      <c r="K4539" t="s">
        <v>142</v>
      </c>
      <c r="L4539" t="s">
        <v>12659</v>
      </c>
      <c r="M4539" t="s">
        <v>12660</v>
      </c>
      <c r="N4539">
        <v>4.7594444439999997</v>
      </c>
      <c r="O4539">
        <v>45</v>
      </c>
      <c r="P4539">
        <v>199</v>
      </c>
      <c r="Q4539">
        <v>0</v>
      </c>
      <c r="R4539">
        <v>0</v>
      </c>
      <c r="S4539">
        <v>0</v>
      </c>
      <c r="T4539">
        <v>0</v>
      </c>
      <c r="U4539">
        <v>214.17500000000001</v>
      </c>
      <c r="V4539">
        <v>947.12944400000003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2769775</v>
      </c>
      <c r="B4540">
        <v>1</v>
      </c>
      <c r="C4540" t="s">
        <v>76</v>
      </c>
      <c r="D4540" t="s">
        <v>88</v>
      </c>
      <c r="E4540" t="s">
        <v>158</v>
      </c>
      <c r="F4540" t="s">
        <v>12661</v>
      </c>
      <c r="G4540" t="s">
        <v>728</v>
      </c>
      <c r="H4540" t="s">
        <v>47</v>
      </c>
      <c r="I4540" t="s">
        <v>339</v>
      </c>
      <c r="J4540" t="s">
        <v>130</v>
      </c>
      <c r="K4540" t="s">
        <v>131</v>
      </c>
      <c r="L4540" t="s">
        <v>12662</v>
      </c>
      <c r="M4540" t="s">
        <v>12663</v>
      </c>
      <c r="N4540">
        <v>5.5555550000000002E-3</v>
      </c>
      <c r="O4540">
        <v>30</v>
      </c>
      <c r="P4540">
        <v>3780</v>
      </c>
      <c r="Q4540">
        <v>0</v>
      </c>
      <c r="R4540">
        <v>0</v>
      </c>
      <c r="S4540">
        <v>0</v>
      </c>
      <c r="T4540">
        <v>0</v>
      </c>
      <c r="U4540">
        <v>0.16666700000000001</v>
      </c>
      <c r="V4540">
        <v>20.999998000000001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2769776</v>
      </c>
      <c r="B4541">
        <v>1</v>
      </c>
      <c r="C4541" t="s">
        <v>77</v>
      </c>
      <c r="D4541" t="s">
        <v>119</v>
      </c>
      <c r="E4541" t="s">
        <v>138</v>
      </c>
      <c r="F4541" t="s">
        <v>12664</v>
      </c>
      <c r="G4541" t="s">
        <v>199</v>
      </c>
      <c r="H4541" t="s">
        <v>47</v>
      </c>
      <c r="I4541" t="s">
        <v>129</v>
      </c>
      <c r="J4541" t="s">
        <v>130</v>
      </c>
      <c r="K4541" t="s">
        <v>131</v>
      </c>
      <c r="L4541" t="s">
        <v>12665</v>
      </c>
      <c r="M4541" t="s">
        <v>12666</v>
      </c>
      <c r="N4541">
        <v>0.69</v>
      </c>
      <c r="O4541">
        <v>21</v>
      </c>
      <c r="P4541">
        <v>0</v>
      </c>
      <c r="Q4541">
        <v>248</v>
      </c>
      <c r="R4541">
        <v>8746</v>
      </c>
      <c r="S4541">
        <v>0</v>
      </c>
      <c r="T4541">
        <v>0</v>
      </c>
      <c r="U4541">
        <v>14.49</v>
      </c>
      <c r="V4541">
        <v>0</v>
      </c>
      <c r="W4541">
        <v>171.12</v>
      </c>
      <c r="X4541">
        <v>6034.74</v>
      </c>
      <c r="Y4541">
        <v>0</v>
      </c>
      <c r="Z4541">
        <v>0</v>
      </c>
    </row>
    <row r="4542" spans="1:26" x14ac:dyDescent="0.3">
      <c r="A4542">
        <v>2769794</v>
      </c>
      <c r="B4542">
        <v>1</v>
      </c>
      <c r="C4542" t="s">
        <v>77</v>
      </c>
      <c r="D4542" t="s">
        <v>109</v>
      </c>
      <c r="E4542" t="s">
        <v>153</v>
      </c>
      <c r="F4542" t="s">
        <v>12667</v>
      </c>
      <c r="G4542" t="s">
        <v>578</v>
      </c>
      <c r="H4542" t="s">
        <v>46</v>
      </c>
      <c r="I4542" t="s">
        <v>129</v>
      </c>
      <c r="J4542" t="s">
        <v>15</v>
      </c>
      <c r="K4542" t="s">
        <v>131</v>
      </c>
      <c r="L4542" t="s">
        <v>12668</v>
      </c>
      <c r="M4542" t="s">
        <v>12669</v>
      </c>
      <c r="N4542">
        <v>1.295555555</v>
      </c>
      <c r="O4542">
        <v>0</v>
      </c>
      <c r="P4542">
        <v>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2.5911110000000002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2769800</v>
      </c>
      <c r="B4543">
        <v>1</v>
      </c>
      <c r="C4543" t="s">
        <v>77</v>
      </c>
      <c r="D4543" t="s">
        <v>119</v>
      </c>
      <c r="E4543" t="s">
        <v>126</v>
      </c>
      <c r="F4543" t="s">
        <v>12670</v>
      </c>
      <c r="G4543" t="s">
        <v>128</v>
      </c>
      <c r="H4543" t="s">
        <v>46</v>
      </c>
      <c r="I4543" t="s">
        <v>129</v>
      </c>
      <c r="J4543" t="s">
        <v>130</v>
      </c>
      <c r="K4543" t="s">
        <v>131</v>
      </c>
      <c r="L4543" t="s">
        <v>12671</v>
      </c>
      <c r="M4543" t="s">
        <v>12672</v>
      </c>
      <c r="N4543">
        <v>1.2763888880000001</v>
      </c>
      <c r="O4543">
        <v>0</v>
      </c>
      <c r="P4543">
        <v>3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3.829167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2769779</v>
      </c>
      <c r="B4544">
        <v>1</v>
      </c>
      <c r="C4544" t="s">
        <v>77</v>
      </c>
      <c r="D4544" t="s">
        <v>113</v>
      </c>
      <c r="E4544" t="s">
        <v>163</v>
      </c>
      <c r="F4544" t="s">
        <v>12673</v>
      </c>
      <c r="G4544" t="s">
        <v>199</v>
      </c>
      <c r="H4544" t="s">
        <v>47</v>
      </c>
      <c r="I4544" t="s">
        <v>339</v>
      </c>
      <c r="J4544" t="s">
        <v>130</v>
      </c>
      <c r="K4544" t="s">
        <v>131</v>
      </c>
      <c r="L4544" t="s">
        <v>12674</v>
      </c>
      <c r="M4544" t="s">
        <v>12675</v>
      </c>
      <c r="N4544">
        <v>6.6666659999999999E-3</v>
      </c>
      <c r="O4544">
        <v>0</v>
      </c>
      <c r="P4544">
        <v>0</v>
      </c>
      <c r="Q4544">
        <v>1</v>
      </c>
      <c r="R4544">
        <v>0</v>
      </c>
      <c r="S4544">
        <v>10</v>
      </c>
      <c r="T4544">
        <v>422</v>
      </c>
      <c r="U4544">
        <v>0</v>
      </c>
      <c r="V4544">
        <v>0</v>
      </c>
      <c r="W4544">
        <v>6.6670000000000002E-3</v>
      </c>
      <c r="X4544">
        <v>0</v>
      </c>
      <c r="Y4544">
        <v>6.6667000000000004E-2</v>
      </c>
      <c r="Z4544">
        <v>2.8133330000000001</v>
      </c>
    </row>
    <row r="4545" spans="1:26" x14ac:dyDescent="0.3">
      <c r="A4545">
        <v>2769780</v>
      </c>
      <c r="B4545">
        <v>1</v>
      </c>
      <c r="C4545" t="s">
        <v>76</v>
      </c>
      <c r="D4545" t="s">
        <v>78</v>
      </c>
      <c r="E4545" t="s">
        <v>153</v>
      </c>
      <c r="F4545" t="s">
        <v>12093</v>
      </c>
      <c r="G4545" t="s">
        <v>155</v>
      </c>
      <c r="H4545" t="s">
        <v>46</v>
      </c>
      <c r="I4545" t="s">
        <v>129</v>
      </c>
      <c r="J4545" t="s">
        <v>130</v>
      </c>
      <c r="K4545" t="s">
        <v>131</v>
      </c>
      <c r="L4545" t="s">
        <v>12676</v>
      </c>
      <c r="M4545" t="s">
        <v>12677</v>
      </c>
      <c r="N4545">
        <v>3.8961111110000002</v>
      </c>
      <c r="O4545">
        <v>0</v>
      </c>
      <c r="P4545">
        <v>19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74.026111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2769783</v>
      </c>
      <c r="B4546">
        <v>1</v>
      </c>
      <c r="C4546" t="s">
        <v>76</v>
      </c>
      <c r="D4546" t="s">
        <v>81</v>
      </c>
      <c r="E4546" t="s">
        <v>145</v>
      </c>
      <c r="F4546" t="s">
        <v>5092</v>
      </c>
      <c r="G4546" t="s">
        <v>128</v>
      </c>
      <c r="H4546" t="s">
        <v>46</v>
      </c>
      <c r="I4546" t="s">
        <v>129</v>
      </c>
      <c r="J4546" t="s">
        <v>130</v>
      </c>
      <c r="K4546" t="s">
        <v>131</v>
      </c>
      <c r="L4546" t="s">
        <v>12678</v>
      </c>
      <c r="M4546" t="s">
        <v>12679</v>
      </c>
      <c r="N4546">
        <v>6.2966666660000001</v>
      </c>
      <c r="O4546">
        <v>0</v>
      </c>
      <c r="P4546">
        <v>75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472.25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2769698</v>
      </c>
      <c r="B4547">
        <v>1</v>
      </c>
      <c r="C4547" t="s">
        <v>76</v>
      </c>
      <c r="D4547" t="s">
        <v>90</v>
      </c>
      <c r="E4547" t="s">
        <v>222</v>
      </c>
      <c r="F4547" t="s">
        <v>12680</v>
      </c>
      <c r="G4547" t="s">
        <v>199</v>
      </c>
      <c r="H4547" t="s">
        <v>47</v>
      </c>
      <c r="I4547" t="s">
        <v>129</v>
      </c>
      <c r="J4547" t="s">
        <v>130</v>
      </c>
      <c r="K4547" t="s">
        <v>131</v>
      </c>
      <c r="L4547" t="s">
        <v>12681</v>
      </c>
      <c r="M4547" t="s">
        <v>12682</v>
      </c>
      <c r="N4547">
        <v>0.81444444400000005</v>
      </c>
      <c r="O4547">
        <v>0</v>
      </c>
      <c r="P4547">
        <v>0</v>
      </c>
      <c r="Q4547">
        <v>0</v>
      </c>
      <c r="R4547">
        <v>0</v>
      </c>
      <c r="S4547">
        <v>38</v>
      </c>
      <c r="T4547">
        <v>1029</v>
      </c>
      <c r="U4547">
        <v>0</v>
      </c>
      <c r="V4547">
        <v>0</v>
      </c>
      <c r="W4547">
        <v>0</v>
      </c>
      <c r="X4547">
        <v>0</v>
      </c>
      <c r="Y4547">
        <v>30.948889000000001</v>
      </c>
      <c r="Z4547">
        <v>838.06333299999994</v>
      </c>
    </row>
    <row r="4548" spans="1:26" x14ac:dyDescent="0.3">
      <c r="A4548">
        <v>2769803</v>
      </c>
      <c r="B4548">
        <v>1</v>
      </c>
      <c r="C4548" t="s">
        <v>76</v>
      </c>
      <c r="D4548" t="s">
        <v>81</v>
      </c>
      <c r="E4548" t="s">
        <v>145</v>
      </c>
      <c r="F4548" t="s">
        <v>12683</v>
      </c>
      <c r="G4548" t="s">
        <v>150</v>
      </c>
      <c r="H4548" t="s">
        <v>46</v>
      </c>
      <c r="I4548" t="s">
        <v>129</v>
      </c>
      <c r="J4548" t="s">
        <v>130</v>
      </c>
      <c r="K4548" t="s">
        <v>131</v>
      </c>
      <c r="L4548" t="s">
        <v>12684</v>
      </c>
      <c r="M4548" t="s">
        <v>12685</v>
      </c>
      <c r="N4548">
        <v>7.9513888880000003</v>
      </c>
      <c r="O4548">
        <v>0</v>
      </c>
      <c r="P4548">
        <v>149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1184.756944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2769790</v>
      </c>
      <c r="B4549">
        <v>1</v>
      </c>
      <c r="C4549" t="s">
        <v>77</v>
      </c>
      <c r="D4549" t="s">
        <v>111</v>
      </c>
      <c r="E4549" t="s">
        <v>163</v>
      </c>
      <c r="F4549" t="s">
        <v>9778</v>
      </c>
      <c r="G4549" t="s">
        <v>199</v>
      </c>
      <c r="H4549" t="s">
        <v>47</v>
      </c>
      <c r="I4549" t="s">
        <v>339</v>
      </c>
      <c r="J4549" t="s">
        <v>130</v>
      </c>
      <c r="K4549" t="s">
        <v>131</v>
      </c>
      <c r="L4549" t="s">
        <v>12686</v>
      </c>
      <c r="M4549" t="s">
        <v>12687</v>
      </c>
      <c r="N4549">
        <v>1.4999999999999999E-2</v>
      </c>
      <c r="O4549">
        <v>0</v>
      </c>
      <c r="P4549">
        <v>0</v>
      </c>
      <c r="Q4549">
        <v>6</v>
      </c>
      <c r="R4549">
        <v>351</v>
      </c>
      <c r="S4549">
        <v>5</v>
      </c>
      <c r="T4549">
        <v>182</v>
      </c>
      <c r="U4549">
        <v>0</v>
      </c>
      <c r="V4549">
        <v>0</v>
      </c>
      <c r="W4549">
        <v>0.09</v>
      </c>
      <c r="X4549">
        <v>5.2649999999999997</v>
      </c>
      <c r="Y4549">
        <v>7.4999999999999997E-2</v>
      </c>
      <c r="Z4549">
        <v>2.73</v>
      </c>
    </row>
    <row r="4550" spans="1:26" x14ac:dyDescent="0.3">
      <c r="A4550">
        <v>2769793</v>
      </c>
      <c r="B4550">
        <v>1</v>
      </c>
      <c r="C4550" t="s">
        <v>76</v>
      </c>
      <c r="D4550" t="s">
        <v>99</v>
      </c>
      <c r="E4550" t="s">
        <v>126</v>
      </c>
      <c r="F4550" t="s">
        <v>12688</v>
      </c>
      <c r="G4550" t="s">
        <v>128</v>
      </c>
      <c r="H4550" t="s">
        <v>46</v>
      </c>
      <c r="I4550" t="s">
        <v>129</v>
      </c>
      <c r="J4550" t="s">
        <v>130</v>
      </c>
      <c r="K4550" t="s">
        <v>131</v>
      </c>
      <c r="L4550" t="s">
        <v>12689</v>
      </c>
      <c r="M4550" t="s">
        <v>12690</v>
      </c>
      <c r="N4550">
        <v>2.693888888</v>
      </c>
      <c r="O4550">
        <v>0</v>
      </c>
      <c r="P4550">
        <v>7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18.857222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2769798</v>
      </c>
      <c r="B4551">
        <v>1</v>
      </c>
      <c r="C4551" t="s">
        <v>76</v>
      </c>
      <c r="D4551" t="s">
        <v>96</v>
      </c>
      <c r="E4551" t="s">
        <v>126</v>
      </c>
      <c r="F4551" t="s">
        <v>12691</v>
      </c>
      <c r="G4551" t="s">
        <v>128</v>
      </c>
      <c r="H4551" t="s">
        <v>46</v>
      </c>
      <c r="I4551" t="s">
        <v>129</v>
      </c>
      <c r="J4551" t="s">
        <v>130</v>
      </c>
      <c r="K4551" t="s">
        <v>131</v>
      </c>
      <c r="L4551" t="s">
        <v>12692</v>
      </c>
      <c r="M4551" t="s">
        <v>12693</v>
      </c>
      <c r="N4551">
        <v>2.855277777</v>
      </c>
      <c r="O4551">
        <v>0</v>
      </c>
      <c r="P4551">
        <v>20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57.105556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2769807</v>
      </c>
      <c r="B4552">
        <v>1</v>
      </c>
      <c r="C4552" t="s">
        <v>77</v>
      </c>
      <c r="D4552" t="s">
        <v>123</v>
      </c>
      <c r="E4552" t="s">
        <v>126</v>
      </c>
      <c r="F4552" t="s">
        <v>12694</v>
      </c>
      <c r="G4552" t="s">
        <v>128</v>
      </c>
      <c r="H4552" t="s">
        <v>46</v>
      </c>
      <c r="I4552" t="s">
        <v>129</v>
      </c>
      <c r="J4552" t="s">
        <v>130</v>
      </c>
      <c r="K4552" t="s">
        <v>131</v>
      </c>
      <c r="L4552" t="s">
        <v>12695</v>
      </c>
      <c r="M4552" t="s">
        <v>12696</v>
      </c>
      <c r="N4552">
        <v>3.6119444440000001</v>
      </c>
      <c r="O4552">
        <v>0</v>
      </c>
      <c r="P4552">
        <v>88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317.851111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2769805</v>
      </c>
      <c r="B4553">
        <v>1</v>
      </c>
      <c r="C4553" t="s">
        <v>76</v>
      </c>
      <c r="D4553" t="s">
        <v>91</v>
      </c>
      <c r="E4553" t="s">
        <v>153</v>
      </c>
      <c r="F4553" t="s">
        <v>12697</v>
      </c>
      <c r="G4553" t="s">
        <v>249</v>
      </c>
      <c r="H4553" t="s">
        <v>46</v>
      </c>
      <c r="I4553" t="s">
        <v>129</v>
      </c>
      <c r="J4553" t="s">
        <v>130</v>
      </c>
      <c r="K4553" t="s">
        <v>131</v>
      </c>
      <c r="L4553" t="s">
        <v>12698</v>
      </c>
      <c r="M4553" t="s">
        <v>12699</v>
      </c>
      <c r="N4553">
        <v>3.8450000000000002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3.8450000000000002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2769809</v>
      </c>
      <c r="B4554">
        <v>1</v>
      </c>
      <c r="C4554" t="s">
        <v>76</v>
      </c>
      <c r="D4554" t="s">
        <v>101</v>
      </c>
      <c r="E4554" t="s">
        <v>145</v>
      </c>
      <c r="F4554" t="s">
        <v>11938</v>
      </c>
      <c r="G4554" t="s">
        <v>128</v>
      </c>
      <c r="H4554" t="s">
        <v>46</v>
      </c>
      <c r="I4554" t="s">
        <v>129</v>
      </c>
      <c r="J4554" t="s">
        <v>130</v>
      </c>
      <c r="K4554" t="s">
        <v>131</v>
      </c>
      <c r="L4554" t="s">
        <v>12700</v>
      </c>
      <c r="M4554" t="s">
        <v>12701</v>
      </c>
      <c r="N4554">
        <v>0.55916666599999998</v>
      </c>
      <c r="O4554">
        <v>0</v>
      </c>
      <c r="P4554">
        <v>55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30.754166999999999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2769812</v>
      </c>
      <c r="B4555">
        <v>1</v>
      </c>
      <c r="C4555" t="s">
        <v>76</v>
      </c>
      <c r="D4555" t="s">
        <v>95</v>
      </c>
      <c r="E4555" t="s">
        <v>126</v>
      </c>
      <c r="F4555" t="s">
        <v>7746</v>
      </c>
      <c r="G4555" t="s">
        <v>128</v>
      </c>
      <c r="H4555" t="s">
        <v>46</v>
      </c>
      <c r="I4555" t="s">
        <v>129</v>
      </c>
      <c r="J4555" t="s">
        <v>130</v>
      </c>
      <c r="K4555" t="s">
        <v>131</v>
      </c>
      <c r="L4555" t="s">
        <v>12702</v>
      </c>
      <c r="M4555" t="s">
        <v>12703</v>
      </c>
      <c r="N4555">
        <v>2.7061111109999998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33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89.301666999999995</v>
      </c>
    </row>
    <row r="4556" spans="1:26" x14ac:dyDescent="0.3">
      <c r="A4556">
        <v>2769813</v>
      </c>
      <c r="B4556">
        <v>1</v>
      </c>
      <c r="C4556" t="s">
        <v>77</v>
      </c>
      <c r="D4556" t="s">
        <v>116</v>
      </c>
      <c r="E4556" t="s">
        <v>222</v>
      </c>
      <c r="F4556" t="s">
        <v>4904</v>
      </c>
      <c r="G4556" t="s">
        <v>199</v>
      </c>
      <c r="H4556" t="s">
        <v>47</v>
      </c>
      <c r="I4556" t="s">
        <v>129</v>
      </c>
      <c r="J4556" t="s">
        <v>130</v>
      </c>
      <c r="K4556" t="s">
        <v>131</v>
      </c>
      <c r="L4556" t="s">
        <v>12704</v>
      </c>
      <c r="M4556" t="s">
        <v>12705</v>
      </c>
      <c r="N4556">
        <v>0.21666666600000001</v>
      </c>
      <c r="O4556">
        <v>113</v>
      </c>
      <c r="P4556">
        <v>363</v>
      </c>
      <c r="Q4556">
        <v>0</v>
      </c>
      <c r="R4556">
        <v>0</v>
      </c>
      <c r="S4556">
        <v>0</v>
      </c>
      <c r="T4556">
        <v>0</v>
      </c>
      <c r="U4556">
        <v>24.483332999999998</v>
      </c>
      <c r="V4556">
        <v>78.650000000000006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2769815</v>
      </c>
      <c r="B4557">
        <v>1</v>
      </c>
      <c r="C4557" t="s">
        <v>76</v>
      </c>
      <c r="D4557" t="s">
        <v>100</v>
      </c>
      <c r="E4557" t="s">
        <v>163</v>
      </c>
      <c r="F4557" t="s">
        <v>12706</v>
      </c>
      <c r="G4557" t="s">
        <v>264</v>
      </c>
      <c r="H4557" t="s">
        <v>47</v>
      </c>
      <c r="I4557" t="s">
        <v>129</v>
      </c>
      <c r="J4557" t="s">
        <v>130</v>
      </c>
      <c r="K4557" t="s">
        <v>131</v>
      </c>
      <c r="L4557" t="s">
        <v>12707</v>
      </c>
      <c r="M4557" t="s">
        <v>12708</v>
      </c>
      <c r="N4557">
        <v>4.113611111</v>
      </c>
      <c r="O4557">
        <v>1</v>
      </c>
      <c r="P4557">
        <v>8</v>
      </c>
      <c r="Q4557">
        <v>0</v>
      </c>
      <c r="R4557">
        <v>0</v>
      </c>
      <c r="S4557">
        <v>0</v>
      </c>
      <c r="T4557">
        <v>0</v>
      </c>
      <c r="U4557">
        <v>4.1136109999999997</v>
      </c>
      <c r="V4557">
        <v>32.908889000000002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2769817</v>
      </c>
      <c r="B4558">
        <v>1</v>
      </c>
      <c r="C4558" t="s">
        <v>76</v>
      </c>
      <c r="D4558" t="s">
        <v>94</v>
      </c>
      <c r="E4558" t="s">
        <v>153</v>
      </c>
      <c r="F4558" t="s">
        <v>12709</v>
      </c>
      <c r="G4558" t="s">
        <v>249</v>
      </c>
      <c r="H4558" t="s">
        <v>46</v>
      </c>
      <c r="I4558" t="s">
        <v>129</v>
      </c>
      <c r="J4558" t="s">
        <v>130</v>
      </c>
      <c r="K4558" t="s">
        <v>131</v>
      </c>
      <c r="L4558" t="s">
        <v>12710</v>
      </c>
      <c r="M4558" t="s">
        <v>12711</v>
      </c>
      <c r="N4558">
        <v>8.0308333330000004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1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8.0308329999999994</v>
      </c>
    </row>
    <row r="4559" spans="1:26" x14ac:dyDescent="0.3">
      <c r="A4559">
        <v>2769816</v>
      </c>
      <c r="B4559">
        <v>1</v>
      </c>
      <c r="C4559" t="s">
        <v>77</v>
      </c>
      <c r="D4559" t="s">
        <v>115</v>
      </c>
      <c r="E4559" t="s">
        <v>158</v>
      </c>
      <c r="F4559" t="s">
        <v>12712</v>
      </c>
      <c r="G4559" t="s">
        <v>199</v>
      </c>
      <c r="H4559" t="s">
        <v>47</v>
      </c>
      <c r="I4559" t="s">
        <v>129</v>
      </c>
      <c r="J4559" t="s">
        <v>130</v>
      </c>
      <c r="K4559" t="s">
        <v>131</v>
      </c>
      <c r="L4559" t="s">
        <v>12713</v>
      </c>
      <c r="M4559" t="s">
        <v>12714</v>
      </c>
      <c r="N4559">
        <v>0.46666666600000001</v>
      </c>
      <c r="O4559">
        <v>0</v>
      </c>
      <c r="P4559">
        <v>0</v>
      </c>
      <c r="Q4559">
        <v>33</v>
      </c>
      <c r="R4559">
        <v>334</v>
      </c>
      <c r="S4559">
        <v>4</v>
      </c>
      <c r="T4559">
        <v>12</v>
      </c>
      <c r="U4559">
        <v>0</v>
      </c>
      <c r="V4559">
        <v>0</v>
      </c>
      <c r="W4559">
        <v>15.4</v>
      </c>
      <c r="X4559">
        <v>155.86666600000001</v>
      </c>
      <c r="Y4559">
        <v>1.8666670000000001</v>
      </c>
      <c r="Z4559">
        <v>5.6</v>
      </c>
    </row>
    <row r="4560" spans="1:26" x14ac:dyDescent="0.3">
      <c r="A4560">
        <v>2769819</v>
      </c>
      <c r="B4560">
        <v>1</v>
      </c>
      <c r="C4560" t="s">
        <v>76</v>
      </c>
      <c r="D4560" t="s">
        <v>81</v>
      </c>
      <c r="E4560" t="s">
        <v>126</v>
      </c>
      <c r="F4560" t="s">
        <v>12715</v>
      </c>
      <c r="G4560" t="s">
        <v>578</v>
      </c>
      <c r="H4560" t="s">
        <v>46</v>
      </c>
      <c r="I4560" t="s">
        <v>129</v>
      </c>
      <c r="J4560" t="s">
        <v>15</v>
      </c>
      <c r="K4560" t="s">
        <v>131</v>
      </c>
      <c r="L4560" t="s">
        <v>12716</v>
      </c>
      <c r="M4560" t="s">
        <v>12717</v>
      </c>
      <c r="N4560">
        <v>8.5730555549999998</v>
      </c>
      <c r="O4560">
        <v>0</v>
      </c>
      <c r="P4560">
        <v>164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1405.9811110000001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2769823</v>
      </c>
      <c r="B4561">
        <v>1</v>
      </c>
      <c r="C4561" t="s">
        <v>77</v>
      </c>
      <c r="D4561" t="s">
        <v>113</v>
      </c>
      <c r="E4561" t="s">
        <v>153</v>
      </c>
      <c r="F4561" t="s">
        <v>12718</v>
      </c>
      <c r="G4561" t="s">
        <v>249</v>
      </c>
      <c r="H4561" t="s">
        <v>46</v>
      </c>
      <c r="I4561" t="s">
        <v>129</v>
      </c>
      <c r="J4561" t="s">
        <v>130</v>
      </c>
      <c r="K4561" t="s">
        <v>131</v>
      </c>
      <c r="L4561" t="s">
        <v>12719</v>
      </c>
      <c r="M4561" t="s">
        <v>12720</v>
      </c>
      <c r="N4561">
        <v>5.2491666659999998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5.2491669999999999</v>
      </c>
    </row>
    <row r="4562" spans="1:26" x14ac:dyDescent="0.3">
      <c r="A4562">
        <v>2769821</v>
      </c>
      <c r="B4562">
        <v>1</v>
      </c>
      <c r="C4562" t="s">
        <v>76</v>
      </c>
      <c r="D4562" t="s">
        <v>99</v>
      </c>
      <c r="E4562" t="s">
        <v>138</v>
      </c>
      <c r="F4562" t="s">
        <v>4943</v>
      </c>
      <c r="G4562" t="s">
        <v>160</v>
      </c>
      <c r="H4562" t="s">
        <v>47</v>
      </c>
      <c r="I4562" t="s">
        <v>129</v>
      </c>
      <c r="J4562" t="s">
        <v>130</v>
      </c>
      <c r="K4562" t="s">
        <v>131</v>
      </c>
      <c r="L4562" t="s">
        <v>12721</v>
      </c>
      <c r="M4562" t="s">
        <v>12722</v>
      </c>
      <c r="N4562">
        <v>0.35527777700000002</v>
      </c>
      <c r="O4562">
        <v>59</v>
      </c>
      <c r="P4562">
        <v>2176</v>
      </c>
      <c r="Q4562">
        <v>0</v>
      </c>
      <c r="R4562">
        <v>0</v>
      </c>
      <c r="S4562">
        <v>0</v>
      </c>
      <c r="T4562">
        <v>0</v>
      </c>
      <c r="U4562">
        <v>20.961389</v>
      </c>
      <c r="V4562">
        <v>773.08444299999996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2769822</v>
      </c>
      <c r="B4563">
        <v>1</v>
      </c>
      <c r="C4563" t="s">
        <v>76</v>
      </c>
      <c r="D4563" t="s">
        <v>96</v>
      </c>
      <c r="E4563" t="s">
        <v>153</v>
      </c>
      <c r="F4563" t="s">
        <v>12723</v>
      </c>
      <c r="G4563" t="s">
        <v>249</v>
      </c>
      <c r="H4563" t="s">
        <v>46</v>
      </c>
      <c r="I4563" t="s">
        <v>129</v>
      </c>
      <c r="J4563" t="s">
        <v>130</v>
      </c>
      <c r="K4563" t="s">
        <v>131</v>
      </c>
      <c r="L4563" t="s">
        <v>12724</v>
      </c>
      <c r="M4563" t="s">
        <v>12725</v>
      </c>
      <c r="N4563">
        <v>2.582222222</v>
      </c>
      <c r="O4563">
        <v>0</v>
      </c>
      <c r="P4563">
        <v>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2.5822219999999998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2769820</v>
      </c>
      <c r="B4564">
        <v>1</v>
      </c>
      <c r="C4564" t="s">
        <v>77</v>
      </c>
      <c r="D4564" t="s">
        <v>116</v>
      </c>
      <c r="E4564" t="s">
        <v>222</v>
      </c>
      <c r="F4564" t="s">
        <v>7335</v>
      </c>
      <c r="G4564" t="s">
        <v>344</v>
      </c>
      <c r="H4564" t="s">
        <v>47</v>
      </c>
      <c r="I4564" t="s">
        <v>129</v>
      </c>
      <c r="J4564" t="s">
        <v>130</v>
      </c>
      <c r="K4564" t="s">
        <v>142</v>
      </c>
      <c r="L4564" t="s">
        <v>12726</v>
      </c>
      <c r="M4564" t="s">
        <v>12727</v>
      </c>
      <c r="N4564">
        <v>3.054166666</v>
      </c>
      <c r="O4564">
        <v>150</v>
      </c>
      <c r="P4564">
        <v>1385</v>
      </c>
      <c r="Q4564">
        <v>0</v>
      </c>
      <c r="R4564">
        <v>0</v>
      </c>
      <c r="S4564">
        <v>0</v>
      </c>
      <c r="T4564">
        <v>0</v>
      </c>
      <c r="U4564">
        <v>458.125</v>
      </c>
      <c r="V4564">
        <v>4230.0208320000002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2769832</v>
      </c>
      <c r="B4565">
        <v>1</v>
      </c>
      <c r="C4565" t="s">
        <v>76</v>
      </c>
      <c r="D4565" t="s">
        <v>101</v>
      </c>
      <c r="E4565" t="s">
        <v>222</v>
      </c>
      <c r="F4565" t="s">
        <v>12728</v>
      </c>
      <c r="G4565" t="s">
        <v>344</v>
      </c>
      <c r="H4565" t="s">
        <v>47</v>
      </c>
      <c r="I4565" t="s">
        <v>129</v>
      </c>
      <c r="J4565" t="s">
        <v>130</v>
      </c>
      <c r="K4565" t="s">
        <v>142</v>
      </c>
      <c r="L4565" t="s">
        <v>12729</v>
      </c>
      <c r="M4565" t="s">
        <v>12730</v>
      </c>
      <c r="N4565">
        <v>3.8683333329999998</v>
      </c>
      <c r="O4565">
        <v>2</v>
      </c>
      <c r="P4565">
        <v>3811</v>
      </c>
      <c r="Q4565">
        <v>0</v>
      </c>
      <c r="R4565">
        <v>0</v>
      </c>
      <c r="S4565">
        <v>0</v>
      </c>
      <c r="T4565">
        <v>0</v>
      </c>
      <c r="U4565">
        <v>7.7366669999999997</v>
      </c>
      <c r="V4565">
        <v>14742.218332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2769833</v>
      </c>
      <c r="B4566">
        <v>1</v>
      </c>
      <c r="C4566" t="s">
        <v>76</v>
      </c>
      <c r="D4566" t="s">
        <v>106</v>
      </c>
      <c r="E4566" t="s">
        <v>138</v>
      </c>
      <c r="F4566" t="s">
        <v>12731</v>
      </c>
      <c r="G4566" t="s">
        <v>2917</v>
      </c>
      <c r="H4566" t="s">
        <v>47</v>
      </c>
      <c r="I4566" t="s">
        <v>129</v>
      </c>
      <c r="J4566" t="s">
        <v>130</v>
      </c>
      <c r="K4566" t="s">
        <v>131</v>
      </c>
      <c r="L4566" t="s">
        <v>12732</v>
      </c>
      <c r="M4566" t="s">
        <v>12733</v>
      </c>
      <c r="N4566">
        <v>6.5925000000000002</v>
      </c>
      <c r="O4566">
        <v>2</v>
      </c>
      <c r="P4566">
        <v>157</v>
      </c>
      <c r="Q4566">
        <v>0</v>
      </c>
      <c r="R4566">
        <v>0</v>
      </c>
      <c r="S4566">
        <v>0</v>
      </c>
      <c r="T4566">
        <v>0</v>
      </c>
      <c r="U4566">
        <v>13.185</v>
      </c>
      <c r="V4566">
        <v>1035.0225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2769837</v>
      </c>
      <c r="B4567">
        <v>1</v>
      </c>
      <c r="C4567" t="s">
        <v>77</v>
      </c>
      <c r="D4567" t="s">
        <v>119</v>
      </c>
      <c r="E4567" t="s">
        <v>126</v>
      </c>
      <c r="F4567" t="s">
        <v>12734</v>
      </c>
      <c r="G4567" t="s">
        <v>128</v>
      </c>
      <c r="H4567" t="s">
        <v>46</v>
      </c>
      <c r="I4567" t="s">
        <v>129</v>
      </c>
      <c r="J4567" t="s">
        <v>130</v>
      </c>
      <c r="K4567" t="s">
        <v>131</v>
      </c>
      <c r="L4567" t="s">
        <v>12735</v>
      </c>
      <c r="M4567" t="s">
        <v>12736</v>
      </c>
      <c r="N4567">
        <v>1.8725000000000001</v>
      </c>
      <c r="O4567">
        <v>0</v>
      </c>
      <c r="P4567">
        <v>114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213.465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2769839</v>
      </c>
      <c r="B4568">
        <v>1</v>
      </c>
      <c r="C4568" t="s">
        <v>76</v>
      </c>
      <c r="D4568" t="s">
        <v>107</v>
      </c>
      <c r="E4568" t="s">
        <v>145</v>
      </c>
      <c r="F4568" t="s">
        <v>12737</v>
      </c>
      <c r="G4568" t="s">
        <v>128</v>
      </c>
      <c r="H4568" t="s">
        <v>46</v>
      </c>
      <c r="I4568" t="s">
        <v>129</v>
      </c>
      <c r="J4568" t="s">
        <v>130</v>
      </c>
      <c r="K4568" t="s">
        <v>131</v>
      </c>
      <c r="L4568" t="s">
        <v>12738</v>
      </c>
      <c r="M4568" t="s">
        <v>12739</v>
      </c>
      <c r="N4568">
        <v>1.463055555</v>
      </c>
      <c r="O4568">
        <v>0</v>
      </c>
      <c r="P4568">
        <v>179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261.88694400000003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2769840</v>
      </c>
      <c r="B4569">
        <v>1</v>
      </c>
      <c r="C4569" t="s">
        <v>76</v>
      </c>
      <c r="D4569" t="s">
        <v>92</v>
      </c>
      <c r="E4569" t="s">
        <v>153</v>
      </c>
      <c r="F4569" t="s">
        <v>12740</v>
      </c>
      <c r="G4569" t="s">
        <v>206</v>
      </c>
      <c r="H4569" t="s">
        <v>46</v>
      </c>
      <c r="I4569" t="s">
        <v>129</v>
      </c>
      <c r="J4569" t="s">
        <v>130</v>
      </c>
      <c r="K4569" t="s">
        <v>131</v>
      </c>
      <c r="L4569" t="s">
        <v>12741</v>
      </c>
      <c r="M4569" t="s">
        <v>12742</v>
      </c>
      <c r="N4569">
        <v>1.770277777</v>
      </c>
      <c r="O4569">
        <v>0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1.770278</v>
      </c>
      <c r="Y4569">
        <v>0</v>
      </c>
      <c r="Z4569">
        <v>0</v>
      </c>
    </row>
    <row r="4570" spans="1:26" x14ac:dyDescent="0.3">
      <c r="A4570">
        <v>2769852</v>
      </c>
      <c r="B4570">
        <v>1</v>
      </c>
      <c r="C4570" t="s">
        <v>76</v>
      </c>
      <c r="D4570" t="s">
        <v>88</v>
      </c>
      <c r="E4570" t="s">
        <v>153</v>
      </c>
      <c r="F4570" t="s">
        <v>12743</v>
      </c>
      <c r="G4570" t="s">
        <v>249</v>
      </c>
      <c r="H4570" t="s">
        <v>46</v>
      </c>
      <c r="I4570" t="s">
        <v>129</v>
      </c>
      <c r="J4570" t="s">
        <v>130</v>
      </c>
      <c r="K4570" t="s">
        <v>131</v>
      </c>
      <c r="L4570" t="s">
        <v>12744</v>
      </c>
      <c r="M4570" t="s">
        <v>12745</v>
      </c>
      <c r="N4570">
        <v>4.6449999999999996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4.6449999999999996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2769849</v>
      </c>
      <c r="B4571">
        <v>1</v>
      </c>
      <c r="C4571" t="s">
        <v>76</v>
      </c>
      <c r="D4571" t="s">
        <v>90</v>
      </c>
      <c r="E4571" t="s">
        <v>222</v>
      </c>
      <c r="F4571" t="s">
        <v>12143</v>
      </c>
      <c r="G4571" t="s">
        <v>199</v>
      </c>
      <c r="H4571" t="s">
        <v>47</v>
      </c>
      <c r="I4571" t="s">
        <v>129</v>
      </c>
      <c r="J4571" t="s">
        <v>130</v>
      </c>
      <c r="K4571" t="s">
        <v>131</v>
      </c>
      <c r="L4571" t="s">
        <v>12746</v>
      </c>
      <c r="M4571" t="s">
        <v>12747</v>
      </c>
      <c r="N4571">
        <v>1.066944444</v>
      </c>
      <c r="O4571">
        <v>0</v>
      </c>
      <c r="P4571">
        <v>0</v>
      </c>
      <c r="Q4571">
        <v>0</v>
      </c>
      <c r="R4571">
        <v>0</v>
      </c>
      <c r="S4571">
        <v>1</v>
      </c>
      <c r="T4571">
        <v>553</v>
      </c>
      <c r="U4571">
        <v>0</v>
      </c>
      <c r="V4571">
        <v>0</v>
      </c>
      <c r="W4571">
        <v>0</v>
      </c>
      <c r="X4571">
        <v>0</v>
      </c>
      <c r="Y4571">
        <v>1.0669439999999999</v>
      </c>
      <c r="Z4571">
        <v>590.02027799999996</v>
      </c>
    </row>
    <row r="4572" spans="1:26" x14ac:dyDescent="0.3">
      <c r="A4572">
        <v>2769857</v>
      </c>
      <c r="B4572">
        <v>1</v>
      </c>
      <c r="C4572" t="s">
        <v>76</v>
      </c>
      <c r="D4572" t="s">
        <v>90</v>
      </c>
      <c r="E4572" t="s">
        <v>126</v>
      </c>
      <c r="F4572" t="s">
        <v>12748</v>
      </c>
      <c r="G4572" t="s">
        <v>128</v>
      </c>
      <c r="H4572" t="s">
        <v>46</v>
      </c>
      <c r="I4572" t="s">
        <v>129</v>
      </c>
      <c r="J4572" t="s">
        <v>130</v>
      </c>
      <c r="K4572" t="s">
        <v>131</v>
      </c>
      <c r="L4572" t="s">
        <v>12749</v>
      </c>
      <c r="M4572" t="s">
        <v>12750</v>
      </c>
      <c r="N4572">
        <v>2.676388888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57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152.55416700000001</v>
      </c>
    </row>
    <row r="4573" spans="1:26" x14ac:dyDescent="0.3">
      <c r="A4573">
        <v>2769846</v>
      </c>
      <c r="B4573">
        <v>1</v>
      </c>
      <c r="C4573" t="s">
        <v>76</v>
      </c>
      <c r="D4573" t="s">
        <v>102</v>
      </c>
      <c r="E4573" t="s">
        <v>126</v>
      </c>
      <c r="F4573" t="s">
        <v>12751</v>
      </c>
      <c r="G4573" t="s">
        <v>128</v>
      </c>
      <c r="H4573" t="s">
        <v>46</v>
      </c>
      <c r="I4573" t="s">
        <v>129</v>
      </c>
      <c r="J4573" t="s">
        <v>130</v>
      </c>
      <c r="K4573" t="s">
        <v>131</v>
      </c>
      <c r="L4573" t="s">
        <v>12752</v>
      </c>
      <c r="M4573" t="s">
        <v>12753</v>
      </c>
      <c r="N4573">
        <v>1.4750000000000001</v>
      </c>
      <c r="O4573">
        <v>0</v>
      </c>
      <c r="P4573">
        <v>3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4.4249999999999998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2769847</v>
      </c>
      <c r="B4574">
        <v>1</v>
      </c>
      <c r="C4574" t="s">
        <v>76</v>
      </c>
      <c r="D4574" t="s">
        <v>78</v>
      </c>
      <c r="E4574" t="s">
        <v>153</v>
      </c>
      <c r="F4574" t="s">
        <v>12754</v>
      </c>
      <c r="G4574" t="s">
        <v>249</v>
      </c>
      <c r="H4574" t="s">
        <v>46</v>
      </c>
      <c r="I4574" t="s">
        <v>129</v>
      </c>
      <c r="J4574" t="s">
        <v>130</v>
      </c>
      <c r="K4574" t="s">
        <v>131</v>
      </c>
      <c r="L4574" t="s">
        <v>12755</v>
      </c>
      <c r="M4574" t="s">
        <v>12756</v>
      </c>
      <c r="N4574">
        <v>1.0925</v>
      </c>
      <c r="O4574">
        <v>0</v>
      </c>
      <c r="P4574">
        <v>2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2.1850000000000001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2769848</v>
      </c>
      <c r="B4575">
        <v>1</v>
      </c>
      <c r="C4575" t="s">
        <v>76</v>
      </c>
      <c r="D4575" t="s">
        <v>79</v>
      </c>
      <c r="E4575" t="s">
        <v>163</v>
      </c>
      <c r="F4575" t="s">
        <v>7551</v>
      </c>
      <c r="G4575" t="s">
        <v>1072</v>
      </c>
      <c r="H4575" t="s">
        <v>47</v>
      </c>
      <c r="I4575" t="s">
        <v>129</v>
      </c>
      <c r="J4575" t="s">
        <v>130</v>
      </c>
      <c r="K4575" t="s">
        <v>131</v>
      </c>
      <c r="L4575" t="s">
        <v>12757</v>
      </c>
      <c r="M4575" t="s">
        <v>12758</v>
      </c>
      <c r="N4575">
        <v>1.503333333</v>
      </c>
      <c r="O4575">
        <v>0</v>
      </c>
      <c r="P4575">
        <v>61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91.703333000000001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2769794</v>
      </c>
      <c r="B4576">
        <v>2</v>
      </c>
      <c r="C4576" t="s">
        <v>77</v>
      </c>
      <c r="D4576" t="s">
        <v>109</v>
      </c>
      <c r="E4576" t="s">
        <v>167</v>
      </c>
      <c r="F4576" t="s">
        <v>12759</v>
      </c>
      <c r="G4576" t="s">
        <v>578</v>
      </c>
      <c r="H4576" t="s">
        <v>46</v>
      </c>
      <c r="I4576" t="s">
        <v>129</v>
      </c>
      <c r="J4576" t="s">
        <v>15</v>
      </c>
      <c r="K4576" t="s">
        <v>131</v>
      </c>
      <c r="L4576" t="s">
        <v>12669</v>
      </c>
      <c r="M4576" t="s">
        <v>12760</v>
      </c>
      <c r="N4576">
        <v>0.55000000000000004</v>
      </c>
      <c r="O4576">
        <v>0</v>
      </c>
      <c r="P4576">
        <v>222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122.1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2769861</v>
      </c>
      <c r="B4577">
        <v>1</v>
      </c>
      <c r="C4577" t="s">
        <v>76</v>
      </c>
      <c r="D4577" t="s">
        <v>91</v>
      </c>
      <c r="E4577" t="s">
        <v>163</v>
      </c>
      <c r="F4577" t="s">
        <v>12761</v>
      </c>
      <c r="G4577" t="s">
        <v>1799</v>
      </c>
      <c r="H4577" t="s">
        <v>47</v>
      </c>
      <c r="I4577" t="s">
        <v>129</v>
      </c>
      <c r="J4577" t="s">
        <v>130</v>
      </c>
      <c r="K4577" t="s">
        <v>131</v>
      </c>
      <c r="L4577" t="s">
        <v>12762</v>
      </c>
      <c r="M4577" t="s">
        <v>12763</v>
      </c>
      <c r="N4577">
        <v>2.17</v>
      </c>
      <c r="O4577">
        <v>5</v>
      </c>
      <c r="P4577">
        <v>31</v>
      </c>
      <c r="Q4577">
        <v>0</v>
      </c>
      <c r="R4577">
        <v>0</v>
      </c>
      <c r="S4577">
        <v>0</v>
      </c>
      <c r="T4577">
        <v>0</v>
      </c>
      <c r="U4577">
        <v>10.85</v>
      </c>
      <c r="V4577">
        <v>67.27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2769865</v>
      </c>
      <c r="B4578">
        <v>1</v>
      </c>
      <c r="C4578" t="s">
        <v>76</v>
      </c>
      <c r="D4578" t="s">
        <v>78</v>
      </c>
      <c r="E4578" t="s">
        <v>145</v>
      </c>
      <c r="F4578" t="s">
        <v>2608</v>
      </c>
      <c r="G4578" t="s">
        <v>135</v>
      </c>
      <c r="H4578" t="s">
        <v>46</v>
      </c>
      <c r="I4578" t="s">
        <v>129</v>
      </c>
      <c r="J4578" t="s">
        <v>130</v>
      </c>
      <c r="K4578" t="s">
        <v>131</v>
      </c>
      <c r="L4578" t="s">
        <v>12764</v>
      </c>
      <c r="M4578" t="s">
        <v>12765</v>
      </c>
      <c r="N4578">
        <v>5.2472222220000004</v>
      </c>
      <c r="O4578">
        <v>0</v>
      </c>
      <c r="P4578">
        <v>31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162.66388900000001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2769866</v>
      </c>
      <c r="B4579">
        <v>1</v>
      </c>
      <c r="C4579" t="s">
        <v>76</v>
      </c>
      <c r="D4579" t="s">
        <v>86</v>
      </c>
      <c r="E4579" t="s">
        <v>153</v>
      </c>
      <c r="F4579" t="s">
        <v>12766</v>
      </c>
      <c r="G4579" t="s">
        <v>155</v>
      </c>
      <c r="H4579" t="s">
        <v>46</v>
      </c>
      <c r="I4579" t="s">
        <v>129</v>
      </c>
      <c r="J4579" t="s">
        <v>130</v>
      </c>
      <c r="K4579" t="s">
        <v>131</v>
      </c>
      <c r="L4579" t="s">
        <v>12767</v>
      </c>
      <c r="M4579" t="s">
        <v>12768</v>
      </c>
      <c r="N4579">
        <v>0.70499999999999996</v>
      </c>
      <c r="O4579">
        <v>0</v>
      </c>
      <c r="P4579">
        <v>12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8.4600000000000009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2769867</v>
      </c>
      <c r="B4580">
        <v>1</v>
      </c>
      <c r="C4580" t="s">
        <v>76</v>
      </c>
      <c r="D4580" t="s">
        <v>96</v>
      </c>
      <c r="E4580" t="s">
        <v>222</v>
      </c>
      <c r="F4580" t="s">
        <v>4476</v>
      </c>
      <c r="G4580" t="s">
        <v>160</v>
      </c>
      <c r="H4580" t="s">
        <v>47</v>
      </c>
      <c r="I4580" t="s">
        <v>129</v>
      </c>
      <c r="J4580" t="s">
        <v>130</v>
      </c>
      <c r="K4580" t="s">
        <v>131</v>
      </c>
      <c r="L4580" t="s">
        <v>12769</v>
      </c>
      <c r="M4580" t="s">
        <v>12770</v>
      </c>
      <c r="N4580">
        <v>6.7222221999999998E-2</v>
      </c>
      <c r="O4580">
        <v>60</v>
      </c>
      <c r="P4580">
        <v>75</v>
      </c>
      <c r="Q4580">
        <v>0</v>
      </c>
      <c r="R4580">
        <v>0</v>
      </c>
      <c r="S4580">
        <v>0</v>
      </c>
      <c r="T4580">
        <v>0</v>
      </c>
      <c r="U4580">
        <v>4.0333329999999998</v>
      </c>
      <c r="V4580">
        <v>5.0416670000000003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2769869</v>
      </c>
      <c r="B4581">
        <v>1</v>
      </c>
      <c r="C4581" t="s">
        <v>76</v>
      </c>
      <c r="D4581" t="s">
        <v>90</v>
      </c>
      <c r="E4581" t="s">
        <v>153</v>
      </c>
      <c r="F4581" t="s">
        <v>12771</v>
      </c>
      <c r="G4581" t="s">
        <v>249</v>
      </c>
      <c r="H4581" t="s">
        <v>46</v>
      </c>
      <c r="I4581" t="s">
        <v>129</v>
      </c>
      <c r="J4581" t="s">
        <v>130</v>
      </c>
      <c r="K4581" t="s">
        <v>131</v>
      </c>
      <c r="L4581" t="s">
        <v>12772</v>
      </c>
      <c r="M4581" t="s">
        <v>12773</v>
      </c>
      <c r="N4581">
        <v>4.006388888</v>
      </c>
      <c r="O4581">
        <v>0</v>
      </c>
      <c r="P4581">
        <v>2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8.0127780000000008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2769874</v>
      </c>
      <c r="B4582">
        <v>1</v>
      </c>
      <c r="C4582" t="s">
        <v>76</v>
      </c>
      <c r="D4582" t="s">
        <v>88</v>
      </c>
      <c r="E4582" t="s">
        <v>126</v>
      </c>
      <c r="F4582" t="s">
        <v>12774</v>
      </c>
      <c r="G4582" t="s">
        <v>160</v>
      </c>
      <c r="H4582" t="s">
        <v>46</v>
      </c>
      <c r="I4582" t="s">
        <v>129</v>
      </c>
      <c r="J4582" t="s">
        <v>130</v>
      </c>
      <c r="K4582" t="s">
        <v>131</v>
      </c>
      <c r="L4582" t="s">
        <v>12775</v>
      </c>
      <c r="M4582" t="s">
        <v>12776</v>
      </c>
      <c r="N4582">
        <v>2.0930555549999998</v>
      </c>
      <c r="O4582">
        <v>0</v>
      </c>
      <c r="P4582">
        <v>65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136.04861099999999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2769872</v>
      </c>
      <c r="B4583">
        <v>1</v>
      </c>
      <c r="C4583" t="s">
        <v>76</v>
      </c>
      <c r="D4583" t="s">
        <v>91</v>
      </c>
      <c r="E4583" t="s">
        <v>222</v>
      </c>
      <c r="F4583" t="s">
        <v>12777</v>
      </c>
      <c r="G4583" t="s">
        <v>160</v>
      </c>
      <c r="H4583" t="s">
        <v>47</v>
      </c>
      <c r="I4583" t="s">
        <v>129</v>
      </c>
      <c r="J4583" t="s">
        <v>130</v>
      </c>
      <c r="K4583" t="s">
        <v>131</v>
      </c>
      <c r="L4583" t="s">
        <v>12778</v>
      </c>
      <c r="M4583" t="s">
        <v>12779</v>
      </c>
      <c r="N4583">
        <v>2.145</v>
      </c>
      <c r="O4583">
        <v>5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10.725</v>
      </c>
      <c r="V4583">
        <v>0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2769873</v>
      </c>
      <c r="B4584">
        <v>1</v>
      </c>
      <c r="C4584" t="s">
        <v>76</v>
      </c>
      <c r="D4584" t="s">
        <v>99</v>
      </c>
      <c r="E4584" t="s">
        <v>126</v>
      </c>
      <c r="F4584" t="s">
        <v>4826</v>
      </c>
      <c r="G4584" t="s">
        <v>128</v>
      </c>
      <c r="H4584" t="s">
        <v>46</v>
      </c>
      <c r="I4584" t="s">
        <v>129</v>
      </c>
      <c r="J4584" t="s">
        <v>130</v>
      </c>
      <c r="K4584" t="s">
        <v>131</v>
      </c>
      <c r="L4584" t="s">
        <v>12780</v>
      </c>
      <c r="M4584" t="s">
        <v>12781</v>
      </c>
      <c r="N4584">
        <v>0.65249999999999997</v>
      </c>
      <c r="O4584">
        <v>0</v>
      </c>
      <c r="P4584">
        <v>14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9.1349999999999998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2769876</v>
      </c>
      <c r="B4585">
        <v>1</v>
      </c>
      <c r="C4585" t="s">
        <v>77</v>
      </c>
      <c r="D4585" t="s">
        <v>108</v>
      </c>
      <c r="E4585" t="s">
        <v>126</v>
      </c>
      <c r="F4585" t="s">
        <v>12782</v>
      </c>
      <c r="G4585" t="s">
        <v>4672</v>
      </c>
      <c r="H4585" t="s">
        <v>46</v>
      </c>
      <c r="I4585" t="s">
        <v>129</v>
      </c>
      <c r="J4585" t="s">
        <v>130</v>
      </c>
      <c r="K4585" t="s">
        <v>131</v>
      </c>
      <c r="L4585" t="s">
        <v>12783</v>
      </c>
      <c r="M4585" t="s">
        <v>12784</v>
      </c>
      <c r="N4585">
        <v>7.7347222220000003</v>
      </c>
      <c r="O4585">
        <v>0</v>
      </c>
      <c r="P4585">
        <v>0</v>
      </c>
      <c r="Q4585">
        <v>0</v>
      </c>
      <c r="R4585">
        <v>4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30.938889</v>
      </c>
      <c r="Y4585">
        <v>0</v>
      </c>
      <c r="Z4585">
        <v>0</v>
      </c>
    </row>
    <row r="4586" spans="1:26" x14ac:dyDescent="0.3">
      <c r="A4586">
        <v>2769877</v>
      </c>
      <c r="B4586">
        <v>1</v>
      </c>
      <c r="C4586" t="s">
        <v>76</v>
      </c>
      <c r="D4586" t="s">
        <v>80</v>
      </c>
      <c r="E4586" t="s">
        <v>153</v>
      </c>
      <c r="F4586" t="s">
        <v>12785</v>
      </c>
      <c r="G4586" t="s">
        <v>155</v>
      </c>
      <c r="H4586" t="s">
        <v>46</v>
      </c>
      <c r="I4586" t="s">
        <v>129</v>
      </c>
      <c r="J4586" t="s">
        <v>130</v>
      </c>
      <c r="K4586" t="s">
        <v>131</v>
      </c>
      <c r="L4586" t="s">
        <v>12786</v>
      </c>
      <c r="M4586" t="s">
        <v>12787</v>
      </c>
      <c r="N4586">
        <v>1.5563888880000001</v>
      </c>
      <c r="O4586">
        <v>0</v>
      </c>
      <c r="P4586">
        <v>1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1.556389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2769878</v>
      </c>
      <c r="B4587">
        <v>1</v>
      </c>
      <c r="C4587" t="s">
        <v>77</v>
      </c>
      <c r="D4587" t="s">
        <v>114</v>
      </c>
      <c r="E4587" t="s">
        <v>163</v>
      </c>
      <c r="F4587" t="s">
        <v>338</v>
      </c>
      <c r="G4587" t="s">
        <v>199</v>
      </c>
      <c r="H4587" t="s">
        <v>47</v>
      </c>
      <c r="I4587" t="s">
        <v>339</v>
      </c>
      <c r="J4587" t="s">
        <v>130</v>
      </c>
      <c r="K4587" t="s">
        <v>131</v>
      </c>
      <c r="L4587" t="s">
        <v>12788</v>
      </c>
      <c r="M4587" t="s">
        <v>12789</v>
      </c>
      <c r="N4587">
        <v>9.4444439999999998E-3</v>
      </c>
      <c r="O4587">
        <v>16</v>
      </c>
      <c r="P4587">
        <v>15</v>
      </c>
      <c r="Q4587">
        <v>0</v>
      </c>
      <c r="R4587">
        <v>0</v>
      </c>
      <c r="S4587">
        <v>1</v>
      </c>
      <c r="T4587">
        <v>62</v>
      </c>
      <c r="U4587">
        <v>0.151111</v>
      </c>
      <c r="V4587">
        <v>0.14166699999999999</v>
      </c>
      <c r="W4587">
        <v>0</v>
      </c>
      <c r="X4587">
        <v>0</v>
      </c>
      <c r="Y4587">
        <v>9.4439999999999993E-3</v>
      </c>
      <c r="Z4587">
        <v>0.58555599999999997</v>
      </c>
    </row>
    <row r="4588" spans="1:26" x14ac:dyDescent="0.3">
      <c r="A4588">
        <v>2769881</v>
      </c>
      <c r="B4588">
        <v>1</v>
      </c>
      <c r="C4588" t="s">
        <v>76</v>
      </c>
      <c r="D4588" t="s">
        <v>107</v>
      </c>
      <c r="E4588" t="s">
        <v>145</v>
      </c>
      <c r="F4588" t="s">
        <v>12790</v>
      </c>
      <c r="G4588" t="s">
        <v>227</v>
      </c>
      <c r="H4588" t="s">
        <v>46</v>
      </c>
      <c r="I4588" t="s">
        <v>129</v>
      </c>
      <c r="J4588" t="s">
        <v>130</v>
      </c>
      <c r="K4588" t="s">
        <v>131</v>
      </c>
      <c r="L4588" t="s">
        <v>12791</v>
      </c>
      <c r="M4588" t="s">
        <v>12792</v>
      </c>
      <c r="N4588">
        <v>1.7327777769999999</v>
      </c>
      <c r="O4588">
        <v>0</v>
      </c>
      <c r="P4588">
        <v>47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81.440556000000001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2769880</v>
      </c>
      <c r="B4589">
        <v>1</v>
      </c>
      <c r="C4589" t="s">
        <v>76</v>
      </c>
      <c r="D4589" t="s">
        <v>99</v>
      </c>
      <c r="E4589" t="s">
        <v>138</v>
      </c>
      <c r="F4589" t="s">
        <v>12793</v>
      </c>
      <c r="G4589" t="s">
        <v>199</v>
      </c>
      <c r="H4589" t="s">
        <v>47</v>
      </c>
      <c r="I4589" t="s">
        <v>129</v>
      </c>
      <c r="J4589" t="s">
        <v>130</v>
      </c>
      <c r="K4589" t="s">
        <v>131</v>
      </c>
      <c r="L4589" t="s">
        <v>12794</v>
      </c>
      <c r="M4589" t="s">
        <v>12795</v>
      </c>
      <c r="N4589">
        <v>8.7222222000000002E-2</v>
      </c>
      <c r="O4589">
        <v>264</v>
      </c>
      <c r="P4589">
        <v>8924</v>
      </c>
      <c r="Q4589">
        <v>0</v>
      </c>
      <c r="R4589">
        <v>0</v>
      </c>
      <c r="S4589">
        <v>0</v>
      </c>
      <c r="T4589">
        <v>0</v>
      </c>
      <c r="U4589">
        <v>23.026667</v>
      </c>
      <c r="V4589">
        <v>778.37110900000005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2769883</v>
      </c>
      <c r="B4590">
        <v>1</v>
      </c>
      <c r="C4590" t="s">
        <v>77</v>
      </c>
      <c r="D4590" t="s">
        <v>114</v>
      </c>
      <c r="E4590" t="s">
        <v>163</v>
      </c>
      <c r="F4590" t="s">
        <v>12796</v>
      </c>
      <c r="G4590" t="s">
        <v>264</v>
      </c>
      <c r="H4590" t="s">
        <v>47</v>
      </c>
      <c r="I4590" t="s">
        <v>129</v>
      </c>
      <c r="J4590" t="s">
        <v>130</v>
      </c>
      <c r="K4590" t="s">
        <v>131</v>
      </c>
      <c r="L4590" t="s">
        <v>12797</v>
      </c>
      <c r="M4590" t="s">
        <v>12798</v>
      </c>
      <c r="N4590">
        <v>1.3788888880000001</v>
      </c>
      <c r="O4590">
        <v>20</v>
      </c>
      <c r="P4590">
        <v>499</v>
      </c>
      <c r="Q4590">
        <v>0</v>
      </c>
      <c r="R4590">
        <v>0</v>
      </c>
      <c r="S4590">
        <v>0</v>
      </c>
      <c r="T4590">
        <v>0</v>
      </c>
      <c r="U4590">
        <v>27.577777999999999</v>
      </c>
      <c r="V4590">
        <v>688.06555500000002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2769889</v>
      </c>
      <c r="B4591">
        <v>1</v>
      </c>
      <c r="C4591" t="s">
        <v>77</v>
      </c>
      <c r="D4591" t="s">
        <v>109</v>
      </c>
      <c r="E4591" t="s">
        <v>167</v>
      </c>
      <c r="F4591" t="s">
        <v>12799</v>
      </c>
      <c r="G4591" t="s">
        <v>1679</v>
      </c>
      <c r="H4591" t="s">
        <v>46</v>
      </c>
      <c r="I4591" t="s">
        <v>129</v>
      </c>
      <c r="J4591" t="s">
        <v>130</v>
      </c>
      <c r="K4591" t="s">
        <v>131</v>
      </c>
      <c r="L4591" t="s">
        <v>12800</v>
      </c>
      <c r="M4591" t="s">
        <v>12801</v>
      </c>
      <c r="N4591">
        <v>1.8386111110000001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364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669.25444400000003</v>
      </c>
    </row>
    <row r="4592" spans="1:26" x14ac:dyDescent="0.3">
      <c r="A4592">
        <v>2769895</v>
      </c>
      <c r="B4592">
        <v>1</v>
      </c>
      <c r="C4592" t="s">
        <v>76</v>
      </c>
      <c r="D4592" t="s">
        <v>87</v>
      </c>
      <c r="E4592" t="s">
        <v>158</v>
      </c>
      <c r="F4592" t="s">
        <v>12308</v>
      </c>
      <c r="G4592" t="s">
        <v>199</v>
      </c>
      <c r="H4592" t="s">
        <v>47</v>
      </c>
      <c r="I4592" t="s">
        <v>129</v>
      </c>
      <c r="J4592" t="s">
        <v>130</v>
      </c>
      <c r="K4592" t="s">
        <v>131</v>
      </c>
      <c r="L4592" t="s">
        <v>12802</v>
      </c>
      <c r="M4592" t="s">
        <v>12803</v>
      </c>
      <c r="N4592">
        <v>1.090833333</v>
      </c>
      <c r="O4592">
        <v>0</v>
      </c>
      <c r="P4592">
        <v>0</v>
      </c>
      <c r="Q4592">
        <v>0</v>
      </c>
      <c r="R4592">
        <v>0</v>
      </c>
      <c r="S4592">
        <v>6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6.5449999999999999</v>
      </c>
      <c r="Z4592">
        <v>0</v>
      </c>
    </row>
    <row r="4593" spans="1:26" x14ac:dyDescent="0.3">
      <c r="A4593">
        <v>2770053</v>
      </c>
      <c r="B4593">
        <v>1</v>
      </c>
      <c r="C4593" t="s">
        <v>76</v>
      </c>
      <c r="D4593" t="s">
        <v>78</v>
      </c>
      <c r="E4593" t="s">
        <v>153</v>
      </c>
      <c r="F4593" t="s">
        <v>12804</v>
      </c>
      <c r="G4593" t="s">
        <v>249</v>
      </c>
      <c r="H4593" t="s">
        <v>46</v>
      </c>
      <c r="I4593" t="s">
        <v>129</v>
      </c>
      <c r="J4593" t="s">
        <v>130</v>
      </c>
      <c r="K4593" t="s">
        <v>131</v>
      </c>
      <c r="L4593" t="s">
        <v>12805</v>
      </c>
      <c r="M4593" t="s">
        <v>12806</v>
      </c>
      <c r="N4593">
        <v>4.5152777769999997</v>
      </c>
      <c r="O4593">
        <v>0</v>
      </c>
      <c r="P4593">
        <v>4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18.061111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2769847</v>
      </c>
      <c r="B4594">
        <v>2</v>
      </c>
      <c r="C4594" t="s">
        <v>76</v>
      </c>
      <c r="D4594" t="s">
        <v>78</v>
      </c>
      <c r="E4594" t="s">
        <v>167</v>
      </c>
      <c r="F4594" t="s">
        <v>12807</v>
      </c>
      <c r="G4594" t="s">
        <v>249</v>
      </c>
      <c r="H4594" t="s">
        <v>46</v>
      </c>
      <c r="I4594" t="s">
        <v>129</v>
      </c>
      <c r="J4594" t="s">
        <v>130</v>
      </c>
      <c r="K4594" t="s">
        <v>131</v>
      </c>
      <c r="L4594" t="s">
        <v>12756</v>
      </c>
      <c r="M4594" t="s">
        <v>12808</v>
      </c>
      <c r="N4594">
        <v>0.74805555499999998</v>
      </c>
      <c r="O4594">
        <v>0</v>
      </c>
      <c r="P4594">
        <v>758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567.02611100000001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2769890</v>
      </c>
      <c r="B4595">
        <v>1</v>
      </c>
      <c r="C4595" t="s">
        <v>76</v>
      </c>
      <c r="D4595" t="s">
        <v>93</v>
      </c>
      <c r="E4595" t="s">
        <v>153</v>
      </c>
      <c r="F4595" t="s">
        <v>12809</v>
      </c>
      <c r="G4595" t="s">
        <v>249</v>
      </c>
      <c r="H4595" t="s">
        <v>46</v>
      </c>
      <c r="I4595" t="s">
        <v>129</v>
      </c>
      <c r="J4595" t="s">
        <v>130</v>
      </c>
      <c r="K4595" t="s">
        <v>131</v>
      </c>
      <c r="L4595" t="s">
        <v>12810</v>
      </c>
      <c r="M4595" t="s">
        <v>12811</v>
      </c>
      <c r="N4595">
        <v>1.116666666</v>
      </c>
      <c r="O4595">
        <v>0</v>
      </c>
      <c r="P4595">
        <v>2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2.233333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2769891</v>
      </c>
      <c r="B4596">
        <v>1</v>
      </c>
      <c r="C4596" t="s">
        <v>76</v>
      </c>
      <c r="D4596" t="s">
        <v>78</v>
      </c>
      <c r="E4596" t="s">
        <v>126</v>
      </c>
      <c r="F4596" t="s">
        <v>1264</v>
      </c>
      <c r="G4596" t="s">
        <v>128</v>
      </c>
      <c r="H4596" t="s">
        <v>46</v>
      </c>
      <c r="I4596" t="s">
        <v>129</v>
      </c>
      <c r="J4596" t="s">
        <v>130</v>
      </c>
      <c r="K4596" t="s">
        <v>131</v>
      </c>
      <c r="L4596" t="s">
        <v>12605</v>
      </c>
      <c r="M4596" t="s">
        <v>12812</v>
      </c>
      <c r="N4596">
        <v>2.9141666659999999</v>
      </c>
      <c r="O4596">
        <v>0</v>
      </c>
      <c r="P4596">
        <v>63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183.5925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2769893</v>
      </c>
      <c r="B4597">
        <v>1</v>
      </c>
      <c r="C4597" t="s">
        <v>77</v>
      </c>
      <c r="D4597" t="s">
        <v>119</v>
      </c>
      <c r="E4597" t="s">
        <v>158</v>
      </c>
      <c r="F4597" t="s">
        <v>12813</v>
      </c>
      <c r="G4597" t="s">
        <v>199</v>
      </c>
      <c r="H4597" t="s">
        <v>47</v>
      </c>
      <c r="I4597" t="s">
        <v>129</v>
      </c>
      <c r="J4597" t="s">
        <v>130</v>
      </c>
      <c r="K4597" t="s">
        <v>131</v>
      </c>
      <c r="L4597" t="s">
        <v>12814</v>
      </c>
      <c r="M4597" t="s">
        <v>12815</v>
      </c>
      <c r="N4597">
        <v>1.768333333</v>
      </c>
      <c r="O4597">
        <v>164</v>
      </c>
      <c r="P4597">
        <v>484</v>
      </c>
      <c r="Q4597">
        <v>0</v>
      </c>
      <c r="R4597">
        <v>0</v>
      </c>
      <c r="S4597">
        <v>0</v>
      </c>
      <c r="T4597">
        <v>0</v>
      </c>
      <c r="U4597">
        <v>290.00666699999999</v>
      </c>
      <c r="V4597">
        <v>855.873333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2769903</v>
      </c>
      <c r="B4598">
        <v>1</v>
      </c>
      <c r="C4598" t="s">
        <v>76</v>
      </c>
      <c r="D4598" t="s">
        <v>80</v>
      </c>
      <c r="E4598" t="s">
        <v>153</v>
      </c>
      <c r="F4598" t="s">
        <v>12816</v>
      </c>
      <c r="G4598" t="s">
        <v>155</v>
      </c>
      <c r="H4598" t="s">
        <v>46</v>
      </c>
      <c r="I4598" t="s">
        <v>129</v>
      </c>
      <c r="J4598" t="s">
        <v>130</v>
      </c>
      <c r="K4598" t="s">
        <v>131</v>
      </c>
      <c r="L4598" t="s">
        <v>12817</v>
      </c>
      <c r="M4598" t="s">
        <v>12818</v>
      </c>
      <c r="N4598">
        <v>2.448611111</v>
      </c>
      <c r="O4598">
        <v>0</v>
      </c>
      <c r="P4598">
        <v>6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14.691667000000001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2769906</v>
      </c>
      <c r="B4599">
        <v>1</v>
      </c>
      <c r="C4599" t="s">
        <v>76</v>
      </c>
      <c r="D4599" t="s">
        <v>78</v>
      </c>
      <c r="E4599" t="s">
        <v>145</v>
      </c>
      <c r="F4599" t="s">
        <v>10058</v>
      </c>
      <c r="G4599" t="s">
        <v>135</v>
      </c>
      <c r="H4599" t="s">
        <v>46</v>
      </c>
      <c r="I4599" t="s">
        <v>129</v>
      </c>
      <c r="J4599" t="s">
        <v>130</v>
      </c>
      <c r="K4599" t="s">
        <v>131</v>
      </c>
      <c r="L4599" t="s">
        <v>12819</v>
      </c>
      <c r="M4599" t="s">
        <v>12820</v>
      </c>
      <c r="N4599">
        <v>0.81805555500000005</v>
      </c>
      <c r="O4599">
        <v>0</v>
      </c>
      <c r="P4599">
        <v>14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11.452778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2769907</v>
      </c>
      <c r="B4600">
        <v>1</v>
      </c>
      <c r="C4600" t="s">
        <v>76</v>
      </c>
      <c r="D4600" t="s">
        <v>79</v>
      </c>
      <c r="E4600" t="s">
        <v>163</v>
      </c>
      <c r="F4600" t="s">
        <v>12821</v>
      </c>
      <c r="G4600" t="s">
        <v>348</v>
      </c>
      <c r="H4600" t="s">
        <v>47</v>
      </c>
      <c r="I4600" t="s">
        <v>129</v>
      </c>
      <c r="J4600" t="s">
        <v>130</v>
      </c>
      <c r="K4600" t="s">
        <v>142</v>
      </c>
      <c r="L4600" t="s">
        <v>12822</v>
      </c>
      <c r="M4600" t="s">
        <v>12823</v>
      </c>
      <c r="N4600">
        <v>3.2744444439999998</v>
      </c>
      <c r="O4600">
        <v>4</v>
      </c>
      <c r="P4600">
        <v>399</v>
      </c>
      <c r="Q4600">
        <v>0</v>
      </c>
      <c r="R4600">
        <v>0</v>
      </c>
      <c r="S4600">
        <v>0</v>
      </c>
      <c r="T4600">
        <v>0</v>
      </c>
      <c r="U4600">
        <v>13.097778</v>
      </c>
      <c r="V4600">
        <v>1306.5033330000001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2769910</v>
      </c>
      <c r="B4601">
        <v>1</v>
      </c>
      <c r="C4601" t="s">
        <v>76</v>
      </c>
      <c r="D4601" t="s">
        <v>96</v>
      </c>
      <c r="E4601" t="s">
        <v>126</v>
      </c>
      <c r="F4601" t="s">
        <v>12824</v>
      </c>
      <c r="G4601" t="s">
        <v>371</v>
      </c>
      <c r="H4601" t="s">
        <v>46</v>
      </c>
      <c r="I4601" t="s">
        <v>129</v>
      </c>
      <c r="J4601" t="s">
        <v>130</v>
      </c>
      <c r="K4601" t="s">
        <v>131</v>
      </c>
      <c r="L4601" t="s">
        <v>12825</v>
      </c>
      <c r="M4601" t="s">
        <v>12826</v>
      </c>
      <c r="N4601">
        <v>2.6019444439999999</v>
      </c>
      <c r="O4601">
        <v>0</v>
      </c>
      <c r="P4601">
        <v>43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111.883611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2769922</v>
      </c>
      <c r="B4602">
        <v>1</v>
      </c>
      <c r="C4602" t="s">
        <v>76</v>
      </c>
      <c r="D4602" t="s">
        <v>102</v>
      </c>
      <c r="E4602" t="s">
        <v>163</v>
      </c>
      <c r="F4602" t="s">
        <v>12827</v>
      </c>
      <c r="G4602" t="s">
        <v>264</v>
      </c>
      <c r="H4602" t="s">
        <v>47</v>
      </c>
      <c r="I4602" t="s">
        <v>129</v>
      </c>
      <c r="J4602" t="s">
        <v>130</v>
      </c>
      <c r="K4602" t="s">
        <v>131</v>
      </c>
      <c r="L4602" t="s">
        <v>12828</v>
      </c>
      <c r="M4602" t="s">
        <v>12829</v>
      </c>
      <c r="N4602">
        <v>1.3983333330000001</v>
      </c>
      <c r="O4602">
        <v>3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4.1950000000000003</v>
      </c>
      <c r="V4602">
        <v>0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2769916</v>
      </c>
      <c r="B4603">
        <v>1</v>
      </c>
      <c r="C4603" t="s">
        <v>76</v>
      </c>
      <c r="D4603" t="s">
        <v>90</v>
      </c>
      <c r="E4603" t="s">
        <v>163</v>
      </c>
      <c r="F4603" t="s">
        <v>12830</v>
      </c>
      <c r="G4603" t="s">
        <v>199</v>
      </c>
      <c r="H4603" t="s">
        <v>47</v>
      </c>
      <c r="I4603" t="s">
        <v>129</v>
      </c>
      <c r="J4603" t="s">
        <v>130</v>
      </c>
      <c r="K4603" t="s">
        <v>131</v>
      </c>
      <c r="L4603" t="s">
        <v>12831</v>
      </c>
      <c r="M4603" t="s">
        <v>12832</v>
      </c>
      <c r="N4603">
        <v>1.259166666</v>
      </c>
      <c r="O4603">
        <v>5</v>
      </c>
      <c r="P4603">
        <v>365</v>
      </c>
      <c r="Q4603">
        <v>0</v>
      </c>
      <c r="R4603">
        <v>0</v>
      </c>
      <c r="S4603">
        <v>0</v>
      </c>
      <c r="T4603">
        <v>0</v>
      </c>
      <c r="U4603">
        <v>6.295833</v>
      </c>
      <c r="V4603">
        <v>459.59583300000003</v>
      </c>
      <c r="W4603">
        <v>0</v>
      </c>
      <c r="X4603">
        <v>0</v>
      </c>
      <c r="Y4603">
        <v>0</v>
      </c>
      <c r="Z4603">
        <v>0</v>
      </c>
    </row>
    <row r="4604" spans="1:26" x14ac:dyDescent="0.3">
      <c r="A4604">
        <v>2769921</v>
      </c>
      <c r="B4604">
        <v>1</v>
      </c>
      <c r="C4604" t="s">
        <v>76</v>
      </c>
      <c r="D4604" t="s">
        <v>93</v>
      </c>
      <c r="E4604" t="s">
        <v>163</v>
      </c>
      <c r="F4604" t="s">
        <v>12833</v>
      </c>
      <c r="G4604" t="s">
        <v>264</v>
      </c>
      <c r="H4604" t="s">
        <v>47</v>
      </c>
      <c r="I4604" t="s">
        <v>129</v>
      </c>
      <c r="J4604" t="s">
        <v>130</v>
      </c>
      <c r="K4604" t="s">
        <v>131</v>
      </c>
      <c r="L4604" t="s">
        <v>12834</v>
      </c>
      <c r="M4604" t="s">
        <v>12835</v>
      </c>
      <c r="N4604">
        <v>1.1063888879999999</v>
      </c>
      <c r="O4604">
        <v>6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6.6383330000000003</v>
      </c>
      <c r="V4604">
        <v>0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2769918</v>
      </c>
      <c r="B4605">
        <v>1</v>
      </c>
      <c r="C4605" t="s">
        <v>76</v>
      </c>
      <c r="D4605" t="s">
        <v>100</v>
      </c>
      <c r="E4605" t="s">
        <v>222</v>
      </c>
      <c r="F4605" t="s">
        <v>12836</v>
      </c>
      <c r="G4605" t="s">
        <v>199</v>
      </c>
      <c r="H4605" t="s">
        <v>47</v>
      </c>
      <c r="I4605" t="s">
        <v>129</v>
      </c>
      <c r="J4605" t="s">
        <v>130</v>
      </c>
      <c r="K4605" t="s">
        <v>131</v>
      </c>
      <c r="L4605" t="s">
        <v>12837</v>
      </c>
      <c r="M4605" t="s">
        <v>12838</v>
      </c>
      <c r="N4605">
        <v>5.5619444439999999</v>
      </c>
      <c r="O4605">
        <v>4</v>
      </c>
      <c r="P4605">
        <v>518</v>
      </c>
      <c r="Q4605">
        <v>0</v>
      </c>
      <c r="R4605">
        <v>0</v>
      </c>
      <c r="S4605">
        <v>0</v>
      </c>
      <c r="T4605">
        <v>0</v>
      </c>
      <c r="U4605">
        <v>22.247778</v>
      </c>
      <c r="V4605">
        <v>2881.0872220000001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2770359</v>
      </c>
      <c r="B4606">
        <v>1</v>
      </c>
      <c r="C4606" t="s">
        <v>76</v>
      </c>
      <c r="D4606" t="s">
        <v>100</v>
      </c>
      <c r="E4606" t="s">
        <v>163</v>
      </c>
      <c r="F4606" t="s">
        <v>12839</v>
      </c>
      <c r="G4606" t="s">
        <v>2917</v>
      </c>
      <c r="H4606" t="s">
        <v>47</v>
      </c>
      <c r="I4606" t="s">
        <v>129</v>
      </c>
      <c r="J4606" t="s">
        <v>130</v>
      </c>
      <c r="K4606" t="s">
        <v>131</v>
      </c>
      <c r="L4606" t="s">
        <v>12837</v>
      </c>
      <c r="M4606" t="s">
        <v>12840</v>
      </c>
      <c r="N4606">
        <v>9.1850000000000005</v>
      </c>
      <c r="O4606">
        <v>0</v>
      </c>
      <c r="P4606">
        <v>49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450.065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2769919</v>
      </c>
      <c r="B4607">
        <v>1</v>
      </c>
      <c r="C4607" t="s">
        <v>76</v>
      </c>
      <c r="D4607" t="s">
        <v>99</v>
      </c>
      <c r="E4607" t="s">
        <v>163</v>
      </c>
      <c r="F4607" t="s">
        <v>12841</v>
      </c>
      <c r="G4607" t="s">
        <v>364</v>
      </c>
      <c r="H4607" t="s">
        <v>47</v>
      </c>
      <c r="I4607" t="s">
        <v>129</v>
      </c>
      <c r="J4607" t="s">
        <v>130</v>
      </c>
      <c r="K4607" t="s">
        <v>131</v>
      </c>
      <c r="L4607" t="s">
        <v>12842</v>
      </c>
      <c r="M4607" t="s">
        <v>12843</v>
      </c>
      <c r="N4607">
        <v>1.2655555549999999</v>
      </c>
      <c r="O4607">
        <v>3</v>
      </c>
      <c r="P4607">
        <v>454</v>
      </c>
      <c r="Q4607">
        <v>0</v>
      </c>
      <c r="R4607">
        <v>0</v>
      </c>
      <c r="S4607">
        <v>0</v>
      </c>
      <c r="T4607">
        <v>0</v>
      </c>
      <c r="U4607">
        <v>3.7966669999999998</v>
      </c>
      <c r="V4607">
        <v>574.56222200000002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2769925</v>
      </c>
      <c r="B4608">
        <v>1</v>
      </c>
      <c r="C4608" t="s">
        <v>76</v>
      </c>
      <c r="D4608" t="s">
        <v>106</v>
      </c>
      <c r="E4608" t="s">
        <v>153</v>
      </c>
      <c r="F4608" t="s">
        <v>12844</v>
      </c>
      <c r="G4608" t="s">
        <v>249</v>
      </c>
      <c r="H4608" t="s">
        <v>46</v>
      </c>
      <c r="I4608" t="s">
        <v>129</v>
      </c>
      <c r="J4608" t="s">
        <v>130</v>
      </c>
      <c r="K4608" t="s">
        <v>131</v>
      </c>
      <c r="L4608" t="s">
        <v>12845</v>
      </c>
      <c r="M4608" t="s">
        <v>12846</v>
      </c>
      <c r="N4608">
        <v>6.3852777769999998</v>
      </c>
      <c r="O4608">
        <v>0</v>
      </c>
      <c r="P4608">
        <v>5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31.926389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2769923</v>
      </c>
      <c r="B4609">
        <v>1</v>
      </c>
      <c r="C4609" t="s">
        <v>76</v>
      </c>
      <c r="D4609" t="s">
        <v>104</v>
      </c>
      <c r="E4609" t="s">
        <v>126</v>
      </c>
      <c r="F4609" t="s">
        <v>12847</v>
      </c>
      <c r="G4609" t="s">
        <v>3201</v>
      </c>
      <c r="H4609" t="s">
        <v>46</v>
      </c>
      <c r="I4609" t="s">
        <v>129</v>
      </c>
      <c r="J4609" t="s">
        <v>130</v>
      </c>
      <c r="K4609" t="s">
        <v>131</v>
      </c>
      <c r="L4609" t="s">
        <v>12848</v>
      </c>
      <c r="M4609" t="s">
        <v>12849</v>
      </c>
      <c r="N4609">
        <v>4.7727777769999999</v>
      </c>
      <c r="O4609">
        <v>0</v>
      </c>
      <c r="P4609">
        <v>0</v>
      </c>
      <c r="Q4609">
        <v>0</v>
      </c>
      <c r="R4609">
        <v>120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572.73333300000002</v>
      </c>
      <c r="Y4609">
        <v>0</v>
      </c>
      <c r="Z4609">
        <v>0</v>
      </c>
    </row>
    <row r="4610" spans="1:26" x14ac:dyDescent="0.3">
      <c r="A4610">
        <v>2769939</v>
      </c>
      <c r="B4610">
        <v>1</v>
      </c>
      <c r="C4610" t="s">
        <v>76</v>
      </c>
      <c r="D4610" t="s">
        <v>93</v>
      </c>
      <c r="E4610" t="s">
        <v>126</v>
      </c>
      <c r="F4610" t="s">
        <v>12850</v>
      </c>
      <c r="G4610" t="s">
        <v>135</v>
      </c>
      <c r="H4610" t="s">
        <v>46</v>
      </c>
      <c r="I4610" t="s">
        <v>129</v>
      </c>
      <c r="J4610" t="s">
        <v>130</v>
      </c>
      <c r="K4610" t="s">
        <v>131</v>
      </c>
      <c r="L4610" t="s">
        <v>12851</v>
      </c>
      <c r="M4610" t="s">
        <v>12852</v>
      </c>
      <c r="N4610">
        <v>6.8436111110000004</v>
      </c>
      <c r="O4610">
        <v>0</v>
      </c>
      <c r="P4610">
        <v>86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588.55055600000003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2769940</v>
      </c>
      <c r="B4611">
        <v>1</v>
      </c>
      <c r="C4611" t="s">
        <v>76</v>
      </c>
      <c r="D4611" t="s">
        <v>84</v>
      </c>
      <c r="E4611" t="s">
        <v>153</v>
      </c>
      <c r="F4611" t="s">
        <v>12853</v>
      </c>
      <c r="G4611" t="s">
        <v>155</v>
      </c>
      <c r="H4611" t="s">
        <v>46</v>
      </c>
      <c r="I4611" t="s">
        <v>129</v>
      </c>
      <c r="J4611" t="s">
        <v>130</v>
      </c>
      <c r="K4611" t="s">
        <v>131</v>
      </c>
      <c r="L4611" t="s">
        <v>12854</v>
      </c>
      <c r="M4611" t="s">
        <v>12855</v>
      </c>
      <c r="N4611">
        <v>4.9966666660000003</v>
      </c>
      <c r="O4611">
        <v>0</v>
      </c>
      <c r="P4611">
        <v>8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39.973332999999997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2769883</v>
      </c>
      <c r="B4612">
        <v>2</v>
      </c>
      <c r="C4612" t="s">
        <v>77</v>
      </c>
      <c r="D4612" t="s">
        <v>114</v>
      </c>
      <c r="E4612" t="s">
        <v>222</v>
      </c>
      <c r="F4612" t="s">
        <v>12856</v>
      </c>
      <c r="G4612" t="s">
        <v>264</v>
      </c>
      <c r="H4612" t="s">
        <v>47</v>
      </c>
      <c r="I4612" t="s">
        <v>129</v>
      </c>
      <c r="J4612" t="s">
        <v>130</v>
      </c>
      <c r="K4612" t="s">
        <v>131</v>
      </c>
      <c r="L4612" t="s">
        <v>12798</v>
      </c>
      <c r="M4612" t="s">
        <v>12857</v>
      </c>
      <c r="N4612">
        <v>0.70111111100000001</v>
      </c>
      <c r="O4612">
        <v>77</v>
      </c>
      <c r="P4612">
        <v>516</v>
      </c>
      <c r="Q4612">
        <v>0</v>
      </c>
      <c r="R4612">
        <v>0</v>
      </c>
      <c r="S4612">
        <v>0</v>
      </c>
      <c r="T4612">
        <v>0</v>
      </c>
      <c r="U4612">
        <v>53.985556000000003</v>
      </c>
      <c r="V4612">
        <v>361.77333299999998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2769951</v>
      </c>
      <c r="B4613">
        <v>1</v>
      </c>
      <c r="C4613" t="s">
        <v>76</v>
      </c>
      <c r="D4613" t="s">
        <v>78</v>
      </c>
      <c r="E4613" t="s">
        <v>145</v>
      </c>
      <c r="F4613" t="s">
        <v>3786</v>
      </c>
      <c r="G4613" t="s">
        <v>128</v>
      </c>
      <c r="H4613" t="s">
        <v>46</v>
      </c>
      <c r="I4613" t="s">
        <v>129</v>
      </c>
      <c r="J4613" t="s">
        <v>130</v>
      </c>
      <c r="K4613" t="s">
        <v>131</v>
      </c>
      <c r="L4613" t="s">
        <v>12858</v>
      </c>
      <c r="M4613" t="s">
        <v>12859</v>
      </c>
      <c r="N4613">
        <v>3.4202777769999999</v>
      </c>
      <c r="O4613">
        <v>0</v>
      </c>
      <c r="P4613">
        <v>31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106.028611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2769949</v>
      </c>
      <c r="B4614">
        <v>1</v>
      </c>
      <c r="C4614" t="s">
        <v>77</v>
      </c>
      <c r="D4614" t="s">
        <v>119</v>
      </c>
      <c r="E4614" t="s">
        <v>126</v>
      </c>
      <c r="F4614" t="s">
        <v>12860</v>
      </c>
      <c r="G4614" t="s">
        <v>128</v>
      </c>
      <c r="H4614" t="s">
        <v>46</v>
      </c>
      <c r="I4614" t="s">
        <v>129</v>
      </c>
      <c r="J4614" t="s">
        <v>130</v>
      </c>
      <c r="K4614" t="s">
        <v>131</v>
      </c>
      <c r="L4614" t="s">
        <v>12861</v>
      </c>
      <c r="M4614" t="s">
        <v>12862</v>
      </c>
      <c r="N4614">
        <v>1.016388888</v>
      </c>
      <c r="O4614">
        <v>0</v>
      </c>
      <c r="P4614">
        <v>497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505.14527700000002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2769957</v>
      </c>
      <c r="B4615">
        <v>1</v>
      </c>
      <c r="C4615" t="s">
        <v>77</v>
      </c>
      <c r="D4615" t="s">
        <v>118</v>
      </c>
      <c r="E4615" t="s">
        <v>153</v>
      </c>
      <c r="F4615" t="s">
        <v>12863</v>
      </c>
      <c r="G4615" t="s">
        <v>206</v>
      </c>
      <c r="H4615" t="s">
        <v>46</v>
      </c>
      <c r="I4615" t="s">
        <v>129</v>
      </c>
      <c r="J4615" t="s">
        <v>130</v>
      </c>
      <c r="K4615" t="s">
        <v>131</v>
      </c>
      <c r="L4615" t="s">
        <v>12864</v>
      </c>
      <c r="M4615" t="s">
        <v>12865</v>
      </c>
      <c r="N4615">
        <v>2.323611111</v>
      </c>
      <c r="O4615">
        <v>0</v>
      </c>
      <c r="P4615">
        <v>10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23.236111000000001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2769955</v>
      </c>
      <c r="B4616">
        <v>1</v>
      </c>
      <c r="C4616" t="s">
        <v>76</v>
      </c>
      <c r="D4616" t="s">
        <v>91</v>
      </c>
      <c r="E4616" t="s">
        <v>222</v>
      </c>
      <c r="F4616" t="s">
        <v>8401</v>
      </c>
      <c r="G4616" t="s">
        <v>732</v>
      </c>
      <c r="H4616" t="s">
        <v>47</v>
      </c>
      <c r="I4616" t="s">
        <v>129</v>
      </c>
      <c r="J4616" t="s">
        <v>130</v>
      </c>
      <c r="K4616" t="s">
        <v>131</v>
      </c>
      <c r="L4616" t="s">
        <v>12866</v>
      </c>
      <c r="M4616" t="s">
        <v>12867</v>
      </c>
      <c r="N4616">
        <v>1.4775</v>
      </c>
      <c r="O4616">
        <v>65</v>
      </c>
      <c r="P4616">
        <v>851</v>
      </c>
      <c r="Q4616">
        <v>0</v>
      </c>
      <c r="R4616">
        <v>0</v>
      </c>
      <c r="S4616">
        <v>0</v>
      </c>
      <c r="T4616">
        <v>0</v>
      </c>
      <c r="U4616">
        <v>96.037499999999994</v>
      </c>
      <c r="V4616">
        <v>1257.3525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2769921</v>
      </c>
      <c r="B4617">
        <v>2</v>
      </c>
      <c r="C4617" t="s">
        <v>76</v>
      </c>
      <c r="D4617" t="s">
        <v>93</v>
      </c>
      <c r="E4617" t="s">
        <v>222</v>
      </c>
      <c r="F4617" t="s">
        <v>12868</v>
      </c>
      <c r="G4617" t="s">
        <v>264</v>
      </c>
      <c r="H4617" t="s">
        <v>47</v>
      </c>
      <c r="I4617" t="s">
        <v>129</v>
      </c>
      <c r="J4617" t="s">
        <v>130</v>
      </c>
      <c r="K4617" t="s">
        <v>131</v>
      </c>
      <c r="L4617" t="s">
        <v>12835</v>
      </c>
      <c r="M4617" t="s">
        <v>12869</v>
      </c>
      <c r="N4617">
        <v>0.74555555500000004</v>
      </c>
      <c r="O4617">
        <v>16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11.928889</v>
      </c>
      <c r="V4617">
        <v>0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2769965</v>
      </c>
      <c r="B4618">
        <v>1</v>
      </c>
      <c r="C4618" t="s">
        <v>77</v>
      </c>
      <c r="D4618" t="s">
        <v>109</v>
      </c>
      <c r="E4618" t="s">
        <v>158</v>
      </c>
      <c r="F4618" t="s">
        <v>3526</v>
      </c>
      <c r="G4618" t="s">
        <v>199</v>
      </c>
      <c r="H4618" t="s">
        <v>47</v>
      </c>
      <c r="I4618" t="s">
        <v>129</v>
      </c>
      <c r="J4618" t="s">
        <v>130</v>
      </c>
      <c r="K4618" t="s">
        <v>131</v>
      </c>
      <c r="L4618" t="s">
        <v>12870</v>
      </c>
      <c r="M4618" t="s">
        <v>12871</v>
      </c>
      <c r="N4618">
        <v>0.42249999999999999</v>
      </c>
      <c r="O4618">
        <v>7</v>
      </c>
      <c r="P4618">
        <v>0</v>
      </c>
      <c r="Q4618">
        <v>0</v>
      </c>
      <c r="R4618">
        <v>0</v>
      </c>
      <c r="S4618">
        <v>19</v>
      </c>
      <c r="T4618">
        <v>396</v>
      </c>
      <c r="U4618">
        <v>2.9575</v>
      </c>
      <c r="V4618">
        <v>0</v>
      </c>
      <c r="W4618">
        <v>0</v>
      </c>
      <c r="X4618">
        <v>0</v>
      </c>
      <c r="Y4618">
        <v>8.0274999999999999</v>
      </c>
      <c r="Z4618">
        <v>167.31</v>
      </c>
    </row>
    <row r="4619" spans="1:26" x14ac:dyDescent="0.3">
      <c r="A4619">
        <v>2769982</v>
      </c>
      <c r="B4619">
        <v>1</v>
      </c>
      <c r="C4619" t="s">
        <v>76</v>
      </c>
      <c r="D4619" t="s">
        <v>101</v>
      </c>
      <c r="E4619" t="s">
        <v>153</v>
      </c>
      <c r="F4619" t="s">
        <v>12872</v>
      </c>
      <c r="G4619" t="s">
        <v>155</v>
      </c>
      <c r="H4619" t="s">
        <v>46</v>
      </c>
      <c r="I4619" t="s">
        <v>129</v>
      </c>
      <c r="J4619" t="s">
        <v>130</v>
      </c>
      <c r="K4619" t="s">
        <v>131</v>
      </c>
      <c r="L4619" t="s">
        <v>12873</v>
      </c>
      <c r="M4619" t="s">
        <v>12874</v>
      </c>
      <c r="N4619">
        <v>2.9375</v>
      </c>
      <c r="O4619">
        <v>0</v>
      </c>
      <c r="P4619">
        <v>69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202.6875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2769970</v>
      </c>
      <c r="B4620">
        <v>1</v>
      </c>
      <c r="C4620" t="s">
        <v>76</v>
      </c>
      <c r="D4620" t="s">
        <v>86</v>
      </c>
      <c r="E4620" t="s">
        <v>153</v>
      </c>
      <c r="F4620" t="s">
        <v>12875</v>
      </c>
      <c r="G4620" t="s">
        <v>155</v>
      </c>
      <c r="H4620" t="s">
        <v>46</v>
      </c>
      <c r="I4620" t="s">
        <v>129</v>
      </c>
      <c r="J4620" t="s">
        <v>130</v>
      </c>
      <c r="K4620" t="s">
        <v>131</v>
      </c>
      <c r="L4620" t="s">
        <v>12876</v>
      </c>
      <c r="M4620" t="s">
        <v>12877</v>
      </c>
      <c r="N4620">
        <v>3.5533333329999999</v>
      </c>
      <c r="O4620">
        <v>0</v>
      </c>
      <c r="P4620">
        <v>4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14.213333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2769978</v>
      </c>
      <c r="B4621">
        <v>1</v>
      </c>
      <c r="C4621" t="s">
        <v>76</v>
      </c>
      <c r="D4621" t="s">
        <v>96</v>
      </c>
      <c r="E4621" t="s">
        <v>153</v>
      </c>
      <c r="F4621" t="s">
        <v>12878</v>
      </c>
      <c r="G4621" t="s">
        <v>155</v>
      </c>
      <c r="H4621" t="s">
        <v>46</v>
      </c>
      <c r="I4621" t="s">
        <v>129</v>
      </c>
      <c r="J4621" t="s">
        <v>130</v>
      </c>
      <c r="K4621" t="s">
        <v>131</v>
      </c>
      <c r="L4621" t="s">
        <v>12879</v>
      </c>
      <c r="M4621" t="s">
        <v>12880</v>
      </c>
      <c r="N4621">
        <v>6.7555555549999999</v>
      </c>
      <c r="O4621">
        <v>0</v>
      </c>
      <c r="P4621">
        <v>8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54.044443999999999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2770380</v>
      </c>
      <c r="B4622">
        <v>1</v>
      </c>
      <c r="C4622" t="s">
        <v>76</v>
      </c>
      <c r="D4622" t="s">
        <v>84</v>
      </c>
      <c r="E4622" t="s">
        <v>145</v>
      </c>
      <c r="F4622" t="s">
        <v>12881</v>
      </c>
      <c r="G4622" t="s">
        <v>150</v>
      </c>
      <c r="H4622" t="s">
        <v>46</v>
      </c>
      <c r="I4622" t="s">
        <v>129</v>
      </c>
      <c r="J4622" t="s">
        <v>130</v>
      </c>
      <c r="K4622" t="s">
        <v>131</v>
      </c>
      <c r="L4622" t="s">
        <v>12882</v>
      </c>
      <c r="M4622" t="s">
        <v>12883</v>
      </c>
      <c r="N4622">
        <v>6.1605555550000002</v>
      </c>
      <c r="O4622">
        <v>0</v>
      </c>
      <c r="P4622">
        <v>206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1269.0744440000001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2769919</v>
      </c>
      <c r="B4623">
        <v>2</v>
      </c>
      <c r="C4623" t="s">
        <v>76</v>
      </c>
      <c r="D4623" t="s">
        <v>99</v>
      </c>
      <c r="E4623" t="s">
        <v>158</v>
      </c>
      <c r="F4623" t="s">
        <v>12884</v>
      </c>
      <c r="G4623" t="s">
        <v>364</v>
      </c>
      <c r="H4623" t="s">
        <v>47</v>
      </c>
      <c r="I4623" t="s">
        <v>129</v>
      </c>
      <c r="J4623" t="s">
        <v>130</v>
      </c>
      <c r="K4623" t="s">
        <v>131</v>
      </c>
      <c r="L4623" t="s">
        <v>12843</v>
      </c>
      <c r="M4623" t="s">
        <v>12885</v>
      </c>
      <c r="N4623">
        <v>0.41777777700000002</v>
      </c>
      <c r="O4623">
        <v>2</v>
      </c>
      <c r="P4623">
        <v>361</v>
      </c>
      <c r="Q4623">
        <v>0</v>
      </c>
      <c r="R4623">
        <v>0</v>
      </c>
      <c r="S4623">
        <v>0</v>
      </c>
      <c r="T4623">
        <v>0</v>
      </c>
      <c r="U4623">
        <v>0.83555599999999997</v>
      </c>
      <c r="V4623">
        <v>150.81777700000001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2769968</v>
      </c>
      <c r="B4624">
        <v>1</v>
      </c>
      <c r="C4624" t="s">
        <v>76</v>
      </c>
      <c r="D4624" t="s">
        <v>102</v>
      </c>
      <c r="E4624" t="s">
        <v>222</v>
      </c>
      <c r="F4624" t="s">
        <v>3748</v>
      </c>
      <c r="G4624" t="s">
        <v>199</v>
      </c>
      <c r="H4624" t="s">
        <v>47</v>
      </c>
      <c r="I4624" t="s">
        <v>129</v>
      </c>
      <c r="J4624" t="s">
        <v>130</v>
      </c>
      <c r="K4624" t="s">
        <v>131</v>
      </c>
      <c r="L4624" t="s">
        <v>12886</v>
      </c>
      <c r="M4624" t="s">
        <v>12887</v>
      </c>
      <c r="N4624">
        <v>0.233055555</v>
      </c>
      <c r="O4624">
        <v>11</v>
      </c>
      <c r="P4624">
        <v>75</v>
      </c>
      <c r="Q4624">
        <v>8</v>
      </c>
      <c r="R4624">
        <v>57</v>
      </c>
      <c r="S4624">
        <v>0</v>
      </c>
      <c r="T4624">
        <v>61</v>
      </c>
      <c r="U4624">
        <v>2.5636109999999999</v>
      </c>
      <c r="V4624">
        <v>17.479167</v>
      </c>
      <c r="W4624">
        <v>1.864444</v>
      </c>
      <c r="X4624">
        <v>13.284167</v>
      </c>
      <c r="Y4624">
        <v>0</v>
      </c>
      <c r="Z4624">
        <v>14.216388999999999</v>
      </c>
    </row>
    <row r="4625" spans="1:26" x14ac:dyDescent="0.3">
      <c r="A4625">
        <v>2769805</v>
      </c>
      <c r="B4625">
        <v>2</v>
      </c>
      <c r="C4625" t="s">
        <v>76</v>
      </c>
      <c r="D4625" t="s">
        <v>91</v>
      </c>
      <c r="E4625" t="s">
        <v>126</v>
      </c>
      <c r="F4625" t="s">
        <v>12888</v>
      </c>
      <c r="G4625" t="s">
        <v>249</v>
      </c>
      <c r="H4625" t="s">
        <v>46</v>
      </c>
      <c r="I4625" t="s">
        <v>129</v>
      </c>
      <c r="J4625" t="s">
        <v>130</v>
      </c>
      <c r="K4625" t="s">
        <v>131</v>
      </c>
      <c r="L4625" t="s">
        <v>12699</v>
      </c>
      <c r="M4625" t="s">
        <v>12889</v>
      </c>
      <c r="N4625">
        <v>0.63388888799999998</v>
      </c>
      <c r="O4625">
        <v>0</v>
      </c>
      <c r="P4625">
        <v>119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75.432777999999999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2769986</v>
      </c>
      <c r="B4626">
        <v>1</v>
      </c>
      <c r="C4626" t="s">
        <v>76</v>
      </c>
      <c r="D4626" t="s">
        <v>92</v>
      </c>
      <c r="E4626" t="s">
        <v>153</v>
      </c>
      <c r="F4626" t="s">
        <v>12890</v>
      </c>
      <c r="G4626" t="s">
        <v>155</v>
      </c>
      <c r="H4626" t="s">
        <v>46</v>
      </c>
      <c r="I4626" t="s">
        <v>129</v>
      </c>
      <c r="J4626" t="s">
        <v>130</v>
      </c>
      <c r="K4626" t="s">
        <v>131</v>
      </c>
      <c r="L4626" t="s">
        <v>12891</v>
      </c>
      <c r="M4626" t="s">
        <v>12892</v>
      </c>
      <c r="N4626">
        <v>2.2669444439999999</v>
      </c>
      <c r="O4626">
        <v>0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2.2669440000000001</v>
      </c>
      <c r="Y4626">
        <v>0</v>
      </c>
      <c r="Z4626">
        <v>0</v>
      </c>
    </row>
    <row r="4627" spans="1:26" x14ac:dyDescent="0.3">
      <c r="A4627">
        <v>2770266</v>
      </c>
      <c r="B4627">
        <v>1</v>
      </c>
      <c r="C4627" t="s">
        <v>76</v>
      </c>
      <c r="D4627" t="s">
        <v>101</v>
      </c>
      <c r="E4627" t="s">
        <v>163</v>
      </c>
      <c r="F4627" t="s">
        <v>12893</v>
      </c>
      <c r="G4627" t="s">
        <v>199</v>
      </c>
      <c r="H4627" t="s">
        <v>47</v>
      </c>
      <c r="I4627" t="s">
        <v>129</v>
      </c>
      <c r="J4627" t="s">
        <v>130</v>
      </c>
      <c r="K4627" t="s">
        <v>131</v>
      </c>
      <c r="L4627" t="s">
        <v>12894</v>
      </c>
      <c r="M4627" t="s">
        <v>12895</v>
      </c>
      <c r="N4627">
        <v>5.0238888880000001</v>
      </c>
      <c r="O4627">
        <v>0</v>
      </c>
      <c r="P4627">
        <v>1365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6857.6083319999998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2769996</v>
      </c>
      <c r="B4628">
        <v>1</v>
      </c>
      <c r="C4628" t="s">
        <v>76</v>
      </c>
      <c r="D4628" t="s">
        <v>90</v>
      </c>
      <c r="E4628" t="s">
        <v>126</v>
      </c>
      <c r="F4628" t="s">
        <v>12896</v>
      </c>
      <c r="G4628" t="s">
        <v>371</v>
      </c>
      <c r="H4628" t="s">
        <v>46</v>
      </c>
      <c r="I4628" t="s">
        <v>129</v>
      </c>
      <c r="J4628" t="s">
        <v>130</v>
      </c>
      <c r="K4628" t="s">
        <v>131</v>
      </c>
      <c r="L4628" t="s">
        <v>12897</v>
      </c>
      <c r="M4628" t="s">
        <v>12898</v>
      </c>
      <c r="N4628">
        <v>2.9391666660000002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57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167.5325</v>
      </c>
    </row>
    <row r="4629" spans="1:26" x14ac:dyDescent="0.3">
      <c r="A4629">
        <v>2769998</v>
      </c>
      <c r="B4629">
        <v>1</v>
      </c>
      <c r="C4629" t="s">
        <v>76</v>
      </c>
      <c r="D4629" t="s">
        <v>78</v>
      </c>
      <c r="E4629" t="s">
        <v>153</v>
      </c>
      <c r="F4629" t="s">
        <v>1639</v>
      </c>
      <c r="G4629" t="s">
        <v>206</v>
      </c>
      <c r="H4629" t="s">
        <v>46</v>
      </c>
      <c r="I4629" t="s">
        <v>129</v>
      </c>
      <c r="J4629" t="s">
        <v>130</v>
      </c>
      <c r="K4629" t="s">
        <v>131</v>
      </c>
      <c r="L4629" t="s">
        <v>12899</v>
      </c>
      <c r="M4629" t="s">
        <v>12900</v>
      </c>
      <c r="N4629">
        <v>2.2747222219999998</v>
      </c>
      <c r="O4629">
        <v>0</v>
      </c>
      <c r="P4629">
        <v>17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38.670278000000003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2769995</v>
      </c>
      <c r="B4630">
        <v>1</v>
      </c>
      <c r="C4630" t="s">
        <v>76</v>
      </c>
      <c r="D4630" t="s">
        <v>82</v>
      </c>
      <c r="E4630" t="s">
        <v>163</v>
      </c>
      <c r="F4630" t="s">
        <v>12901</v>
      </c>
      <c r="G4630" t="s">
        <v>199</v>
      </c>
      <c r="H4630" t="s">
        <v>47</v>
      </c>
      <c r="I4630" t="s">
        <v>129</v>
      </c>
      <c r="J4630" t="s">
        <v>130</v>
      </c>
      <c r="K4630" t="s">
        <v>131</v>
      </c>
      <c r="L4630" t="s">
        <v>12902</v>
      </c>
      <c r="M4630" t="s">
        <v>12903</v>
      </c>
      <c r="N4630">
        <v>0.53916666599999996</v>
      </c>
      <c r="O4630">
        <v>0</v>
      </c>
      <c r="P4630">
        <v>296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159.593333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2769997</v>
      </c>
      <c r="B4631">
        <v>1</v>
      </c>
      <c r="C4631" t="s">
        <v>76</v>
      </c>
      <c r="D4631" t="s">
        <v>92</v>
      </c>
      <c r="E4631" t="s">
        <v>145</v>
      </c>
      <c r="F4631" t="s">
        <v>12904</v>
      </c>
      <c r="G4631" t="s">
        <v>135</v>
      </c>
      <c r="H4631" t="s">
        <v>46</v>
      </c>
      <c r="I4631" t="s">
        <v>129</v>
      </c>
      <c r="J4631" t="s">
        <v>130</v>
      </c>
      <c r="K4631" t="s">
        <v>131</v>
      </c>
      <c r="L4631" t="s">
        <v>12905</v>
      </c>
      <c r="M4631" t="s">
        <v>12906</v>
      </c>
      <c r="N4631">
        <v>3.6891666660000002</v>
      </c>
      <c r="O4631">
        <v>0</v>
      </c>
      <c r="P4631">
        <v>0</v>
      </c>
      <c r="Q4631">
        <v>0</v>
      </c>
      <c r="R4631">
        <v>22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81.161666999999994</v>
      </c>
      <c r="Y4631">
        <v>0</v>
      </c>
      <c r="Z4631">
        <v>0</v>
      </c>
    </row>
    <row r="4632" spans="1:26" x14ac:dyDescent="0.3">
      <c r="A4632">
        <v>2770012</v>
      </c>
      <c r="B4632">
        <v>1</v>
      </c>
      <c r="C4632" t="s">
        <v>76</v>
      </c>
      <c r="D4632" t="s">
        <v>80</v>
      </c>
      <c r="E4632" t="s">
        <v>126</v>
      </c>
      <c r="F4632" t="s">
        <v>12907</v>
      </c>
      <c r="G4632" t="s">
        <v>160</v>
      </c>
      <c r="H4632" t="s">
        <v>46</v>
      </c>
      <c r="I4632" t="s">
        <v>129</v>
      </c>
      <c r="J4632" t="s">
        <v>130</v>
      </c>
      <c r="K4632" t="s">
        <v>131</v>
      </c>
      <c r="L4632" t="s">
        <v>12908</v>
      </c>
      <c r="M4632" t="s">
        <v>12909</v>
      </c>
      <c r="N4632">
        <v>2.7725</v>
      </c>
      <c r="O4632">
        <v>0</v>
      </c>
      <c r="P4632">
        <v>125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346.5625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2770000</v>
      </c>
      <c r="B4633">
        <v>1</v>
      </c>
      <c r="C4633" t="s">
        <v>77</v>
      </c>
      <c r="D4633" t="s">
        <v>119</v>
      </c>
      <c r="E4633" t="s">
        <v>126</v>
      </c>
      <c r="F4633" t="s">
        <v>12910</v>
      </c>
      <c r="G4633" t="s">
        <v>128</v>
      </c>
      <c r="H4633" t="s">
        <v>46</v>
      </c>
      <c r="I4633" t="s">
        <v>129</v>
      </c>
      <c r="J4633" t="s">
        <v>130</v>
      </c>
      <c r="K4633" t="s">
        <v>131</v>
      </c>
      <c r="L4633" t="s">
        <v>12911</v>
      </c>
      <c r="M4633" t="s">
        <v>12912</v>
      </c>
      <c r="N4633">
        <v>2.1924999999999999</v>
      </c>
      <c r="O4633">
        <v>0</v>
      </c>
      <c r="P4633">
        <v>89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195.13249999999999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2770001</v>
      </c>
      <c r="B4634">
        <v>1</v>
      </c>
      <c r="C4634" t="s">
        <v>76</v>
      </c>
      <c r="D4634" t="s">
        <v>78</v>
      </c>
      <c r="E4634" t="s">
        <v>153</v>
      </c>
      <c r="F4634" t="s">
        <v>12913</v>
      </c>
      <c r="G4634" t="s">
        <v>249</v>
      </c>
      <c r="H4634" t="s">
        <v>46</v>
      </c>
      <c r="I4634" t="s">
        <v>129</v>
      </c>
      <c r="J4634" t="s">
        <v>130</v>
      </c>
      <c r="K4634" t="s">
        <v>131</v>
      </c>
      <c r="L4634" t="s">
        <v>12914</v>
      </c>
      <c r="M4634" t="s">
        <v>12915</v>
      </c>
      <c r="N4634">
        <v>1.1225000000000001</v>
      </c>
      <c r="O4634">
        <v>0</v>
      </c>
      <c r="P4634">
        <v>1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1.1225000000000001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2770009</v>
      </c>
      <c r="B4635">
        <v>1</v>
      </c>
      <c r="C4635" t="s">
        <v>76</v>
      </c>
      <c r="D4635" t="s">
        <v>99</v>
      </c>
      <c r="E4635" t="s">
        <v>153</v>
      </c>
      <c r="F4635" t="s">
        <v>12916</v>
      </c>
      <c r="G4635" t="s">
        <v>249</v>
      </c>
      <c r="H4635" t="s">
        <v>46</v>
      </c>
      <c r="I4635" t="s">
        <v>129</v>
      </c>
      <c r="J4635" t="s">
        <v>130</v>
      </c>
      <c r="K4635" t="s">
        <v>131</v>
      </c>
      <c r="L4635" t="s">
        <v>12917</v>
      </c>
      <c r="M4635" t="s">
        <v>12918</v>
      </c>
      <c r="N4635">
        <v>1.008611111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1.0086109999999999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2769995</v>
      </c>
      <c r="B4636">
        <v>2</v>
      </c>
      <c r="C4636" t="s">
        <v>76</v>
      </c>
      <c r="D4636" t="s">
        <v>82</v>
      </c>
      <c r="E4636" t="s">
        <v>222</v>
      </c>
      <c r="F4636" t="s">
        <v>12919</v>
      </c>
      <c r="G4636" t="s">
        <v>199</v>
      </c>
      <c r="H4636" t="s">
        <v>47</v>
      </c>
      <c r="I4636" t="s">
        <v>129</v>
      </c>
      <c r="J4636" t="s">
        <v>130</v>
      </c>
      <c r="K4636" t="s">
        <v>131</v>
      </c>
      <c r="L4636" t="s">
        <v>12903</v>
      </c>
      <c r="M4636" t="s">
        <v>12920</v>
      </c>
      <c r="N4636">
        <v>0.39861111100000002</v>
      </c>
      <c r="O4636">
        <v>1</v>
      </c>
      <c r="P4636">
        <v>3413</v>
      </c>
      <c r="Q4636">
        <v>0</v>
      </c>
      <c r="R4636">
        <v>0</v>
      </c>
      <c r="S4636">
        <v>0</v>
      </c>
      <c r="T4636">
        <v>0</v>
      </c>
      <c r="U4636">
        <v>0.39861099999999999</v>
      </c>
      <c r="V4636">
        <v>1360.4597220000001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2770019</v>
      </c>
      <c r="B4637">
        <v>1</v>
      </c>
      <c r="C4637" t="s">
        <v>76</v>
      </c>
      <c r="D4637" t="s">
        <v>78</v>
      </c>
      <c r="E4637" t="s">
        <v>145</v>
      </c>
      <c r="F4637" t="s">
        <v>12331</v>
      </c>
      <c r="G4637" t="s">
        <v>160</v>
      </c>
      <c r="H4637" t="s">
        <v>46</v>
      </c>
      <c r="I4637" t="s">
        <v>129</v>
      </c>
      <c r="J4637" t="s">
        <v>130</v>
      </c>
      <c r="K4637" t="s">
        <v>131</v>
      </c>
      <c r="L4637" t="s">
        <v>12921</v>
      </c>
      <c r="M4637" t="s">
        <v>12922</v>
      </c>
      <c r="N4637">
        <v>1.7511111109999999</v>
      </c>
      <c r="O4637">
        <v>0</v>
      </c>
      <c r="P4637">
        <v>64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112.071111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2769869</v>
      </c>
      <c r="B4638">
        <v>2</v>
      </c>
      <c r="C4638" t="s">
        <v>76</v>
      </c>
      <c r="D4638" t="s">
        <v>90</v>
      </c>
      <c r="E4638" t="s">
        <v>126</v>
      </c>
      <c r="F4638" t="s">
        <v>12923</v>
      </c>
      <c r="G4638" t="s">
        <v>249</v>
      </c>
      <c r="H4638" t="s">
        <v>46</v>
      </c>
      <c r="I4638" t="s">
        <v>129</v>
      </c>
      <c r="J4638" t="s">
        <v>130</v>
      </c>
      <c r="K4638" t="s">
        <v>131</v>
      </c>
      <c r="L4638" t="s">
        <v>12773</v>
      </c>
      <c r="M4638" t="s">
        <v>12924</v>
      </c>
      <c r="N4638">
        <v>0.97305555499999996</v>
      </c>
      <c r="O4638">
        <v>0</v>
      </c>
      <c r="P4638">
        <v>9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8.7575000000000003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2770035</v>
      </c>
      <c r="B4639">
        <v>1</v>
      </c>
      <c r="C4639" t="s">
        <v>77</v>
      </c>
      <c r="D4639" t="s">
        <v>108</v>
      </c>
      <c r="E4639" t="s">
        <v>222</v>
      </c>
      <c r="F4639" t="s">
        <v>7866</v>
      </c>
      <c r="G4639" t="s">
        <v>344</v>
      </c>
      <c r="H4639" t="s">
        <v>47</v>
      </c>
      <c r="I4639" t="s">
        <v>129</v>
      </c>
      <c r="J4639" t="s">
        <v>130</v>
      </c>
      <c r="K4639" t="s">
        <v>142</v>
      </c>
      <c r="L4639" t="s">
        <v>12925</v>
      </c>
      <c r="M4639" t="s">
        <v>12926</v>
      </c>
      <c r="N4639">
        <v>1.0577777770000001</v>
      </c>
      <c r="O4639">
        <v>49</v>
      </c>
      <c r="P4639">
        <v>805</v>
      </c>
      <c r="Q4639">
        <v>0</v>
      </c>
      <c r="R4639">
        <v>0</v>
      </c>
      <c r="S4639">
        <v>0</v>
      </c>
      <c r="T4639">
        <v>0</v>
      </c>
      <c r="U4639">
        <v>51.831111</v>
      </c>
      <c r="V4639">
        <v>851.51111000000003</v>
      </c>
      <c r="W4639">
        <v>0</v>
      </c>
      <c r="X4639">
        <v>0</v>
      </c>
      <c r="Y4639">
        <v>0</v>
      </c>
      <c r="Z4639">
        <v>0</v>
      </c>
    </row>
    <row r="4640" spans="1:26" x14ac:dyDescent="0.3">
      <c r="A4640">
        <v>2770038</v>
      </c>
      <c r="B4640">
        <v>1</v>
      </c>
      <c r="C4640" t="s">
        <v>76</v>
      </c>
      <c r="D4640" t="s">
        <v>78</v>
      </c>
      <c r="E4640" t="s">
        <v>153</v>
      </c>
      <c r="F4640" t="s">
        <v>12927</v>
      </c>
      <c r="G4640" t="s">
        <v>155</v>
      </c>
      <c r="H4640" t="s">
        <v>46</v>
      </c>
      <c r="I4640" t="s">
        <v>129</v>
      </c>
      <c r="J4640" t="s">
        <v>130</v>
      </c>
      <c r="K4640" t="s">
        <v>131</v>
      </c>
      <c r="L4640" t="s">
        <v>12928</v>
      </c>
      <c r="M4640" t="s">
        <v>12929</v>
      </c>
      <c r="N4640">
        <v>6.1802777769999997</v>
      </c>
      <c r="O4640">
        <v>0</v>
      </c>
      <c r="P4640">
        <v>11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67.983056000000005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2770054</v>
      </c>
      <c r="B4641">
        <v>1</v>
      </c>
      <c r="C4641" t="s">
        <v>76</v>
      </c>
      <c r="D4641" t="s">
        <v>97</v>
      </c>
      <c r="E4641" t="s">
        <v>145</v>
      </c>
      <c r="F4641" t="s">
        <v>12930</v>
      </c>
      <c r="G4641" t="s">
        <v>128</v>
      </c>
      <c r="H4641" t="s">
        <v>46</v>
      </c>
      <c r="I4641" t="s">
        <v>129</v>
      </c>
      <c r="J4641" t="s">
        <v>130</v>
      </c>
      <c r="K4641" t="s">
        <v>131</v>
      </c>
      <c r="L4641" t="s">
        <v>12931</v>
      </c>
      <c r="M4641" t="s">
        <v>12932</v>
      </c>
      <c r="N4641">
        <v>9.8774999999999995</v>
      </c>
      <c r="O4641">
        <v>0</v>
      </c>
      <c r="P4641">
        <v>33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325.95749999999998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2770049</v>
      </c>
      <c r="B4642">
        <v>1</v>
      </c>
      <c r="C4642" t="s">
        <v>77</v>
      </c>
      <c r="D4642" t="s">
        <v>116</v>
      </c>
      <c r="E4642" t="s">
        <v>158</v>
      </c>
      <c r="F4642" t="s">
        <v>12933</v>
      </c>
      <c r="G4642" t="s">
        <v>199</v>
      </c>
      <c r="H4642" t="s">
        <v>47</v>
      </c>
      <c r="I4642" t="s">
        <v>129</v>
      </c>
      <c r="J4642" t="s">
        <v>130</v>
      </c>
      <c r="K4642" t="s">
        <v>131</v>
      </c>
      <c r="L4642" t="s">
        <v>12934</v>
      </c>
      <c r="M4642" t="s">
        <v>12935</v>
      </c>
      <c r="N4642">
        <v>0.48694444399999998</v>
      </c>
      <c r="O4642">
        <v>35</v>
      </c>
      <c r="P4642">
        <v>0</v>
      </c>
      <c r="Q4642">
        <v>0</v>
      </c>
      <c r="R4642">
        <v>0</v>
      </c>
      <c r="S4642">
        <v>23</v>
      </c>
      <c r="T4642">
        <v>244</v>
      </c>
      <c r="U4642">
        <v>17.043056</v>
      </c>
      <c r="V4642">
        <v>0</v>
      </c>
      <c r="W4642">
        <v>0</v>
      </c>
      <c r="X4642">
        <v>0</v>
      </c>
      <c r="Y4642">
        <v>11.199722</v>
      </c>
      <c r="Z4642">
        <v>118.81444399999999</v>
      </c>
    </row>
    <row r="4643" spans="1:26" x14ac:dyDescent="0.3">
      <c r="A4643">
        <v>2770050</v>
      </c>
      <c r="B4643">
        <v>1</v>
      </c>
      <c r="C4643" t="s">
        <v>76</v>
      </c>
      <c r="D4643" t="s">
        <v>100</v>
      </c>
      <c r="E4643" t="s">
        <v>222</v>
      </c>
      <c r="F4643" t="s">
        <v>12936</v>
      </c>
      <c r="G4643" t="s">
        <v>199</v>
      </c>
      <c r="H4643" t="s">
        <v>47</v>
      </c>
      <c r="I4643" t="s">
        <v>129</v>
      </c>
      <c r="J4643" t="s">
        <v>130</v>
      </c>
      <c r="K4643" t="s">
        <v>131</v>
      </c>
      <c r="L4643" t="s">
        <v>12937</v>
      </c>
      <c r="M4643" t="s">
        <v>12938</v>
      </c>
      <c r="N4643">
        <v>0.101666666</v>
      </c>
      <c r="O4643">
        <v>93</v>
      </c>
      <c r="P4643">
        <v>37</v>
      </c>
      <c r="Q4643">
        <v>0</v>
      </c>
      <c r="R4643">
        <v>0</v>
      </c>
      <c r="S4643">
        <v>0</v>
      </c>
      <c r="T4643">
        <v>0</v>
      </c>
      <c r="U4643">
        <v>9.4550000000000001</v>
      </c>
      <c r="V4643">
        <v>3.7616670000000001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2770052</v>
      </c>
      <c r="B4644">
        <v>1</v>
      </c>
      <c r="C4644" t="s">
        <v>76</v>
      </c>
      <c r="D4644" t="s">
        <v>81</v>
      </c>
      <c r="E4644" t="s">
        <v>153</v>
      </c>
      <c r="F4644" t="s">
        <v>12939</v>
      </c>
      <c r="G4644" t="s">
        <v>155</v>
      </c>
      <c r="H4644" t="s">
        <v>46</v>
      </c>
      <c r="I4644" t="s">
        <v>129</v>
      </c>
      <c r="J4644" t="s">
        <v>130</v>
      </c>
      <c r="K4644" t="s">
        <v>131</v>
      </c>
      <c r="L4644" t="s">
        <v>12940</v>
      </c>
      <c r="M4644" t="s">
        <v>12941</v>
      </c>
      <c r="N4644">
        <v>5.5525000000000002</v>
      </c>
      <c r="O4644">
        <v>0</v>
      </c>
      <c r="P4644">
        <v>11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61.077500000000001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2770060</v>
      </c>
      <c r="B4645">
        <v>1</v>
      </c>
      <c r="C4645" t="s">
        <v>76</v>
      </c>
      <c r="D4645" t="s">
        <v>78</v>
      </c>
      <c r="E4645" t="s">
        <v>153</v>
      </c>
      <c r="F4645" t="s">
        <v>12942</v>
      </c>
      <c r="G4645" t="s">
        <v>155</v>
      </c>
      <c r="H4645" t="s">
        <v>46</v>
      </c>
      <c r="I4645" t="s">
        <v>129</v>
      </c>
      <c r="J4645" t="s">
        <v>130</v>
      </c>
      <c r="K4645" t="s">
        <v>131</v>
      </c>
      <c r="L4645" t="s">
        <v>12943</v>
      </c>
      <c r="M4645" t="s">
        <v>12944</v>
      </c>
      <c r="N4645">
        <v>5.4838888880000001</v>
      </c>
      <c r="O4645">
        <v>0</v>
      </c>
      <c r="P4645">
        <v>2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10.967777999999999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2770081</v>
      </c>
      <c r="B4646">
        <v>1</v>
      </c>
      <c r="C4646" t="s">
        <v>76</v>
      </c>
      <c r="D4646" t="s">
        <v>99</v>
      </c>
      <c r="E4646" t="s">
        <v>126</v>
      </c>
      <c r="F4646" t="s">
        <v>12945</v>
      </c>
      <c r="G4646" t="s">
        <v>371</v>
      </c>
      <c r="H4646" t="s">
        <v>46</v>
      </c>
      <c r="I4646" t="s">
        <v>129</v>
      </c>
      <c r="J4646" t="s">
        <v>130</v>
      </c>
      <c r="K4646" t="s">
        <v>131</v>
      </c>
      <c r="L4646" t="s">
        <v>12946</v>
      </c>
      <c r="M4646" t="s">
        <v>12947</v>
      </c>
      <c r="N4646">
        <v>1.021666666</v>
      </c>
      <c r="O4646">
        <v>0</v>
      </c>
      <c r="P4646">
        <v>20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20.433333000000001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2770064</v>
      </c>
      <c r="B4647">
        <v>1</v>
      </c>
      <c r="C4647" t="s">
        <v>77</v>
      </c>
      <c r="D4647" t="s">
        <v>124</v>
      </c>
      <c r="E4647" t="s">
        <v>163</v>
      </c>
      <c r="F4647" t="s">
        <v>12948</v>
      </c>
      <c r="G4647" t="s">
        <v>1097</v>
      </c>
      <c r="H4647" t="s">
        <v>47</v>
      </c>
      <c r="I4647" t="s">
        <v>129</v>
      </c>
      <c r="J4647" t="s">
        <v>130</v>
      </c>
      <c r="K4647" t="s">
        <v>131</v>
      </c>
      <c r="L4647" t="s">
        <v>12949</v>
      </c>
      <c r="M4647" t="s">
        <v>12950</v>
      </c>
      <c r="N4647">
        <v>1.6219444439999999</v>
      </c>
      <c r="O4647">
        <v>94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152.46277799999999</v>
      </c>
      <c r="V4647">
        <v>0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2770070</v>
      </c>
      <c r="B4648">
        <v>1</v>
      </c>
      <c r="C4648" t="s">
        <v>76</v>
      </c>
      <c r="D4648" t="s">
        <v>86</v>
      </c>
      <c r="E4648" t="s">
        <v>138</v>
      </c>
      <c r="F4648" t="s">
        <v>12951</v>
      </c>
      <c r="G4648" t="s">
        <v>160</v>
      </c>
      <c r="H4648" t="s">
        <v>47</v>
      </c>
      <c r="I4648" t="s">
        <v>129</v>
      </c>
      <c r="J4648" t="s">
        <v>130</v>
      </c>
      <c r="K4648" t="s">
        <v>131</v>
      </c>
      <c r="L4648" t="s">
        <v>12952</v>
      </c>
      <c r="M4648" t="s">
        <v>12953</v>
      </c>
      <c r="N4648">
        <v>0.34333333300000002</v>
      </c>
      <c r="O4648">
        <v>2</v>
      </c>
      <c r="P4648">
        <v>17318</v>
      </c>
      <c r="Q4648">
        <v>0</v>
      </c>
      <c r="R4648">
        <v>0</v>
      </c>
      <c r="S4648">
        <v>0</v>
      </c>
      <c r="T4648">
        <v>0</v>
      </c>
      <c r="U4648">
        <v>0.68666700000000003</v>
      </c>
      <c r="V4648">
        <v>5945.8466609999996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2770131</v>
      </c>
      <c r="B4649">
        <v>1</v>
      </c>
      <c r="C4649" t="s">
        <v>76</v>
      </c>
      <c r="D4649" t="s">
        <v>101</v>
      </c>
      <c r="E4649" t="s">
        <v>222</v>
      </c>
      <c r="F4649" t="s">
        <v>8278</v>
      </c>
      <c r="G4649" t="s">
        <v>199</v>
      </c>
      <c r="H4649" t="s">
        <v>47</v>
      </c>
      <c r="I4649" t="s">
        <v>129</v>
      </c>
      <c r="J4649" t="s">
        <v>130</v>
      </c>
      <c r="K4649" t="s">
        <v>131</v>
      </c>
      <c r="L4649" t="s">
        <v>12954</v>
      </c>
      <c r="M4649" t="s">
        <v>12955</v>
      </c>
      <c r="N4649">
        <v>2.1455555550000001</v>
      </c>
      <c r="O4649">
        <v>0</v>
      </c>
      <c r="P4649">
        <v>687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1473.996666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2770095</v>
      </c>
      <c r="B4650">
        <v>1</v>
      </c>
      <c r="C4650" t="s">
        <v>76</v>
      </c>
      <c r="D4650" t="s">
        <v>102</v>
      </c>
      <c r="E4650" t="s">
        <v>126</v>
      </c>
      <c r="F4650" t="s">
        <v>6639</v>
      </c>
      <c r="G4650" t="s">
        <v>128</v>
      </c>
      <c r="H4650" t="s">
        <v>46</v>
      </c>
      <c r="I4650" t="s">
        <v>129</v>
      </c>
      <c r="J4650" t="s">
        <v>130</v>
      </c>
      <c r="K4650" t="s">
        <v>131</v>
      </c>
      <c r="L4650" t="s">
        <v>12956</v>
      </c>
      <c r="M4650" t="s">
        <v>12957</v>
      </c>
      <c r="N4650">
        <v>1.0169444439999999</v>
      </c>
      <c r="O4650">
        <v>0</v>
      </c>
      <c r="P4650">
        <v>3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3.0508329999999999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2770128</v>
      </c>
      <c r="B4651">
        <v>1</v>
      </c>
      <c r="C4651" t="s">
        <v>76</v>
      </c>
      <c r="D4651" t="s">
        <v>86</v>
      </c>
      <c r="E4651" t="s">
        <v>163</v>
      </c>
      <c r="F4651" t="s">
        <v>12958</v>
      </c>
      <c r="G4651" t="s">
        <v>2917</v>
      </c>
      <c r="H4651" t="s">
        <v>47</v>
      </c>
      <c r="I4651" t="s">
        <v>129</v>
      </c>
      <c r="J4651" t="s">
        <v>130</v>
      </c>
      <c r="K4651" t="s">
        <v>131</v>
      </c>
      <c r="L4651" t="s">
        <v>12959</v>
      </c>
      <c r="M4651" t="s">
        <v>12960</v>
      </c>
      <c r="N4651">
        <v>2.0333333329999999</v>
      </c>
      <c r="O4651">
        <v>1</v>
      </c>
      <c r="P4651">
        <v>5035</v>
      </c>
      <c r="Q4651">
        <v>0</v>
      </c>
      <c r="R4651">
        <v>0</v>
      </c>
      <c r="S4651">
        <v>0</v>
      </c>
      <c r="T4651">
        <v>0</v>
      </c>
      <c r="U4651">
        <v>2.0333329999999998</v>
      </c>
      <c r="V4651">
        <v>10237.833332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2770162</v>
      </c>
      <c r="B4652">
        <v>1</v>
      </c>
      <c r="C4652" t="s">
        <v>76</v>
      </c>
      <c r="D4652" t="s">
        <v>80</v>
      </c>
      <c r="E4652" t="s">
        <v>126</v>
      </c>
      <c r="F4652" t="s">
        <v>12961</v>
      </c>
      <c r="G4652" t="s">
        <v>128</v>
      </c>
      <c r="H4652" t="s">
        <v>46</v>
      </c>
      <c r="I4652" t="s">
        <v>129</v>
      </c>
      <c r="J4652" t="s">
        <v>130</v>
      </c>
      <c r="K4652" t="s">
        <v>131</v>
      </c>
      <c r="L4652" t="s">
        <v>12962</v>
      </c>
      <c r="M4652" t="s">
        <v>12963</v>
      </c>
      <c r="N4652">
        <v>2.0024999999999999</v>
      </c>
      <c r="O4652">
        <v>0</v>
      </c>
      <c r="P4652">
        <v>265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530.66250000000002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2770133</v>
      </c>
      <c r="B4653">
        <v>1</v>
      </c>
      <c r="C4653" t="s">
        <v>77</v>
      </c>
      <c r="D4653" t="s">
        <v>110</v>
      </c>
      <c r="E4653" t="s">
        <v>145</v>
      </c>
      <c r="F4653" t="s">
        <v>12055</v>
      </c>
      <c r="G4653" t="s">
        <v>128</v>
      </c>
      <c r="H4653" t="s">
        <v>46</v>
      </c>
      <c r="I4653" t="s">
        <v>129</v>
      </c>
      <c r="J4653" t="s">
        <v>130</v>
      </c>
      <c r="K4653" t="s">
        <v>131</v>
      </c>
      <c r="L4653" t="s">
        <v>12964</v>
      </c>
      <c r="M4653" t="s">
        <v>12965</v>
      </c>
      <c r="N4653">
        <v>1.9775</v>
      </c>
      <c r="O4653">
        <v>0</v>
      </c>
      <c r="P4653">
        <v>0</v>
      </c>
      <c r="Q4653">
        <v>0</v>
      </c>
      <c r="R4653">
        <v>8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15.82</v>
      </c>
      <c r="Y4653">
        <v>0</v>
      </c>
      <c r="Z4653">
        <v>0</v>
      </c>
    </row>
    <row r="4654" spans="1:26" x14ac:dyDescent="0.3">
      <c r="A4654">
        <v>2770250</v>
      </c>
      <c r="B4654">
        <v>1</v>
      </c>
      <c r="C4654" t="s">
        <v>76</v>
      </c>
      <c r="D4654" t="s">
        <v>91</v>
      </c>
      <c r="E4654" t="s">
        <v>153</v>
      </c>
      <c r="F4654" t="s">
        <v>12966</v>
      </c>
      <c r="G4654" t="s">
        <v>249</v>
      </c>
      <c r="H4654" t="s">
        <v>46</v>
      </c>
      <c r="I4654" t="s">
        <v>129</v>
      </c>
      <c r="J4654" t="s">
        <v>130</v>
      </c>
      <c r="K4654" t="s">
        <v>131</v>
      </c>
      <c r="L4654" t="s">
        <v>12967</v>
      </c>
      <c r="M4654" t="s">
        <v>12968</v>
      </c>
      <c r="N4654">
        <v>2.673333333</v>
      </c>
      <c r="O4654">
        <v>0</v>
      </c>
      <c r="P4654">
        <v>4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10.693333000000001</v>
      </c>
      <c r="W4654">
        <v>0</v>
      </c>
      <c r="X4654">
        <v>0</v>
      </c>
      <c r="Y4654">
        <v>0</v>
      </c>
      <c r="Z4654">
        <v>0</v>
      </c>
    </row>
    <row r="4655" spans="1:26" x14ac:dyDescent="0.3">
      <c r="A4655">
        <v>2770130</v>
      </c>
      <c r="B4655">
        <v>1</v>
      </c>
      <c r="C4655" t="s">
        <v>77</v>
      </c>
      <c r="D4655" t="s">
        <v>114</v>
      </c>
      <c r="E4655" t="s">
        <v>163</v>
      </c>
      <c r="F4655" t="s">
        <v>12969</v>
      </c>
      <c r="G4655" t="s">
        <v>264</v>
      </c>
      <c r="H4655" t="s">
        <v>47</v>
      </c>
      <c r="I4655" t="s">
        <v>129</v>
      </c>
      <c r="J4655" t="s">
        <v>130</v>
      </c>
      <c r="K4655" t="s">
        <v>131</v>
      </c>
      <c r="L4655" t="s">
        <v>12970</v>
      </c>
      <c r="M4655" t="s">
        <v>12971</v>
      </c>
      <c r="N4655">
        <v>1.549722222</v>
      </c>
      <c r="O4655">
        <v>5</v>
      </c>
      <c r="P4655">
        <v>4</v>
      </c>
      <c r="Q4655">
        <v>0</v>
      </c>
      <c r="R4655">
        <v>0</v>
      </c>
      <c r="S4655">
        <v>0</v>
      </c>
      <c r="T4655">
        <v>0</v>
      </c>
      <c r="U4655">
        <v>7.7486110000000004</v>
      </c>
      <c r="V4655">
        <v>6.1988890000000003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2770169</v>
      </c>
      <c r="B4656">
        <v>1</v>
      </c>
      <c r="C4656" t="s">
        <v>77</v>
      </c>
      <c r="D4656" t="s">
        <v>109</v>
      </c>
      <c r="E4656" t="s">
        <v>126</v>
      </c>
      <c r="F4656" t="s">
        <v>12972</v>
      </c>
      <c r="G4656" t="s">
        <v>128</v>
      </c>
      <c r="H4656" t="s">
        <v>46</v>
      </c>
      <c r="I4656" t="s">
        <v>129</v>
      </c>
      <c r="J4656" t="s">
        <v>130</v>
      </c>
      <c r="K4656" t="s">
        <v>131</v>
      </c>
      <c r="L4656" t="s">
        <v>12973</v>
      </c>
      <c r="M4656" t="s">
        <v>12974</v>
      </c>
      <c r="N4656">
        <v>2.1327777769999998</v>
      </c>
      <c r="O4656">
        <v>0</v>
      </c>
      <c r="P4656">
        <v>25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53.319443999999997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2770181</v>
      </c>
      <c r="B4657">
        <v>1</v>
      </c>
      <c r="C4657" t="s">
        <v>76</v>
      </c>
      <c r="D4657" t="s">
        <v>81</v>
      </c>
      <c r="E4657" t="s">
        <v>145</v>
      </c>
      <c r="F4657" t="s">
        <v>5092</v>
      </c>
      <c r="G4657" t="s">
        <v>135</v>
      </c>
      <c r="H4657" t="s">
        <v>46</v>
      </c>
      <c r="I4657" t="s">
        <v>129</v>
      </c>
      <c r="J4657" t="s">
        <v>130</v>
      </c>
      <c r="K4657" t="s">
        <v>131</v>
      </c>
      <c r="L4657" t="s">
        <v>12975</v>
      </c>
      <c r="M4657" t="s">
        <v>12976</v>
      </c>
      <c r="N4657">
        <v>7.250277777</v>
      </c>
      <c r="O4657">
        <v>0</v>
      </c>
      <c r="P4657">
        <v>75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543.77083300000004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2770202</v>
      </c>
      <c r="B4658">
        <v>1</v>
      </c>
      <c r="C4658" t="s">
        <v>77</v>
      </c>
      <c r="D4658" t="s">
        <v>113</v>
      </c>
      <c r="E4658" t="s">
        <v>126</v>
      </c>
      <c r="F4658" t="s">
        <v>12977</v>
      </c>
      <c r="G4658" t="s">
        <v>128</v>
      </c>
      <c r="H4658" t="s">
        <v>46</v>
      </c>
      <c r="I4658" t="s">
        <v>129</v>
      </c>
      <c r="J4658" t="s">
        <v>130</v>
      </c>
      <c r="K4658" t="s">
        <v>131</v>
      </c>
      <c r="L4658" t="s">
        <v>12978</v>
      </c>
      <c r="M4658" t="s">
        <v>12979</v>
      </c>
      <c r="N4658">
        <v>0.54333333299999997</v>
      </c>
      <c r="O4658">
        <v>0</v>
      </c>
      <c r="P4658">
        <v>0</v>
      </c>
      <c r="Q4658">
        <v>0</v>
      </c>
      <c r="R4658">
        <v>42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22.82</v>
      </c>
      <c r="Y4658">
        <v>0</v>
      </c>
      <c r="Z4658">
        <v>0</v>
      </c>
    </row>
    <row r="4659" spans="1:26" x14ac:dyDescent="0.3">
      <c r="A4659">
        <v>2770195</v>
      </c>
      <c r="B4659">
        <v>1</v>
      </c>
      <c r="C4659" t="s">
        <v>77</v>
      </c>
      <c r="D4659" t="s">
        <v>123</v>
      </c>
      <c r="E4659" t="s">
        <v>158</v>
      </c>
      <c r="F4659" t="s">
        <v>12980</v>
      </c>
      <c r="G4659" t="s">
        <v>199</v>
      </c>
      <c r="H4659" t="s">
        <v>47</v>
      </c>
      <c r="I4659" t="s">
        <v>129</v>
      </c>
      <c r="J4659" t="s">
        <v>130</v>
      </c>
      <c r="K4659" t="s">
        <v>131</v>
      </c>
      <c r="L4659" t="s">
        <v>12981</v>
      </c>
      <c r="M4659" t="s">
        <v>12982</v>
      </c>
      <c r="N4659">
        <v>1.8872222219999999</v>
      </c>
      <c r="O4659">
        <v>119</v>
      </c>
      <c r="P4659">
        <v>678</v>
      </c>
      <c r="Q4659">
        <v>0</v>
      </c>
      <c r="R4659">
        <v>0</v>
      </c>
      <c r="S4659">
        <v>0</v>
      </c>
      <c r="T4659">
        <v>0</v>
      </c>
      <c r="U4659">
        <v>224.579444</v>
      </c>
      <c r="V4659">
        <v>1279.5366670000001</v>
      </c>
      <c r="W4659">
        <v>0</v>
      </c>
      <c r="X4659">
        <v>0</v>
      </c>
      <c r="Y4659">
        <v>0</v>
      </c>
      <c r="Z4659">
        <v>0</v>
      </c>
    </row>
    <row r="4660" spans="1:26" x14ac:dyDescent="0.3">
      <c r="A4660">
        <v>2770211</v>
      </c>
      <c r="B4660">
        <v>1</v>
      </c>
      <c r="C4660" t="s">
        <v>76</v>
      </c>
      <c r="D4660" t="s">
        <v>104</v>
      </c>
      <c r="E4660" t="s">
        <v>126</v>
      </c>
      <c r="F4660" t="s">
        <v>12983</v>
      </c>
      <c r="G4660" t="s">
        <v>128</v>
      </c>
      <c r="H4660" t="s">
        <v>46</v>
      </c>
      <c r="I4660" t="s">
        <v>129</v>
      </c>
      <c r="J4660" t="s">
        <v>130</v>
      </c>
      <c r="K4660" t="s">
        <v>131</v>
      </c>
      <c r="L4660" t="s">
        <v>12984</v>
      </c>
      <c r="M4660" t="s">
        <v>12985</v>
      </c>
      <c r="N4660">
        <v>0.80416666599999997</v>
      </c>
      <c r="O4660">
        <v>0</v>
      </c>
      <c r="P4660">
        <v>0</v>
      </c>
      <c r="Q4660">
        <v>0</v>
      </c>
      <c r="R4660">
        <v>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1.608333</v>
      </c>
      <c r="Y4660">
        <v>0</v>
      </c>
      <c r="Z4660">
        <v>0</v>
      </c>
    </row>
    <row r="4661" spans="1:26" x14ac:dyDescent="0.3">
      <c r="A4661">
        <v>2770081</v>
      </c>
      <c r="B4661">
        <v>2</v>
      </c>
      <c r="C4661" t="s">
        <v>76</v>
      </c>
      <c r="D4661" t="s">
        <v>99</v>
      </c>
      <c r="E4661" t="s">
        <v>167</v>
      </c>
      <c r="F4661" t="s">
        <v>12986</v>
      </c>
      <c r="G4661" t="s">
        <v>371</v>
      </c>
      <c r="H4661" t="s">
        <v>46</v>
      </c>
      <c r="I4661" t="s">
        <v>129</v>
      </c>
      <c r="J4661" t="s">
        <v>130</v>
      </c>
      <c r="K4661" t="s">
        <v>131</v>
      </c>
      <c r="L4661" t="s">
        <v>12947</v>
      </c>
      <c r="M4661" t="s">
        <v>12987</v>
      </c>
      <c r="N4661">
        <v>1.38</v>
      </c>
      <c r="O4661">
        <v>0</v>
      </c>
      <c r="P4661">
        <v>198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273.24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2770360</v>
      </c>
      <c r="B4662">
        <v>1</v>
      </c>
      <c r="C4662" t="s">
        <v>76</v>
      </c>
      <c r="D4662" t="s">
        <v>97</v>
      </c>
      <c r="E4662" t="s">
        <v>153</v>
      </c>
      <c r="F4662" t="s">
        <v>12988</v>
      </c>
      <c r="G4662" t="s">
        <v>155</v>
      </c>
      <c r="H4662" t="s">
        <v>46</v>
      </c>
      <c r="I4662" t="s">
        <v>129</v>
      </c>
      <c r="J4662" t="s">
        <v>130</v>
      </c>
      <c r="K4662" t="s">
        <v>131</v>
      </c>
      <c r="L4662" t="s">
        <v>12989</v>
      </c>
      <c r="M4662" t="s">
        <v>12990</v>
      </c>
      <c r="N4662">
        <v>6.056944444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6.0569439999999997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2770241</v>
      </c>
      <c r="B4663">
        <v>1</v>
      </c>
      <c r="C4663" t="s">
        <v>77</v>
      </c>
      <c r="D4663" t="s">
        <v>108</v>
      </c>
      <c r="E4663" t="s">
        <v>163</v>
      </c>
      <c r="F4663" t="s">
        <v>12991</v>
      </c>
      <c r="G4663" t="s">
        <v>264</v>
      </c>
      <c r="H4663" t="s">
        <v>47</v>
      </c>
      <c r="I4663" t="s">
        <v>129</v>
      </c>
      <c r="J4663" t="s">
        <v>130</v>
      </c>
      <c r="K4663" t="s">
        <v>131</v>
      </c>
      <c r="L4663" t="s">
        <v>12992</v>
      </c>
      <c r="M4663" t="s">
        <v>12993</v>
      </c>
      <c r="N4663">
        <v>3.286944444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46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151.199444</v>
      </c>
    </row>
    <row r="4664" spans="1:26" x14ac:dyDescent="0.3">
      <c r="A4664">
        <v>2770253</v>
      </c>
      <c r="B4664">
        <v>1</v>
      </c>
      <c r="C4664" t="s">
        <v>77</v>
      </c>
      <c r="D4664" t="s">
        <v>123</v>
      </c>
      <c r="E4664" t="s">
        <v>153</v>
      </c>
      <c r="F4664" t="s">
        <v>12994</v>
      </c>
      <c r="G4664" t="s">
        <v>206</v>
      </c>
      <c r="H4664" t="s">
        <v>46</v>
      </c>
      <c r="I4664" t="s">
        <v>129</v>
      </c>
      <c r="J4664" t="s">
        <v>130</v>
      </c>
      <c r="K4664" t="s">
        <v>131</v>
      </c>
      <c r="L4664" t="s">
        <v>12995</v>
      </c>
      <c r="M4664" t="s">
        <v>12996</v>
      </c>
      <c r="N4664">
        <v>3.2977777769999999</v>
      </c>
      <c r="O4664">
        <v>0</v>
      </c>
      <c r="P4664">
        <v>9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29.68</v>
      </c>
      <c r="W4664">
        <v>0</v>
      </c>
      <c r="X4664">
        <v>0</v>
      </c>
      <c r="Y4664">
        <v>0</v>
      </c>
      <c r="Z4664">
        <v>0</v>
      </c>
    </row>
    <row r="4665" spans="1:26" x14ac:dyDescent="0.3">
      <c r="A4665">
        <v>2769996</v>
      </c>
      <c r="B4665">
        <v>2</v>
      </c>
      <c r="C4665" t="s">
        <v>76</v>
      </c>
      <c r="D4665" t="s">
        <v>90</v>
      </c>
      <c r="E4665" t="s">
        <v>167</v>
      </c>
      <c r="F4665" t="s">
        <v>12997</v>
      </c>
      <c r="G4665" t="s">
        <v>371</v>
      </c>
      <c r="H4665" t="s">
        <v>46</v>
      </c>
      <c r="I4665" t="s">
        <v>129</v>
      </c>
      <c r="J4665" t="s">
        <v>130</v>
      </c>
      <c r="K4665" t="s">
        <v>131</v>
      </c>
      <c r="L4665" t="s">
        <v>12898</v>
      </c>
      <c r="M4665" t="s">
        <v>12998</v>
      </c>
      <c r="N4665">
        <v>0.24361111099999999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169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41.170278000000003</v>
      </c>
    </row>
    <row r="4666" spans="1:26" x14ac:dyDescent="0.3">
      <c r="A4666">
        <v>2770260</v>
      </c>
      <c r="B4666">
        <v>1</v>
      </c>
      <c r="C4666" t="s">
        <v>77</v>
      </c>
      <c r="D4666" t="s">
        <v>116</v>
      </c>
      <c r="E4666" t="s">
        <v>167</v>
      </c>
      <c r="F4666" t="s">
        <v>12999</v>
      </c>
      <c r="G4666" t="s">
        <v>195</v>
      </c>
      <c r="H4666" t="s">
        <v>46</v>
      </c>
      <c r="I4666" t="s">
        <v>129</v>
      </c>
      <c r="J4666" t="s">
        <v>130</v>
      </c>
      <c r="K4666" t="s">
        <v>131</v>
      </c>
      <c r="L4666" t="s">
        <v>13000</v>
      </c>
      <c r="M4666" t="s">
        <v>13001</v>
      </c>
      <c r="N4666">
        <v>1.528611111</v>
      </c>
      <c r="O4666">
        <v>0</v>
      </c>
      <c r="P4666">
        <v>33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50.444167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2770281</v>
      </c>
      <c r="B4667">
        <v>1</v>
      </c>
      <c r="C4667" t="s">
        <v>77</v>
      </c>
      <c r="D4667" t="s">
        <v>119</v>
      </c>
      <c r="E4667" t="s">
        <v>126</v>
      </c>
      <c r="F4667" t="s">
        <v>13002</v>
      </c>
      <c r="G4667" t="s">
        <v>128</v>
      </c>
      <c r="H4667" t="s">
        <v>46</v>
      </c>
      <c r="I4667" t="s">
        <v>129</v>
      </c>
      <c r="J4667" t="s">
        <v>130</v>
      </c>
      <c r="K4667" t="s">
        <v>131</v>
      </c>
      <c r="L4667" t="s">
        <v>13003</v>
      </c>
      <c r="M4667" t="s">
        <v>13004</v>
      </c>
      <c r="N4667">
        <v>1.416388888</v>
      </c>
      <c r="O4667">
        <v>0</v>
      </c>
      <c r="P4667">
        <v>347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491.48694399999999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2770309</v>
      </c>
      <c r="B4668">
        <v>1</v>
      </c>
      <c r="C4668" t="s">
        <v>76</v>
      </c>
      <c r="D4668" t="s">
        <v>99</v>
      </c>
      <c r="E4668" t="s">
        <v>153</v>
      </c>
      <c r="F4668" t="s">
        <v>13005</v>
      </c>
      <c r="G4668" t="s">
        <v>155</v>
      </c>
      <c r="H4668" t="s">
        <v>46</v>
      </c>
      <c r="I4668" t="s">
        <v>129</v>
      </c>
      <c r="J4668" t="s">
        <v>130</v>
      </c>
      <c r="K4668" t="s">
        <v>131</v>
      </c>
      <c r="L4668" t="s">
        <v>13006</v>
      </c>
      <c r="M4668" t="s">
        <v>13007</v>
      </c>
      <c r="N4668">
        <v>2.0405555550000001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2.040556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2770333</v>
      </c>
      <c r="B4669">
        <v>1</v>
      </c>
      <c r="C4669" t="s">
        <v>76</v>
      </c>
      <c r="D4669" t="s">
        <v>79</v>
      </c>
      <c r="E4669" t="s">
        <v>153</v>
      </c>
      <c r="F4669" t="s">
        <v>13008</v>
      </c>
      <c r="G4669" t="s">
        <v>249</v>
      </c>
      <c r="H4669" t="s">
        <v>46</v>
      </c>
      <c r="I4669" t="s">
        <v>129</v>
      </c>
      <c r="J4669" t="s">
        <v>130</v>
      </c>
      <c r="K4669" t="s">
        <v>131</v>
      </c>
      <c r="L4669" t="s">
        <v>13009</v>
      </c>
      <c r="M4669" t="s">
        <v>13010</v>
      </c>
      <c r="N4669">
        <v>1.0861111109999999</v>
      </c>
      <c r="O4669">
        <v>0</v>
      </c>
      <c r="P4669">
        <v>4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4.3444440000000002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2769738</v>
      </c>
      <c r="B4670">
        <v>2</v>
      </c>
      <c r="C4670" t="s">
        <v>76</v>
      </c>
      <c r="D4670" t="s">
        <v>97</v>
      </c>
      <c r="E4670" t="s">
        <v>126</v>
      </c>
      <c r="F4670" t="s">
        <v>6270</v>
      </c>
      <c r="G4670" t="s">
        <v>249</v>
      </c>
      <c r="H4670" t="s">
        <v>46</v>
      </c>
      <c r="I4670" t="s">
        <v>129</v>
      </c>
      <c r="J4670" t="s">
        <v>130</v>
      </c>
      <c r="K4670" t="s">
        <v>131</v>
      </c>
      <c r="L4670" t="s">
        <v>12631</v>
      </c>
      <c r="M4670" t="s">
        <v>13011</v>
      </c>
      <c r="N4670">
        <v>0.59416666600000001</v>
      </c>
      <c r="O4670">
        <v>0</v>
      </c>
      <c r="P4670">
        <v>36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21.39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2770368</v>
      </c>
      <c r="B4671">
        <v>1</v>
      </c>
      <c r="C4671" t="s">
        <v>77</v>
      </c>
      <c r="D4671" t="s">
        <v>109</v>
      </c>
      <c r="E4671" t="s">
        <v>167</v>
      </c>
      <c r="F4671" t="s">
        <v>13012</v>
      </c>
      <c r="G4671" t="s">
        <v>2102</v>
      </c>
      <c r="H4671" t="s">
        <v>46</v>
      </c>
      <c r="I4671" t="s">
        <v>129</v>
      </c>
      <c r="J4671" t="s">
        <v>130</v>
      </c>
      <c r="K4671" t="s">
        <v>131</v>
      </c>
      <c r="L4671" t="s">
        <v>13013</v>
      </c>
      <c r="M4671" t="s">
        <v>13014</v>
      </c>
      <c r="N4671">
        <v>1.0605555550000001</v>
      </c>
      <c r="O4671">
        <v>0</v>
      </c>
      <c r="P4671">
        <v>453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480.43166600000001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2770367</v>
      </c>
      <c r="B4672">
        <v>1</v>
      </c>
      <c r="C4672" t="s">
        <v>76</v>
      </c>
      <c r="D4672" t="s">
        <v>78</v>
      </c>
      <c r="E4672" t="s">
        <v>126</v>
      </c>
      <c r="F4672" t="s">
        <v>1264</v>
      </c>
      <c r="G4672" t="s">
        <v>128</v>
      </c>
      <c r="H4672" t="s">
        <v>46</v>
      </c>
      <c r="I4672" t="s">
        <v>129</v>
      </c>
      <c r="J4672" t="s">
        <v>130</v>
      </c>
      <c r="K4672" t="s">
        <v>131</v>
      </c>
      <c r="L4672" t="s">
        <v>13015</v>
      </c>
      <c r="M4672" t="s">
        <v>13016</v>
      </c>
      <c r="N4672">
        <v>0.68277777699999997</v>
      </c>
      <c r="O4672">
        <v>0</v>
      </c>
      <c r="P4672">
        <v>63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43.015000000000001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2770128</v>
      </c>
      <c r="B4673">
        <v>2</v>
      </c>
      <c r="C4673" t="s">
        <v>76</v>
      </c>
      <c r="D4673" t="s">
        <v>86</v>
      </c>
      <c r="E4673" t="s">
        <v>163</v>
      </c>
      <c r="F4673" t="s">
        <v>13017</v>
      </c>
      <c r="G4673" t="s">
        <v>2917</v>
      </c>
      <c r="H4673" t="s">
        <v>47</v>
      </c>
      <c r="I4673" t="s">
        <v>129</v>
      </c>
      <c r="J4673" t="s">
        <v>130</v>
      </c>
      <c r="K4673" t="s">
        <v>131</v>
      </c>
      <c r="L4673" t="s">
        <v>12960</v>
      </c>
      <c r="M4673" t="s">
        <v>13018</v>
      </c>
      <c r="N4673">
        <v>0.16666666599999999</v>
      </c>
      <c r="O4673">
        <v>6</v>
      </c>
      <c r="P4673">
        <v>10614</v>
      </c>
      <c r="Q4673">
        <v>0</v>
      </c>
      <c r="R4673">
        <v>0</v>
      </c>
      <c r="S4673">
        <v>0</v>
      </c>
      <c r="T4673">
        <v>0</v>
      </c>
      <c r="U4673">
        <v>1</v>
      </c>
      <c r="V4673">
        <v>1768.9999929999999</v>
      </c>
      <c r="W4673">
        <v>0</v>
      </c>
      <c r="X4673">
        <v>0</v>
      </c>
      <c r="Y4673">
        <v>0</v>
      </c>
      <c r="Z4673">
        <v>0</v>
      </c>
    </row>
    <row r="4674" spans="1:26" x14ac:dyDescent="0.3">
      <c r="A4674">
        <v>2770375</v>
      </c>
      <c r="B4674">
        <v>1</v>
      </c>
      <c r="C4674" t="s">
        <v>76</v>
      </c>
      <c r="D4674" t="s">
        <v>86</v>
      </c>
      <c r="E4674" t="s">
        <v>163</v>
      </c>
      <c r="F4674" t="s">
        <v>13019</v>
      </c>
      <c r="G4674" t="s">
        <v>728</v>
      </c>
      <c r="H4674" t="s">
        <v>47</v>
      </c>
      <c r="I4674" t="s">
        <v>129</v>
      </c>
      <c r="J4674" t="s">
        <v>130</v>
      </c>
      <c r="K4674" t="s">
        <v>131</v>
      </c>
      <c r="L4674" t="s">
        <v>13020</v>
      </c>
      <c r="M4674" t="s">
        <v>13021</v>
      </c>
      <c r="N4674">
        <v>0.206666666</v>
      </c>
      <c r="O4674">
        <v>2</v>
      </c>
      <c r="P4674">
        <v>2338</v>
      </c>
      <c r="Q4674">
        <v>0</v>
      </c>
      <c r="R4674">
        <v>0</v>
      </c>
      <c r="S4674">
        <v>0</v>
      </c>
      <c r="T4674">
        <v>0</v>
      </c>
      <c r="U4674">
        <v>0.41333300000000001</v>
      </c>
      <c r="V4674">
        <v>483.186665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2770393</v>
      </c>
      <c r="B4675">
        <v>1</v>
      </c>
      <c r="C4675" t="s">
        <v>76</v>
      </c>
      <c r="D4675" t="s">
        <v>101</v>
      </c>
      <c r="E4675" t="s">
        <v>145</v>
      </c>
      <c r="F4675" t="s">
        <v>13022</v>
      </c>
      <c r="G4675" t="s">
        <v>150</v>
      </c>
      <c r="H4675" t="s">
        <v>46</v>
      </c>
      <c r="I4675" t="s">
        <v>129</v>
      </c>
      <c r="J4675" t="s">
        <v>130</v>
      </c>
      <c r="K4675" t="s">
        <v>131</v>
      </c>
      <c r="L4675" t="s">
        <v>13023</v>
      </c>
      <c r="M4675" t="s">
        <v>13024</v>
      </c>
      <c r="N4675">
        <v>2.57</v>
      </c>
      <c r="O4675">
        <v>0</v>
      </c>
      <c r="P4675">
        <v>30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77.099999999999994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2770434</v>
      </c>
      <c r="B4676">
        <v>1</v>
      </c>
      <c r="C4676" t="s">
        <v>77</v>
      </c>
      <c r="D4676" t="s">
        <v>109</v>
      </c>
      <c r="E4676" t="s">
        <v>163</v>
      </c>
      <c r="F4676" t="s">
        <v>13025</v>
      </c>
      <c r="G4676" t="s">
        <v>2917</v>
      </c>
      <c r="H4676" t="s">
        <v>47</v>
      </c>
      <c r="I4676" t="s">
        <v>129</v>
      </c>
      <c r="J4676" t="s">
        <v>130</v>
      </c>
      <c r="K4676" t="s">
        <v>131</v>
      </c>
      <c r="L4676" t="s">
        <v>13026</v>
      </c>
      <c r="M4676" t="s">
        <v>13027</v>
      </c>
      <c r="N4676">
        <v>5.1016666659999999</v>
      </c>
      <c r="O4676">
        <v>13</v>
      </c>
      <c r="P4676">
        <v>386</v>
      </c>
      <c r="Q4676">
        <v>0</v>
      </c>
      <c r="R4676">
        <v>0</v>
      </c>
      <c r="S4676">
        <v>0</v>
      </c>
      <c r="T4676">
        <v>0</v>
      </c>
      <c r="U4676">
        <v>66.321667000000005</v>
      </c>
      <c r="V4676">
        <v>1969.2433329999999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2770384</v>
      </c>
      <c r="B4677">
        <v>1</v>
      </c>
      <c r="C4677" t="s">
        <v>77</v>
      </c>
      <c r="D4677" t="s">
        <v>109</v>
      </c>
      <c r="E4677" t="s">
        <v>222</v>
      </c>
      <c r="F4677" t="s">
        <v>13028</v>
      </c>
      <c r="G4677" t="s">
        <v>199</v>
      </c>
      <c r="H4677" t="s">
        <v>47</v>
      </c>
      <c r="I4677" t="s">
        <v>129</v>
      </c>
      <c r="J4677" t="s">
        <v>130</v>
      </c>
      <c r="K4677" t="s">
        <v>131</v>
      </c>
      <c r="L4677" t="s">
        <v>13029</v>
      </c>
      <c r="M4677" t="s">
        <v>13030</v>
      </c>
      <c r="N4677">
        <v>2.0447222219999999</v>
      </c>
      <c r="O4677">
        <v>13</v>
      </c>
      <c r="P4677">
        <v>1932</v>
      </c>
      <c r="Q4677">
        <v>0</v>
      </c>
      <c r="R4677">
        <v>0</v>
      </c>
      <c r="S4677">
        <v>0</v>
      </c>
      <c r="T4677">
        <v>0</v>
      </c>
      <c r="U4677">
        <v>26.581389000000001</v>
      </c>
      <c r="V4677">
        <v>3950.4033330000002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2770415</v>
      </c>
      <c r="B4678">
        <v>1</v>
      </c>
      <c r="C4678" t="s">
        <v>76</v>
      </c>
      <c r="D4678" t="s">
        <v>90</v>
      </c>
      <c r="E4678" t="s">
        <v>126</v>
      </c>
      <c r="F4678" t="s">
        <v>13031</v>
      </c>
      <c r="G4678" t="s">
        <v>128</v>
      </c>
      <c r="H4678" t="s">
        <v>46</v>
      </c>
      <c r="I4678" t="s">
        <v>129</v>
      </c>
      <c r="J4678" t="s">
        <v>130</v>
      </c>
      <c r="K4678" t="s">
        <v>131</v>
      </c>
      <c r="L4678" t="s">
        <v>13032</v>
      </c>
      <c r="M4678" t="s">
        <v>13033</v>
      </c>
      <c r="N4678">
        <v>2.8975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2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5.7949999999999999</v>
      </c>
    </row>
    <row r="4679" spans="1:26" x14ac:dyDescent="0.3">
      <c r="A4679">
        <v>2770250</v>
      </c>
      <c r="B4679">
        <v>2</v>
      </c>
      <c r="C4679" t="s">
        <v>76</v>
      </c>
      <c r="D4679" t="s">
        <v>91</v>
      </c>
      <c r="E4679" t="s">
        <v>145</v>
      </c>
      <c r="F4679" t="s">
        <v>13034</v>
      </c>
      <c r="G4679" t="s">
        <v>249</v>
      </c>
      <c r="H4679" t="s">
        <v>46</v>
      </c>
      <c r="I4679" t="s">
        <v>129</v>
      </c>
      <c r="J4679" t="s">
        <v>130</v>
      </c>
      <c r="K4679" t="s">
        <v>131</v>
      </c>
      <c r="L4679" t="s">
        <v>12968</v>
      </c>
      <c r="M4679" t="s">
        <v>13035</v>
      </c>
      <c r="N4679">
        <v>1.3830555550000001</v>
      </c>
      <c r="O4679">
        <v>0</v>
      </c>
      <c r="P4679">
        <v>117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161.8175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2770424</v>
      </c>
      <c r="B4680">
        <v>1</v>
      </c>
      <c r="C4680" t="s">
        <v>76</v>
      </c>
      <c r="D4680" t="s">
        <v>101</v>
      </c>
      <c r="E4680" t="s">
        <v>126</v>
      </c>
      <c r="F4680" t="s">
        <v>13036</v>
      </c>
      <c r="G4680" t="s">
        <v>128</v>
      </c>
      <c r="H4680" t="s">
        <v>46</v>
      </c>
      <c r="I4680" t="s">
        <v>129</v>
      </c>
      <c r="J4680" t="s">
        <v>130</v>
      </c>
      <c r="K4680" t="s">
        <v>131</v>
      </c>
      <c r="L4680" t="s">
        <v>13037</v>
      </c>
      <c r="M4680" t="s">
        <v>13024</v>
      </c>
      <c r="N4680">
        <v>1.8205555550000001</v>
      </c>
      <c r="O4680">
        <v>0</v>
      </c>
      <c r="P4680">
        <v>141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256.69833299999999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2770405</v>
      </c>
      <c r="B4681">
        <v>1</v>
      </c>
      <c r="C4681" t="s">
        <v>76</v>
      </c>
      <c r="D4681" t="s">
        <v>100</v>
      </c>
      <c r="E4681" t="s">
        <v>222</v>
      </c>
      <c r="F4681" t="s">
        <v>4467</v>
      </c>
      <c r="G4681" t="s">
        <v>199</v>
      </c>
      <c r="H4681" t="s">
        <v>47</v>
      </c>
      <c r="I4681" t="s">
        <v>129</v>
      </c>
      <c r="J4681" t="s">
        <v>130</v>
      </c>
      <c r="K4681" t="s">
        <v>131</v>
      </c>
      <c r="L4681" t="s">
        <v>13038</v>
      </c>
      <c r="M4681" t="s">
        <v>13039</v>
      </c>
      <c r="N4681">
        <v>1.300277777</v>
      </c>
      <c r="O4681">
        <v>57</v>
      </c>
      <c r="P4681">
        <v>530</v>
      </c>
      <c r="Q4681">
        <v>0</v>
      </c>
      <c r="R4681">
        <v>0</v>
      </c>
      <c r="S4681">
        <v>0</v>
      </c>
      <c r="T4681">
        <v>0</v>
      </c>
      <c r="U4681">
        <v>74.115832999999995</v>
      </c>
      <c r="V4681">
        <v>689.14722200000006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2770408</v>
      </c>
      <c r="B4682">
        <v>1</v>
      </c>
      <c r="C4682" t="s">
        <v>76</v>
      </c>
      <c r="D4682" t="s">
        <v>78</v>
      </c>
      <c r="E4682" t="s">
        <v>126</v>
      </c>
      <c r="F4682" t="s">
        <v>1264</v>
      </c>
      <c r="G4682" t="s">
        <v>128</v>
      </c>
      <c r="H4682" t="s">
        <v>46</v>
      </c>
      <c r="I4682" t="s">
        <v>129</v>
      </c>
      <c r="J4682" t="s">
        <v>130</v>
      </c>
      <c r="K4682" t="s">
        <v>131</v>
      </c>
      <c r="L4682" t="s">
        <v>13040</v>
      </c>
      <c r="M4682" t="s">
        <v>13041</v>
      </c>
      <c r="N4682">
        <v>7.0847222219999999</v>
      </c>
      <c r="O4682">
        <v>0</v>
      </c>
      <c r="P4682">
        <v>63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446.33749999999998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2770411</v>
      </c>
      <c r="B4683">
        <v>1</v>
      </c>
      <c r="C4683" t="s">
        <v>76</v>
      </c>
      <c r="D4683" t="s">
        <v>104</v>
      </c>
      <c r="E4683" t="s">
        <v>158</v>
      </c>
      <c r="F4683" t="s">
        <v>13042</v>
      </c>
      <c r="G4683" t="s">
        <v>199</v>
      </c>
      <c r="H4683" t="s">
        <v>47</v>
      </c>
      <c r="I4683" t="s">
        <v>129</v>
      </c>
      <c r="J4683" t="s">
        <v>130</v>
      </c>
      <c r="K4683" t="s">
        <v>131</v>
      </c>
      <c r="L4683" t="s">
        <v>13043</v>
      </c>
      <c r="M4683" t="s">
        <v>13044</v>
      </c>
      <c r="N4683">
        <v>1.3488888880000001</v>
      </c>
      <c r="O4683">
        <v>0</v>
      </c>
      <c r="P4683">
        <v>0</v>
      </c>
      <c r="Q4683">
        <v>4</v>
      </c>
      <c r="R4683">
        <v>832</v>
      </c>
      <c r="S4683">
        <v>1</v>
      </c>
      <c r="T4683">
        <v>455</v>
      </c>
      <c r="U4683">
        <v>0</v>
      </c>
      <c r="V4683">
        <v>0</v>
      </c>
      <c r="W4683">
        <v>5.395556</v>
      </c>
      <c r="X4683">
        <v>1122.2755549999999</v>
      </c>
      <c r="Y4683">
        <v>1.348889</v>
      </c>
      <c r="Z4683">
        <v>613.74444400000004</v>
      </c>
    </row>
    <row r="4684" spans="1:26" x14ac:dyDescent="0.3">
      <c r="A4684">
        <v>2770421</v>
      </c>
      <c r="B4684">
        <v>1</v>
      </c>
      <c r="C4684" t="s">
        <v>77</v>
      </c>
      <c r="D4684" t="s">
        <v>108</v>
      </c>
      <c r="E4684" t="s">
        <v>222</v>
      </c>
      <c r="F4684" t="s">
        <v>12127</v>
      </c>
      <c r="G4684" t="s">
        <v>199</v>
      </c>
      <c r="H4684" t="s">
        <v>47</v>
      </c>
      <c r="I4684" t="s">
        <v>129</v>
      </c>
      <c r="J4684" t="s">
        <v>130</v>
      </c>
      <c r="K4684" t="s">
        <v>131</v>
      </c>
      <c r="L4684" t="s">
        <v>13045</v>
      </c>
      <c r="M4684" t="s">
        <v>13046</v>
      </c>
      <c r="N4684">
        <v>0.169444444</v>
      </c>
      <c r="O4684">
        <v>118</v>
      </c>
      <c r="P4684">
        <v>1950</v>
      </c>
      <c r="Q4684">
        <v>0</v>
      </c>
      <c r="R4684">
        <v>0</v>
      </c>
      <c r="S4684">
        <v>99</v>
      </c>
      <c r="T4684">
        <v>4023</v>
      </c>
      <c r="U4684">
        <v>19.994444000000001</v>
      </c>
      <c r="V4684">
        <v>330.41666600000002</v>
      </c>
      <c r="W4684">
        <v>0</v>
      </c>
      <c r="X4684">
        <v>0</v>
      </c>
      <c r="Y4684">
        <v>16.774999999999999</v>
      </c>
      <c r="Z4684">
        <v>681.67499799999996</v>
      </c>
    </row>
    <row r="4685" spans="1:26" x14ac:dyDescent="0.3">
      <c r="A4685">
        <v>2770422</v>
      </c>
      <c r="B4685">
        <v>1</v>
      </c>
      <c r="C4685" t="s">
        <v>76</v>
      </c>
      <c r="D4685" t="s">
        <v>85</v>
      </c>
      <c r="E4685" t="s">
        <v>153</v>
      </c>
      <c r="F4685" t="s">
        <v>13047</v>
      </c>
      <c r="G4685" t="s">
        <v>155</v>
      </c>
      <c r="H4685" t="s">
        <v>46</v>
      </c>
      <c r="I4685" t="s">
        <v>129</v>
      </c>
      <c r="J4685" t="s">
        <v>130</v>
      </c>
      <c r="K4685" t="s">
        <v>131</v>
      </c>
      <c r="L4685" t="s">
        <v>13048</v>
      </c>
      <c r="M4685" t="s">
        <v>13049</v>
      </c>
      <c r="N4685">
        <v>2.3686111109999999</v>
      </c>
      <c r="O4685">
        <v>0</v>
      </c>
      <c r="P4685">
        <v>7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16.580278</v>
      </c>
      <c r="W4685">
        <v>0</v>
      </c>
      <c r="X4685">
        <v>0</v>
      </c>
      <c r="Y4685">
        <v>0</v>
      </c>
      <c r="Z4685">
        <v>0</v>
      </c>
    </row>
    <row r="4686" spans="1:26" x14ac:dyDescent="0.3">
      <c r="A4686">
        <v>2770432</v>
      </c>
      <c r="B4686">
        <v>1</v>
      </c>
      <c r="C4686" t="s">
        <v>76</v>
      </c>
      <c r="D4686" t="s">
        <v>78</v>
      </c>
      <c r="E4686" t="s">
        <v>126</v>
      </c>
      <c r="F4686" t="s">
        <v>8455</v>
      </c>
      <c r="G4686" t="s">
        <v>128</v>
      </c>
      <c r="H4686" t="s">
        <v>46</v>
      </c>
      <c r="I4686" t="s">
        <v>129</v>
      </c>
      <c r="J4686" t="s">
        <v>130</v>
      </c>
      <c r="K4686" t="s">
        <v>131</v>
      </c>
      <c r="L4686" t="s">
        <v>13050</v>
      </c>
      <c r="M4686" t="s">
        <v>13051</v>
      </c>
      <c r="N4686">
        <v>2.9872222220000002</v>
      </c>
      <c r="O4686">
        <v>0</v>
      </c>
      <c r="P4686">
        <v>192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573.54666699999996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2770438</v>
      </c>
      <c r="B4687">
        <v>1</v>
      </c>
      <c r="C4687" t="s">
        <v>77</v>
      </c>
      <c r="D4687" t="s">
        <v>108</v>
      </c>
      <c r="E4687" t="s">
        <v>163</v>
      </c>
      <c r="F4687" t="s">
        <v>13052</v>
      </c>
      <c r="G4687" t="s">
        <v>364</v>
      </c>
      <c r="H4687" t="s">
        <v>47</v>
      </c>
      <c r="I4687" t="s">
        <v>129</v>
      </c>
      <c r="J4687" t="s">
        <v>130</v>
      </c>
      <c r="K4687" t="s">
        <v>131</v>
      </c>
      <c r="L4687" t="s">
        <v>13053</v>
      </c>
      <c r="M4687" t="s">
        <v>13054</v>
      </c>
      <c r="N4687">
        <v>4.3122222219999999</v>
      </c>
      <c r="O4687">
        <v>0</v>
      </c>
      <c r="P4687">
        <v>0</v>
      </c>
      <c r="Q4687">
        <v>0</v>
      </c>
      <c r="R4687">
        <v>0</v>
      </c>
      <c r="S4687">
        <v>1</v>
      </c>
      <c r="T4687">
        <v>169</v>
      </c>
      <c r="U4687">
        <v>0</v>
      </c>
      <c r="V4687">
        <v>0</v>
      </c>
      <c r="W4687">
        <v>0</v>
      </c>
      <c r="X4687">
        <v>0</v>
      </c>
      <c r="Y4687">
        <v>4.3122220000000002</v>
      </c>
      <c r="Z4687">
        <v>728.76555599999995</v>
      </c>
    </row>
    <row r="4688" spans="1:26" x14ac:dyDescent="0.3">
      <c r="A4688">
        <v>2770440</v>
      </c>
      <c r="B4688">
        <v>1</v>
      </c>
      <c r="C4688" t="s">
        <v>76</v>
      </c>
      <c r="D4688" t="s">
        <v>104</v>
      </c>
      <c r="E4688" t="s">
        <v>163</v>
      </c>
      <c r="F4688" t="s">
        <v>13055</v>
      </c>
      <c r="G4688" t="s">
        <v>2947</v>
      </c>
      <c r="H4688" t="s">
        <v>47</v>
      </c>
      <c r="I4688" t="s">
        <v>129</v>
      </c>
      <c r="J4688" t="s">
        <v>130</v>
      </c>
      <c r="K4688" t="s">
        <v>131</v>
      </c>
      <c r="L4688" t="s">
        <v>13056</v>
      </c>
      <c r="M4688" t="s">
        <v>13057</v>
      </c>
      <c r="N4688">
        <v>1.848055555</v>
      </c>
      <c r="O4688">
        <v>0</v>
      </c>
      <c r="P4688">
        <v>0</v>
      </c>
      <c r="Q4688">
        <v>0</v>
      </c>
      <c r="R4688">
        <v>359</v>
      </c>
      <c r="S4688">
        <v>1</v>
      </c>
      <c r="T4688">
        <v>455</v>
      </c>
      <c r="U4688">
        <v>0</v>
      </c>
      <c r="V4688">
        <v>0</v>
      </c>
      <c r="W4688">
        <v>0</v>
      </c>
      <c r="X4688">
        <v>663.45194400000003</v>
      </c>
      <c r="Y4688">
        <v>1.8480559999999999</v>
      </c>
      <c r="Z4688">
        <v>840.86527799999999</v>
      </c>
    </row>
    <row r="4689" spans="1:26" x14ac:dyDescent="0.3">
      <c r="A4689">
        <v>2770442</v>
      </c>
      <c r="B4689">
        <v>1</v>
      </c>
      <c r="C4689" t="s">
        <v>77</v>
      </c>
      <c r="D4689" t="s">
        <v>108</v>
      </c>
      <c r="E4689" t="s">
        <v>153</v>
      </c>
      <c r="F4689" t="s">
        <v>13058</v>
      </c>
      <c r="G4689" t="s">
        <v>249</v>
      </c>
      <c r="H4689" t="s">
        <v>46</v>
      </c>
      <c r="I4689" t="s">
        <v>129</v>
      </c>
      <c r="J4689" t="s">
        <v>130</v>
      </c>
      <c r="K4689" t="s">
        <v>131</v>
      </c>
      <c r="L4689" t="s">
        <v>13059</v>
      </c>
      <c r="M4689" t="s">
        <v>13060</v>
      </c>
      <c r="N4689">
        <v>0.62749999999999995</v>
      </c>
      <c r="O4689">
        <v>0</v>
      </c>
      <c r="P4689">
        <v>2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1.2549999999999999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2770444</v>
      </c>
      <c r="B4690">
        <v>1</v>
      </c>
      <c r="C4690" t="s">
        <v>76</v>
      </c>
      <c r="D4690" t="s">
        <v>100</v>
      </c>
      <c r="E4690" t="s">
        <v>222</v>
      </c>
      <c r="F4690" t="s">
        <v>4467</v>
      </c>
      <c r="G4690" t="s">
        <v>199</v>
      </c>
      <c r="H4690" t="s">
        <v>47</v>
      </c>
      <c r="I4690" t="s">
        <v>129</v>
      </c>
      <c r="J4690" t="s">
        <v>130</v>
      </c>
      <c r="K4690" t="s">
        <v>131</v>
      </c>
      <c r="L4690" t="s">
        <v>13061</v>
      </c>
      <c r="M4690" t="s">
        <v>13062</v>
      </c>
      <c r="N4690">
        <v>0.41749999999999998</v>
      </c>
      <c r="O4690">
        <v>57</v>
      </c>
      <c r="P4690">
        <v>530</v>
      </c>
      <c r="Q4690">
        <v>0</v>
      </c>
      <c r="R4690">
        <v>0</v>
      </c>
      <c r="S4690">
        <v>0</v>
      </c>
      <c r="T4690">
        <v>0</v>
      </c>
      <c r="U4690">
        <v>23.797499999999999</v>
      </c>
      <c r="V4690">
        <v>221.27500000000001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2770450</v>
      </c>
      <c r="B4691">
        <v>1</v>
      </c>
      <c r="C4691" t="s">
        <v>76</v>
      </c>
      <c r="D4691" t="s">
        <v>79</v>
      </c>
      <c r="E4691" t="s">
        <v>153</v>
      </c>
      <c r="F4691" t="s">
        <v>13063</v>
      </c>
      <c r="G4691" t="s">
        <v>249</v>
      </c>
      <c r="H4691" t="s">
        <v>46</v>
      </c>
      <c r="I4691" t="s">
        <v>129</v>
      </c>
      <c r="J4691" t="s">
        <v>130</v>
      </c>
      <c r="K4691" t="s">
        <v>131</v>
      </c>
      <c r="L4691" t="s">
        <v>13064</v>
      </c>
      <c r="M4691" t="s">
        <v>13065</v>
      </c>
      <c r="N4691">
        <v>1.359444444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1.3594440000000001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2770449</v>
      </c>
      <c r="B4692">
        <v>1</v>
      </c>
      <c r="C4692" t="s">
        <v>76</v>
      </c>
      <c r="D4692" t="s">
        <v>78</v>
      </c>
      <c r="E4692" t="s">
        <v>153</v>
      </c>
      <c r="F4692" t="s">
        <v>13066</v>
      </c>
      <c r="G4692" t="s">
        <v>249</v>
      </c>
      <c r="H4692" t="s">
        <v>46</v>
      </c>
      <c r="I4692" t="s">
        <v>129</v>
      </c>
      <c r="J4692" t="s">
        <v>130</v>
      </c>
      <c r="K4692" t="s">
        <v>131</v>
      </c>
      <c r="L4692" t="s">
        <v>13067</v>
      </c>
      <c r="M4692" t="s">
        <v>13068</v>
      </c>
      <c r="N4692">
        <v>2.920833333</v>
      </c>
      <c r="O4692">
        <v>0</v>
      </c>
      <c r="P4692">
        <v>4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11.683332999999999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2770451</v>
      </c>
      <c r="B4693">
        <v>1</v>
      </c>
      <c r="C4693" t="s">
        <v>77</v>
      </c>
      <c r="D4693" t="s">
        <v>119</v>
      </c>
      <c r="E4693" t="s">
        <v>126</v>
      </c>
      <c r="F4693" t="s">
        <v>12860</v>
      </c>
      <c r="G4693" t="s">
        <v>128</v>
      </c>
      <c r="H4693" t="s">
        <v>46</v>
      </c>
      <c r="I4693" t="s">
        <v>129</v>
      </c>
      <c r="J4693" t="s">
        <v>130</v>
      </c>
      <c r="K4693" t="s">
        <v>131</v>
      </c>
      <c r="L4693" t="s">
        <v>13069</v>
      </c>
      <c r="M4693" t="s">
        <v>13070</v>
      </c>
      <c r="N4693">
        <v>0.79944444400000003</v>
      </c>
      <c r="O4693">
        <v>0</v>
      </c>
      <c r="P4693">
        <v>497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397.32388900000001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2770454</v>
      </c>
      <c r="B4694">
        <v>1</v>
      </c>
      <c r="C4694" t="s">
        <v>77</v>
      </c>
      <c r="D4694" t="s">
        <v>123</v>
      </c>
      <c r="E4694" t="s">
        <v>126</v>
      </c>
      <c r="F4694" t="s">
        <v>13071</v>
      </c>
      <c r="G4694" t="s">
        <v>160</v>
      </c>
      <c r="H4694" t="s">
        <v>46</v>
      </c>
      <c r="I4694" t="s">
        <v>129</v>
      </c>
      <c r="J4694" t="s">
        <v>130</v>
      </c>
      <c r="K4694" t="s">
        <v>131</v>
      </c>
      <c r="L4694" t="s">
        <v>13072</v>
      </c>
      <c r="M4694" t="s">
        <v>13073</v>
      </c>
      <c r="N4694">
        <v>0.28722222200000003</v>
      </c>
      <c r="O4694">
        <v>0</v>
      </c>
      <c r="P4694">
        <v>67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19.243888999999999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2770456</v>
      </c>
      <c r="B4695">
        <v>1</v>
      </c>
      <c r="C4695" t="s">
        <v>76</v>
      </c>
      <c r="D4695" t="s">
        <v>85</v>
      </c>
      <c r="E4695" t="s">
        <v>153</v>
      </c>
      <c r="F4695" t="s">
        <v>13074</v>
      </c>
      <c r="G4695" t="s">
        <v>155</v>
      </c>
      <c r="H4695" t="s">
        <v>46</v>
      </c>
      <c r="I4695" t="s">
        <v>129</v>
      </c>
      <c r="J4695" t="s">
        <v>130</v>
      </c>
      <c r="K4695" t="s">
        <v>131</v>
      </c>
      <c r="L4695" t="s">
        <v>13075</v>
      </c>
      <c r="M4695" t="s">
        <v>13076</v>
      </c>
      <c r="N4695">
        <v>1.019722222</v>
      </c>
      <c r="O4695">
        <v>0</v>
      </c>
      <c r="P4695">
        <v>6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6.1183329999999998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2770458</v>
      </c>
      <c r="B4696">
        <v>1</v>
      </c>
      <c r="C4696" t="s">
        <v>77</v>
      </c>
      <c r="D4696" t="s">
        <v>114</v>
      </c>
      <c r="E4696" t="s">
        <v>126</v>
      </c>
      <c r="F4696" t="s">
        <v>13077</v>
      </c>
      <c r="G4696" t="s">
        <v>128</v>
      </c>
      <c r="H4696" t="s">
        <v>46</v>
      </c>
      <c r="I4696" t="s">
        <v>129</v>
      </c>
      <c r="J4696" t="s">
        <v>130</v>
      </c>
      <c r="K4696" t="s">
        <v>131</v>
      </c>
      <c r="L4696" t="s">
        <v>13078</v>
      </c>
      <c r="M4696" t="s">
        <v>13079</v>
      </c>
      <c r="N4696">
        <v>1.1797222220000001</v>
      </c>
      <c r="O4696">
        <v>0</v>
      </c>
      <c r="P4696">
        <v>95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112.073611</v>
      </c>
      <c r="W4696">
        <v>0</v>
      </c>
      <c r="X4696">
        <v>0</v>
      </c>
      <c r="Y4696">
        <v>0</v>
      </c>
      <c r="Z4696">
        <v>0</v>
      </c>
    </row>
    <row r="4697" spans="1:26" x14ac:dyDescent="0.3">
      <c r="A4697">
        <v>2770459</v>
      </c>
      <c r="B4697">
        <v>1</v>
      </c>
      <c r="C4697" t="s">
        <v>77</v>
      </c>
      <c r="D4697" t="s">
        <v>109</v>
      </c>
      <c r="E4697" t="s">
        <v>222</v>
      </c>
      <c r="F4697" t="s">
        <v>13028</v>
      </c>
      <c r="G4697" t="s">
        <v>160</v>
      </c>
      <c r="H4697" t="s">
        <v>47</v>
      </c>
      <c r="I4697" t="s">
        <v>129</v>
      </c>
      <c r="J4697" t="s">
        <v>130</v>
      </c>
      <c r="K4697" t="s">
        <v>131</v>
      </c>
      <c r="L4697" t="s">
        <v>13080</v>
      </c>
      <c r="M4697" t="s">
        <v>13081</v>
      </c>
      <c r="N4697">
        <v>1.003055555</v>
      </c>
      <c r="O4697">
        <v>13</v>
      </c>
      <c r="P4697">
        <v>1932</v>
      </c>
      <c r="Q4697">
        <v>0</v>
      </c>
      <c r="R4697">
        <v>0</v>
      </c>
      <c r="S4697">
        <v>0</v>
      </c>
      <c r="T4697">
        <v>0</v>
      </c>
      <c r="U4697">
        <v>13.039721999999999</v>
      </c>
      <c r="V4697">
        <v>1937.9033320000001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2770463</v>
      </c>
      <c r="B4698">
        <v>1</v>
      </c>
      <c r="C4698" t="s">
        <v>77</v>
      </c>
      <c r="D4698" t="s">
        <v>116</v>
      </c>
      <c r="E4698" t="s">
        <v>126</v>
      </c>
      <c r="F4698" t="s">
        <v>2006</v>
      </c>
      <c r="G4698" t="s">
        <v>128</v>
      </c>
      <c r="H4698" t="s">
        <v>46</v>
      </c>
      <c r="I4698" t="s">
        <v>129</v>
      </c>
      <c r="J4698" t="s">
        <v>130</v>
      </c>
      <c r="K4698" t="s">
        <v>131</v>
      </c>
      <c r="L4698" t="s">
        <v>13082</v>
      </c>
      <c r="M4698" t="s">
        <v>13083</v>
      </c>
      <c r="N4698">
        <v>0.39444444400000001</v>
      </c>
      <c r="O4698">
        <v>0</v>
      </c>
      <c r="P4698">
        <v>31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12.227778000000001</v>
      </c>
      <c r="W4698">
        <v>0</v>
      </c>
      <c r="X4698">
        <v>0</v>
      </c>
      <c r="Y4698">
        <v>0</v>
      </c>
      <c r="Z4698">
        <v>0</v>
      </c>
    </row>
    <row r="4699" spans="1:26" x14ac:dyDescent="0.3">
      <c r="A4699">
        <v>2770465</v>
      </c>
      <c r="B4699">
        <v>1</v>
      </c>
      <c r="C4699" t="s">
        <v>76</v>
      </c>
      <c r="D4699" t="s">
        <v>101</v>
      </c>
      <c r="E4699" t="s">
        <v>158</v>
      </c>
      <c r="F4699" t="s">
        <v>11640</v>
      </c>
      <c r="G4699" t="s">
        <v>2917</v>
      </c>
      <c r="H4699" t="s">
        <v>47</v>
      </c>
      <c r="I4699" t="s">
        <v>129</v>
      </c>
      <c r="J4699" t="s">
        <v>130</v>
      </c>
      <c r="K4699" t="s">
        <v>131</v>
      </c>
      <c r="L4699" t="s">
        <v>13084</v>
      </c>
      <c r="M4699" t="s">
        <v>13085</v>
      </c>
      <c r="N4699">
        <v>2.4594444439999998</v>
      </c>
      <c r="O4699">
        <v>58</v>
      </c>
      <c r="P4699">
        <v>3406</v>
      </c>
      <c r="Q4699">
        <v>0</v>
      </c>
      <c r="R4699">
        <v>0</v>
      </c>
      <c r="S4699">
        <v>0</v>
      </c>
      <c r="T4699">
        <v>0</v>
      </c>
      <c r="U4699">
        <v>142.64777799999999</v>
      </c>
      <c r="V4699">
        <v>8376.8677759999991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2770466</v>
      </c>
      <c r="B4700">
        <v>1</v>
      </c>
      <c r="C4700" t="s">
        <v>76</v>
      </c>
      <c r="D4700" t="s">
        <v>100</v>
      </c>
      <c r="E4700" t="s">
        <v>163</v>
      </c>
      <c r="F4700" t="s">
        <v>12839</v>
      </c>
      <c r="G4700" t="s">
        <v>923</v>
      </c>
      <c r="H4700" t="s">
        <v>47</v>
      </c>
      <c r="I4700" t="s">
        <v>129</v>
      </c>
      <c r="J4700" t="s">
        <v>130</v>
      </c>
      <c r="K4700" t="s">
        <v>131</v>
      </c>
      <c r="L4700" t="s">
        <v>13086</v>
      </c>
      <c r="M4700" t="s">
        <v>13087</v>
      </c>
      <c r="N4700">
        <v>0.84277777700000001</v>
      </c>
      <c r="O4700">
        <v>0</v>
      </c>
      <c r="P4700">
        <v>49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41.296111000000003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2770467</v>
      </c>
      <c r="B4701">
        <v>1</v>
      </c>
      <c r="C4701" t="s">
        <v>77</v>
      </c>
      <c r="D4701" t="s">
        <v>108</v>
      </c>
      <c r="E4701" t="s">
        <v>126</v>
      </c>
      <c r="F4701" t="s">
        <v>13088</v>
      </c>
      <c r="G4701" t="s">
        <v>128</v>
      </c>
      <c r="H4701" t="s">
        <v>46</v>
      </c>
      <c r="I4701" t="s">
        <v>129</v>
      </c>
      <c r="J4701" t="s">
        <v>130</v>
      </c>
      <c r="K4701" t="s">
        <v>131</v>
      </c>
      <c r="L4701" t="s">
        <v>13089</v>
      </c>
      <c r="M4701" t="s">
        <v>13090</v>
      </c>
      <c r="N4701">
        <v>3.5724999999999998</v>
      </c>
      <c r="O4701">
        <v>0</v>
      </c>
      <c r="P4701">
        <v>343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1225.3675000000001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2770469</v>
      </c>
      <c r="B4702">
        <v>1</v>
      </c>
      <c r="C4702" t="s">
        <v>76</v>
      </c>
      <c r="D4702" t="s">
        <v>92</v>
      </c>
      <c r="E4702" t="s">
        <v>222</v>
      </c>
      <c r="F4702" t="s">
        <v>3860</v>
      </c>
      <c r="G4702" t="s">
        <v>199</v>
      </c>
      <c r="H4702" t="s">
        <v>47</v>
      </c>
      <c r="I4702" t="s">
        <v>129</v>
      </c>
      <c r="J4702" t="s">
        <v>130</v>
      </c>
      <c r="K4702" t="s">
        <v>131</v>
      </c>
      <c r="L4702" t="s">
        <v>13091</v>
      </c>
      <c r="M4702" t="s">
        <v>13092</v>
      </c>
      <c r="N4702">
        <v>0.118333333</v>
      </c>
      <c r="O4702">
        <v>0</v>
      </c>
      <c r="P4702">
        <v>0</v>
      </c>
      <c r="Q4702">
        <v>7</v>
      </c>
      <c r="R4702">
        <v>3032</v>
      </c>
      <c r="S4702">
        <v>0</v>
      </c>
      <c r="T4702">
        <v>0</v>
      </c>
      <c r="U4702">
        <v>0</v>
      </c>
      <c r="V4702">
        <v>0</v>
      </c>
      <c r="W4702">
        <v>0.82833299999999999</v>
      </c>
      <c r="X4702">
        <v>358.78666600000003</v>
      </c>
      <c r="Y4702">
        <v>0</v>
      </c>
      <c r="Z4702">
        <v>0</v>
      </c>
    </row>
    <row r="4703" spans="1:26" x14ac:dyDescent="0.3">
      <c r="A4703">
        <v>2770471</v>
      </c>
      <c r="B4703">
        <v>1</v>
      </c>
      <c r="C4703" t="s">
        <v>76</v>
      </c>
      <c r="D4703" t="s">
        <v>80</v>
      </c>
      <c r="E4703" t="s">
        <v>158</v>
      </c>
      <c r="F4703" t="s">
        <v>13093</v>
      </c>
      <c r="G4703" t="s">
        <v>199</v>
      </c>
      <c r="H4703" t="s">
        <v>47</v>
      </c>
      <c r="I4703" t="s">
        <v>129</v>
      </c>
      <c r="J4703" t="s">
        <v>130</v>
      </c>
      <c r="K4703" t="s">
        <v>131</v>
      </c>
      <c r="L4703" t="s">
        <v>13094</v>
      </c>
      <c r="M4703" t="s">
        <v>13095</v>
      </c>
      <c r="N4703">
        <v>0.58111111100000001</v>
      </c>
      <c r="O4703">
        <v>57</v>
      </c>
      <c r="P4703">
        <v>2376</v>
      </c>
      <c r="Q4703">
        <v>0</v>
      </c>
      <c r="R4703">
        <v>0</v>
      </c>
      <c r="S4703">
        <v>0</v>
      </c>
      <c r="T4703">
        <v>0</v>
      </c>
      <c r="U4703">
        <v>33.123333000000002</v>
      </c>
      <c r="V4703">
        <v>1380.72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2770479</v>
      </c>
      <c r="B4704">
        <v>1</v>
      </c>
      <c r="C4704" t="s">
        <v>76</v>
      </c>
      <c r="D4704" t="s">
        <v>78</v>
      </c>
      <c r="E4704" t="s">
        <v>222</v>
      </c>
      <c r="F4704" t="s">
        <v>11437</v>
      </c>
      <c r="G4704" t="s">
        <v>199</v>
      </c>
      <c r="H4704" t="s">
        <v>47</v>
      </c>
      <c r="I4704" t="s">
        <v>129</v>
      </c>
      <c r="J4704" t="s">
        <v>130</v>
      </c>
      <c r="K4704" t="s">
        <v>131</v>
      </c>
      <c r="L4704" t="s">
        <v>13096</v>
      </c>
      <c r="M4704" t="s">
        <v>13097</v>
      </c>
      <c r="N4704">
        <v>0.465277777</v>
      </c>
      <c r="O4704">
        <v>5</v>
      </c>
      <c r="P4704">
        <v>12974</v>
      </c>
      <c r="Q4704">
        <v>0</v>
      </c>
      <c r="R4704">
        <v>0</v>
      </c>
      <c r="S4704">
        <v>0</v>
      </c>
      <c r="T4704">
        <v>0</v>
      </c>
      <c r="U4704">
        <v>2.3263889999999998</v>
      </c>
      <c r="V4704">
        <v>6036.5138790000001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2770478</v>
      </c>
      <c r="B4705">
        <v>1</v>
      </c>
      <c r="C4705" t="s">
        <v>76</v>
      </c>
      <c r="D4705" t="s">
        <v>101</v>
      </c>
      <c r="E4705" t="s">
        <v>126</v>
      </c>
      <c r="F4705" t="s">
        <v>13098</v>
      </c>
      <c r="G4705" t="s">
        <v>128</v>
      </c>
      <c r="H4705" t="s">
        <v>46</v>
      </c>
      <c r="I4705" t="s">
        <v>129</v>
      </c>
      <c r="J4705" t="s">
        <v>130</v>
      </c>
      <c r="K4705" t="s">
        <v>131</v>
      </c>
      <c r="L4705" t="s">
        <v>13099</v>
      </c>
      <c r="M4705" t="s">
        <v>13100</v>
      </c>
      <c r="N4705">
        <v>2.1477777769999999</v>
      </c>
      <c r="O4705">
        <v>0</v>
      </c>
      <c r="P4705">
        <v>118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253.43777800000001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2770466</v>
      </c>
      <c r="B4706">
        <v>2</v>
      </c>
      <c r="C4706" t="s">
        <v>76</v>
      </c>
      <c r="D4706" t="s">
        <v>100</v>
      </c>
      <c r="E4706" t="s">
        <v>222</v>
      </c>
      <c r="F4706" t="s">
        <v>429</v>
      </c>
      <c r="G4706" t="s">
        <v>923</v>
      </c>
      <c r="H4706" t="s">
        <v>47</v>
      </c>
      <c r="I4706" t="s">
        <v>129</v>
      </c>
      <c r="J4706" t="s">
        <v>130</v>
      </c>
      <c r="K4706" t="s">
        <v>131</v>
      </c>
      <c r="L4706" t="s">
        <v>13087</v>
      </c>
      <c r="M4706" t="s">
        <v>13101</v>
      </c>
      <c r="N4706">
        <v>1.5625</v>
      </c>
      <c r="O4706">
        <v>4</v>
      </c>
      <c r="P4706">
        <v>518</v>
      </c>
      <c r="Q4706">
        <v>0</v>
      </c>
      <c r="R4706">
        <v>0</v>
      </c>
      <c r="S4706">
        <v>0</v>
      </c>
      <c r="T4706">
        <v>0</v>
      </c>
      <c r="U4706">
        <v>6.25</v>
      </c>
      <c r="V4706">
        <v>809.375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2770479</v>
      </c>
      <c r="B4707">
        <v>2</v>
      </c>
      <c r="C4707" t="s">
        <v>76</v>
      </c>
      <c r="D4707" t="s">
        <v>79</v>
      </c>
      <c r="E4707" t="s">
        <v>138</v>
      </c>
      <c r="F4707" t="s">
        <v>13102</v>
      </c>
      <c r="G4707" t="s">
        <v>199</v>
      </c>
      <c r="H4707" t="s">
        <v>47</v>
      </c>
      <c r="I4707" t="s">
        <v>129</v>
      </c>
      <c r="J4707" t="s">
        <v>130</v>
      </c>
      <c r="K4707" t="s">
        <v>131</v>
      </c>
      <c r="L4707" t="s">
        <v>13097</v>
      </c>
      <c r="M4707" t="s">
        <v>13103</v>
      </c>
      <c r="N4707">
        <v>0.27861111100000002</v>
      </c>
      <c r="O4707">
        <v>14</v>
      </c>
      <c r="P4707">
        <v>16911</v>
      </c>
      <c r="Q4707">
        <v>0</v>
      </c>
      <c r="R4707">
        <v>0</v>
      </c>
      <c r="S4707">
        <v>0</v>
      </c>
      <c r="T4707">
        <v>0</v>
      </c>
      <c r="U4707">
        <v>3.9005559999999999</v>
      </c>
      <c r="V4707">
        <v>4711.592498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2770479</v>
      </c>
      <c r="B4708">
        <v>3</v>
      </c>
      <c r="C4708" t="s">
        <v>76</v>
      </c>
      <c r="D4708" t="s">
        <v>79</v>
      </c>
      <c r="E4708" t="s">
        <v>163</v>
      </c>
      <c r="F4708" t="s">
        <v>13104</v>
      </c>
      <c r="G4708" t="s">
        <v>199</v>
      </c>
      <c r="H4708" t="s">
        <v>47</v>
      </c>
      <c r="I4708" t="s">
        <v>129</v>
      </c>
      <c r="J4708" t="s">
        <v>130</v>
      </c>
      <c r="K4708" t="s">
        <v>131</v>
      </c>
      <c r="L4708" t="s">
        <v>13103</v>
      </c>
      <c r="M4708" t="s">
        <v>13105</v>
      </c>
      <c r="N4708">
        <v>0.18583333299999999</v>
      </c>
      <c r="O4708">
        <v>7</v>
      </c>
      <c r="P4708">
        <v>13929</v>
      </c>
      <c r="Q4708">
        <v>0</v>
      </c>
      <c r="R4708">
        <v>0</v>
      </c>
      <c r="S4708">
        <v>0</v>
      </c>
      <c r="T4708">
        <v>0</v>
      </c>
      <c r="U4708">
        <v>1.3008329999999999</v>
      </c>
      <c r="V4708">
        <v>2588.472495</v>
      </c>
      <c r="W4708">
        <v>0</v>
      </c>
      <c r="X4708">
        <v>0</v>
      </c>
      <c r="Y4708">
        <v>0</v>
      </c>
      <c r="Z4708">
        <v>0</v>
      </c>
    </row>
    <row r="4709" spans="1:26" x14ac:dyDescent="0.3">
      <c r="A4709">
        <v>2770485</v>
      </c>
      <c r="B4709">
        <v>1</v>
      </c>
      <c r="C4709" t="s">
        <v>76</v>
      </c>
      <c r="D4709" t="s">
        <v>80</v>
      </c>
      <c r="E4709" t="s">
        <v>163</v>
      </c>
      <c r="F4709" t="s">
        <v>13106</v>
      </c>
      <c r="G4709" t="s">
        <v>199</v>
      </c>
      <c r="H4709" t="s">
        <v>47</v>
      </c>
      <c r="I4709" t="s">
        <v>129</v>
      </c>
      <c r="J4709" t="s">
        <v>130</v>
      </c>
      <c r="K4709" t="s">
        <v>131</v>
      </c>
      <c r="L4709" t="s">
        <v>13107</v>
      </c>
      <c r="M4709" t="s">
        <v>13108</v>
      </c>
      <c r="N4709">
        <v>1.7661111110000001</v>
      </c>
      <c r="O4709">
        <v>28</v>
      </c>
      <c r="P4709">
        <v>2034</v>
      </c>
      <c r="Q4709">
        <v>0</v>
      </c>
      <c r="R4709">
        <v>0</v>
      </c>
      <c r="S4709">
        <v>0</v>
      </c>
      <c r="T4709">
        <v>0</v>
      </c>
      <c r="U4709">
        <v>49.451110999999997</v>
      </c>
      <c r="V4709">
        <v>3592.27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2770479</v>
      </c>
      <c r="B4710">
        <v>4</v>
      </c>
      <c r="C4710" t="s">
        <v>76</v>
      </c>
      <c r="D4710" t="s">
        <v>79</v>
      </c>
      <c r="E4710" t="s">
        <v>163</v>
      </c>
      <c r="F4710" t="s">
        <v>13109</v>
      </c>
      <c r="G4710" t="s">
        <v>199</v>
      </c>
      <c r="H4710" t="s">
        <v>47</v>
      </c>
      <c r="I4710" t="s">
        <v>129</v>
      </c>
      <c r="J4710" t="s">
        <v>130</v>
      </c>
      <c r="K4710" t="s">
        <v>131</v>
      </c>
      <c r="L4710" t="s">
        <v>13105</v>
      </c>
      <c r="M4710" t="s">
        <v>13110</v>
      </c>
      <c r="N4710">
        <v>0.44083333299999999</v>
      </c>
      <c r="O4710">
        <v>6</v>
      </c>
      <c r="P4710">
        <v>13652</v>
      </c>
      <c r="Q4710">
        <v>0</v>
      </c>
      <c r="R4710">
        <v>0</v>
      </c>
      <c r="S4710">
        <v>0</v>
      </c>
      <c r="T4710">
        <v>0</v>
      </c>
      <c r="U4710">
        <v>2.645</v>
      </c>
      <c r="V4710">
        <v>6018.2566619999998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2770487</v>
      </c>
      <c r="B4711">
        <v>1</v>
      </c>
      <c r="C4711" t="s">
        <v>77</v>
      </c>
      <c r="D4711" t="s">
        <v>119</v>
      </c>
      <c r="E4711" t="s">
        <v>126</v>
      </c>
      <c r="F4711" t="s">
        <v>12860</v>
      </c>
      <c r="G4711" t="s">
        <v>128</v>
      </c>
      <c r="H4711" t="s">
        <v>46</v>
      </c>
      <c r="I4711" t="s">
        <v>129</v>
      </c>
      <c r="J4711" t="s">
        <v>130</v>
      </c>
      <c r="K4711" t="s">
        <v>131</v>
      </c>
      <c r="L4711" t="s">
        <v>13111</v>
      </c>
      <c r="M4711" t="s">
        <v>13112</v>
      </c>
      <c r="N4711">
        <v>2.4666666660000001</v>
      </c>
      <c r="O4711">
        <v>0</v>
      </c>
      <c r="P4711">
        <v>499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1230.8666659999999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2770488</v>
      </c>
      <c r="B4712">
        <v>1</v>
      </c>
      <c r="C4712" t="s">
        <v>77</v>
      </c>
      <c r="D4712" t="s">
        <v>108</v>
      </c>
      <c r="E4712" t="s">
        <v>158</v>
      </c>
      <c r="F4712" t="s">
        <v>13113</v>
      </c>
      <c r="G4712" t="s">
        <v>199</v>
      </c>
      <c r="H4712" t="s">
        <v>47</v>
      </c>
      <c r="I4712" t="s">
        <v>129</v>
      </c>
      <c r="J4712" t="s">
        <v>130</v>
      </c>
      <c r="K4712" t="s">
        <v>131</v>
      </c>
      <c r="L4712" t="s">
        <v>13114</v>
      </c>
      <c r="M4712" t="s">
        <v>13115</v>
      </c>
      <c r="N4712">
        <v>0.78500000000000003</v>
      </c>
      <c r="O4712">
        <v>0</v>
      </c>
      <c r="P4712">
        <v>0</v>
      </c>
      <c r="Q4712">
        <v>0</v>
      </c>
      <c r="R4712">
        <v>0</v>
      </c>
      <c r="S4712">
        <v>3</v>
      </c>
      <c r="T4712">
        <v>391</v>
      </c>
      <c r="U4712">
        <v>0</v>
      </c>
      <c r="V4712">
        <v>0</v>
      </c>
      <c r="W4712">
        <v>0</v>
      </c>
      <c r="X4712">
        <v>0</v>
      </c>
      <c r="Y4712">
        <v>2.355</v>
      </c>
      <c r="Z4712">
        <v>306.935</v>
      </c>
    </row>
    <row r="4713" spans="1:26" x14ac:dyDescent="0.3">
      <c r="A4713">
        <v>2770491</v>
      </c>
      <c r="B4713">
        <v>1</v>
      </c>
      <c r="C4713" t="s">
        <v>76</v>
      </c>
      <c r="D4713" t="s">
        <v>81</v>
      </c>
      <c r="E4713" t="s">
        <v>145</v>
      </c>
      <c r="F4713" t="s">
        <v>13116</v>
      </c>
      <c r="G4713" t="s">
        <v>150</v>
      </c>
      <c r="H4713" t="s">
        <v>46</v>
      </c>
      <c r="I4713" t="s">
        <v>129</v>
      </c>
      <c r="J4713" t="s">
        <v>130</v>
      </c>
      <c r="K4713" t="s">
        <v>131</v>
      </c>
      <c r="L4713" t="s">
        <v>13117</v>
      </c>
      <c r="M4713" t="s">
        <v>13118</v>
      </c>
      <c r="N4713">
        <v>0.85388888799999996</v>
      </c>
      <c r="O4713">
        <v>0</v>
      </c>
      <c r="P4713">
        <v>90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76.849999999999994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2770492</v>
      </c>
      <c r="B4714">
        <v>1</v>
      </c>
      <c r="C4714" t="s">
        <v>76</v>
      </c>
      <c r="D4714" t="s">
        <v>78</v>
      </c>
      <c r="E4714" t="s">
        <v>138</v>
      </c>
      <c r="F4714" t="s">
        <v>13119</v>
      </c>
      <c r="G4714" t="s">
        <v>728</v>
      </c>
      <c r="H4714" t="s">
        <v>47</v>
      </c>
      <c r="I4714" t="s">
        <v>129</v>
      </c>
      <c r="J4714" t="s">
        <v>130</v>
      </c>
      <c r="K4714" t="s">
        <v>142</v>
      </c>
      <c r="L4714" t="s">
        <v>13120</v>
      </c>
      <c r="M4714" t="s">
        <v>13121</v>
      </c>
      <c r="N4714">
        <v>0.11138888800000001</v>
      </c>
      <c r="O4714">
        <v>7</v>
      </c>
      <c r="P4714">
        <v>2445</v>
      </c>
      <c r="Q4714">
        <v>0</v>
      </c>
      <c r="R4714">
        <v>0</v>
      </c>
      <c r="S4714">
        <v>0</v>
      </c>
      <c r="T4714">
        <v>0</v>
      </c>
      <c r="U4714">
        <v>0.77972200000000003</v>
      </c>
      <c r="V4714">
        <v>272.34583099999998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2770493</v>
      </c>
      <c r="B4715">
        <v>1</v>
      </c>
      <c r="C4715" t="s">
        <v>76</v>
      </c>
      <c r="D4715" t="s">
        <v>78</v>
      </c>
      <c r="E4715" t="s">
        <v>163</v>
      </c>
      <c r="F4715" t="s">
        <v>13122</v>
      </c>
      <c r="G4715" t="s">
        <v>728</v>
      </c>
      <c r="H4715" t="s">
        <v>47</v>
      </c>
      <c r="I4715" t="s">
        <v>339</v>
      </c>
      <c r="J4715" t="s">
        <v>130</v>
      </c>
      <c r="K4715" t="s">
        <v>131</v>
      </c>
      <c r="L4715" t="s">
        <v>13123</v>
      </c>
      <c r="M4715" t="s">
        <v>13124</v>
      </c>
      <c r="N4715">
        <v>2.5000000000000001E-2</v>
      </c>
      <c r="O4715">
        <v>0</v>
      </c>
      <c r="P4715">
        <v>1438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35.950000000000003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2770494</v>
      </c>
      <c r="B4716">
        <v>1</v>
      </c>
      <c r="C4716" t="s">
        <v>76</v>
      </c>
      <c r="D4716" t="s">
        <v>78</v>
      </c>
      <c r="E4716" t="s">
        <v>138</v>
      </c>
      <c r="F4716" t="s">
        <v>13125</v>
      </c>
      <c r="G4716" t="s">
        <v>728</v>
      </c>
      <c r="H4716" t="s">
        <v>141</v>
      </c>
      <c r="I4716" t="s">
        <v>129</v>
      </c>
      <c r="J4716" t="s">
        <v>130</v>
      </c>
      <c r="K4716" t="s">
        <v>142</v>
      </c>
      <c r="L4716" t="s">
        <v>13126</v>
      </c>
      <c r="M4716" t="s">
        <v>13127</v>
      </c>
      <c r="N4716">
        <v>0.16527777699999999</v>
      </c>
      <c r="O4716">
        <v>48</v>
      </c>
      <c r="P4716">
        <v>45468</v>
      </c>
      <c r="Q4716">
        <v>0</v>
      </c>
      <c r="R4716">
        <v>0</v>
      </c>
      <c r="S4716">
        <v>0</v>
      </c>
      <c r="T4716">
        <v>0</v>
      </c>
      <c r="U4716">
        <v>7.9333330000000002</v>
      </c>
      <c r="V4716">
        <v>7514.8499650000003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2770495</v>
      </c>
      <c r="B4717">
        <v>1</v>
      </c>
      <c r="C4717" t="s">
        <v>77</v>
      </c>
      <c r="D4717" t="s">
        <v>114</v>
      </c>
      <c r="E4717" t="s">
        <v>163</v>
      </c>
      <c r="F4717" t="s">
        <v>13128</v>
      </c>
      <c r="G4717" t="s">
        <v>364</v>
      </c>
      <c r="H4717" t="s">
        <v>47</v>
      </c>
      <c r="I4717" t="s">
        <v>129</v>
      </c>
      <c r="J4717" t="s">
        <v>130</v>
      </c>
      <c r="K4717" t="s">
        <v>131</v>
      </c>
      <c r="L4717" t="s">
        <v>13129</v>
      </c>
      <c r="M4717" t="s">
        <v>13130</v>
      </c>
      <c r="N4717">
        <v>0.78527777700000001</v>
      </c>
      <c r="O4717">
        <v>4</v>
      </c>
      <c r="P4717">
        <v>897</v>
      </c>
      <c r="Q4717">
        <v>0</v>
      </c>
      <c r="R4717">
        <v>0</v>
      </c>
      <c r="S4717">
        <v>0</v>
      </c>
      <c r="T4717">
        <v>0</v>
      </c>
      <c r="U4717">
        <v>3.141111</v>
      </c>
      <c r="V4717">
        <v>704.39416600000004</v>
      </c>
      <c r="W4717">
        <v>0</v>
      </c>
      <c r="X4717">
        <v>0</v>
      </c>
      <c r="Y4717">
        <v>0</v>
      </c>
      <c r="Z4717">
        <v>0</v>
      </c>
    </row>
    <row r="4718" spans="1:26" x14ac:dyDescent="0.3">
      <c r="A4718">
        <v>2770496</v>
      </c>
      <c r="B4718">
        <v>1</v>
      </c>
      <c r="C4718" t="s">
        <v>76</v>
      </c>
      <c r="D4718" t="s">
        <v>78</v>
      </c>
      <c r="E4718" t="s">
        <v>163</v>
      </c>
      <c r="F4718" t="s">
        <v>13131</v>
      </c>
      <c r="G4718" t="s">
        <v>728</v>
      </c>
      <c r="H4718" t="s">
        <v>47</v>
      </c>
      <c r="I4718" t="s">
        <v>339</v>
      </c>
      <c r="J4718" t="s">
        <v>130</v>
      </c>
      <c r="K4718" t="s">
        <v>131</v>
      </c>
      <c r="L4718" t="s">
        <v>13132</v>
      </c>
      <c r="M4718" t="s">
        <v>13133</v>
      </c>
      <c r="N4718">
        <v>8.6111109999999994E-3</v>
      </c>
      <c r="O4718">
        <v>3</v>
      </c>
      <c r="P4718">
        <v>2219</v>
      </c>
      <c r="Q4718">
        <v>0</v>
      </c>
      <c r="R4718">
        <v>0</v>
      </c>
      <c r="S4718">
        <v>0</v>
      </c>
      <c r="T4718">
        <v>0</v>
      </c>
      <c r="U4718">
        <v>2.5832999999999998E-2</v>
      </c>
      <c r="V4718">
        <v>19.108055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2770504</v>
      </c>
      <c r="B4719">
        <v>1</v>
      </c>
      <c r="C4719" t="s">
        <v>76</v>
      </c>
      <c r="D4719" t="s">
        <v>97</v>
      </c>
      <c r="E4719" t="s">
        <v>145</v>
      </c>
      <c r="F4719" t="s">
        <v>12930</v>
      </c>
      <c r="G4719" t="s">
        <v>128</v>
      </c>
      <c r="H4719" t="s">
        <v>46</v>
      </c>
      <c r="I4719" t="s">
        <v>129</v>
      </c>
      <c r="J4719" t="s">
        <v>130</v>
      </c>
      <c r="K4719" t="s">
        <v>131</v>
      </c>
      <c r="L4719" t="s">
        <v>13134</v>
      </c>
      <c r="M4719" t="s">
        <v>13135</v>
      </c>
      <c r="N4719">
        <v>2.0805555550000001</v>
      </c>
      <c r="O4719">
        <v>0</v>
      </c>
      <c r="P4719">
        <v>33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68.658332999999999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2770503</v>
      </c>
      <c r="B4720">
        <v>1</v>
      </c>
      <c r="C4720" t="s">
        <v>76</v>
      </c>
      <c r="D4720" t="s">
        <v>92</v>
      </c>
      <c r="E4720" t="s">
        <v>163</v>
      </c>
      <c r="F4720" t="s">
        <v>13136</v>
      </c>
      <c r="G4720" t="s">
        <v>199</v>
      </c>
      <c r="H4720" t="s">
        <v>47</v>
      </c>
      <c r="I4720" t="s">
        <v>129</v>
      </c>
      <c r="J4720" t="s">
        <v>130</v>
      </c>
      <c r="K4720" t="s">
        <v>131</v>
      </c>
      <c r="L4720" t="s">
        <v>13137</v>
      </c>
      <c r="M4720" t="s">
        <v>13138</v>
      </c>
      <c r="N4720">
        <v>1.558611111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349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543.95527800000002</v>
      </c>
    </row>
    <row r="4721" spans="1:26" x14ac:dyDescent="0.3">
      <c r="A4721">
        <v>2770507</v>
      </c>
      <c r="B4721">
        <v>1</v>
      </c>
      <c r="C4721" t="s">
        <v>77</v>
      </c>
      <c r="D4721" t="s">
        <v>119</v>
      </c>
      <c r="E4721" t="s">
        <v>126</v>
      </c>
      <c r="F4721" t="s">
        <v>12860</v>
      </c>
      <c r="G4721" t="s">
        <v>128</v>
      </c>
      <c r="H4721" t="s">
        <v>46</v>
      </c>
      <c r="I4721" t="s">
        <v>129</v>
      </c>
      <c r="J4721" t="s">
        <v>130</v>
      </c>
      <c r="K4721" t="s">
        <v>131</v>
      </c>
      <c r="L4721" t="s">
        <v>13139</v>
      </c>
      <c r="M4721" t="s">
        <v>13140</v>
      </c>
      <c r="N4721">
        <v>5.1577777769999997</v>
      </c>
      <c r="O4721">
        <v>0</v>
      </c>
      <c r="P4721">
        <v>499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2573.7311110000001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2770506</v>
      </c>
      <c r="B4722">
        <v>1</v>
      </c>
      <c r="C4722" t="s">
        <v>77</v>
      </c>
      <c r="D4722" t="s">
        <v>123</v>
      </c>
      <c r="E4722" t="s">
        <v>158</v>
      </c>
      <c r="F4722" t="s">
        <v>2257</v>
      </c>
      <c r="G4722" t="s">
        <v>199</v>
      </c>
      <c r="H4722" t="s">
        <v>47</v>
      </c>
      <c r="I4722" t="s">
        <v>129</v>
      </c>
      <c r="J4722" t="s">
        <v>130</v>
      </c>
      <c r="K4722" t="s">
        <v>131</v>
      </c>
      <c r="L4722" t="s">
        <v>13141</v>
      </c>
      <c r="M4722" t="s">
        <v>13142</v>
      </c>
      <c r="N4722">
        <v>0.45277777699999999</v>
      </c>
      <c r="O4722">
        <v>106</v>
      </c>
      <c r="P4722">
        <v>312</v>
      </c>
      <c r="Q4722">
        <v>0</v>
      </c>
      <c r="R4722">
        <v>0</v>
      </c>
      <c r="S4722">
        <v>0</v>
      </c>
      <c r="T4722">
        <v>0</v>
      </c>
      <c r="U4722">
        <v>47.994444000000001</v>
      </c>
      <c r="V4722">
        <v>141.26666599999999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2770508</v>
      </c>
      <c r="B4723">
        <v>1</v>
      </c>
      <c r="C4723" t="s">
        <v>76</v>
      </c>
      <c r="D4723" t="s">
        <v>79</v>
      </c>
      <c r="E4723" t="s">
        <v>153</v>
      </c>
      <c r="F4723" t="s">
        <v>13143</v>
      </c>
      <c r="G4723" t="s">
        <v>249</v>
      </c>
      <c r="H4723" t="s">
        <v>46</v>
      </c>
      <c r="I4723" t="s">
        <v>129</v>
      </c>
      <c r="J4723" t="s">
        <v>130</v>
      </c>
      <c r="K4723" t="s">
        <v>131</v>
      </c>
      <c r="L4723" t="s">
        <v>13144</v>
      </c>
      <c r="M4723" t="s">
        <v>13145</v>
      </c>
      <c r="N4723">
        <v>6.3205555550000003</v>
      </c>
      <c r="O4723">
        <v>0</v>
      </c>
      <c r="P4723">
        <v>11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69.526111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2770511</v>
      </c>
      <c r="B4724">
        <v>1</v>
      </c>
      <c r="C4724" t="s">
        <v>76</v>
      </c>
      <c r="D4724" t="s">
        <v>81</v>
      </c>
      <c r="E4724" t="s">
        <v>145</v>
      </c>
      <c r="F4724" t="s">
        <v>13116</v>
      </c>
      <c r="G4724" t="s">
        <v>150</v>
      </c>
      <c r="H4724" t="s">
        <v>46</v>
      </c>
      <c r="I4724" t="s">
        <v>129</v>
      </c>
      <c r="J4724" t="s">
        <v>130</v>
      </c>
      <c r="K4724" t="s">
        <v>131</v>
      </c>
      <c r="L4724" t="s">
        <v>13146</v>
      </c>
      <c r="M4724" t="s">
        <v>13147</v>
      </c>
      <c r="N4724">
        <v>3.5225</v>
      </c>
      <c r="O4724">
        <v>0</v>
      </c>
      <c r="P4724">
        <v>90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317.02499999999998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2770510</v>
      </c>
      <c r="B4725">
        <v>1</v>
      </c>
      <c r="C4725" t="s">
        <v>76</v>
      </c>
      <c r="D4725" t="s">
        <v>104</v>
      </c>
      <c r="E4725" t="s">
        <v>158</v>
      </c>
      <c r="F4725" t="s">
        <v>341</v>
      </c>
      <c r="G4725" t="s">
        <v>199</v>
      </c>
      <c r="H4725" t="s">
        <v>47</v>
      </c>
      <c r="I4725" t="s">
        <v>129</v>
      </c>
      <c r="J4725" t="s">
        <v>130</v>
      </c>
      <c r="K4725" t="s">
        <v>131</v>
      </c>
      <c r="L4725" t="s">
        <v>13148</v>
      </c>
      <c r="M4725" t="s">
        <v>13149</v>
      </c>
      <c r="N4725">
        <v>0.16388888800000001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284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46.544443999999999</v>
      </c>
    </row>
    <row r="4726" spans="1:26" x14ac:dyDescent="0.3">
      <c r="A4726">
        <v>2770513</v>
      </c>
      <c r="B4726">
        <v>1</v>
      </c>
      <c r="C4726" t="s">
        <v>76</v>
      </c>
      <c r="D4726" t="s">
        <v>104</v>
      </c>
      <c r="E4726" t="s">
        <v>126</v>
      </c>
      <c r="F4726" t="s">
        <v>13150</v>
      </c>
      <c r="G4726" t="s">
        <v>128</v>
      </c>
      <c r="H4726" t="s">
        <v>46</v>
      </c>
      <c r="I4726" t="s">
        <v>129</v>
      </c>
      <c r="J4726" t="s">
        <v>130</v>
      </c>
      <c r="K4726" t="s">
        <v>131</v>
      </c>
      <c r="L4726" t="s">
        <v>13151</v>
      </c>
      <c r="M4726" t="s">
        <v>13152</v>
      </c>
      <c r="N4726">
        <v>3.0744444440000001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21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64.563333</v>
      </c>
    </row>
    <row r="4727" spans="1:26" x14ac:dyDescent="0.3">
      <c r="A4727">
        <v>2770517</v>
      </c>
      <c r="B4727">
        <v>1</v>
      </c>
      <c r="C4727" t="s">
        <v>76</v>
      </c>
      <c r="D4727" t="s">
        <v>81</v>
      </c>
      <c r="E4727" t="s">
        <v>145</v>
      </c>
      <c r="F4727" t="s">
        <v>13153</v>
      </c>
      <c r="G4727" t="s">
        <v>135</v>
      </c>
      <c r="H4727" t="s">
        <v>46</v>
      </c>
      <c r="I4727" t="s">
        <v>129</v>
      </c>
      <c r="J4727" t="s">
        <v>130</v>
      </c>
      <c r="K4727" t="s">
        <v>131</v>
      </c>
      <c r="L4727" t="s">
        <v>13154</v>
      </c>
      <c r="M4727" t="s">
        <v>13155</v>
      </c>
      <c r="N4727">
        <v>3.2258333330000002</v>
      </c>
      <c r="O4727">
        <v>0</v>
      </c>
      <c r="P4727">
        <v>85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274.19583299999999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2770516</v>
      </c>
      <c r="B4728">
        <v>1</v>
      </c>
      <c r="C4728" t="s">
        <v>76</v>
      </c>
      <c r="D4728" t="s">
        <v>80</v>
      </c>
      <c r="E4728" t="s">
        <v>153</v>
      </c>
      <c r="F4728" t="s">
        <v>12524</v>
      </c>
      <c r="G4728" t="s">
        <v>155</v>
      </c>
      <c r="H4728" t="s">
        <v>46</v>
      </c>
      <c r="I4728" t="s">
        <v>129</v>
      </c>
      <c r="J4728" t="s">
        <v>130</v>
      </c>
      <c r="K4728" t="s">
        <v>131</v>
      </c>
      <c r="L4728" t="s">
        <v>13156</v>
      </c>
      <c r="M4728" t="s">
        <v>13157</v>
      </c>
      <c r="N4728">
        <v>6.8208333330000004</v>
      </c>
      <c r="O4728">
        <v>0</v>
      </c>
      <c r="P4728">
        <v>3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20.462499999999999</v>
      </c>
      <c r="W4728">
        <v>0</v>
      </c>
      <c r="X4728">
        <v>0</v>
      </c>
      <c r="Y4728">
        <v>0</v>
      </c>
      <c r="Z4728">
        <v>0</v>
      </c>
    </row>
    <row r="4729" spans="1:26" x14ac:dyDescent="0.3">
      <c r="A4729">
        <v>2770518</v>
      </c>
      <c r="B4729">
        <v>1</v>
      </c>
      <c r="C4729" t="s">
        <v>76</v>
      </c>
      <c r="D4729" t="s">
        <v>91</v>
      </c>
      <c r="E4729" t="s">
        <v>126</v>
      </c>
      <c r="F4729" t="s">
        <v>2964</v>
      </c>
      <c r="G4729" t="s">
        <v>128</v>
      </c>
      <c r="H4729" t="s">
        <v>46</v>
      </c>
      <c r="I4729" t="s">
        <v>129</v>
      </c>
      <c r="J4729" t="s">
        <v>130</v>
      </c>
      <c r="K4729" t="s">
        <v>131</v>
      </c>
      <c r="L4729" t="s">
        <v>13158</v>
      </c>
      <c r="M4729" t="s">
        <v>13159</v>
      </c>
      <c r="N4729">
        <v>2.628333333</v>
      </c>
      <c r="O4729">
        <v>0</v>
      </c>
      <c r="P4729">
        <v>535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1406.1583330000001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2770519</v>
      </c>
      <c r="B4730">
        <v>1</v>
      </c>
      <c r="C4730" t="s">
        <v>76</v>
      </c>
      <c r="D4730" t="s">
        <v>93</v>
      </c>
      <c r="E4730" t="s">
        <v>126</v>
      </c>
      <c r="F4730" t="s">
        <v>13160</v>
      </c>
      <c r="G4730" t="s">
        <v>160</v>
      </c>
      <c r="H4730" t="s">
        <v>46</v>
      </c>
      <c r="I4730" t="s">
        <v>129</v>
      </c>
      <c r="J4730" t="s">
        <v>130</v>
      </c>
      <c r="K4730" t="s">
        <v>131</v>
      </c>
      <c r="L4730" t="s">
        <v>13161</v>
      </c>
      <c r="M4730" t="s">
        <v>13162</v>
      </c>
      <c r="N4730">
        <v>2.133888888</v>
      </c>
      <c r="O4730">
        <v>0</v>
      </c>
      <c r="P4730">
        <v>66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140.83666700000001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2770524</v>
      </c>
      <c r="B4731">
        <v>1</v>
      </c>
      <c r="C4731" t="s">
        <v>76</v>
      </c>
      <c r="D4731" t="s">
        <v>101</v>
      </c>
      <c r="E4731" t="s">
        <v>126</v>
      </c>
      <c r="F4731" t="s">
        <v>11227</v>
      </c>
      <c r="G4731" t="s">
        <v>4672</v>
      </c>
      <c r="H4731" t="s">
        <v>46</v>
      </c>
      <c r="I4731" t="s">
        <v>129</v>
      </c>
      <c r="J4731" t="s">
        <v>130</v>
      </c>
      <c r="K4731" t="s">
        <v>131</v>
      </c>
      <c r="L4731" t="s">
        <v>13163</v>
      </c>
      <c r="M4731" t="s">
        <v>13164</v>
      </c>
      <c r="N4731">
        <v>6.5708333330000004</v>
      </c>
      <c r="O4731">
        <v>0</v>
      </c>
      <c r="P4731">
        <v>139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913.34583299999997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2770523</v>
      </c>
      <c r="B4732">
        <v>1</v>
      </c>
      <c r="C4732" t="s">
        <v>77</v>
      </c>
      <c r="D4732" t="s">
        <v>124</v>
      </c>
      <c r="E4732" t="s">
        <v>167</v>
      </c>
      <c r="F4732" t="s">
        <v>13165</v>
      </c>
      <c r="G4732" t="s">
        <v>128</v>
      </c>
      <c r="H4732" t="s">
        <v>46</v>
      </c>
      <c r="I4732" t="s">
        <v>129</v>
      </c>
      <c r="J4732" t="s">
        <v>130</v>
      </c>
      <c r="K4732" t="s">
        <v>131</v>
      </c>
      <c r="L4732" t="s">
        <v>13166</v>
      </c>
      <c r="M4732" t="s">
        <v>13167</v>
      </c>
      <c r="N4732">
        <v>2.713333333</v>
      </c>
      <c r="O4732">
        <v>0</v>
      </c>
      <c r="P4732">
        <v>185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501.96666699999997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2770525</v>
      </c>
      <c r="B4733">
        <v>1</v>
      </c>
      <c r="C4733" t="s">
        <v>76</v>
      </c>
      <c r="D4733" t="s">
        <v>78</v>
      </c>
      <c r="E4733" t="s">
        <v>153</v>
      </c>
      <c r="F4733" t="s">
        <v>13168</v>
      </c>
      <c r="G4733" t="s">
        <v>206</v>
      </c>
      <c r="H4733" t="s">
        <v>46</v>
      </c>
      <c r="I4733" t="s">
        <v>129</v>
      </c>
      <c r="J4733" t="s">
        <v>130</v>
      </c>
      <c r="K4733" t="s">
        <v>131</v>
      </c>
      <c r="L4733" t="s">
        <v>13169</v>
      </c>
      <c r="M4733" t="s">
        <v>13170</v>
      </c>
      <c r="N4733">
        <v>1.42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1.42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2770527</v>
      </c>
      <c r="B4734">
        <v>1</v>
      </c>
      <c r="C4734" t="s">
        <v>76</v>
      </c>
      <c r="D4734" t="s">
        <v>101</v>
      </c>
      <c r="E4734" t="s">
        <v>163</v>
      </c>
      <c r="F4734" t="s">
        <v>13171</v>
      </c>
      <c r="G4734" t="s">
        <v>264</v>
      </c>
      <c r="H4734" t="s">
        <v>47</v>
      </c>
      <c r="I4734" t="s">
        <v>129</v>
      </c>
      <c r="J4734" t="s">
        <v>130</v>
      </c>
      <c r="K4734" t="s">
        <v>131</v>
      </c>
      <c r="L4734" t="s">
        <v>13172</v>
      </c>
      <c r="M4734" t="s">
        <v>13173</v>
      </c>
      <c r="N4734">
        <v>1.6105555549999999</v>
      </c>
      <c r="O4734">
        <v>7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11.273889</v>
      </c>
      <c r="V4734">
        <v>0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2770526</v>
      </c>
      <c r="B4735">
        <v>1</v>
      </c>
      <c r="C4735" t="s">
        <v>76</v>
      </c>
      <c r="D4735" t="s">
        <v>100</v>
      </c>
      <c r="E4735" t="s">
        <v>167</v>
      </c>
      <c r="F4735" t="s">
        <v>13174</v>
      </c>
      <c r="G4735" t="s">
        <v>195</v>
      </c>
      <c r="H4735" t="s">
        <v>46</v>
      </c>
      <c r="I4735" t="s">
        <v>129</v>
      </c>
      <c r="J4735" t="s">
        <v>130</v>
      </c>
      <c r="K4735" t="s">
        <v>131</v>
      </c>
      <c r="L4735" t="s">
        <v>13175</v>
      </c>
      <c r="M4735" t="s">
        <v>13176</v>
      </c>
      <c r="N4735">
        <v>1.330833333</v>
      </c>
      <c r="O4735">
        <v>0</v>
      </c>
      <c r="P4735">
        <v>106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141.068333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2770528</v>
      </c>
      <c r="B4736">
        <v>1</v>
      </c>
      <c r="C4736" t="s">
        <v>76</v>
      </c>
      <c r="D4736" t="s">
        <v>104</v>
      </c>
      <c r="E4736" t="s">
        <v>158</v>
      </c>
      <c r="F4736" t="s">
        <v>341</v>
      </c>
      <c r="G4736" t="s">
        <v>199</v>
      </c>
      <c r="H4736" t="s">
        <v>47</v>
      </c>
      <c r="I4736" t="s">
        <v>129</v>
      </c>
      <c r="J4736" t="s">
        <v>130</v>
      </c>
      <c r="K4736" t="s">
        <v>131</v>
      </c>
      <c r="L4736" t="s">
        <v>13177</v>
      </c>
      <c r="M4736" t="s">
        <v>13178</v>
      </c>
      <c r="N4736">
        <v>0.32888888799999999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284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93.404443999999998</v>
      </c>
    </row>
    <row r="4737" spans="1:26" x14ac:dyDescent="0.3">
      <c r="A4737">
        <v>2770529</v>
      </c>
      <c r="B4737">
        <v>1</v>
      </c>
      <c r="C4737" t="s">
        <v>76</v>
      </c>
      <c r="D4737" t="s">
        <v>81</v>
      </c>
      <c r="E4737" t="s">
        <v>145</v>
      </c>
      <c r="F4737" t="s">
        <v>13179</v>
      </c>
      <c r="G4737" t="s">
        <v>135</v>
      </c>
      <c r="H4737" t="s">
        <v>46</v>
      </c>
      <c r="I4737" t="s">
        <v>129</v>
      </c>
      <c r="J4737" t="s">
        <v>130</v>
      </c>
      <c r="K4737" t="s">
        <v>131</v>
      </c>
      <c r="L4737" t="s">
        <v>13180</v>
      </c>
      <c r="M4737" t="s">
        <v>13181</v>
      </c>
      <c r="N4737">
        <v>6.7822222219999997</v>
      </c>
      <c r="O4737">
        <v>0</v>
      </c>
      <c r="P4737">
        <v>16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108.515556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2770536</v>
      </c>
      <c r="B4738">
        <v>1</v>
      </c>
      <c r="C4738" t="s">
        <v>76</v>
      </c>
      <c r="D4738" t="s">
        <v>80</v>
      </c>
      <c r="E4738" t="s">
        <v>153</v>
      </c>
      <c r="F4738" t="s">
        <v>13182</v>
      </c>
      <c r="G4738" t="s">
        <v>155</v>
      </c>
      <c r="H4738" t="s">
        <v>46</v>
      </c>
      <c r="I4738" t="s">
        <v>129</v>
      </c>
      <c r="J4738" t="s">
        <v>130</v>
      </c>
      <c r="K4738" t="s">
        <v>131</v>
      </c>
      <c r="L4738" t="s">
        <v>13183</v>
      </c>
      <c r="M4738" t="s">
        <v>13184</v>
      </c>
      <c r="N4738">
        <v>8.3788888880000005</v>
      </c>
      <c r="O4738">
        <v>0</v>
      </c>
      <c r="P4738">
        <v>7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58.652222000000002</v>
      </c>
      <c r="W4738">
        <v>0</v>
      </c>
      <c r="X4738">
        <v>0</v>
      </c>
      <c r="Y4738">
        <v>0</v>
      </c>
      <c r="Z4738">
        <v>0</v>
      </c>
    </row>
    <row r="4739" spans="1:26" x14ac:dyDescent="0.3">
      <c r="A4739">
        <v>2770534</v>
      </c>
      <c r="B4739">
        <v>1</v>
      </c>
      <c r="C4739" t="s">
        <v>76</v>
      </c>
      <c r="D4739" t="s">
        <v>81</v>
      </c>
      <c r="E4739" t="s">
        <v>145</v>
      </c>
      <c r="F4739" t="s">
        <v>5092</v>
      </c>
      <c r="G4739" t="s">
        <v>135</v>
      </c>
      <c r="H4739" t="s">
        <v>46</v>
      </c>
      <c r="I4739" t="s">
        <v>129</v>
      </c>
      <c r="J4739" t="s">
        <v>130</v>
      </c>
      <c r="K4739" t="s">
        <v>131</v>
      </c>
      <c r="L4739" t="s">
        <v>13185</v>
      </c>
      <c r="M4739" t="s">
        <v>13186</v>
      </c>
      <c r="N4739">
        <v>4.0475000000000003</v>
      </c>
      <c r="O4739">
        <v>0</v>
      </c>
      <c r="P4739">
        <v>75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303.5625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2770535</v>
      </c>
      <c r="B4740">
        <v>1</v>
      </c>
      <c r="C4740" t="s">
        <v>76</v>
      </c>
      <c r="D4740" t="s">
        <v>78</v>
      </c>
      <c r="E4740" t="s">
        <v>126</v>
      </c>
      <c r="F4740" t="s">
        <v>1264</v>
      </c>
      <c r="G4740" t="s">
        <v>135</v>
      </c>
      <c r="H4740" t="s">
        <v>46</v>
      </c>
      <c r="I4740" t="s">
        <v>129</v>
      </c>
      <c r="J4740" t="s">
        <v>130</v>
      </c>
      <c r="K4740" t="s">
        <v>131</v>
      </c>
      <c r="L4740" t="s">
        <v>13187</v>
      </c>
      <c r="M4740" t="s">
        <v>13188</v>
      </c>
      <c r="N4740">
        <v>1.5008333330000001</v>
      </c>
      <c r="O4740">
        <v>0</v>
      </c>
      <c r="P4740">
        <v>63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94.552499999999995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2770544</v>
      </c>
      <c r="B4741">
        <v>1</v>
      </c>
      <c r="C4741" t="s">
        <v>77</v>
      </c>
      <c r="D4741" t="s">
        <v>116</v>
      </c>
      <c r="E4741" t="s">
        <v>222</v>
      </c>
      <c r="F4741" t="s">
        <v>13189</v>
      </c>
      <c r="G4741" t="s">
        <v>199</v>
      </c>
      <c r="H4741" t="s">
        <v>47</v>
      </c>
      <c r="I4741" t="s">
        <v>129</v>
      </c>
      <c r="J4741" t="s">
        <v>130</v>
      </c>
      <c r="K4741" t="s">
        <v>131</v>
      </c>
      <c r="L4741" t="s">
        <v>13190</v>
      </c>
      <c r="M4741" t="s">
        <v>13191</v>
      </c>
      <c r="N4741">
        <v>1.1972222219999999</v>
      </c>
      <c r="O4741">
        <v>0</v>
      </c>
      <c r="P4741">
        <v>553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662.06388900000002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2770545</v>
      </c>
      <c r="B4742">
        <v>1</v>
      </c>
      <c r="C4742" t="s">
        <v>76</v>
      </c>
      <c r="D4742" t="s">
        <v>101</v>
      </c>
      <c r="E4742" t="s">
        <v>145</v>
      </c>
      <c r="F4742" t="s">
        <v>13192</v>
      </c>
      <c r="G4742" t="s">
        <v>227</v>
      </c>
      <c r="H4742" t="s">
        <v>46</v>
      </c>
      <c r="I4742" t="s">
        <v>129</v>
      </c>
      <c r="J4742" t="s">
        <v>130</v>
      </c>
      <c r="K4742" t="s">
        <v>131</v>
      </c>
      <c r="L4742" t="s">
        <v>13193</v>
      </c>
      <c r="M4742" t="s">
        <v>13194</v>
      </c>
      <c r="N4742">
        <v>3.9508333329999998</v>
      </c>
      <c r="O4742">
        <v>0</v>
      </c>
      <c r="P4742">
        <v>84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331.87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2770551</v>
      </c>
      <c r="B4743">
        <v>1</v>
      </c>
      <c r="C4743" t="s">
        <v>76</v>
      </c>
      <c r="D4743" t="s">
        <v>92</v>
      </c>
      <c r="E4743" t="s">
        <v>163</v>
      </c>
      <c r="F4743" t="s">
        <v>13195</v>
      </c>
      <c r="G4743" t="s">
        <v>264</v>
      </c>
      <c r="H4743" t="s">
        <v>47</v>
      </c>
      <c r="I4743" t="s">
        <v>129</v>
      </c>
      <c r="J4743" t="s">
        <v>130</v>
      </c>
      <c r="K4743" t="s">
        <v>131</v>
      </c>
      <c r="L4743" t="s">
        <v>13196</v>
      </c>
      <c r="M4743" t="s">
        <v>13197</v>
      </c>
      <c r="N4743">
        <v>1.359444444</v>
      </c>
      <c r="O4743">
        <v>0</v>
      </c>
      <c r="P4743">
        <v>0</v>
      </c>
      <c r="Q4743">
        <v>0</v>
      </c>
      <c r="R4743">
        <v>0</v>
      </c>
      <c r="S4743">
        <v>1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1.3594440000000001</v>
      </c>
      <c r="Z4743">
        <v>0</v>
      </c>
    </row>
    <row r="4744" spans="1:26" x14ac:dyDescent="0.3">
      <c r="A4744">
        <v>2770552</v>
      </c>
      <c r="B4744">
        <v>1</v>
      </c>
      <c r="C4744" t="s">
        <v>76</v>
      </c>
      <c r="D4744" t="s">
        <v>89</v>
      </c>
      <c r="E4744" t="s">
        <v>222</v>
      </c>
      <c r="F4744" t="s">
        <v>618</v>
      </c>
      <c r="G4744" t="s">
        <v>199</v>
      </c>
      <c r="H4744" t="s">
        <v>47</v>
      </c>
      <c r="I4744" t="s">
        <v>129</v>
      </c>
      <c r="J4744" t="s">
        <v>130</v>
      </c>
      <c r="K4744" t="s">
        <v>131</v>
      </c>
      <c r="L4744" t="s">
        <v>13198</v>
      </c>
      <c r="M4744" t="s">
        <v>13199</v>
      </c>
      <c r="N4744">
        <v>0.85055555500000002</v>
      </c>
      <c r="O4744">
        <v>56</v>
      </c>
      <c r="P4744">
        <v>261</v>
      </c>
      <c r="Q4744">
        <v>0</v>
      </c>
      <c r="R4744">
        <v>0</v>
      </c>
      <c r="S4744">
        <v>0</v>
      </c>
      <c r="T4744">
        <v>0</v>
      </c>
      <c r="U4744">
        <v>47.631110999999997</v>
      </c>
      <c r="V4744">
        <v>221.995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2770559</v>
      </c>
      <c r="B4745">
        <v>1</v>
      </c>
      <c r="C4745" t="s">
        <v>76</v>
      </c>
      <c r="D4745" t="s">
        <v>104</v>
      </c>
      <c r="E4745" t="s">
        <v>126</v>
      </c>
      <c r="F4745" t="s">
        <v>13200</v>
      </c>
      <c r="G4745" t="s">
        <v>128</v>
      </c>
      <c r="H4745" t="s">
        <v>46</v>
      </c>
      <c r="I4745" t="s">
        <v>129</v>
      </c>
      <c r="J4745" t="s">
        <v>130</v>
      </c>
      <c r="K4745" t="s">
        <v>131</v>
      </c>
      <c r="L4745" t="s">
        <v>13201</v>
      </c>
      <c r="M4745" t="s">
        <v>13202</v>
      </c>
      <c r="N4745">
        <v>2.7227777770000001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24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65.346666999999997</v>
      </c>
    </row>
    <row r="4746" spans="1:26" x14ac:dyDescent="0.3">
      <c r="A4746">
        <v>2770553</v>
      </c>
      <c r="B4746">
        <v>1</v>
      </c>
      <c r="C4746" t="s">
        <v>76</v>
      </c>
      <c r="D4746" t="s">
        <v>99</v>
      </c>
      <c r="E4746" t="s">
        <v>158</v>
      </c>
      <c r="F4746" t="s">
        <v>13203</v>
      </c>
      <c r="G4746" t="s">
        <v>199</v>
      </c>
      <c r="H4746" t="s">
        <v>47</v>
      </c>
      <c r="I4746" t="s">
        <v>129</v>
      </c>
      <c r="J4746" t="s">
        <v>130</v>
      </c>
      <c r="K4746" t="s">
        <v>131</v>
      </c>
      <c r="L4746" t="s">
        <v>13204</v>
      </c>
      <c r="M4746" t="s">
        <v>13205</v>
      </c>
      <c r="N4746">
        <v>0.31</v>
      </c>
      <c r="O4746">
        <v>32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9.92</v>
      </c>
      <c r="V4746">
        <v>0</v>
      </c>
      <c r="W4746">
        <v>0</v>
      </c>
      <c r="X4746">
        <v>0</v>
      </c>
      <c r="Y4746">
        <v>0</v>
      </c>
      <c r="Z4746">
        <v>0</v>
      </c>
    </row>
    <row r="4747" spans="1:26" x14ac:dyDescent="0.3">
      <c r="A4747">
        <v>2770556</v>
      </c>
      <c r="B4747">
        <v>1</v>
      </c>
      <c r="C4747" t="s">
        <v>76</v>
      </c>
      <c r="D4747" t="s">
        <v>99</v>
      </c>
      <c r="E4747" t="s">
        <v>163</v>
      </c>
      <c r="F4747" t="s">
        <v>13206</v>
      </c>
      <c r="G4747" t="s">
        <v>923</v>
      </c>
      <c r="H4747" t="s">
        <v>47</v>
      </c>
      <c r="I4747" t="s">
        <v>129</v>
      </c>
      <c r="J4747" t="s">
        <v>130</v>
      </c>
      <c r="K4747" t="s">
        <v>131</v>
      </c>
      <c r="L4747" t="s">
        <v>13207</v>
      </c>
      <c r="M4747" t="s">
        <v>13208</v>
      </c>
      <c r="N4747">
        <v>1.601388888</v>
      </c>
      <c r="O4747">
        <v>0</v>
      </c>
      <c r="P4747">
        <v>30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48.041666999999997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2770557</v>
      </c>
      <c r="B4748">
        <v>1</v>
      </c>
      <c r="C4748" t="s">
        <v>76</v>
      </c>
      <c r="D4748" t="s">
        <v>78</v>
      </c>
      <c r="E4748" t="s">
        <v>163</v>
      </c>
      <c r="F4748" t="s">
        <v>13209</v>
      </c>
      <c r="G4748" t="s">
        <v>348</v>
      </c>
      <c r="H4748" t="s">
        <v>47</v>
      </c>
      <c r="I4748" t="s">
        <v>129</v>
      </c>
      <c r="J4748" t="s">
        <v>130</v>
      </c>
      <c r="K4748" t="s">
        <v>142</v>
      </c>
      <c r="L4748" t="s">
        <v>13210</v>
      </c>
      <c r="M4748" t="s">
        <v>13211</v>
      </c>
      <c r="N4748">
        <v>4.7527777770000004</v>
      </c>
      <c r="O4748">
        <v>1</v>
      </c>
      <c r="P4748">
        <v>8133</v>
      </c>
      <c r="Q4748">
        <v>0</v>
      </c>
      <c r="R4748">
        <v>0</v>
      </c>
      <c r="S4748">
        <v>0</v>
      </c>
      <c r="T4748">
        <v>0</v>
      </c>
      <c r="U4748">
        <v>4.7527780000000002</v>
      </c>
      <c r="V4748">
        <v>38654.341659999998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2770558</v>
      </c>
      <c r="B4749">
        <v>1</v>
      </c>
      <c r="C4749" t="s">
        <v>76</v>
      </c>
      <c r="D4749" t="s">
        <v>78</v>
      </c>
      <c r="E4749" t="s">
        <v>153</v>
      </c>
      <c r="F4749" t="s">
        <v>13212</v>
      </c>
      <c r="G4749" t="s">
        <v>206</v>
      </c>
      <c r="H4749" t="s">
        <v>46</v>
      </c>
      <c r="I4749" t="s">
        <v>129</v>
      </c>
      <c r="J4749" t="s">
        <v>130</v>
      </c>
      <c r="K4749" t="s">
        <v>131</v>
      </c>
      <c r="L4749" t="s">
        <v>13213</v>
      </c>
      <c r="M4749" t="s">
        <v>13214</v>
      </c>
      <c r="N4749">
        <v>1.459166666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1.4591670000000001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2770562</v>
      </c>
      <c r="B4750">
        <v>1</v>
      </c>
      <c r="C4750" t="s">
        <v>76</v>
      </c>
      <c r="D4750" t="s">
        <v>86</v>
      </c>
      <c r="E4750" t="s">
        <v>153</v>
      </c>
      <c r="F4750" t="s">
        <v>13215</v>
      </c>
      <c r="G4750" t="s">
        <v>249</v>
      </c>
      <c r="H4750" t="s">
        <v>46</v>
      </c>
      <c r="I4750" t="s">
        <v>129</v>
      </c>
      <c r="J4750" t="s">
        <v>130</v>
      </c>
      <c r="K4750" t="s">
        <v>131</v>
      </c>
      <c r="L4750" t="s">
        <v>13216</v>
      </c>
      <c r="M4750" t="s">
        <v>13217</v>
      </c>
      <c r="N4750">
        <v>3.011666666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3.0116670000000001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2770560</v>
      </c>
      <c r="B4751">
        <v>1</v>
      </c>
      <c r="C4751" t="s">
        <v>76</v>
      </c>
      <c r="D4751" t="s">
        <v>101</v>
      </c>
      <c r="E4751" t="s">
        <v>126</v>
      </c>
      <c r="F4751" t="s">
        <v>13218</v>
      </c>
      <c r="G4751" t="s">
        <v>348</v>
      </c>
      <c r="H4751" t="s">
        <v>46</v>
      </c>
      <c r="I4751" t="s">
        <v>129</v>
      </c>
      <c r="J4751" t="s">
        <v>130</v>
      </c>
      <c r="K4751" t="s">
        <v>142</v>
      </c>
      <c r="L4751" t="s">
        <v>13219</v>
      </c>
      <c r="M4751" t="s">
        <v>13220</v>
      </c>
      <c r="N4751">
        <v>9.3794444440000007</v>
      </c>
      <c r="O4751">
        <v>0</v>
      </c>
      <c r="P4751">
        <v>15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140.691667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2770561</v>
      </c>
      <c r="B4752">
        <v>1</v>
      </c>
      <c r="C4752" t="s">
        <v>77</v>
      </c>
      <c r="D4752" t="s">
        <v>123</v>
      </c>
      <c r="E4752" t="s">
        <v>158</v>
      </c>
      <c r="F4752" t="s">
        <v>13221</v>
      </c>
      <c r="G4752" t="s">
        <v>344</v>
      </c>
      <c r="H4752" t="s">
        <v>47</v>
      </c>
      <c r="I4752" t="s">
        <v>129</v>
      </c>
      <c r="J4752" t="s">
        <v>130</v>
      </c>
      <c r="K4752" t="s">
        <v>142</v>
      </c>
      <c r="L4752" t="s">
        <v>13222</v>
      </c>
      <c r="M4752" t="s">
        <v>13223</v>
      </c>
      <c r="N4752">
        <v>3.179444444</v>
      </c>
      <c r="O4752">
        <v>46</v>
      </c>
      <c r="P4752">
        <v>64</v>
      </c>
      <c r="Q4752">
        <v>0</v>
      </c>
      <c r="R4752">
        <v>0</v>
      </c>
      <c r="S4752">
        <v>0</v>
      </c>
      <c r="T4752">
        <v>0</v>
      </c>
      <c r="U4752">
        <v>146.25444400000001</v>
      </c>
      <c r="V4752">
        <v>203.484444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2770565</v>
      </c>
      <c r="B4753">
        <v>1</v>
      </c>
      <c r="C4753" t="s">
        <v>76</v>
      </c>
      <c r="D4753" t="s">
        <v>102</v>
      </c>
      <c r="E4753" t="s">
        <v>167</v>
      </c>
      <c r="F4753" t="s">
        <v>13224</v>
      </c>
      <c r="G4753" t="s">
        <v>344</v>
      </c>
      <c r="H4753" t="s">
        <v>46</v>
      </c>
      <c r="I4753" t="s">
        <v>129</v>
      </c>
      <c r="J4753" t="s">
        <v>130</v>
      </c>
      <c r="K4753" t="s">
        <v>142</v>
      </c>
      <c r="L4753" t="s">
        <v>13225</v>
      </c>
      <c r="M4753" t="s">
        <v>13226</v>
      </c>
      <c r="N4753">
        <v>6.3672222219999997</v>
      </c>
      <c r="O4753">
        <v>0</v>
      </c>
      <c r="P4753">
        <v>35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222.852778</v>
      </c>
      <c r="W4753">
        <v>0</v>
      </c>
      <c r="X4753">
        <v>0</v>
      </c>
      <c r="Y4753">
        <v>0</v>
      </c>
      <c r="Z4753">
        <v>0</v>
      </c>
    </row>
    <row r="4754" spans="1:26" x14ac:dyDescent="0.3">
      <c r="A4754">
        <v>2770570</v>
      </c>
      <c r="B4754">
        <v>1</v>
      </c>
      <c r="C4754" t="s">
        <v>77</v>
      </c>
      <c r="D4754" t="s">
        <v>118</v>
      </c>
      <c r="E4754" t="s">
        <v>153</v>
      </c>
      <c r="F4754" t="s">
        <v>12863</v>
      </c>
      <c r="G4754" t="s">
        <v>155</v>
      </c>
      <c r="H4754" t="s">
        <v>46</v>
      </c>
      <c r="I4754" t="s">
        <v>129</v>
      </c>
      <c r="J4754" t="s">
        <v>130</v>
      </c>
      <c r="K4754" t="s">
        <v>131</v>
      </c>
      <c r="L4754" t="s">
        <v>13227</v>
      </c>
      <c r="M4754" t="s">
        <v>13228</v>
      </c>
      <c r="N4754">
        <v>2.9883333329999999</v>
      </c>
      <c r="O4754">
        <v>0</v>
      </c>
      <c r="P4754">
        <v>10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29.883333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2770566</v>
      </c>
      <c r="B4755">
        <v>1</v>
      </c>
      <c r="C4755" t="s">
        <v>76</v>
      </c>
      <c r="D4755" t="s">
        <v>106</v>
      </c>
      <c r="E4755" t="s">
        <v>163</v>
      </c>
      <c r="F4755" t="s">
        <v>13229</v>
      </c>
      <c r="G4755" t="s">
        <v>348</v>
      </c>
      <c r="H4755" t="s">
        <v>47</v>
      </c>
      <c r="I4755" t="s">
        <v>129</v>
      </c>
      <c r="J4755" t="s">
        <v>130</v>
      </c>
      <c r="K4755" t="s">
        <v>142</v>
      </c>
      <c r="L4755" t="s">
        <v>13230</v>
      </c>
      <c r="M4755" t="s">
        <v>13231</v>
      </c>
      <c r="N4755">
        <v>7.6522222219999998</v>
      </c>
      <c r="O4755">
        <v>0</v>
      </c>
      <c r="P4755">
        <v>307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2349.2322220000001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2770569</v>
      </c>
      <c r="B4756">
        <v>1</v>
      </c>
      <c r="C4756" t="s">
        <v>76</v>
      </c>
      <c r="D4756" t="s">
        <v>85</v>
      </c>
      <c r="E4756" t="s">
        <v>153</v>
      </c>
      <c r="F4756" t="s">
        <v>13232</v>
      </c>
      <c r="G4756" t="s">
        <v>249</v>
      </c>
      <c r="H4756" t="s">
        <v>46</v>
      </c>
      <c r="I4756" t="s">
        <v>129</v>
      </c>
      <c r="J4756" t="s">
        <v>130</v>
      </c>
      <c r="K4756" t="s">
        <v>131</v>
      </c>
      <c r="L4756" t="s">
        <v>13233</v>
      </c>
      <c r="M4756" t="s">
        <v>13234</v>
      </c>
      <c r="N4756">
        <v>1.5725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1.5725</v>
      </c>
      <c r="W4756">
        <v>0</v>
      </c>
      <c r="X4756">
        <v>0</v>
      </c>
      <c r="Y4756">
        <v>0</v>
      </c>
      <c r="Z4756">
        <v>0</v>
      </c>
    </row>
    <row r="4757" spans="1:26" x14ac:dyDescent="0.3">
      <c r="A4757">
        <v>2770573</v>
      </c>
      <c r="B4757">
        <v>1</v>
      </c>
      <c r="C4757" t="s">
        <v>76</v>
      </c>
      <c r="D4757" t="s">
        <v>95</v>
      </c>
      <c r="E4757" t="s">
        <v>167</v>
      </c>
      <c r="F4757" t="s">
        <v>351</v>
      </c>
      <c r="G4757" t="s">
        <v>348</v>
      </c>
      <c r="H4757" t="s">
        <v>46</v>
      </c>
      <c r="I4757" t="s">
        <v>129</v>
      </c>
      <c r="J4757" t="s">
        <v>130</v>
      </c>
      <c r="K4757" t="s">
        <v>142</v>
      </c>
      <c r="L4757" t="s">
        <v>13235</v>
      </c>
      <c r="M4757" t="s">
        <v>13236</v>
      </c>
      <c r="N4757">
        <v>8.6480555549999991</v>
      </c>
      <c r="O4757">
        <v>0</v>
      </c>
      <c r="P4757">
        <v>0</v>
      </c>
      <c r="Q4757">
        <v>0</v>
      </c>
      <c r="R4757">
        <v>1</v>
      </c>
      <c r="S4757">
        <v>0</v>
      </c>
      <c r="T4757">
        <v>114</v>
      </c>
      <c r="U4757">
        <v>0</v>
      </c>
      <c r="V4757">
        <v>0</v>
      </c>
      <c r="W4757">
        <v>0</v>
      </c>
      <c r="X4757">
        <v>8.6480560000000004</v>
      </c>
      <c r="Y4757">
        <v>0</v>
      </c>
      <c r="Z4757">
        <v>985.878333</v>
      </c>
    </row>
    <row r="4758" spans="1:26" x14ac:dyDescent="0.3">
      <c r="A4758">
        <v>2770576</v>
      </c>
      <c r="B4758">
        <v>1</v>
      </c>
      <c r="C4758" t="s">
        <v>77</v>
      </c>
      <c r="D4758" t="s">
        <v>110</v>
      </c>
      <c r="E4758" t="s">
        <v>126</v>
      </c>
      <c r="F4758" t="s">
        <v>13237</v>
      </c>
      <c r="G4758" t="s">
        <v>348</v>
      </c>
      <c r="H4758" t="s">
        <v>46</v>
      </c>
      <c r="I4758" t="s">
        <v>129</v>
      </c>
      <c r="J4758" t="s">
        <v>130</v>
      </c>
      <c r="K4758" t="s">
        <v>142</v>
      </c>
      <c r="L4758" t="s">
        <v>13238</v>
      </c>
      <c r="M4758" t="s">
        <v>13239</v>
      </c>
      <c r="N4758">
        <v>2.0161111109999998</v>
      </c>
      <c r="O4758">
        <v>0</v>
      </c>
      <c r="P4758">
        <v>0</v>
      </c>
      <c r="Q4758">
        <v>0</v>
      </c>
      <c r="R4758">
        <v>20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40.322221999999996</v>
      </c>
      <c r="Y4758">
        <v>0</v>
      </c>
      <c r="Z4758">
        <v>0</v>
      </c>
    </row>
    <row r="4759" spans="1:26" x14ac:dyDescent="0.3">
      <c r="A4759">
        <v>2770596</v>
      </c>
      <c r="B4759">
        <v>1</v>
      </c>
      <c r="C4759" t="s">
        <v>76</v>
      </c>
      <c r="D4759" t="s">
        <v>89</v>
      </c>
      <c r="E4759" t="s">
        <v>167</v>
      </c>
      <c r="F4759" t="s">
        <v>13240</v>
      </c>
      <c r="G4759" t="s">
        <v>344</v>
      </c>
      <c r="H4759" t="s">
        <v>46</v>
      </c>
      <c r="I4759" t="s">
        <v>129</v>
      </c>
      <c r="J4759" t="s">
        <v>130</v>
      </c>
      <c r="K4759" t="s">
        <v>142</v>
      </c>
      <c r="L4759" t="s">
        <v>13241</v>
      </c>
      <c r="M4759" t="s">
        <v>13242</v>
      </c>
      <c r="N4759">
        <v>4.2911111110000002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48</v>
      </c>
      <c r="U4759">
        <v>0</v>
      </c>
      <c r="V4759">
        <v>4.2911109999999999</v>
      </c>
      <c r="W4759">
        <v>0</v>
      </c>
      <c r="X4759">
        <v>0</v>
      </c>
      <c r="Y4759">
        <v>0</v>
      </c>
      <c r="Z4759">
        <v>205.973333</v>
      </c>
    </row>
    <row r="4760" spans="1:26" x14ac:dyDescent="0.3">
      <c r="A4760">
        <v>2770582</v>
      </c>
      <c r="B4760">
        <v>1</v>
      </c>
      <c r="C4760" t="s">
        <v>76</v>
      </c>
      <c r="D4760" t="s">
        <v>79</v>
      </c>
      <c r="E4760" t="s">
        <v>126</v>
      </c>
      <c r="F4760" t="s">
        <v>13243</v>
      </c>
      <c r="G4760" t="s">
        <v>578</v>
      </c>
      <c r="H4760" t="s">
        <v>46</v>
      </c>
      <c r="I4760" t="s">
        <v>129</v>
      </c>
      <c r="J4760" t="s">
        <v>15</v>
      </c>
      <c r="K4760" t="s">
        <v>131</v>
      </c>
      <c r="L4760" t="s">
        <v>13244</v>
      </c>
      <c r="M4760" t="s">
        <v>13245</v>
      </c>
      <c r="N4760">
        <v>2.4394444439999998</v>
      </c>
      <c r="O4760">
        <v>0</v>
      </c>
      <c r="P4760">
        <v>13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31.712778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2770580</v>
      </c>
      <c r="B4761">
        <v>1</v>
      </c>
      <c r="C4761" t="s">
        <v>76</v>
      </c>
      <c r="D4761" t="s">
        <v>96</v>
      </c>
      <c r="E4761" t="s">
        <v>222</v>
      </c>
      <c r="F4761" t="s">
        <v>13246</v>
      </c>
      <c r="G4761" t="s">
        <v>344</v>
      </c>
      <c r="H4761" t="s">
        <v>47</v>
      </c>
      <c r="I4761" t="s">
        <v>129</v>
      </c>
      <c r="J4761" t="s">
        <v>130</v>
      </c>
      <c r="K4761" t="s">
        <v>142</v>
      </c>
      <c r="L4761" t="s">
        <v>13247</v>
      </c>
      <c r="M4761" t="s">
        <v>13248</v>
      </c>
      <c r="N4761">
        <v>3.6305555549999999</v>
      </c>
      <c r="O4761">
        <v>50</v>
      </c>
      <c r="P4761">
        <v>1767</v>
      </c>
      <c r="Q4761">
        <v>0</v>
      </c>
      <c r="R4761">
        <v>0</v>
      </c>
      <c r="S4761">
        <v>0</v>
      </c>
      <c r="T4761">
        <v>0</v>
      </c>
      <c r="U4761">
        <v>181.52777800000001</v>
      </c>
      <c r="V4761">
        <v>6415.1916659999997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2770581</v>
      </c>
      <c r="B4762">
        <v>1</v>
      </c>
      <c r="C4762" t="s">
        <v>76</v>
      </c>
      <c r="D4762" t="s">
        <v>104</v>
      </c>
      <c r="E4762" t="s">
        <v>163</v>
      </c>
      <c r="F4762" t="s">
        <v>3040</v>
      </c>
      <c r="G4762" t="s">
        <v>348</v>
      </c>
      <c r="H4762" t="s">
        <v>47</v>
      </c>
      <c r="I4762" t="s">
        <v>129</v>
      </c>
      <c r="J4762" t="s">
        <v>130</v>
      </c>
      <c r="K4762" t="s">
        <v>142</v>
      </c>
      <c r="L4762" t="s">
        <v>13249</v>
      </c>
      <c r="M4762" t="s">
        <v>13250</v>
      </c>
      <c r="N4762">
        <v>8.1077777770000008</v>
      </c>
      <c r="O4762">
        <v>0</v>
      </c>
      <c r="P4762">
        <v>0</v>
      </c>
      <c r="Q4762">
        <v>0</v>
      </c>
      <c r="R4762">
        <v>59</v>
      </c>
      <c r="S4762">
        <v>0</v>
      </c>
      <c r="T4762">
        <v>200</v>
      </c>
      <c r="U4762">
        <v>0</v>
      </c>
      <c r="V4762">
        <v>0</v>
      </c>
      <c r="W4762">
        <v>0</v>
      </c>
      <c r="X4762">
        <v>478.35888899999998</v>
      </c>
      <c r="Y4762">
        <v>0</v>
      </c>
      <c r="Z4762">
        <v>1621.5555549999999</v>
      </c>
    </row>
    <row r="4763" spans="1:26" x14ac:dyDescent="0.3">
      <c r="A4763">
        <v>2770583</v>
      </c>
      <c r="B4763">
        <v>1</v>
      </c>
      <c r="C4763" t="s">
        <v>77</v>
      </c>
      <c r="D4763" t="s">
        <v>108</v>
      </c>
      <c r="E4763" t="s">
        <v>222</v>
      </c>
      <c r="F4763" t="s">
        <v>13251</v>
      </c>
      <c r="G4763" t="s">
        <v>344</v>
      </c>
      <c r="H4763" t="s">
        <v>47</v>
      </c>
      <c r="I4763" t="s">
        <v>129</v>
      </c>
      <c r="J4763" t="s">
        <v>130</v>
      </c>
      <c r="K4763" t="s">
        <v>142</v>
      </c>
      <c r="L4763" t="s">
        <v>13252</v>
      </c>
      <c r="M4763" t="s">
        <v>13253</v>
      </c>
      <c r="N4763">
        <v>4.0466666660000001</v>
      </c>
      <c r="O4763">
        <v>0</v>
      </c>
      <c r="P4763">
        <v>0</v>
      </c>
      <c r="Q4763">
        <v>28</v>
      </c>
      <c r="R4763">
        <v>533</v>
      </c>
      <c r="S4763">
        <v>0</v>
      </c>
      <c r="T4763">
        <v>0</v>
      </c>
      <c r="U4763">
        <v>0</v>
      </c>
      <c r="V4763">
        <v>0</v>
      </c>
      <c r="W4763">
        <v>113.306667</v>
      </c>
      <c r="X4763">
        <v>2156.873333</v>
      </c>
      <c r="Y4763">
        <v>0</v>
      </c>
      <c r="Z4763">
        <v>0</v>
      </c>
    </row>
    <row r="4764" spans="1:26" x14ac:dyDescent="0.3">
      <c r="A4764">
        <v>2770585</v>
      </c>
      <c r="B4764">
        <v>1</v>
      </c>
      <c r="C4764" t="s">
        <v>76</v>
      </c>
      <c r="D4764" t="s">
        <v>92</v>
      </c>
      <c r="E4764" t="s">
        <v>153</v>
      </c>
      <c r="F4764" t="s">
        <v>13254</v>
      </c>
      <c r="G4764" t="s">
        <v>578</v>
      </c>
      <c r="H4764" t="s">
        <v>46</v>
      </c>
      <c r="I4764" t="s">
        <v>129</v>
      </c>
      <c r="J4764" t="s">
        <v>15</v>
      </c>
      <c r="K4764" t="s">
        <v>131</v>
      </c>
      <c r="L4764" t="s">
        <v>13255</v>
      </c>
      <c r="M4764" t="s">
        <v>13256</v>
      </c>
      <c r="N4764">
        <v>3.2741666660000002</v>
      </c>
      <c r="O4764">
        <v>0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3.2741669999999998</v>
      </c>
      <c r="Y4764">
        <v>0</v>
      </c>
      <c r="Z4764">
        <v>0</v>
      </c>
    </row>
    <row r="4765" spans="1:26" x14ac:dyDescent="0.3">
      <c r="A4765">
        <v>2770587</v>
      </c>
      <c r="B4765">
        <v>1</v>
      </c>
      <c r="C4765" t="s">
        <v>77</v>
      </c>
      <c r="D4765" t="s">
        <v>124</v>
      </c>
      <c r="E4765" t="s">
        <v>163</v>
      </c>
      <c r="F4765" t="s">
        <v>13257</v>
      </c>
      <c r="G4765" t="s">
        <v>348</v>
      </c>
      <c r="H4765" t="s">
        <v>47</v>
      </c>
      <c r="I4765" t="s">
        <v>129</v>
      </c>
      <c r="J4765" t="s">
        <v>130</v>
      </c>
      <c r="K4765" t="s">
        <v>142</v>
      </c>
      <c r="L4765" t="s">
        <v>13258</v>
      </c>
      <c r="M4765" t="s">
        <v>13259</v>
      </c>
      <c r="N4765">
        <v>6.699166666</v>
      </c>
      <c r="O4765">
        <v>0</v>
      </c>
      <c r="P4765">
        <v>2203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14758.264165000001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2770589</v>
      </c>
      <c r="B4766">
        <v>1</v>
      </c>
      <c r="C4766" t="s">
        <v>76</v>
      </c>
      <c r="D4766" t="s">
        <v>81</v>
      </c>
      <c r="E4766" t="s">
        <v>153</v>
      </c>
      <c r="F4766" t="s">
        <v>13260</v>
      </c>
      <c r="G4766" t="s">
        <v>155</v>
      </c>
      <c r="H4766" t="s">
        <v>46</v>
      </c>
      <c r="I4766" t="s">
        <v>129</v>
      </c>
      <c r="J4766" t="s">
        <v>130</v>
      </c>
      <c r="K4766" t="s">
        <v>131</v>
      </c>
      <c r="L4766" t="s">
        <v>13258</v>
      </c>
      <c r="M4766" t="s">
        <v>13261</v>
      </c>
      <c r="N4766">
        <v>0.80166666600000003</v>
      </c>
      <c r="O4766">
        <v>0</v>
      </c>
      <c r="P4766">
        <v>11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8.8183330000000009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2770593</v>
      </c>
      <c r="B4767">
        <v>1</v>
      </c>
      <c r="C4767" t="s">
        <v>76</v>
      </c>
      <c r="D4767" t="s">
        <v>90</v>
      </c>
      <c r="E4767" t="s">
        <v>126</v>
      </c>
      <c r="F4767" t="s">
        <v>13262</v>
      </c>
      <c r="G4767" t="s">
        <v>160</v>
      </c>
      <c r="H4767" t="s">
        <v>46</v>
      </c>
      <c r="I4767" t="s">
        <v>129</v>
      </c>
      <c r="J4767" t="s">
        <v>130</v>
      </c>
      <c r="K4767" t="s">
        <v>131</v>
      </c>
      <c r="L4767" t="s">
        <v>13263</v>
      </c>
      <c r="M4767" t="s">
        <v>13264</v>
      </c>
      <c r="N4767">
        <v>1.6844444439999999</v>
      </c>
      <c r="O4767">
        <v>0</v>
      </c>
      <c r="P4767">
        <v>3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5.0533330000000003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2770595</v>
      </c>
      <c r="B4768">
        <v>1</v>
      </c>
      <c r="C4768" t="s">
        <v>77</v>
      </c>
      <c r="D4768" t="s">
        <v>114</v>
      </c>
      <c r="E4768" t="s">
        <v>126</v>
      </c>
      <c r="F4768" t="s">
        <v>13265</v>
      </c>
      <c r="G4768" t="s">
        <v>344</v>
      </c>
      <c r="H4768" t="s">
        <v>46</v>
      </c>
      <c r="I4768" t="s">
        <v>129</v>
      </c>
      <c r="J4768" t="s">
        <v>130</v>
      </c>
      <c r="K4768" t="s">
        <v>142</v>
      </c>
      <c r="L4768" t="s">
        <v>13266</v>
      </c>
      <c r="M4768" t="s">
        <v>13267</v>
      </c>
      <c r="N4768">
        <v>1.0122222219999999</v>
      </c>
      <c r="O4768">
        <v>0</v>
      </c>
      <c r="P4768">
        <v>31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31.378889000000001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2770597</v>
      </c>
      <c r="B4769">
        <v>1</v>
      </c>
      <c r="C4769" t="s">
        <v>77</v>
      </c>
      <c r="D4769" t="s">
        <v>123</v>
      </c>
      <c r="E4769" t="s">
        <v>158</v>
      </c>
      <c r="F4769" t="s">
        <v>13268</v>
      </c>
      <c r="G4769" t="s">
        <v>199</v>
      </c>
      <c r="H4769" t="s">
        <v>47</v>
      </c>
      <c r="I4769" t="s">
        <v>129</v>
      </c>
      <c r="J4769" t="s">
        <v>130</v>
      </c>
      <c r="K4769" t="s">
        <v>131</v>
      </c>
      <c r="L4769" t="s">
        <v>13269</v>
      </c>
      <c r="M4769" t="s">
        <v>13270</v>
      </c>
      <c r="N4769">
        <v>1.154722222</v>
      </c>
      <c r="O4769">
        <v>7</v>
      </c>
      <c r="P4769">
        <v>282</v>
      </c>
      <c r="Q4769">
        <v>0</v>
      </c>
      <c r="R4769">
        <v>0</v>
      </c>
      <c r="S4769">
        <v>0</v>
      </c>
      <c r="T4769">
        <v>0</v>
      </c>
      <c r="U4769">
        <v>8.0830559999999991</v>
      </c>
      <c r="V4769">
        <v>325.63166699999999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2770607</v>
      </c>
      <c r="B4770">
        <v>1</v>
      </c>
      <c r="C4770" t="s">
        <v>76</v>
      </c>
      <c r="D4770" t="s">
        <v>94</v>
      </c>
      <c r="E4770" t="s">
        <v>163</v>
      </c>
      <c r="F4770" t="s">
        <v>13271</v>
      </c>
      <c r="G4770" t="s">
        <v>348</v>
      </c>
      <c r="H4770" t="s">
        <v>47</v>
      </c>
      <c r="I4770" t="s">
        <v>129</v>
      </c>
      <c r="J4770" t="s">
        <v>130</v>
      </c>
      <c r="K4770" t="s">
        <v>142</v>
      </c>
      <c r="L4770" t="s">
        <v>13269</v>
      </c>
      <c r="M4770" t="s">
        <v>13272</v>
      </c>
      <c r="N4770">
        <v>7.4530555549999997</v>
      </c>
      <c r="O4770">
        <v>0</v>
      </c>
      <c r="P4770">
        <v>0</v>
      </c>
      <c r="Q4770">
        <v>0</v>
      </c>
      <c r="R4770">
        <v>201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1498.064167</v>
      </c>
      <c r="Y4770">
        <v>0</v>
      </c>
      <c r="Z4770">
        <v>0</v>
      </c>
    </row>
    <row r="4771" spans="1:26" x14ac:dyDescent="0.3">
      <c r="A4771">
        <v>2770602</v>
      </c>
      <c r="B4771">
        <v>1</v>
      </c>
      <c r="C4771" t="s">
        <v>76</v>
      </c>
      <c r="D4771" t="s">
        <v>80</v>
      </c>
      <c r="E4771" t="s">
        <v>126</v>
      </c>
      <c r="F4771" t="s">
        <v>13273</v>
      </c>
      <c r="G4771" t="s">
        <v>128</v>
      </c>
      <c r="H4771" t="s">
        <v>46</v>
      </c>
      <c r="I4771" t="s">
        <v>129</v>
      </c>
      <c r="J4771" t="s">
        <v>130</v>
      </c>
      <c r="K4771" t="s">
        <v>131</v>
      </c>
      <c r="L4771" t="s">
        <v>13274</v>
      </c>
      <c r="M4771" t="s">
        <v>13275</v>
      </c>
      <c r="N4771">
        <v>1.535555555</v>
      </c>
      <c r="O4771">
        <v>0</v>
      </c>
      <c r="P4771">
        <v>12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18.426666999999998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2770601</v>
      </c>
      <c r="B4772">
        <v>1</v>
      </c>
      <c r="C4772" t="s">
        <v>76</v>
      </c>
      <c r="D4772" t="s">
        <v>78</v>
      </c>
      <c r="E4772" t="s">
        <v>145</v>
      </c>
      <c r="F4772" t="s">
        <v>13276</v>
      </c>
      <c r="G4772" t="s">
        <v>150</v>
      </c>
      <c r="H4772" t="s">
        <v>46</v>
      </c>
      <c r="I4772" t="s">
        <v>129</v>
      </c>
      <c r="J4772" t="s">
        <v>130</v>
      </c>
      <c r="K4772" t="s">
        <v>131</v>
      </c>
      <c r="L4772" t="s">
        <v>13277</v>
      </c>
      <c r="M4772" t="s">
        <v>13278</v>
      </c>
      <c r="N4772">
        <v>1.872777777</v>
      </c>
      <c r="O4772">
        <v>0</v>
      </c>
      <c r="P4772">
        <v>35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65.547222000000005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2770598</v>
      </c>
      <c r="B4773">
        <v>1</v>
      </c>
      <c r="C4773" t="s">
        <v>77</v>
      </c>
      <c r="D4773" t="s">
        <v>109</v>
      </c>
      <c r="E4773" t="s">
        <v>222</v>
      </c>
      <c r="F4773" t="s">
        <v>525</v>
      </c>
      <c r="G4773" t="s">
        <v>344</v>
      </c>
      <c r="H4773" t="s">
        <v>47</v>
      </c>
      <c r="I4773" t="s">
        <v>129</v>
      </c>
      <c r="J4773" t="s">
        <v>130</v>
      </c>
      <c r="K4773" t="s">
        <v>142</v>
      </c>
      <c r="L4773" t="s">
        <v>13279</v>
      </c>
      <c r="M4773" t="s">
        <v>13280</v>
      </c>
      <c r="N4773">
        <v>5.8577777769999999</v>
      </c>
      <c r="O4773">
        <v>13</v>
      </c>
      <c r="P4773">
        <v>1932</v>
      </c>
      <c r="Q4773">
        <v>0</v>
      </c>
      <c r="R4773">
        <v>0</v>
      </c>
      <c r="S4773">
        <v>0</v>
      </c>
      <c r="T4773">
        <v>0</v>
      </c>
      <c r="U4773">
        <v>76.151111</v>
      </c>
      <c r="V4773">
        <v>11317.226665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2770600</v>
      </c>
      <c r="B4774">
        <v>1</v>
      </c>
      <c r="C4774" t="s">
        <v>77</v>
      </c>
      <c r="D4774" t="s">
        <v>108</v>
      </c>
      <c r="E4774" t="s">
        <v>222</v>
      </c>
      <c r="F4774" t="s">
        <v>13281</v>
      </c>
      <c r="G4774" t="s">
        <v>344</v>
      </c>
      <c r="H4774" t="s">
        <v>47</v>
      </c>
      <c r="I4774" t="s">
        <v>129</v>
      </c>
      <c r="J4774" t="s">
        <v>130</v>
      </c>
      <c r="K4774" t="s">
        <v>142</v>
      </c>
      <c r="L4774" t="s">
        <v>13282</v>
      </c>
      <c r="M4774" t="s">
        <v>13283</v>
      </c>
      <c r="N4774">
        <v>3.9786111110000002</v>
      </c>
      <c r="O4774">
        <v>0</v>
      </c>
      <c r="P4774">
        <v>0</v>
      </c>
      <c r="Q4774">
        <v>9</v>
      </c>
      <c r="R4774">
        <v>488</v>
      </c>
      <c r="S4774">
        <v>0</v>
      </c>
      <c r="T4774">
        <v>0</v>
      </c>
      <c r="U4774">
        <v>0</v>
      </c>
      <c r="V4774">
        <v>0</v>
      </c>
      <c r="W4774">
        <v>35.807499999999997</v>
      </c>
      <c r="X4774">
        <v>1941.562222</v>
      </c>
      <c r="Y4774">
        <v>0</v>
      </c>
      <c r="Z4774">
        <v>0</v>
      </c>
    </row>
    <row r="4775" spans="1:26" x14ac:dyDescent="0.3">
      <c r="A4775">
        <v>2770599</v>
      </c>
      <c r="B4775">
        <v>1</v>
      </c>
      <c r="C4775" t="s">
        <v>77</v>
      </c>
      <c r="D4775" t="s">
        <v>119</v>
      </c>
      <c r="E4775" t="s">
        <v>167</v>
      </c>
      <c r="F4775" t="s">
        <v>4934</v>
      </c>
      <c r="G4775" t="s">
        <v>348</v>
      </c>
      <c r="H4775" t="s">
        <v>46</v>
      </c>
      <c r="I4775" t="s">
        <v>129</v>
      </c>
      <c r="J4775" t="s">
        <v>130</v>
      </c>
      <c r="K4775" t="s">
        <v>142</v>
      </c>
      <c r="L4775" t="s">
        <v>13284</v>
      </c>
      <c r="M4775" t="s">
        <v>13285</v>
      </c>
      <c r="N4775">
        <v>6.3630555549999999</v>
      </c>
      <c r="O4775">
        <v>0</v>
      </c>
      <c r="P4775">
        <v>218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1387.146111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2770604</v>
      </c>
      <c r="B4776">
        <v>1</v>
      </c>
      <c r="C4776" t="s">
        <v>76</v>
      </c>
      <c r="D4776" t="s">
        <v>101</v>
      </c>
      <c r="E4776" t="s">
        <v>145</v>
      </c>
      <c r="F4776" t="s">
        <v>13286</v>
      </c>
      <c r="G4776" t="s">
        <v>206</v>
      </c>
      <c r="H4776" t="s">
        <v>46</v>
      </c>
      <c r="I4776" t="s">
        <v>129</v>
      </c>
      <c r="J4776" t="s">
        <v>130</v>
      </c>
      <c r="K4776" t="s">
        <v>131</v>
      </c>
      <c r="L4776" t="s">
        <v>13287</v>
      </c>
      <c r="M4776" t="s">
        <v>13288</v>
      </c>
      <c r="N4776">
        <v>3.6472222219999999</v>
      </c>
      <c r="O4776">
        <v>0</v>
      </c>
      <c r="P4776">
        <v>69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251.658333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2770610</v>
      </c>
      <c r="B4777">
        <v>1</v>
      </c>
      <c r="C4777" t="s">
        <v>76</v>
      </c>
      <c r="D4777" t="s">
        <v>104</v>
      </c>
      <c r="E4777" t="s">
        <v>126</v>
      </c>
      <c r="F4777" t="s">
        <v>13289</v>
      </c>
      <c r="G4777" t="s">
        <v>135</v>
      </c>
      <c r="H4777" t="s">
        <v>46</v>
      </c>
      <c r="I4777" t="s">
        <v>129</v>
      </c>
      <c r="J4777" t="s">
        <v>130</v>
      </c>
      <c r="K4777" t="s">
        <v>131</v>
      </c>
      <c r="L4777" t="s">
        <v>13290</v>
      </c>
      <c r="M4777" t="s">
        <v>13291</v>
      </c>
      <c r="N4777">
        <v>5.6216666660000003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20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112.433333</v>
      </c>
    </row>
    <row r="4778" spans="1:26" x14ac:dyDescent="0.3">
      <c r="A4778">
        <v>2770611</v>
      </c>
      <c r="B4778">
        <v>1</v>
      </c>
      <c r="C4778" t="s">
        <v>76</v>
      </c>
      <c r="D4778" t="s">
        <v>99</v>
      </c>
      <c r="E4778" t="s">
        <v>153</v>
      </c>
      <c r="F4778" t="s">
        <v>13292</v>
      </c>
      <c r="G4778" t="s">
        <v>249</v>
      </c>
      <c r="H4778" t="s">
        <v>46</v>
      </c>
      <c r="I4778" t="s">
        <v>129</v>
      </c>
      <c r="J4778" t="s">
        <v>130</v>
      </c>
      <c r="K4778" t="s">
        <v>131</v>
      </c>
      <c r="L4778" t="s">
        <v>13293</v>
      </c>
      <c r="M4778" t="s">
        <v>13294</v>
      </c>
      <c r="N4778">
        <v>0.93500000000000005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0.93500000000000005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2770613</v>
      </c>
      <c r="B4779">
        <v>1</v>
      </c>
      <c r="C4779" t="s">
        <v>76</v>
      </c>
      <c r="D4779" t="s">
        <v>88</v>
      </c>
      <c r="E4779" t="s">
        <v>222</v>
      </c>
      <c r="F4779" t="s">
        <v>432</v>
      </c>
      <c r="G4779" t="s">
        <v>344</v>
      </c>
      <c r="H4779" t="s">
        <v>47</v>
      </c>
      <c r="I4779" t="s">
        <v>129</v>
      </c>
      <c r="J4779" t="s">
        <v>130</v>
      </c>
      <c r="K4779" t="s">
        <v>142</v>
      </c>
      <c r="L4779" t="s">
        <v>13295</v>
      </c>
      <c r="M4779" t="s">
        <v>13296</v>
      </c>
      <c r="N4779">
        <v>4.4874999999999998</v>
      </c>
      <c r="O4779">
        <v>7</v>
      </c>
      <c r="P4779">
        <v>1363</v>
      </c>
      <c r="Q4779">
        <v>0</v>
      </c>
      <c r="R4779">
        <v>0</v>
      </c>
      <c r="S4779">
        <v>0</v>
      </c>
      <c r="T4779">
        <v>0</v>
      </c>
      <c r="U4779">
        <v>31.412500000000001</v>
      </c>
      <c r="V4779">
        <v>6116.4624999999996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2770614</v>
      </c>
      <c r="B4780">
        <v>1</v>
      </c>
      <c r="C4780" t="s">
        <v>76</v>
      </c>
      <c r="D4780" t="s">
        <v>106</v>
      </c>
      <c r="E4780" t="s">
        <v>153</v>
      </c>
      <c r="F4780" t="s">
        <v>13297</v>
      </c>
      <c r="G4780" t="s">
        <v>206</v>
      </c>
      <c r="H4780" t="s">
        <v>46</v>
      </c>
      <c r="I4780" t="s">
        <v>129</v>
      </c>
      <c r="J4780" t="s">
        <v>130</v>
      </c>
      <c r="K4780" t="s">
        <v>131</v>
      </c>
      <c r="L4780" t="s">
        <v>13298</v>
      </c>
      <c r="M4780" t="s">
        <v>13299</v>
      </c>
      <c r="N4780">
        <v>0.57666666600000005</v>
      </c>
      <c r="O4780">
        <v>0</v>
      </c>
      <c r="P4780">
        <v>27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15.57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2770623</v>
      </c>
      <c r="B4781">
        <v>1</v>
      </c>
      <c r="C4781" t="s">
        <v>76</v>
      </c>
      <c r="D4781" t="s">
        <v>103</v>
      </c>
      <c r="E4781" t="s">
        <v>167</v>
      </c>
      <c r="F4781" t="s">
        <v>410</v>
      </c>
      <c r="G4781" t="s">
        <v>344</v>
      </c>
      <c r="H4781" t="s">
        <v>46</v>
      </c>
      <c r="I4781" t="s">
        <v>129</v>
      </c>
      <c r="J4781" t="s">
        <v>130</v>
      </c>
      <c r="K4781" t="s">
        <v>142</v>
      </c>
      <c r="L4781" t="s">
        <v>13300</v>
      </c>
      <c r="M4781" t="s">
        <v>13301</v>
      </c>
      <c r="N4781">
        <v>7.9574999999999996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71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564.98249999999996</v>
      </c>
    </row>
    <row r="4782" spans="1:26" x14ac:dyDescent="0.3">
      <c r="A4782">
        <v>2770617</v>
      </c>
      <c r="B4782">
        <v>1</v>
      </c>
      <c r="C4782" t="s">
        <v>77</v>
      </c>
      <c r="D4782" t="s">
        <v>123</v>
      </c>
      <c r="E4782" t="s">
        <v>158</v>
      </c>
      <c r="F4782" t="s">
        <v>551</v>
      </c>
      <c r="G4782" t="s">
        <v>344</v>
      </c>
      <c r="H4782" t="s">
        <v>47</v>
      </c>
      <c r="I4782" t="s">
        <v>129</v>
      </c>
      <c r="J4782" t="s">
        <v>130</v>
      </c>
      <c r="K4782" t="s">
        <v>142</v>
      </c>
      <c r="L4782" t="s">
        <v>13302</v>
      </c>
      <c r="M4782" t="s">
        <v>13303</v>
      </c>
      <c r="N4782">
        <v>7.9386111110000002</v>
      </c>
      <c r="O4782">
        <v>67</v>
      </c>
      <c r="P4782">
        <v>40</v>
      </c>
      <c r="Q4782">
        <v>0</v>
      </c>
      <c r="R4782">
        <v>0</v>
      </c>
      <c r="S4782">
        <v>0</v>
      </c>
      <c r="T4782">
        <v>0</v>
      </c>
      <c r="U4782">
        <v>531.88694399999997</v>
      </c>
      <c r="V4782">
        <v>317.544444</v>
      </c>
      <c r="W4782">
        <v>0</v>
      </c>
      <c r="X4782">
        <v>0</v>
      </c>
      <c r="Y4782">
        <v>0</v>
      </c>
      <c r="Z4782">
        <v>0</v>
      </c>
    </row>
    <row r="4783" spans="1:26" x14ac:dyDescent="0.3">
      <c r="A4783">
        <v>2770620</v>
      </c>
      <c r="B4783">
        <v>1</v>
      </c>
      <c r="C4783" t="s">
        <v>76</v>
      </c>
      <c r="D4783" t="s">
        <v>100</v>
      </c>
      <c r="E4783" t="s">
        <v>167</v>
      </c>
      <c r="F4783" t="s">
        <v>13304</v>
      </c>
      <c r="G4783" t="s">
        <v>348</v>
      </c>
      <c r="H4783" t="s">
        <v>46</v>
      </c>
      <c r="I4783" t="s">
        <v>129</v>
      </c>
      <c r="J4783" t="s">
        <v>130</v>
      </c>
      <c r="K4783" t="s">
        <v>142</v>
      </c>
      <c r="L4783" t="s">
        <v>13305</v>
      </c>
      <c r="M4783" t="s">
        <v>13306</v>
      </c>
      <c r="N4783">
        <v>1.226111111</v>
      </c>
      <c r="O4783">
        <v>0</v>
      </c>
      <c r="P4783">
        <v>111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136.098333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2770624</v>
      </c>
      <c r="B4784">
        <v>1</v>
      </c>
      <c r="C4784" t="s">
        <v>76</v>
      </c>
      <c r="D4784" t="s">
        <v>96</v>
      </c>
      <c r="E4784" t="s">
        <v>163</v>
      </c>
      <c r="F4784" t="s">
        <v>13307</v>
      </c>
      <c r="G4784" t="s">
        <v>264</v>
      </c>
      <c r="H4784" t="s">
        <v>47</v>
      </c>
      <c r="I4784" t="s">
        <v>129</v>
      </c>
      <c r="J4784" t="s">
        <v>130</v>
      </c>
      <c r="K4784" t="s">
        <v>131</v>
      </c>
      <c r="L4784" t="s">
        <v>13308</v>
      </c>
      <c r="M4784" t="s">
        <v>13309</v>
      </c>
      <c r="N4784">
        <v>0.65361111100000002</v>
      </c>
      <c r="O4784">
        <v>0</v>
      </c>
      <c r="P4784">
        <v>153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100.0025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2770627</v>
      </c>
      <c r="B4785">
        <v>1</v>
      </c>
      <c r="C4785" t="s">
        <v>77</v>
      </c>
      <c r="D4785" t="s">
        <v>111</v>
      </c>
      <c r="E4785" t="s">
        <v>126</v>
      </c>
      <c r="F4785" t="s">
        <v>13310</v>
      </c>
      <c r="G4785" t="s">
        <v>11027</v>
      </c>
      <c r="H4785" t="s">
        <v>46</v>
      </c>
      <c r="I4785" t="s">
        <v>129</v>
      </c>
      <c r="J4785" t="s">
        <v>130</v>
      </c>
      <c r="K4785" t="s">
        <v>131</v>
      </c>
      <c r="L4785" t="s">
        <v>13311</v>
      </c>
      <c r="M4785" t="s">
        <v>13312</v>
      </c>
      <c r="N4785">
        <v>4.6155555550000003</v>
      </c>
      <c r="O4785">
        <v>0</v>
      </c>
      <c r="P4785">
        <v>0</v>
      </c>
      <c r="Q4785">
        <v>0</v>
      </c>
      <c r="R4785">
        <v>13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60.002222000000003</v>
      </c>
      <c r="Y4785">
        <v>0</v>
      </c>
      <c r="Z4785">
        <v>0</v>
      </c>
    </row>
    <row r="4786" spans="1:26" x14ac:dyDescent="0.3">
      <c r="A4786">
        <v>2770626</v>
      </c>
      <c r="B4786">
        <v>1</v>
      </c>
      <c r="C4786" t="s">
        <v>76</v>
      </c>
      <c r="D4786" t="s">
        <v>80</v>
      </c>
      <c r="E4786" t="s">
        <v>163</v>
      </c>
      <c r="F4786" t="s">
        <v>13313</v>
      </c>
      <c r="G4786" t="s">
        <v>1097</v>
      </c>
      <c r="H4786" t="s">
        <v>47</v>
      </c>
      <c r="I4786" t="s">
        <v>129</v>
      </c>
      <c r="J4786" t="s">
        <v>130</v>
      </c>
      <c r="K4786" t="s">
        <v>131</v>
      </c>
      <c r="L4786" t="s">
        <v>13314</v>
      </c>
      <c r="M4786" t="s">
        <v>13315</v>
      </c>
      <c r="N4786">
        <v>3.2194444440000001</v>
      </c>
      <c r="O4786">
        <v>0</v>
      </c>
      <c r="P4786">
        <v>217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698.61944400000004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2770635</v>
      </c>
      <c r="B4787">
        <v>1</v>
      </c>
      <c r="C4787" t="s">
        <v>76</v>
      </c>
      <c r="D4787" t="s">
        <v>98</v>
      </c>
      <c r="E4787" t="s">
        <v>222</v>
      </c>
      <c r="F4787" t="s">
        <v>13316</v>
      </c>
      <c r="G4787" t="s">
        <v>344</v>
      </c>
      <c r="H4787" t="s">
        <v>47</v>
      </c>
      <c r="I4787" t="s">
        <v>129</v>
      </c>
      <c r="J4787" t="s">
        <v>130</v>
      </c>
      <c r="K4787" t="s">
        <v>142</v>
      </c>
      <c r="L4787" t="s">
        <v>13317</v>
      </c>
      <c r="M4787" t="s">
        <v>13318</v>
      </c>
      <c r="N4787">
        <v>2.8647222220000002</v>
      </c>
      <c r="O4787">
        <v>2</v>
      </c>
      <c r="P4787">
        <v>122</v>
      </c>
      <c r="Q4787">
        <v>11</v>
      </c>
      <c r="R4787">
        <v>341</v>
      </c>
      <c r="S4787">
        <v>26</v>
      </c>
      <c r="T4787">
        <v>2270</v>
      </c>
      <c r="U4787">
        <v>5.729444</v>
      </c>
      <c r="V4787">
        <v>349.49611099999998</v>
      </c>
      <c r="W4787">
        <v>31.511944</v>
      </c>
      <c r="X4787">
        <v>976.87027799999998</v>
      </c>
      <c r="Y4787">
        <v>74.482777999999996</v>
      </c>
      <c r="Z4787">
        <v>6502.9194440000001</v>
      </c>
    </row>
    <row r="4788" spans="1:26" x14ac:dyDescent="0.3">
      <c r="A4788">
        <v>2770637</v>
      </c>
      <c r="B4788">
        <v>1</v>
      </c>
      <c r="C4788" t="s">
        <v>76</v>
      </c>
      <c r="D4788" t="s">
        <v>83</v>
      </c>
      <c r="E4788" t="s">
        <v>222</v>
      </c>
      <c r="F4788" t="s">
        <v>13319</v>
      </c>
      <c r="G4788" t="s">
        <v>344</v>
      </c>
      <c r="H4788" t="s">
        <v>47</v>
      </c>
      <c r="I4788" t="s">
        <v>129</v>
      </c>
      <c r="J4788" t="s">
        <v>130</v>
      </c>
      <c r="K4788" t="s">
        <v>142</v>
      </c>
      <c r="L4788" t="s">
        <v>13320</v>
      </c>
      <c r="M4788" t="s">
        <v>13321</v>
      </c>
      <c r="N4788">
        <v>6.9897222220000002</v>
      </c>
      <c r="O4788">
        <v>0</v>
      </c>
      <c r="P4788">
        <v>1929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13483.174166000001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2770640</v>
      </c>
      <c r="B4789">
        <v>1</v>
      </c>
      <c r="C4789" t="s">
        <v>76</v>
      </c>
      <c r="D4789" t="s">
        <v>92</v>
      </c>
      <c r="E4789" t="s">
        <v>222</v>
      </c>
      <c r="F4789" t="s">
        <v>13322</v>
      </c>
      <c r="G4789" t="s">
        <v>344</v>
      </c>
      <c r="H4789" t="s">
        <v>47</v>
      </c>
      <c r="I4789" t="s">
        <v>129</v>
      </c>
      <c r="J4789" t="s">
        <v>130</v>
      </c>
      <c r="K4789" t="s">
        <v>142</v>
      </c>
      <c r="L4789" t="s">
        <v>13323</v>
      </c>
      <c r="M4789" t="s">
        <v>13324</v>
      </c>
      <c r="N4789">
        <v>1.987777777</v>
      </c>
      <c r="O4789">
        <v>0</v>
      </c>
      <c r="P4789">
        <v>0</v>
      </c>
      <c r="Q4789">
        <v>18</v>
      </c>
      <c r="R4789">
        <v>16</v>
      </c>
      <c r="S4789">
        <v>0</v>
      </c>
      <c r="T4789">
        <v>0</v>
      </c>
      <c r="U4789">
        <v>0</v>
      </c>
      <c r="V4789">
        <v>0</v>
      </c>
      <c r="W4789">
        <v>35.78</v>
      </c>
      <c r="X4789">
        <v>31.804444</v>
      </c>
      <c r="Y4789">
        <v>0</v>
      </c>
      <c r="Z4789">
        <v>0</v>
      </c>
    </row>
    <row r="4790" spans="1:26" x14ac:dyDescent="0.3">
      <c r="A4790">
        <v>2770643</v>
      </c>
      <c r="B4790">
        <v>1</v>
      </c>
      <c r="C4790" t="s">
        <v>76</v>
      </c>
      <c r="D4790" t="s">
        <v>93</v>
      </c>
      <c r="E4790" t="s">
        <v>158</v>
      </c>
      <c r="F4790" t="s">
        <v>13325</v>
      </c>
      <c r="G4790" t="s">
        <v>348</v>
      </c>
      <c r="H4790" t="s">
        <v>47</v>
      </c>
      <c r="I4790" t="s">
        <v>129</v>
      </c>
      <c r="J4790" t="s">
        <v>130</v>
      </c>
      <c r="K4790" t="s">
        <v>142</v>
      </c>
      <c r="L4790" t="s">
        <v>13326</v>
      </c>
      <c r="M4790" t="s">
        <v>13327</v>
      </c>
      <c r="N4790">
        <v>5.6622222219999996</v>
      </c>
      <c r="O4790">
        <v>12</v>
      </c>
      <c r="P4790">
        <v>3912</v>
      </c>
      <c r="Q4790">
        <v>0</v>
      </c>
      <c r="R4790">
        <v>0</v>
      </c>
      <c r="S4790">
        <v>0</v>
      </c>
      <c r="T4790">
        <v>0</v>
      </c>
      <c r="U4790">
        <v>67.946667000000005</v>
      </c>
      <c r="V4790">
        <v>22150.613332000001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2770647</v>
      </c>
      <c r="B4791">
        <v>1</v>
      </c>
      <c r="C4791" t="s">
        <v>76</v>
      </c>
      <c r="D4791" t="s">
        <v>89</v>
      </c>
      <c r="E4791" t="s">
        <v>167</v>
      </c>
      <c r="F4791" t="s">
        <v>477</v>
      </c>
      <c r="G4791" t="s">
        <v>344</v>
      </c>
      <c r="H4791" t="s">
        <v>46</v>
      </c>
      <c r="I4791" t="s">
        <v>129</v>
      </c>
      <c r="J4791" t="s">
        <v>130</v>
      </c>
      <c r="K4791" t="s">
        <v>142</v>
      </c>
      <c r="L4791" t="s">
        <v>13328</v>
      </c>
      <c r="M4791" t="s">
        <v>13329</v>
      </c>
      <c r="N4791">
        <v>6.0202777770000004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188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1131.812222</v>
      </c>
    </row>
    <row r="4792" spans="1:26" x14ac:dyDescent="0.3">
      <c r="A4792">
        <v>2770653</v>
      </c>
      <c r="B4792">
        <v>1</v>
      </c>
      <c r="C4792" t="s">
        <v>76</v>
      </c>
      <c r="D4792" t="s">
        <v>81</v>
      </c>
      <c r="E4792" t="s">
        <v>153</v>
      </c>
      <c r="F4792" t="s">
        <v>13330</v>
      </c>
      <c r="G4792" t="s">
        <v>155</v>
      </c>
      <c r="H4792" t="s">
        <v>46</v>
      </c>
      <c r="I4792" t="s">
        <v>129</v>
      </c>
      <c r="J4792" t="s">
        <v>130</v>
      </c>
      <c r="K4792" t="s">
        <v>131</v>
      </c>
      <c r="L4792" t="s">
        <v>13331</v>
      </c>
      <c r="M4792" t="s">
        <v>13332</v>
      </c>
      <c r="N4792">
        <v>5.181944444</v>
      </c>
      <c r="O4792">
        <v>0</v>
      </c>
      <c r="P4792">
        <v>10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51.819443999999997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2770667</v>
      </c>
      <c r="B4793">
        <v>1</v>
      </c>
      <c r="C4793" t="s">
        <v>77</v>
      </c>
      <c r="D4793" t="s">
        <v>112</v>
      </c>
      <c r="E4793" t="s">
        <v>222</v>
      </c>
      <c r="F4793" t="s">
        <v>13333</v>
      </c>
      <c r="G4793" t="s">
        <v>344</v>
      </c>
      <c r="H4793" t="s">
        <v>47</v>
      </c>
      <c r="I4793" t="s">
        <v>129</v>
      </c>
      <c r="J4793" t="s">
        <v>130</v>
      </c>
      <c r="K4793" t="s">
        <v>142</v>
      </c>
      <c r="L4793" t="s">
        <v>13334</v>
      </c>
      <c r="M4793" t="s">
        <v>13335</v>
      </c>
      <c r="N4793">
        <v>5.608055555</v>
      </c>
      <c r="O4793">
        <v>0</v>
      </c>
      <c r="P4793">
        <v>0</v>
      </c>
      <c r="Q4793">
        <v>3</v>
      </c>
      <c r="R4793">
        <v>3798</v>
      </c>
      <c r="S4793">
        <v>0</v>
      </c>
      <c r="T4793">
        <v>0</v>
      </c>
      <c r="U4793">
        <v>0</v>
      </c>
      <c r="V4793">
        <v>0</v>
      </c>
      <c r="W4793">
        <v>16.824166999999999</v>
      </c>
      <c r="X4793">
        <v>21299.394998</v>
      </c>
      <c r="Y4793">
        <v>0</v>
      </c>
      <c r="Z4793">
        <v>0</v>
      </c>
    </row>
    <row r="4794" spans="1:26" x14ac:dyDescent="0.3">
      <c r="A4794">
        <v>2770662</v>
      </c>
      <c r="B4794">
        <v>1</v>
      </c>
      <c r="C4794" t="s">
        <v>76</v>
      </c>
      <c r="D4794" t="s">
        <v>90</v>
      </c>
      <c r="E4794" t="s">
        <v>222</v>
      </c>
      <c r="F4794" t="s">
        <v>13336</v>
      </c>
      <c r="G4794" t="s">
        <v>199</v>
      </c>
      <c r="H4794" t="s">
        <v>47</v>
      </c>
      <c r="I4794" t="s">
        <v>129</v>
      </c>
      <c r="J4794" t="s">
        <v>130</v>
      </c>
      <c r="K4794" t="s">
        <v>131</v>
      </c>
      <c r="L4794" t="s">
        <v>13337</v>
      </c>
      <c r="M4794" t="s">
        <v>13338</v>
      </c>
      <c r="N4794">
        <v>1.0752777769999999</v>
      </c>
      <c r="O4794">
        <v>0</v>
      </c>
      <c r="P4794">
        <v>0</v>
      </c>
      <c r="Q4794">
        <v>0</v>
      </c>
      <c r="R4794">
        <v>0</v>
      </c>
      <c r="S4794">
        <v>8</v>
      </c>
      <c r="T4794">
        <v>378</v>
      </c>
      <c r="U4794">
        <v>0</v>
      </c>
      <c r="V4794">
        <v>0</v>
      </c>
      <c r="W4794">
        <v>0</v>
      </c>
      <c r="X4794">
        <v>0</v>
      </c>
      <c r="Y4794">
        <v>8.6022219999999994</v>
      </c>
      <c r="Z4794">
        <v>406.45499999999998</v>
      </c>
    </row>
    <row r="4795" spans="1:26" x14ac:dyDescent="0.3">
      <c r="A4795">
        <v>2770655</v>
      </c>
      <c r="B4795">
        <v>1</v>
      </c>
      <c r="C4795" t="s">
        <v>76</v>
      </c>
      <c r="D4795" t="s">
        <v>79</v>
      </c>
      <c r="E4795" t="s">
        <v>126</v>
      </c>
      <c r="F4795" t="s">
        <v>9465</v>
      </c>
      <c r="G4795" t="s">
        <v>348</v>
      </c>
      <c r="H4795" t="s">
        <v>46</v>
      </c>
      <c r="I4795" t="s">
        <v>129</v>
      </c>
      <c r="J4795" t="s">
        <v>130</v>
      </c>
      <c r="K4795" t="s">
        <v>142</v>
      </c>
      <c r="L4795" t="s">
        <v>13339</v>
      </c>
      <c r="M4795" t="s">
        <v>13340</v>
      </c>
      <c r="N4795">
        <v>4.6558333330000004</v>
      </c>
      <c r="O4795">
        <v>0</v>
      </c>
      <c r="P4795">
        <v>212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987.03666699999997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2770656</v>
      </c>
      <c r="B4796">
        <v>1</v>
      </c>
      <c r="C4796" t="s">
        <v>76</v>
      </c>
      <c r="D4796" t="s">
        <v>100</v>
      </c>
      <c r="E4796" t="s">
        <v>126</v>
      </c>
      <c r="F4796" t="s">
        <v>13341</v>
      </c>
      <c r="G4796" t="s">
        <v>348</v>
      </c>
      <c r="H4796" t="s">
        <v>46</v>
      </c>
      <c r="I4796" t="s">
        <v>129</v>
      </c>
      <c r="J4796" t="s">
        <v>130</v>
      </c>
      <c r="K4796" t="s">
        <v>142</v>
      </c>
      <c r="L4796" t="s">
        <v>13342</v>
      </c>
      <c r="M4796" t="s">
        <v>13343</v>
      </c>
      <c r="N4796">
        <v>5.511666666</v>
      </c>
      <c r="O4796">
        <v>0</v>
      </c>
      <c r="P4796">
        <v>105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578.72500000000002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2770658</v>
      </c>
      <c r="B4797">
        <v>1</v>
      </c>
      <c r="C4797" t="s">
        <v>77</v>
      </c>
      <c r="D4797" t="s">
        <v>118</v>
      </c>
      <c r="E4797" t="s">
        <v>222</v>
      </c>
      <c r="F4797" t="s">
        <v>13344</v>
      </c>
      <c r="G4797" t="s">
        <v>344</v>
      </c>
      <c r="H4797" t="s">
        <v>47</v>
      </c>
      <c r="I4797" t="s">
        <v>129</v>
      </c>
      <c r="J4797" t="s">
        <v>130</v>
      </c>
      <c r="K4797" t="s">
        <v>142</v>
      </c>
      <c r="L4797" t="s">
        <v>13345</v>
      </c>
      <c r="M4797" t="s">
        <v>13346</v>
      </c>
      <c r="N4797">
        <v>7.2711111109999997</v>
      </c>
      <c r="O4797">
        <v>3</v>
      </c>
      <c r="P4797">
        <v>4642</v>
      </c>
      <c r="Q4797">
        <v>0</v>
      </c>
      <c r="R4797">
        <v>0</v>
      </c>
      <c r="S4797">
        <v>0</v>
      </c>
      <c r="T4797">
        <v>0</v>
      </c>
      <c r="U4797">
        <v>21.813333</v>
      </c>
      <c r="V4797">
        <v>33752.497776999997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2770659</v>
      </c>
      <c r="B4798">
        <v>1</v>
      </c>
      <c r="C4798" t="s">
        <v>76</v>
      </c>
      <c r="D4798" t="s">
        <v>104</v>
      </c>
      <c r="E4798" t="s">
        <v>163</v>
      </c>
      <c r="F4798" t="s">
        <v>8749</v>
      </c>
      <c r="G4798" t="s">
        <v>348</v>
      </c>
      <c r="H4798" t="s">
        <v>47</v>
      </c>
      <c r="I4798" t="s">
        <v>129</v>
      </c>
      <c r="J4798" t="s">
        <v>130</v>
      </c>
      <c r="K4798" t="s">
        <v>142</v>
      </c>
      <c r="L4798" t="s">
        <v>13347</v>
      </c>
      <c r="M4798" t="s">
        <v>13348</v>
      </c>
      <c r="N4798">
        <v>7.9158333330000001</v>
      </c>
      <c r="O4798">
        <v>0</v>
      </c>
      <c r="P4798">
        <v>0</v>
      </c>
      <c r="Q4798">
        <v>0</v>
      </c>
      <c r="R4798">
        <v>200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1583.166667</v>
      </c>
      <c r="Y4798">
        <v>0</v>
      </c>
      <c r="Z4798">
        <v>0</v>
      </c>
    </row>
    <row r="4799" spans="1:26" x14ac:dyDescent="0.3">
      <c r="A4799">
        <v>2770551</v>
      </c>
      <c r="B4799">
        <v>2</v>
      </c>
      <c r="C4799" t="s">
        <v>76</v>
      </c>
      <c r="D4799" t="s">
        <v>92</v>
      </c>
      <c r="E4799" t="s">
        <v>163</v>
      </c>
      <c r="F4799" t="s">
        <v>13349</v>
      </c>
      <c r="G4799" t="s">
        <v>264</v>
      </c>
      <c r="H4799" t="s">
        <v>47</v>
      </c>
      <c r="I4799" t="s">
        <v>129</v>
      </c>
      <c r="J4799" t="s">
        <v>130</v>
      </c>
      <c r="K4799" t="s">
        <v>131</v>
      </c>
      <c r="L4799" t="s">
        <v>13197</v>
      </c>
      <c r="M4799" t="s">
        <v>13350</v>
      </c>
      <c r="N4799">
        <v>1.1397222220000001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93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105.994167</v>
      </c>
    </row>
    <row r="4800" spans="1:26" x14ac:dyDescent="0.3">
      <c r="A4800">
        <v>2770673</v>
      </c>
      <c r="B4800">
        <v>1</v>
      </c>
      <c r="C4800" t="s">
        <v>76</v>
      </c>
      <c r="D4800" t="s">
        <v>79</v>
      </c>
      <c r="E4800" t="s">
        <v>126</v>
      </c>
      <c r="F4800" t="s">
        <v>13351</v>
      </c>
      <c r="G4800" t="s">
        <v>348</v>
      </c>
      <c r="H4800" t="s">
        <v>46</v>
      </c>
      <c r="I4800" t="s">
        <v>129</v>
      </c>
      <c r="J4800" t="s">
        <v>130</v>
      </c>
      <c r="K4800" t="s">
        <v>142</v>
      </c>
      <c r="L4800" t="s">
        <v>13352</v>
      </c>
      <c r="M4800" t="s">
        <v>13353</v>
      </c>
      <c r="N4800">
        <v>4.6663888880000002</v>
      </c>
      <c r="O4800">
        <v>0</v>
      </c>
      <c r="P4800">
        <v>134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625.296111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2770675</v>
      </c>
      <c r="B4801">
        <v>1</v>
      </c>
      <c r="C4801" t="s">
        <v>76</v>
      </c>
      <c r="D4801" t="s">
        <v>99</v>
      </c>
      <c r="E4801" t="s">
        <v>138</v>
      </c>
      <c r="F4801" t="s">
        <v>13354</v>
      </c>
      <c r="G4801" t="s">
        <v>199</v>
      </c>
      <c r="H4801" t="s">
        <v>47</v>
      </c>
      <c r="I4801" t="s">
        <v>129</v>
      </c>
      <c r="J4801" t="s">
        <v>130</v>
      </c>
      <c r="K4801" t="s">
        <v>131</v>
      </c>
      <c r="L4801" t="s">
        <v>13355</v>
      </c>
      <c r="M4801" t="s">
        <v>13356</v>
      </c>
      <c r="N4801">
        <v>6.6944444000000006E-2</v>
      </c>
      <c r="O4801">
        <v>164</v>
      </c>
      <c r="P4801">
        <v>536</v>
      </c>
      <c r="Q4801">
        <v>0</v>
      </c>
      <c r="R4801">
        <v>0</v>
      </c>
      <c r="S4801">
        <v>0</v>
      </c>
      <c r="T4801">
        <v>0</v>
      </c>
      <c r="U4801">
        <v>10.978889000000001</v>
      </c>
      <c r="V4801">
        <v>35.882221999999999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2770624</v>
      </c>
      <c r="B4802">
        <v>2</v>
      </c>
      <c r="C4802" t="s">
        <v>76</v>
      </c>
      <c r="D4802" t="s">
        <v>96</v>
      </c>
      <c r="E4802" t="s">
        <v>158</v>
      </c>
      <c r="F4802" t="s">
        <v>13357</v>
      </c>
      <c r="G4802" t="s">
        <v>264</v>
      </c>
      <c r="H4802" t="s">
        <v>47</v>
      </c>
      <c r="I4802" t="s">
        <v>129</v>
      </c>
      <c r="J4802" t="s">
        <v>130</v>
      </c>
      <c r="K4802" t="s">
        <v>131</v>
      </c>
      <c r="L4802" t="s">
        <v>13309</v>
      </c>
      <c r="M4802" t="s">
        <v>13358</v>
      </c>
      <c r="N4802">
        <v>0.64805555500000001</v>
      </c>
      <c r="O4802">
        <v>11</v>
      </c>
      <c r="P4802">
        <v>379</v>
      </c>
      <c r="Q4802">
        <v>0</v>
      </c>
      <c r="R4802">
        <v>0</v>
      </c>
      <c r="S4802">
        <v>0</v>
      </c>
      <c r="T4802">
        <v>0</v>
      </c>
      <c r="U4802">
        <v>7.1286110000000003</v>
      </c>
      <c r="V4802">
        <v>245.613055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2770680</v>
      </c>
      <c r="B4803">
        <v>1</v>
      </c>
      <c r="C4803" t="s">
        <v>76</v>
      </c>
      <c r="D4803" t="s">
        <v>84</v>
      </c>
      <c r="E4803" t="s">
        <v>145</v>
      </c>
      <c r="F4803" t="s">
        <v>13359</v>
      </c>
      <c r="G4803" t="s">
        <v>135</v>
      </c>
      <c r="H4803" t="s">
        <v>46</v>
      </c>
      <c r="I4803" t="s">
        <v>129</v>
      </c>
      <c r="J4803" t="s">
        <v>130</v>
      </c>
      <c r="K4803" t="s">
        <v>131</v>
      </c>
      <c r="L4803" t="s">
        <v>13360</v>
      </c>
      <c r="M4803" t="s">
        <v>13361</v>
      </c>
      <c r="N4803">
        <v>5.2244444440000004</v>
      </c>
      <c r="O4803">
        <v>0</v>
      </c>
      <c r="P4803">
        <v>78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407.50666699999999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2770692</v>
      </c>
      <c r="B4804">
        <v>1</v>
      </c>
      <c r="C4804" t="s">
        <v>76</v>
      </c>
      <c r="D4804" t="s">
        <v>80</v>
      </c>
      <c r="E4804" t="s">
        <v>153</v>
      </c>
      <c r="F4804" t="s">
        <v>13362</v>
      </c>
      <c r="G4804" t="s">
        <v>249</v>
      </c>
      <c r="H4804" t="s">
        <v>46</v>
      </c>
      <c r="I4804" t="s">
        <v>129</v>
      </c>
      <c r="J4804" t="s">
        <v>130</v>
      </c>
      <c r="K4804" t="s">
        <v>131</v>
      </c>
      <c r="L4804" t="s">
        <v>13363</v>
      </c>
      <c r="M4804" t="s">
        <v>13364</v>
      </c>
      <c r="N4804">
        <v>2.6119444440000001</v>
      </c>
      <c r="O4804">
        <v>0</v>
      </c>
      <c r="P4804">
        <v>2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5.2238889999999998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2770556</v>
      </c>
      <c r="B4805">
        <v>2</v>
      </c>
      <c r="C4805" t="s">
        <v>76</v>
      </c>
      <c r="D4805" t="s">
        <v>99</v>
      </c>
      <c r="E4805" t="s">
        <v>158</v>
      </c>
      <c r="F4805" t="s">
        <v>6606</v>
      </c>
      <c r="G4805" t="s">
        <v>923</v>
      </c>
      <c r="H4805" t="s">
        <v>47</v>
      </c>
      <c r="I4805" t="s">
        <v>129</v>
      </c>
      <c r="J4805" t="s">
        <v>130</v>
      </c>
      <c r="K4805" t="s">
        <v>131</v>
      </c>
      <c r="L4805" t="s">
        <v>13208</v>
      </c>
      <c r="M4805" t="s">
        <v>13365</v>
      </c>
      <c r="N4805">
        <v>0.890833333</v>
      </c>
      <c r="O4805">
        <v>131</v>
      </c>
      <c r="P4805">
        <v>3851</v>
      </c>
      <c r="Q4805">
        <v>0</v>
      </c>
      <c r="R4805">
        <v>0</v>
      </c>
      <c r="S4805">
        <v>0</v>
      </c>
      <c r="T4805">
        <v>0</v>
      </c>
      <c r="U4805">
        <v>116.699167</v>
      </c>
      <c r="V4805">
        <v>3430.5991650000001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2770690</v>
      </c>
      <c r="B4806">
        <v>1</v>
      </c>
      <c r="C4806" t="s">
        <v>77</v>
      </c>
      <c r="D4806" t="s">
        <v>122</v>
      </c>
      <c r="E4806" t="s">
        <v>167</v>
      </c>
      <c r="F4806" t="s">
        <v>13366</v>
      </c>
      <c r="G4806" t="s">
        <v>348</v>
      </c>
      <c r="H4806" t="s">
        <v>46</v>
      </c>
      <c r="I4806" t="s">
        <v>129</v>
      </c>
      <c r="J4806" t="s">
        <v>130</v>
      </c>
      <c r="K4806" t="s">
        <v>142</v>
      </c>
      <c r="L4806" t="s">
        <v>13367</v>
      </c>
      <c r="M4806" t="s">
        <v>13368</v>
      </c>
      <c r="N4806">
        <v>2.406666666</v>
      </c>
      <c r="O4806">
        <v>0</v>
      </c>
      <c r="P4806">
        <v>0</v>
      </c>
      <c r="Q4806">
        <v>0</v>
      </c>
      <c r="R4806">
        <v>40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96.266666999999998</v>
      </c>
      <c r="Y4806">
        <v>0</v>
      </c>
      <c r="Z4806">
        <v>0</v>
      </c>
    </row>
    <row r="4807" spans="1:26" x14ac:dyDescent="0.3">
      <c r="A4807">
        <v>2770693</v>
      </c>
      <c r="B4807">
        <v>1</v>
      </c>
      <c r="C4807" t="s">
        <v>76</v>
      </c>
      <c r="D4807" t="s">
        <v>81</v>
      </c>
      <c r="E4807" t="s">
        <v>145</v>
      </c>
      <c r="F4807" t="s">
        <v>13369</v>
      </c>
      <c r="G4807" t="s">
        <v>160</v>
      </c>
      <c r="H4807" t="s">
        <v>46</v>
      </c>
      <c r="I4807" t="s">
        <v>129</v>
      </c>
      <c r="J4807" t="s">
        <v>130</v>
      </c>
      <c r="K4807" t="s">
        <v>131</v>
      </c>
      <c r="L4807" t="s">
        <v>13370</v>
      </c>
      <c r="M4807" t="s">
        <v>13371</v>
      </c>
      <c r="N4807">
        <v>0.198333333</v>
      </c>
      <c r="O4807">
        <v>0</v>
      </c>
      <c r="P4807">
        <v>128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25.386666999999999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2770697</v>
      </c>
      <c r="B4808">
        <v>1</v>
      </c>
      <c r="C4808" t="s">
        <v>76</v>
      </c>
      <c r="D4808" t="s">
        <v>91</v>
      </c>
      <c r="E4808" t="s">
        <v>126</v>
      </c>
      <c r="F4808" t="s">
        <v>13372</v>
      </c>
      <c r="G4808" t="s">
        <v>371</v>
      </c>
      <c r="H4808" t="s">
        <v>46</v>
      </c>
      <c r="I4808" t="s">
        <v>129</v>
      </c>
      <c r="J4808" t="s">
        <v>130</v>
      </c>
      <c r="K4808" t="s">
        <v>131</v>
      </c>
      <c r="L4808" t="s">
        <v>13373</v>
      </c>
      <c r="M4808" t="s">
        <v>13374</v>
      </c>
      <c r="N4808">
        <v>3.0108333329999999</v>
      </c>
      <c r="O4808">
        <v>0</v>
      </c>
      <c r="P4808">
        <v>83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249.89916700000001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2770699</v>
      </c>
      <c r="B4809">
        <v>1</v>
      </c>
      <c r="C4809" t="s">
        <v>76</v>
      </c>
      <c r="D4809" t="s">
        <v>91</v>
      </c>
      <c r="E4809" t="s">
        <v>126</v>
      </c>
      <c r="F4809" t="s">
        <v>13375</v>
      </c>
      <c r="G4809" t="s">
        <v>128</v>
      </c>
      <c r="H4809" t="s">
        <v>46</v>
      </c>
      <c r="I4809" t="s">
        <v>129</v>
      </c>
      <c r="J4809" t="s">
        <v>130</v>
      </c>
      <c r="K4809" t="s">
        <v>131</v>
      </c>
      <c r="L4809" t="s">
        <v>13376</v>
      </c>
      <c r="M4809" t="s">
        <v>13377</v>
      </c>
      <c r="N4809">
        <v>4.0838888879999997</v>
      </c>
      <c r="O4809">
        <v>0</v>
      </c>
      <c r="P4809">
        <v>5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20.419443999999999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2770698</v>
      </c>
      <c r="B4810">
        <v>1</v>
      </c>
      <c r="C4810" t="s">
        <v>76</v>
      </c>
      <c r="D4810" t="s">
        <v>85</v>
      </c>
      <c r="E4810" t="s">
        <v>153</v>
      </c>
      <c r="F4810" t="s">
        <v>13378</v>
      </c>
      <c r="G4810" t="s">
        <v>155</v>
      </c>
      <c r="H4810" t="s">
        <v>46</v>
      </c>
      <c r="I4810" t="s">
        <v>129</v>
      </c>
      <c r="J4810" t="s">
        <v>130</v>
      </c>
      <c r="K4810" t="s">
        <v>131</v>
      </c>
      <c r="L4810" t="s">
        <v>13379</v>
      </c>
      <c r="M4810" t="s">
        <v>13380</v>
      </c>
      <c r="N4810">
        <v>1.8819444439999999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1.8819440000000001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2770701</v>
      </c>
      <c r="B4811">
        <v>1</v>
      </c>
      <c r="C4811" t="s">
        <v>76</v>
      </c>
      <c r="D4811" t="s">
        <v>92</v>
      </c>
      <c r="E4811" t="s">
        <v>153</v>
      </c>
      <c r="F4811" t="s">
        <v>13381</v>
      </c>
      <c r="G4811" t="s">
        <v>155</v>
      </c>
      <c r="H4811" t="s">
        <v>46</v>
      </c>
      <c r="I4811" t="s">
        <v>129</v>
      </c>
      <c r="J4811" t="s">
        <v>130</v>
      </c>
      <c r="K4811" t="s">
        <v>131</v>
      </c>
      <c r="L4811" t="s">
        <v>13382</v>
      </c>
      <c r="M4811" t="s">
        <v>13383</v>
      </c>
      <c r="N4811">
        <v>3.818888888</v>
      </c>
      <c r="O4811">
        <v>0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3.818889</v>
      </c>
      <c r="Y4811">
        <v>0</v>
      </c>
      <c r="Z4811">
        <v>0</v>
      </c>
    </row>
    <row r="4812" spans="1:26" x14ac:dyDescent="0.3">
      <c r="A4812">
        <v>2770770</v>
      </c>
      <c r="B4812">
        <v>1</v>
      </c>
      <c r="C4812" t="s">
        <v>76</v>
      </c>
      <c r="D4812" t="s">
        <v>81</v>
      </c>
      <c r="E4812" t="s">
        <v>145</v>
      </c>
      <c r="F4812" t="s">
        <v>13384</v>
      </c>
      <c r="G4812" t="s">
        <v>128</v>
      </c>
      <c r="H4812" t="s">
        <v>46</v>
      </c>
      <c r="I4812" t="s">
        <v>129</v>
      </c>
      <c r="J4812" t="s">
        <v>130</v>
      </c>
      <c r="K4812" t="s">
        <v>131</v>
      </c>
      <c r="L4812" t="s">
        <v>13385</v>
      </c>
      <c r="M4812" t="s">
        <v>13386</v>
      </c>
      <c r="N4812">
        <v>2.9411111110000001</v>
      </c>
      <c r="O4812">
        <v>0</v>
      </c>
      <c r="P4812">
        <v>134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394.10888899999998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2770693</v>
      </c>
      <c r="B4813">
        <v>2</v>
      </c>
      <c r="C4813" t="s">
        <v>76</v>
      </c>
      <c r="D4813" t="s">
        <v>81</v>
      </c>
      <c r="E4813" t="s">
        <v>167</v>
      </c>
      <c r="F4813" t="s">
        <v>13387</v>
      </c>
      <c r="G4813" t="s">
        <v>160</v>
      </c>
      <c r="H4813" t="s">
        <v>46</v>
      </c>
      <c r="I4813" t="s">
        <v>129</v>
      </c>
      <c r="J4813" t="s">
        <v>130</v>
      </c>
      <c r="K4813" t="s">
        <v>131</v>
      </c>
      <c r="L4813" t="s">
        <v>13371</v>
      </c>
      <c r="M4813" t="s">
        <v>13388</v>
      </c>
      <c r="N4813">
        <v>0.86694444400000004</v>
      </c>
      <c r="O4813">
        <v>0</v>
      </c>
      <c r="P4813">
        <v>906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785.45166600000005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2770707</v>
      </c>
      <c r="B4814">
        <v>1</v>
      </c>
      <c r="C4814" t="s">
        <v>77</v>
      </c>
      <c r="D4814" t="s">
        <v>114</v>
      </c>
      <c r="E4814" t="s">
        <v>126</v>
      </c>
      <c r="F4814" t="s">
        <v>13389</v>
      </c>
      <c r="G4814" t="s">
        <v>344</v>
      </c>
      <c r="H4814" t="s">
        <v>46</v>
      </c>
      <c r="I4814" t="s">
        <v>129</v>
      </c>
      <c r="J4814" t="s">
        <v>130</v>
      </c>
      <c r="K4814" t="s">
        <v>142</v>
      </c>
      <c r="L4814" t="s">
        <v>13390</v>
      </c>
      <c r="M4814" t="s">
        <v>13391</v>
      </c>
      <c r="N4814">
        <v>0.74416666600000003</v>
      </c>
      <c r="O4814">
        <v>0</v>
      </c>
      <c r="P4814">
        <v>37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27.534167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2770714</v>
      </c>
      <c r="B4815">
        <v>1</v>
      </c>
      <c r="C4815" t="s">
        <v>76</v>
      </c>
      <c r="D4815" t="s">
        <v>89</v>
      </c>
      <c r="E4815" t="s">
        <v>126</v>
      </c>
      <c r="F4815" t="s">
        <v>13392</v>
      </c>
      <c r="G4815" t="s">
        <v>128</v>
      </c>
      <c r="H4815" t="s">
        <v>46</v>
      </c>
      <c r="I4815" t="s">
        <v>129</v>
      </c>
      <c r="J4815" t="s">
        <v>130</v>
      </c>
      <c r="K4815" t="s">
        <v>131</v>
      </c>
      <c r="L4815" t="s">
        <v>13393</v>
      </c>
      <c r="M4815" t="s">
        <v>13394</v>
      </c>
      <c r="N4815">
        <v>3.6208333330000002</v>
      </c>
      <c r="O4815">
        <v>0</v>
      </c>
      <c r="P4815">
        <v>11</v>
      </c>
      <c r="Q4815">
        <v>0</v>
      </c>
      <c r="R4815">
        <v>0</v>
      </c>
      <c r="S4815">
        <v>0</v>
      </c>
      <c r="T4815">
        <v>4</v>
      </c>
      <c r="U4815">
        <v>0</v>
      </c>
      <c r="V4815">
        <v>39.829166999999998</v>
      </c>
      <c r="W4815">
        <v>0</v>
      </c>
      <c r="X4815">
        <v>0</v>
      </c>
      <c r="Y4815">
        <v>0</v>
      </c>
      <c r="Z4815">
        <v>14.483333</v>
      </c>
    </row>
    <row r="4816" spans="1:26" x14ac:dyDescent="0.3">
      <c r="A4816">
        <v>2770718</v>
      </c>
      <c r="B4816">
        <v>1</v>
      </c>
      <c r="C4816" t="s">
        <v>77</v>
      </c>
      <c r="D4816" t="s">
        <v>110</v>
      </c>
      <c r="E4816" t="s">
        <v>126</v>
      </c>
      <c r="F4816" t="s">
        <v>8811</v>
      </c>
      <c r="G4816" t="s">
        <v>348</v>
      </c>
      <c r="H4816" t="s">
        <v>46</v>
      </c>
      <c r="I4816" t="s">
        <v>129</v>
      </c>
      <c r="J4816" t="s">
        <v>130</v>
      </c>
      <c r="K4816" t="s">
        <v>142</v>
      </c>
      <c r="L4816" t="s">
        <v>13395</v>
      </c>
      <c r="M4816" t="s">
        <v>13396</v>
      </c>
      <c r="N4816">
        <v>2.065555555</v>
      </c>
      <c r="O4816">
        <v>0</v>
      </c>
      <c r="P4816">
        <v>0</v>
      </c>
      <c r="Q4816">
        <v>0</v>
      </c>
      <c r="R4816">
        <v>139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287.11222199999997</v>
      </c>
      <c r="Y4816">
        <v>0</v>
      </c>
      <c r="Z4816">
        <v>0</v>
      </c>
    </row>
    <row r="4817" spans="1:26" x14ac:dyDescent="0.3">
      <c r="A4817">
        <v>2770719</v>
      </c>
      <c r="B4817">
        <v>1</v>
      </c>
      <c r="C4817" t="s">
        <v>77</v>
      </c>
      <c r="D4817" t="s">
        <v>124</v>
      </c>
      <c r="E4817" t="s">
        <v>163</v>
      </c>
      <c r="F4817" t="s">
        <v>13397</v>
      </c>
      <c r="G4817" t="s">
        <v>264</v>
      </c>
      <c r="H4817" t="s">
        <v>47</v>
      </c>
      <c r="I4817" t="s">
        <v>129</v>
      </c>
      <c r="J4817" t="s">
        <v>130</v>
      </c>
      <c r="K4817" t="s">
        <v>131</v>
      </c>
      <c r="L4817" t="s">
        <v>13398</v>
      </c>
      <c r="M4817" t="s">
        <v>13399</v>
      </c>
      <c r="N4817">
        <v>1.3005555550000001</v>
      </c>
      <c r="O4817">
        <v>2</v>
      </c>
      <c r="P4817">
        <v>351</v>
      </c>
      <c r="Q4817">
        <v>0</v>
      </c>
      <c r="R4817">
        <v>0</v>
      </c>
      <c r="S4817">
        <v>0</v>
      </c>
      <c r="T4817">
        <v>0</v>
      </c>
      <c r="U4817">
        <v>2.601111</v>
      </c>
      <c r="V4817">
        <v>456.495</v>
      </c>
      <c r="W4817">
        <v>0</v>
      </c>
      <c r="X4817">
        <v>0</v>
      </c>
      <c r="Y4817">
        <v>0</v>
      </c>
      <c r="Z4817">
        <v>0</v>
      </c>
    </row>
    <row r="4818" spans="1:26" x14ac:dyDescent="0.3">
      <c r="A4818">
        <v>2770726</v>
      </c>
      <c r="B4818">
        <v>1</v>
      </c>
      <c r="C4818" t="s">
        <v>76</v>
      </c>
      <c r="D4818" t="s">
        <v>78</v>
      </c>
      <c r="E4818" t="s">
        <v>126</v>
      </c>
      <c r="F4818" t="s">
        <v>1264</v>
      </c>
      <c r="G4818" t="s">
        <v>128</v>
      </c>
      <c r="H4818" t="s">
        <v>46</v>
      </c>
      <c r="I4818" t="s">
        <v>129</v>
      </c>
      <c r="J4818" t="s">
        <v>130</v>
      </c>
      <c r="K4818" t="s">
        <v>131</v>
      </c>
      <c r="L4818" t="s">
        <v>13400</v>
      </c>
      <c r="M4818" t="s">
        <v>13401</v>
      </c>
      <c r="N4818">
        <v>0.81861111099999995</v>
      </c>
      <c r="O4818">
        <v>0</v>
      </c>
      <c r="P4818">
        <v>63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51.572499999999998</v>
      </c>
      <c r="W4818">
        <v>0</v>
      </c>
      <c r="X4818">
        <v>0</v>
      </c>
      <c r="Y4818">
        <v>0</v>
      </c>
      <c r="Z4818">
        <v>0</v>
      </c>
    </row>
    <row r="4819" spans="1:26" x14ac:dyDescent="0.3">
      <c r="A4819">
        <v>2770728</v>
      </c>
      <c r="B4819">
        <v>1</v>
      </c>
      <c r="C4819" t="s">
        <v>76</v>
      </c>
      <c r="D4819" t="s">
        <v>92</v>
      </c>
      <c r="E4819" t="s">
        <v>153</v>
      </c>
      <c r="F4819" t="s">
        <v>11815</v>
      </c>
      <c r="G4819" t="s">
        <v>155</v>
      </c>
      <c r="H4819" t="s">
        <v>46</v>
      </c>
      <c r="I4819" t="s">
        <v>129</v>
      </c>
      <c r="J4819" t="s">
        <v>130</v>
      </c>
      <c r="K4819" t="s">
        <v>131</v>
      </c>
      <c r="L4819" t="s">
        <v>13402</v>
      </c>
      <c r="M4819" t="s">
        <v>13403</v>
      </c>
      <c r="N4819">
        <v>2.2041666659999999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2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4.4083329999999998</v>
      </c>
    </row>
    <row r="4820" spans="1:26" x14ac:dyDescent="0.3">
      <c r="A4820">
        <v>2770729</v>
      </c>
      <c r="B4820">
        <v>1</v>
      </c>
      <c r="C4820" t="s">
        <v>76</v>
      </c>
      <c r="D4820" t="s">
        <v>100</v>
      </c>
      <c r="E4820" t="s">
        <v>153</v>
      </c>
      <c r="F4820" t="s">
        <v>13404</v>
      </c>
      <c r="G4820" t="s">
        <v>155</v>
      </c>
      <c r="H4820" t="s">
        <v>46</v>
      </c>
      <c r="I4820" t="s">
        <v>129</v>
      </c>
      <c r="J4820" t="s">
        <v>130</v>
      </c>
      <c r="K4820" t="s">
        <v>131</v>
      </c>
      <c r="L4820" t="s">
        <v>13405</v>
      </c>
      <c r="M4820" t="s">
        <v>13406</v>
      </c>
      <c r="N4820">
        <v>2.4569444439999999</v>
      </c>
      <c r="O4820">
        <v>0</v>
      </c>
      <c r="P4820">
        <v>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2.456944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2770731</v>
      </c>
      <c r="B4821">
        <v>1</v>
      </c>
      <c r="C4821" t="s">
        <v>77</v>
      </c>
      <c r="D4821" t="s">
        <v>109</v>
      </c>
      <c r="E4821" t="s">
        <v>126</v>
      </c>
      <c r="F4821" t="s">
        <v>13407</v>
      </c>
      <c r="G4821" t="s">
        <v>128</v>
      </c>
      <c r="H4821" t="s">
        <v>46</v>
      </c>
      <c r="I4821" t="s">
        <v>129</v>
      </c>
      <c r="J4821" t="s">
        <v>130</v>
      </c>
      <c r="K4821" t="s">
        <v>131</v>
      </c>
      <c r="L4821" t="s">
        <v>13408</v>
      </c>
      <c r="M4821" t="s">
        <v>13409</v>
      </c>
      <c r="N4821">
        <v>0.49916666599999998</v>
      </c>
      <c r="O4821">
        <v>0</v>
      </c>
      <c r="P4821">
        <v>15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7.4874999999999998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2770739</v>
      </c>
      <c r="B4822">
        <v>1</v>
      </c>
      <c r="C4822" t="s">
        <v>77</v>
      </c>
      <c r="D4822" t="s">
        <v>116</v>
      </c>
      <c r="E4822" t="s">
        <v>158</v>
      </c>
      <c r="F4822" t="s">
        <v>6132</v>
      </c>
      <c r="G4822" t="s">
        <v>199</v>
      </c>
      <c r="H4822" t="s">
        <v>47</v>
      </c>
      <c r="I4822" t="s">
        <v>129</v>
      </c>
      <c r="J4822" t="s">
        <v>130</v>
      </c>
      <c r="K4822" t="s">
        <v>131</v>
      </c>
      <c r="L4822" t="s">
        <v>13410</v>
      </c>
      <c r="M4822" t="s">
        <v>13411</v>
      </c>
      <c r="N4822">
        <v>0.68833333299999999</v>
      </c>
      <c r="O4822">
        <v>77</v>
      </c>
      <c r="P4822">
        <v>32</v>
      </c>
      <c r="Q4822">
        <v>0</v>
      </c>
      <c r="R4822">
        <v>0</v>
      </c>
      <c r="S4822">
        <v>0</v>
      </c>
      <c r="T4822">
        <v>0</v>
      </c>
      <c r="U4822">
        <v>53.001666999999998</v>
      </c>
      <c r="V4822">
        <v>22.026667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2770746</v>
      </c>
      <c r="B4823">
        <v>1</v>
      </c>
      <c r="C4823" t="s">
        <v>76</v>
      </c>
      <c r="D4823" t="s">
        <v>92</v>
      </c>
      <c r="E4823" t="s">
        <v>153</v>
      </c>
      <c r="F4823" t="s">
        <v>13412</v>
      </c>
      <c r="G4823" t="s">
        <v>155</v>
      </c>
      <c r="H4823" t="s">
        <v>46</v>
      </c>
      <c r="I4823" t="s">
        <v>129</v>
      </c>
      <c r="J4823" t="s">
        <v>130</v>
      </c>
      <c r="K4823" t="s">
        <v>131</v>
      </c>
      <c r="L4823" t="s">
        <v>13413</v>
      </c>
      <c r="M4823" t="s">
        <v>13414</v>
      </c>
      <c r="N4823">
        <v>2.3983333330000001</v>
      </c>
      <c r="O4823">
        <v>0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2.398333</v>
      </c>
      <c r="Y4823">
        <v>0</v>
      </c>
      <c r="Z4823">
        <v>0</v>
      </c>
    </row>
    <row r="4824" spans="1:26" x14ac:dyDescent="0.3">
      <c r="A4824">
        <v>2770743</v>
      </c>
      <c r="B4824">
        <v>1</v>
      </c>
      <c r="C4824" t="s">
        <v>77</v>
      </c>
      <c r="D4824" t="s">
        <v>115</v>
      </c>
      <c r="E4824" t="s">
        <v>158</v>
      </c>
      <c r="F4824" t="s">
        <v>13415</v>
      </c>
      <c r="G4824" t="s">
        <v>199</v>
      </c>
      <c r="H4824" t="s">
        <v>47</v>
      </c>
      <c r="I4824" t="s">
        <v>129</v>
      </c>
      <c r="J4824" t="s">
        <v>130</v>
      </c>
      <c r="K4824" t="s">
        <v>131</v>
      </c>
      <c r="L4824" t="s">
        <v>13416</v>
      </c>
      <c r="M4824" t="s">
        <v>13417</v>
      </c>
      <c r="N4824">
        <v>1.1311111110000001</v>
      </c>
      <c r="O4824">
        <v>0</v>
      </c>
      <c r="P4824">
        <v>0</v>
      </c>
      <c r="Q4824">
        <v>33</v>
      </c>
      <c r="R4824">
        <v>334</v>
      </c>
      <c r="S4824">
        <v>4</v>
      </c>
      <c r="T4824">
        <v>12</v>
      </c>
      <c r="U4824">
        <v>0</v>
      </c>
      <c r="V4824">
        <v>0</v>
      </c>
      <c r="W4824">
        <v>37.326667</v>
      </c>
      <c r="X4824">
        <v>377.791111</v>
      </c>
      <c r="Y4824">
        <v>4.5244439999999999</v>
      </c>
      <c r="Z4824">
        <v>13.573333</v>
      </c>
    </row>
    <row r="4825" spans="1:26" x14ac:dyDescent="0.3">
      <c r="A4825">
        <v>2770749</v>
      </c>
      <c r="B4825">
        <v>1</v>
      </c>
      <c r="C4825" t="s">
        <v>76</v>
      </c>
      <c r="D4825" t="s">
        <v>107</v>
      </c>
      <c r="E4825" t="s">
        <v>153</v>
      </c>
      <c r="F4825" t="s">
        <v>13418</v>
      </c>
      <c r="G4825" t="s">
        <v>249</v>
      </c>
      <c r="H4825" t="s">
        <v>46</v>
      </c>
      <c r="I4825" t="s">
        <v>129</v>
      </c>
      <c r="J4825" t="s">
        <v>130</v>
      </c>
      <c r="K4825" t="s">
        <v>131</v>
      </c>
      <c r="L4825" t="s">
        <v>13419</v>
      </c>
      <c r="M4825" t="s">
        <v>13420</v>
      </c>
      <c r="N4825">
        <v>2.1825000000000001</v>
      </c>
      <c r="O4825">
        <v>0</v>
      </c>
      <c r="P4825">
        <v>3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6.5475000000000003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2770748</v>
      </c>
      <c r="B4826">
        <v>1</v>
      </c>
      <c r="C4826" t="s">
        <v>76</v>
      </c>
      <c r="D4826" t="s">
        <v>92</v>
      </c>
      <c r="E4826" t="s">
        <v>126</v>
      </c>
      <c r="F4826" t="s">
        <v>13421</v>
      </c>
      <c r="G4826" t="s">
        <v>348</v>
      </c>
      <c r="H4826" t="s">
        <v>46</v>
      </c>
      <c r="I4826" t="s">
        <v>129</v>
      </c>
      <c r="J4826" t="s">
        <v>130</v>
      </c>
      <c r="K4826" t="s">
        <v>142</v>
      </c>
      <c r="L4826" t="s">
        <v>13422</v>
      </c>
      <c r="M4826" t="s">
        <v>13423</v>
      </c>
      <c r="N4826">
        <v>4.3572222219999999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151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657.94055600000002</v>
      </c>
    </row>
    <row r="4827" spans="1:26" x14ac:dyDescent="0.3">
      <c r="A4827">
        <v>2770763</v>
      </c>
      <c r="B4827">
        <v>1</v>
      </c>
      <c r="C4827" t="s">
        <v>76</v>
      </c>
      <c r="D4827" t="s">
        <v>78</v>
      </c>
      <c r="E4827" t="s">
        <v>153</v>
      </c>
      <c r="F4827" t="s">
        <v>13424</v>
      </c>
      <c r="G4827" t="s">
        <v>249</v>
      </c>
      <c r="H4827" t="s">
        <v>46</v>
      </c>
      <c r="I4827" t="s">
        <v>129</v>
      </c>
      <c r="J4827" t="s">
        <v>130</v>
      </c>
      <c r="K4827" t="s">
        <v>131</v>
      </c>
      <c r="L4827" t="s">
        <v>13425</v>
      </c>
      <c r="M4827" t="s">
        <v>13426</v>
      </c>
      <c r="N4827">
        <v>1.1316666660000001</v>
      </c>
      <c r="O4827">
        <v>0</v>
      </c>
      <c r="P4827">
        <v>9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10.185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2770755</v>
      </c>
      <c r="B4828">
        <v>1</v>
      </c>
      <c r="C4828" t="s">
        <v>76</v>
      </c>
      <c r="D4828" t="s">
        <v>81</v>
      </c>
      <c r="E4828" t="s">
        <v>153</v>
      </c>
      <c r="F4828" t="s">
        <v>13427</v>
      </c>
      <c r="G4828" t="s">
        <v>155</v>
      </c>
      <c r="H4828" t="s">
        <v>46</v>
      </c>
      <c r="I4828" t="s">
        <v>129</v>
      </c>
      <c r="J4828" t="s">
        <v>130</v>
      </c>
      <c r="K4828" t="s">
        <v>131</v>
      </c>
      <c r="L4828" t="s">
        <v>13428</v>
      </c>
      <c r="M4828" t="s">
        <v>13429</v>
      </c>
      <c r="N4828">
        <v>0.91500000000000004</v>
      </c>
      <c r="O4828">
        <v>0</v>
      </c>
      <c r="P4828">
        <v>3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2.7450000000000001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2770760</v>
      </c>
      <c r="B4829">
        <v>1</v>
      </c>
      <c r="C4829" t="s">
        <v>77</v>
      </c>
      <c r="D4829" t="s">
        <v>118</v>
      </c>
      <c r="E4829" t="s">
        <v>126</v>
      </c>
      <c r="F4829" t="s">
        <v>13430</v>
      </c>
      <c r="G4829" t="s">
        <v>160</v>
      </c>
      <c r="H4829" t="s">
        <v>46</v>
      </c>
      <c r="I4829" t="s">
        <v>129</v>
      </c>
      <c r="J4829" t="s">
        <v>130</v>
      </c>
      <c r="K4829" t="s">
        <v>131</v>
      </c>
      <c r="L4829" t="s">
        <v>13431</v>
      </c>
      <c r="M4829" t="s">
        <v>13432</v>
      </c>
      <c r="N4829">
        <v>1.1527777770000001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92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106.055555</v>
      </c>
    </row>
    <row r="4830" spans="1:26" x14ac:dyDescent="0.3">
      <c r="A4830">
        <v>2770772</v>
      </c>
      <c r="B4830">
        <v>1</v>
      </c>
      <c r="C4830" t="s">
        <v>76</v>
      </c>
      <c r="D4830" t="s">
        <v>92</v>
      </c>
      <c r="E4830" t="s">
        <v>153</v>
      </c>
      <c r="F4830" t="s">
        <v>13433</v>
      </c>
      <c r="G4830" t="s">
        <v>578</v>
      </c>
      <c r="H4830" t="s">
        <v>46</v>
      </c>
      <c r="I4830" t="s">
        <v>129</v>
      </c>
      <c r="J4830" t="s">
        <v>130</v>
      </c>
      <c r="K4830" t="s">
        <v>131</v>
      </c>
      <c r="L4830" t="s">
        <v>13434</v>
      </c>
      <c r="M4830" t="s">
        <v>13435</v>
      </c>
      <c r="N4830">
        <v>3.0944444440000001</v>
      </c>
      <c r="O4830">
        <v>0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3.0944440000000002</v>
      </c>
      <c r="Y4830">
        <v>0</v>
      </c>
      <c r="Z4830">
        <v>0</v>
      </c>
    </row>
    <row r="4831" spans="1:26" x14ac:dyDescent="0.3">
      <c r="A4831">
        <v>2770774</v>
      </c>
      <c r="B4831">
        <v>1</v>
      </c>
      <c r="C4831" t="s">
        <v>76</v>
      </c>
      <c r="D4831" t="s">
        <v>102</v>
      </c>
      <c r="E4831" t="s">
        <v>126</v>
      </c>
      <c r="F4831" t="s">
        <v>13436</v>
      </c>
      <c r="G4831" t="s">
        <v>582</v>
      </c>
      <c r="H4831" t="s">
        <v>46</v>
      </c>
      <c r="I4831" t="s">
        <v>129</v>
      </c>
      <c r="J4831" t="s">
        <v>130</v>
      </c>
      <c r="K4831" t="s">
        <v>131</v>
      </c>
      <c r="L4831" t="s">
        <v>13437</v>
      </c>
      <c r="M4831" t="s">
        <v>13438</v>
      </c>
      <c r="N4831">
        <v>3.0752777770000002</v>
      </c>
      <c r="O4831">
        <v>0</v>
      </c>
      <c r="P4831">
        <v>15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46.129167000000002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2770776</v>
      </c>
      <c r="B4832">
        <v>1</v>
      </c>
      <c r="C4832" t="s">
        <v>76</v>
      </c>
      <c r="D4832" t="s">
        <v>96</v>
      </c>
      <c r="E4832" t="s">
        <v>126</v>
      </c>
      <c r="F4832" t="s">
        <v>13439</v>
      </c>
      <c r="G4832" t="s">
        <v>128</v>
      </c>
      <c r="H4832" t="s">
        <v>46</v>
      </c>
      <c r="I4832" t="s">
        <v>129</v>
      </c>
      <c r="J4832" t="s">
        <v>130</v>
      </c>
      <c r="K4832" t="s">
        <v>131</v>
      </c>
      <c r="L4832" t="s">
        <v>13440</v>
      </c>
      <c r="M4832" t="s">
        <v>13441</v>
      </c>
      <c r="N4832">
        <v>0.83861111099999996</v>
      </c>
      <c r="O4832">
        <v>0</v>
      </c>
      <c r="P4832">
        <v>12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10.063333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2770719</v>
      </c>
      <c r="B4833">
        <v>2</v>
      </c>
      <c r="C4833" t="s">
        <v>77</v>
      </c>
      <c r="D4833" t="s">
        <v>124</v>
      </c>
      <c r="E4833" t="s">
        <v>158</v>
      </c>
      <c r="F4833" t="s">
        <v>13442</v>
      </c>
      <c r="G4833" t="s">
        <v>264</v>
      </c>
      <c r="H4833" t="s">
        <v>47</v>
      </c>
      <c r="I4833" t="s">
        <v>129</v>
      </c>
      <c r="J4833" t="s">
        <v>130</v>
      </c>
      <c r="K4833" t="s">
        <v>131</v>
      </c>
      <c r="L4833" t="s">
        <v>13399</v>
      </c>
      <c r="M4833" t="s">
        <v>13443</v>
      </c>
      <c r="N4833">
        <v>1.200555555</v>
      </c>
      <c r="O4833">
        <v>12</v>
      </c>
      <c r="P4833">
        <v>690</v>
      </c>
      <c r="Q4833">
        <v>0</v>
      </c>
      <c r="R4833">
        <v>0</v>
      </c>
      <c r="S4833">
        <v>0</v>
      </c>
      <c r="T4833">
        <v>0</v>
      </c>
      <c r="U4833">
        <v>14.406667000000001</v>
      </c>
      <c r="V4833">
        <v>828.38333299999999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2770777</v>
      </c>
      <c r="B4834">
        <v>1</v>
      </c>
      <c r="C4834" t="s">
        <v>76</v>
      </c>
      <c r="D4834" t="s">
        <v>90</v>
      </c>
      <c r="E4834" t="s">
        <v>126</v>
      </c>
      <c r="F4834" t="s">
        <v>13444</v>
      </c>
      <c r="G4834" t="s">
        <v>160</v>
      </c>
      <c r="H4834" t="s">
        <v>46</v>
      </c>
      <c r="I4834" t="s">
        <v>129</v>
      </c>
      <c r="J4834" t="s">
        <v>130</v>
      </c>
      <c r="K4834" t="s">
        <v>131</v>
      </c>
      <c r="L4834" t="s">
        <v>13445</v>
      </c>
      <c r="M4834" t="s">
        <v>13446</v>
      </c>
      <c r="N4834">
        <v>0.65805555500000001</v>
      </c>
      <c r="O4834">
        <v>0</v>
      </c>
      <c r="P4834">
        <v>100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65.805555999999996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2770781</v>
      </c>
      <c r="B4835">
        <v>1</v>
      </c>
      <c r="C4835" t="s">
        <v>76</v>
      </c>
      <c r="D4835" t="s">
        <v>85</v>
      </c>
      <c r="E4835" t="s">
        <v>153</v>
      </c>
      <c r="F4835" t="s">
        <v>13447</v>
      </c>
      <c r="G4835" t="s">
        <v>155</v>
      </c>
      <c r="H4835" t="s">
        <v>46</v>
      </c>
      <c r="I4835" t="s">
        <v>129</v>
      </c>
      <c r="J4835" t="s">
        <v>130</v>
      </c>
      <c r="K4835" t="s">
        <v>131</v>
      </c>
      <c r="L4835" t="s">
        <v>13448</v>
      </c>
      <c r="M4835" t="s">
        <v>13449</v>
      </c>
      <c r="N4835">
        <v>5.5416666660000002</v>
      </c>
      <c r="O4835">
        <v>0</v>
      </c>
      <c r="P4835">
        <v>8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44.333333000000003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2770784</v>
      </c>
      <c r="B4836">
        <v>1</v>
      </c>
      <c r="C4836" t="s">
        <v>77</v>
      </c>
      <c r="D4836" t="s">
        <v>123</v>
      </c>
      <c r="E4836" t="s">
        <v>153</v>
      </c>
      <c r="F4836" t="s">
        <v>13450</v>
      </c>
      <c r="G4836" t="s">
        <v>206</v>
      </c>
      <c r="H4836" t="s">
        <v>46</v>
      </c>
      <c r="I4836" t="s">
        <v>129</v>
      </c>
      <c r="J4836" t="s">
        <v>130</v>
      </c>
      <c r="K4836" t="s">
        <v>131</v>
      </c>
      <c r="L4836" t="s">
        <v>13451</v>
      </c>
      <c r="M4836" t="s">
        <v>13452</v>
      </c>
      <c r="N4836">
        <v>0.91083333300000002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0.910833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2770790</v>
      </c>
      <c r="B4837">
        <v>1</v>
      </c>
      <c r="C4837" t="s">
        <v>77</v>
      </c>
      <c r="D4837" t="s">
        <v>111</v>
      </c>
      <c r="E4837" t="s">
        <v>163</v>
      </c>
      <c r="F4837" t="s">
        <v>13453</v>
      </c>
      <c r="G4837" t="s">
        <v>264</v>
      </c>
      <c r="H4837" t="s">
        <v>47</v>
      </c>
      <c r="I4837" t="s">
        <v>129</v>
      </c>
      <c r="J4837" t="s">
        <v>130</v>
      </c>
      <c r="K4837" t="s">
        <v>131</v>
      </c>
      <c r="L4837" t="s">
        <v>13454</v>
      </c>
      <c r="M4837" t="s">
        <v>13455</v>
      </c>
      <c r="N4837">
        <v>3.3205555549999999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20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66.411111000000005</v>
      </c>
    </row>
    <row r="4838" spans="1:26" x14ac:dyDescent="0.3">
      <c r="A4838">
        <v>2770785</v>
      </c>
      <c r="B4838">
        <v>1</v>
      </c>
      <c r="C4838" t="s">
        <v>76</v>
      </c>
      <c r="D4838" t="s">
        <v>91</v>
      </c>
      <c r="E4838" t="s">
        <v>163</v>
      </c>
      <c r="F4838" t="s">
        <v>13456</v>
      </c>
      <c r="G4838" t="s">
        <v>417</v>
      </c>
      <c r="H4838" t="s">
        <v>47</v>
      </c>
      <c r="I4838" t="s">
        <v>129</v>
      </c>
      <c r="J4838" t="s">
        <v>130</v>
      </c>
      <c r="K4838" t="s">
        <v>142</v>
      </c>
      <c r="L4838" t="s">
        <v>13457</v>
      </c>
      <c r="M4838" t="s">
        <v>13458</v>
      </c>
      <c r="N4838">
        <v>0.53055555499999996</v>
      </c>
      <c r="O4838">
        <v>20</v>
      </c>
      <c r="P4838">
        <v>628</v>
      </c>
      <c r="Q4838">
        <v>0</v>
      </c>
      <c r="R4838">
        <v>0</v>
      </c>
      <c r="S4838">
        <v>0</v>
      </c>
      <c r="T4838">
        <v>0</v>
      </c>
      <c r="U4838">
        <v>10.611110999999999</v>
      </c>
      <c r="V4838">
        <v>333.18888900000002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2770795</v>
      </c>
      <c r="B4839">
        <v>1</v>
      </c>
      <c r="C4839" t="s">
        <v>77</v>
      </c>
      <c r="D4839" t="s">
        <v>114</v>
      </c>
      <c r="E4839" t="s">
        <v>145</v>
      </c>
      <c r="F4839" t="s">
        <v>13459</v>
      </c>
      <c r="G4839" t="s">
        <v>150</v>
      </c>
      <c r="H4839" t="s">
        <v>46</v>
      </c>
      <c r="I4839" t="s">
        <v>129</v>
      </c>
      <c r="J4839" t="s">
        <v>130</v>
      </c>
      <c r="K4839" t="s">
        <v>131</v>
      </c>
      <c r="L4839" t="s">
        <v>13460</v>
      </c>
      <c r="M4839" t="s">
        <v>13461</v>
      </c>
      <c r="N4839">
        <v>1.186111111</v>
      </c>
      <c r="O4839">
        <v>0</v>
      </c>
      <c r="P4839">
        <v>6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7.1166669999999996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2770804</v>
      </c>
      <c r="B4840">
        <v>1</v>
      </c>
      <c r="C4840" t="s">
        <v>76</v>
      </c>
      <c r="D4840" t="s">
        <v>90</v>
      </c>
      <c r="E4840" t="s">
        <v>163</v>
      </c>
      <c r="F4840" t="s">
        <v>13462</v>
      </c>
      <c r="G4840" t="s">
        <v>264</v>
      </c>
      <c r="H4840" t="s">
        <v>47</v>
      </c>
      <c r="I4840" t="s">
        <v>129</v>
      </c>
      <c r="J4840" t="s">
        <v>130</v>
      </c>
      <c r="K4840" t="s">
        <v>131</v>
      </c>
      <c r="L4840" t="s">
        <v>13463</v>
      </c>
      <c r="M4840" t="s">
        <v>13464</v>
      </c>
      <c r="N4840">
        <v>2.0561111109999999</v>
      </c>
      <c r="O4840">
        <v>18</v>
      </c>
      <c r="P4840">
        <v>0</v>
      </c>
      <c r="Q4840">
        <v>0</v>
      </c>
      <c r="R4840">
        <v>0</v>
      </c>
      <c r="S4840">
        <v>1</v>
      </c>
      <c r="T4840">
        <v>0</v>
      </c>
      <c r="U4840">
        <v>37.01</v>
      </c>
      <c r="V4840">
        <v>0</v>
      </c>
      <c r="W4840">
        <v>0</v>
      </c>
      <c r="X4840">
        <v>0</v>
      </c>
      <c r="Y4840">
        <v>2.056111</v>
      </c>
      <c r="Z4840">
        <v>0</v>
      </c>
    </row>
    <row r="4841" spans="1:26" x14ac:dyDescent="0.3">
      <c r="A4841">
        <v>2770776</v>
      </c>
      <c r="B4841">
        <v>2</v>
      </c>
      <c r="C4841" t="s">
        <v>76</v>
      </c>
      <c r="D4841" t="s">
        <v>96</v>
      </c>
      <c r="E4841" t="s">
        <v>167</v>
      </c>
      <c r="F4841" t="s">
        <v>13465</v>
      </c>
      <c r="G4841" t="s">
        <v>128</v>
      </c>
      <c r="H4841" t="s">
        <v>46</v>
      </c>
      <c r="I4841" t="s">
        <v>129</v>
      </c>
      <c r="J4841" t="s">
        <v>130</v>
      </c>
      <c r="K4841" t="s">
        <v>131</v>
      </c>
      <c r="L4841" t="s">
        <v>13441</v>
      </c>
      <c r="M4841" t="s">
        <v>13466</v>
      </c>
      <c r="N4841">
        <v>2.2549999999999999</v>
      </c>
      <c r="O4841">
        <v>0</v>
      </c>
      <c r="P4841">
        <v>76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171.38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2770813</v>
      </c>
      <c r="B4842">
        <v>1</v>
      </c>
      <c r="C4842" t="s">
        <v>76</v>
      </c>
      <c r="D4842" t="s">
        <v>101</v>
      </c>
      <c r="E4842" t="s">
        <v>163</v>
      </c>
      <c r="F4842" t="s">
        <v>13467</v>
      </c>
      <c r="G4842" t="s">
        <v>264</v>
      </c>
      <c r="H4842" t="s">
        <v>47</v>
      </c>
      <c r="I4842" t="s">
        <v>129</v>
      </c>
      <c r="J4842" t="s">
        <v>130</v>
      </c>
      <c r="K4842" t="s">
        <v>131</v>
      </c>
      <c r="L4842" t="s">
        <v>13468</v>
      </c>
      <c r="M4842" t="s">
        <v>13469</v>
      </c>
      <c r="N4842">
        <v>0.79027777700000001</v>
      </c>
      <c r="O4842">
        <v>0</v>
      </c>
      <c r="P4842">
        <v>28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22.127777999999999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2770822</v>
      </c>
      <c r="B4843">
        <v>1</v>
      </c>
      <c r="C4843" t="s">
        <v>76</v>
      </c>
      <c r="D4843" t="s">
        <v>84</v>
      </c>
      <c r="E4843" t="s">
        <v>145</v>
      </c>
      <c r="F4843" t="s">
        <v>13470</v>
      </c>
      <c r="G4843" t="s">
        <v>128</v>
      </c>
      <c r="H4843" t="s">
        <v>46</v>
      </c>
      <c r="I4843" t="s">
        <v>129</v>
      </c>
      <c r="J4843" t="s">
        <v>130</v>
      </c>
      <c r="K4843" t="s">
        <v>131</v>
      </c>
      <c r="L4843" t="s">
        <v>13471</v>
      </c>
      <c r="M4843" t="s">
        <v>13472</v>
      </c>
      <c r="N4843">
        <v>2.7225000000000001</v>
      </c>
      <c r="O4843">
        <v>0</v>
      </c>
      <c r="P4843">
        <v>51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138.8475</v>
      </c>
      <c r="W4843">
        <v>0</v>
      </c>
      <c r="X4843">
        <v>0</v>
      </c>
      <c r="Y4843">
        <v>0</v>
      </c>
      <c r="Z4843">
        <v>0</v>
      </c>
    </row>
    <row r="4844" spans="1:26" x14ac:dyDescent="0.3">
      <c r="A4844">
        <v>2770824</v>
      </c>
      <c r="B4844">
        <v>1</v>
      </c>
      <c r="C4844" t="s">
        <v>77</v>
      </c>
      <c r="D4844" t="s">
        <v>108</v>
      </c>
      <c r="E4844" t="s">
        <v>222</v>
      </c>
      <c r="F4844" t="s">
        <v>13473</v>
      </c>
      <c r="G4844" t="s">
        <v>344</v>
      </c>
      <c r="H4844" t="s">
        <v>47</v>
      </c>
      <c r="I4844" t="s">
        <v>129</v>
      </c>
      <c r="J4844" t="s">
        <v>130</v>
      </c>
      <c r="K4844" t="s">
        <v>142</v>
      </c>
      <c r="L4844" t="s">
        <v>13474</v>
      </c>
      <c r="M4844" t="s">
        <v>13475</v>
      </c>
      <c r="N4844">
        <v>4.1988888879999999</v>
      </c>
      <c r="O4844">
        <v>250</v>
      </c>
      <c r="P4844">
        <v>1643</v>
      </c>
      <c r="Q4844">
        <v>233</v>
      </c>
      <c r="R4844">
        <v>2074</v>
      </c>
      <c r="S4844">
        <v>311</v>
      </c>
      <c r="T4844">
        <v>3078</v>
      </c>
      <c r="U4844">
        <v>1049.7222220000001</v>
      </c>
      <c r="V4844">
        <v>6898.7744430000002</v>
      </c>
      <c r="W4844">
        <v>978.34111099999996</v>
      </c>
      <c r="X4844">
        <v>8708.4955539999992</v>
      </c>
      <c r="Y4844">
        <v>1305.8544440000001</v>
      </c>
      <c r="Z4844">
        <v>12924.179996999999</v>
      </c>
    </row>
    <row r="4845" spans="1:26" x14ac:dyDescent="0.3">
      <c r="A4845">
        <v>2770829</v>
      </c>
      <c r="B4845">
        <v>1</v>
      </c>
      <c r="C4845" t="s">
        <v>76</v>
      </c>
      <c r="D4845" t="s">
        <v>100</v>
      </c>
      <c r="E4845" t="s">
        <v>126</v>
      </c>
      <c r="F4845" t="s">
        <v>13476</v>
      </c>
      <c r="G4845" t="s">
        <v>128</v>
      </c>
      <c r="H4845" t="s">
        <v>46</v>
      </c>
      <c r="I4845" t="s">
        <v>129</v>
      </c>
      <c r="J4845" t="s">
        <v>130</v>
      </c>
      <c r="K4845" t="s">
        <v>131</v>
      </c>
      <c r="L4845" t="s">
        <v>13477</v>
      </c>
      <c r="M4845" t="s">
        <v>13478</v>
      </c>
      <c r="N4845">
        <v>3.4522222220000001</v>
      </c>
      <c r="O4845">
        <v>0</v>
      </c>
      <c r="P4845">
        <v>17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58.687778000000002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2770832</v>
      </c>
      <c r="B4846">
        <v>1</v>
      </c>
      <c r="C4846" t="s">
        <v>76</v>
      </c>
      <c r="D4846" t="s">
        <v>89</v>
      </c>
      <c r="E4846" t="s">
        <v>222</v>
      </c>
      <c r="F4846" t="s">
        <v>13479</v>
      </c>
      <c r="G4846" t="s">
        <v>199</v>
      </c>
      <c r="H4846" t="s">
        <v>47</v>
      </c>
      <c r="I4846" t="s">
        <v>129</v>
      </c>
      <c r="J4846" t="s">
        <v>130</v>
      </c>
      <c r="K4846" t="s">
        <v>131</v>
      </c>
      <c r="L4846" t="s">
        <v>13480</v>
      </c>
      <c r="M4846" t="s">
        <v>13481</v>
      </c>
      <c r="N4846">
        <v>0.121388888</v>
      </c>
      <c r="O4846">
        <v>0</v>
      </c>
      <c r="P4846">
        <v>0</v>
      </c>
      <c r="Q4846">
        <v>6</v>
      </c>
      <c r="R4846">
        <v>462</v>
      </c>
      <c r="S4846">
        <v>25</v>
      </c>
      <c r="T4846">
        <v>682</v>
      </c>
      <c r="U4846">
        <v>0</v>
      </c>
      <c r="V4846">
        <v>0</v>
      </c>
      <c r="W4846">
        <v>0.72833300000000001</v>
      </c>
      <c r="X4846">
        <v>56.081665999999998</v>
      </c>
      <c r="Y4846">
        <v>3.0347219999999999</v>
      </c>
      <c r="Z4846">
        <v>82.787222</v>
      </c>
    </row>
    <row r="4847" spans="1:26" x14ac:dyDescent="0.3">
      <c r="A4847">
        <v>2770834</v>
      </c>
      <c r="B4847">
        <v>1</v>
      </c>
      <c r="C4847" t="s">
        <v>76</v>
      </c>
      <c r="D4847" t="s">
        <v>92</v>
      </c>
      <c r="E4847" t="s">
        <v>153</v>
      </c>
      <c r="F4847" t="s">
        <v>10535</v>
      </c>
      <c r="G4847" t="s">
        <v>155</v>
      </c>
      <c r="H4847" t="s">
        <v>46</v>
      </c>
      <c r="I4847" t="s">
        <v>129</v>
      </c>
      <c r="J4847" t="s">
        <v>130</v>
      </c>
      <c r="K4847" t="s">
        <v>131</v>
      </c>
      <c r="L4847" t="s">
        <v>13482</v>
      </c>
      <c r="M4847" t="s">
        <v>13483</v>
      </c>
      <c r="N4847">
        <v>5.4644444439999997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1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5.4644440000000003</v>
      </c>
    </row>
    <row r="4848" spans="1:26" x14ac:dyDescent="0.3">
      <c r="A4848">
        <v>2770838</v>
      </c>
      <c r="B4848">
        <v>1</v>
      </c>
      <c r="C4848" t="s">
        <v>76</v>
      </c>
      <c r="D4848" t="s">
        <v>101</v>
      </c>
      <c r="E4848" t="s">
        <v>145</v>
      </c>
      <c r="F4848" t="s">
        <v>11938</v>
      </c>
      <c r="G4848" t="s">
        <v>135</v>
      </c>
      <c r="H4848" t="s">
        <v>46</v>
      </c>
      <c r="I4848" t="s">
        <v>129</v>
      </c>
      <c r="J4848" t="s">
        <v>130</v>
      </c>
      <c r="K4848" t="s">
        <v>131</v>
      </c>
      <c r="L4848" t="s">
        <v>13484</v>
      </c>
      <c r="M4848" t="s">
        <v>13485</v>
      </c>
      <c r="N4848">
        <v>2.9330555550000001</v>
      </c>
      <c r="O4848">
        <v>0</v>
      </c>
      <c r="P4848">
        <v>55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161.31805600000001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2770836</v>
      </c>
      <c r="B4849">
        <v>1</v>
      </c>
      <c r="C4849" t="s">
        <v>76</v>
      </c>
      <c r="D4849" t="s">
        <v>100</v>
      </c>
      <c r="E4849" t="s">
        <v>222</v>
      </c>
      <c r="F4849" t="s">
        <v>13486</v>
      </c>
      <c r="G4849" t="s">
        <v>199</v>
      </c>
      <c r="H4849" t="s">
        <v>47</v>
      </c>
      <c r="I4849" t="s">
        <v>129</v>
      </c>
      <c r="J4849" t="s">
        <v>130</v>
      </c>
      <c r="K4849" t="s">
        <v>131</v>
      </c>
      <c r="L4849" t="s">
        <v>13487</v>
      </c>
      <c r="M4849" t="s">
        <v>13488</v>
      </c>
      <c r="N4849">
        <v>0.73722222199999998</v>
      </c>
      <c r="O4849">
        <v>1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0.73722200000000004</v>
      </c>
      <c r="V4849">
        <v>0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2770835</v>
      </c>
      <c r="B4850">
        <v>1</v>
      </c>
      <c r="C4850" t="s">
        <v>76</v>
      </c>
      <c r="D4850" t="s">
        <v>79</v>
      </c>
      <c r="E4850" t="s">
        <v>163</v>
      </c>
      <c r="F4850" t="s">
        <v>13489</v>
      </c>
      <c r="G4850" t="s">
        <v>348</v>
      </c>
      <c r="H4850" t="s">
        <v>47</v>
      </c>
      <c r="I4850" t="s">
        <v>129</v>
      </c>
      <c r="J4850" t="s">
        <v>130</v>
      </c>
      <c r="K4850" t="s">
        <v>142</v>
      </c>
      <c r="L4850" t="s">
        <v>13490</v>
      </c>
      <c r="M4850" t="s">
        <v>13491</v>
      </c>
      <c r="N4850">
        <v>5.1325000000000003</v>
      </c>
      <c r="O4850">
        <v>3</v>
      </c>
      <c r="P4850">
        <v>1263</v>
      </c>
      <c r="Q4850">
        <v>0</v>
      </c>
      <c r="R4850">
        <v>0</v>
      </c>
      <c r="S4850">
        <v>0</v>
      </c>
      <c r="T4850">
        <v>0</v>
      </c>
      <c r="U4850">
        <v>15.397500000000001</v>
      </c>
      <c r="V4850">
        <v>6482.3474999999999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2770847</v>
      </c>
      <c r="B4851">
        <v>1</v>
      </c>
      <c r="C4851" t="s">
        <v>76</v>
      </c>
      <c r="D4851" t="s">
        <v>90</v>
      </c>
      <c r="E4851" t="s">
        <v>153</v>
      </c>
      <c r="F4851" t="s">
        <v>13492</v>
      </c>
      <c r="G4851" t="s">
        <v>578</v>
      </c>
      <c r="H4851" t="s">
        <v>46</v>
      </c>
      <c r="I4851" t="s">
        <v>129</v>
      </c>
      <c r="J4851" t="s">
        <v>15</v>
      </c>
      <c r="K4851" t="s">
        <v>131</v>
      </c>
      <c r="L4851" t="s">
        <v>13493</v>
      </c>
      <c r="M4851" t="s">
        <v>13494</v>
      </c>
      <c r="N4851">
        <v>3.170833333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3.170833</v>
      </c>
    </row>
    <row r="4852" spans="1:26" x14ac:dyDescent="0.3">
      <c r="A4852">
        <v>2770840</v>
      </c>
      <c r="B4852">
        <v>1</v>
      </c>
      <c r="C4852" t="s">
        <v>76</v>
      </c>
      <c r="D4852" t="s">
        <v>86</v>
      </c>
      <c r="E4852" t="s">
        <v>126</v>
      </c>
      <c r="F4852" t="s">
        <v>13495</v>
      </c>
      <c r="G4852" t="s">
        <v>371</v>
      </c>
      <c r="H4852" t="s">
        <v>46</v>
      </c>
      <c r="I4852" t="s">
        <v>129</v>
      </c>
      <c r="J4852" t="s">
        <v>130</v>
      </c>
      <c r="K4852" t="s">
        <v>131</v>
      </c>
      <c r="L4852" t="s">
        <v>13496</v>
      </c>
      <c r="M4852" t="s">
        <v>13497</v>
      </c>
      <c r="N4852">
        <v>2.270277777</v>
      </c>
      <c r="O4852">
        <v>0</v>
      </c>
      <c r="P4852">
        <v>149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338.271389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2770841</v>
      </c>
      <c r="B4853">
        <v>1</v>
      </c>
      <c r="C4853" t="s">
        <v>76</v>
      </c>
      <c r="D4853" t="s">
        <v>104</v>
      </c>
      <c r="E4853" t="s">
        <v>167</v>
      </c>
      <c r="F4853" t="s">
        <v>13498</v>
      </c>
      <c r="G4853" t="s">
        <v>160</v>
      </c>
      <c r="H4853" t="s">
        <v>46</v>
      </c>
      <c r="I4853" t="s">
        <v>129</v>
      </c>
      <c r="J4853" t="s">
        <v>130</v>
      </c>
      <c r="K4853" t="s">
        <v>131</v>
      </c>
      <c r="L4853" t="s">
        <v>13499</v>
      </c>
      <c r="M4853" t="s">
        <v>13500</v>
      </c>
      <c r="N4853">
        <v>1.5863888880000001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25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39.659722000000002</v>
      </c>
    </row>
    <row r="4854" spans="1:26" x14ac:dyDescent="0.3">
      <c r="A4854">
        <v>2770846</v>
      </c>
      <c r="B4854">
        <v>1</v>
      </c>
      <c r="C4854" t="s">
        <v>76</v>
      </c>
      <c r="D4854" t="s">
        <v>98</v>
      </c>
      <c r="E4854" t="s">
        <v>222</v>
      </c>
      <c r="F4854" t="s">
        <v>6231</v>
      </c>
      <c r="G4854" t="s">
        <v>199</v>
      </c>
      <c r="H4854" t="s">
        <v>47</v>
      </c>
      <c r="I4854" t="s">
        <v>129</v>
      </c>
      <c r="J4854" t="s">
        <v>130</v>
      </c>
      <c r="K4854" t="s">
        <v>131</v>
      </c>
      <c r="L4854" t="s">
        <v>13501</v>
      </c>
      <c r="M4854" t="s">
        <v>13502</v>
      </c>
      <c r="N4854">
        <v>6.6111111E-2</v>
      </c>
      <c r="O4854">
        <v>2</v>
      </c>
      <c r="P4854">
        <v>122</v>
      </c>
      <c r="Q4854">
        <v>11</v>
      </c>
      <c r="R4854">
        <v>341</v>
      </c>
      <c r="S4854">
        <v>26</v>
      </c>
      <c r="T4854">
        <v>2270</v>
      </c>
      <c r="U4854">
        <v>0.13222200000000001</v>
      </c>
      <c r="V4854">
        <v>8.0655560000000008</v>
      </c>
      <c r="W4854">
        <v>0.72722200000000004</v>
      </c>
      <c r="X4854">
        <v>22.543889</v>
      </c>
      <c r="Y4854">
        <v>1.7188889999999999</v>
      </c>
      <c r="Z4854">
        <v>150.07222200000001</v>
      </c>
    </row>
    <row r="4855" spans="1:26" x14ac:dyDescent="0.3">
      <c r="A4855">
        <v>2770848</v>
      </c>
      <c r="B4855">
        <v>1</v>
      </c>
      <c r="C4855" t="s">
        <v>77</v>
      </c>
      <c r="D4855" t="s">
        <v>115</v>
      </c>
      <c r="E4855" t="s">
        <v>167</v>
      </c>
      <c r="F4855" t="s">
        <v>13503</v>
      </c>
      <c r="G4855" t="s">
        <v>160</v>
      </c>
      <c r="H4855" t="s">
        <v>46</v>
      </c>
      <c r="I4855" t="s">
        <v>129</v>
      </c>
      <c r="J4855" t="s">
        <v>130</v>
      </c>
      <c r="K4855" t="s">
        <v>131</v>
      </c>
      <c r="L4855" t="s">
        <v>13504</v>
      </c>
      <c r="M4855" t="s">
        <v>13505</v>
      </c>
      <c r="N4855">
        <v>0.86027777699999997</v>
      </c>
      <c r="O4855">
        <v>0</v>
      </c>
      <c r="P4855">
        <v>0</v>
      </c>
      <c r="Q4855">
        <v>0</v>
      </c>
      <c r="R4855">
        <v>282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242.598333</v>
      </c>
      <c r="Y4855">
        <v>0</v>
      </c>
      <c r="Z4855">
        <v>0</v>
      </c>
    </row>
    <row r="4856" spans="1:26" x14ac:dyDescent="0.3">
      <c r="A4856">
        <v>2770849</v>
      </c>
      <c r="B4856">
        <v>1</v>
      </c>
      <c r="C4856" t="s">
        <v>76</v>
      </c>
      <c r="D4856" t="s">
        <v>102</v>
      </c>
      <c r="E4856" t="s">
        <v>126</v>
      </c>
      <c r="F4856" t="s">
        <v>13506</v>
      </c>
      <c r="G4856" t="s">
        <v>128</v>
      </c>
      <c r="H4856" t="s">
        <v>46</v>
      </c>
      <c r="I4856" t="s">
        <v>129</v>
      </c>
      <c r="J4856" t="s">
        <v>130</v>
      </c>
      <c r="K4856" t="s">
        <v>131</v>
      </c>
      <c r="L4856" t="s">
        <v>13507</v>
      </c>
      <c r="M4856" t="s">
        <v>13508</v>
      </c>
      <c r="N4856">
        <v>2.4730555550000002</v>
      </c>
      <c r="O4856">
        <v>0</v>
      </c>
      <c r="P4856">
        <v>4</v>
      </c>
      <c r="Q4856">
        <v>0</v>
      </c>
      <c r="R4856">
        <v>2</v>
      </c>
      <c r="S4856">
        <v>0</v>
      </c>
      <c r="T4856">
        <v>0</v>
      </c>
      <c r="U4856">
        <v>0</v>
      </c>
      <c r="V4856">
        <v>9.8922220000000003</v>
      </c>
      <c r="W4856">
        <v>0</v>
      </c>
      <c r="X4856">
        <v>4.9461110000000001</v>
      </c>
      <c r="Y4856">
        <v>0</v>
      </c>
      <c r="Z4856">
        <v>0</v>
      </c>
    </row>
    <row r="4857" spans="1:26" x14ac:dyDescent="0.3">
      <c r="A4857">
        <v>2770850</v>
      </c>
      <c r="B4857">
        <v>1</v>
      </c>
      <c r="C4857" t="s">
        <v>77</v>
      </c>
      <c r="D4857" t="s">
        <v>124</v>
      </c>
      <c r="E4857" t="s">
        <v>167</v>
      </c>
      <c r="F4857" t="s">
        <v>13509</v>
      </c>
      <c r="G4857" t="s">
        <v>160</v>
      </c>
      <c r="H4857" t="s">
        <v>46</v>
      </c>
      <c r="I4857" t="s">
        <v>129</v>
      </c>
      <c r="J4857" t="s">
        <v>130</v>
      </c>
      <c r="K4857" t="s">
        <v>131</v>
      </c>
      <c r="L4857" t="s">
        <v>13510</v>
      </c>
      <c r="M4857" t="s">
        <v>13511</v>
      </c>
      <c r="N4857">
        <v>1.363888888</v>
      </c>
      <c r="O4857">
        <v>0</v>
      </c>
      <c r="P4857">
        <v>7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9.5472219999999997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2770851</v>
      </c>
      <c r="B4858">
        <v>1</v>
      </c>
      <c r="C4858" t="s">
        <v>77</v>
      </c>
      <c r="D4858" t="s">
        <v>118</v>
      </c>
      <c r="E4858" t="s">
        <v>222</v>
      </c>
      <c r="F4858" t="s">
        <v>13512</v>
      </c>
      <c r="G4858" t="s">
        <v>199</v>
      </c>
      <c r="H4858" t="s">
        <v>47</v>
      </c>
      <c r="I4858" t="s">
        <v>129</v>
      </c>
      <c r="J4858" t="s">
        <v>130</v>
      </c>
      <c r="K4858" t="s">
        <v>131</v>
      </c>
      <c r="L4858" t="s">
        <v>13513</v>
      </c>
      <c r="M4858" t="s">
        <v>13514</v>
      </c>
      <c r="N4858">
        <v>0.266666666</v>
      </c>
      <c r="O4858">
        <v>3</v>
      </c>
      <c r="P4858">
        <v>6506</v>
      </c>
      <c r="Q4858">
        <v>0</v>
      </c>
      <c r="R4858">
        <v>0</v>
      </c>
      <c r="S4858">
        <v>0</v>
      </c>
      <c r="T4858">
        <v>0</v>
      </c>
      <c r="U4858">
        <v>0.8</v>
      </c>
      <c r="V4858">
        <v>1734.933329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2770863</v>
      </c>
      <c r="B4859">
        <v>1</v>
      </c>
      <c r="C4859" t="s">
        <v>76</v>
      </c>
      <c r="D4859" t="s">
        <v>92</v>
      </c>
      <c r="E4859" t="s">
        <v>153</v>
      </c>
      <c r="F4859" t="s">
        <v>13515</v>
      </c>
      <c r="G4859" t="s">
        <v>206</v>
      </c>
      <c r="H4859" t="s">
        <v>46</v>
      </c>
      <c r="I4859" t="s">
        <v>129</v>
      </c>
      <c r="J4859" t="s">
        <v>130</v>
      </c>
      <c r="K4859" t="s">
        <v>131</v>
      </c>
      <c r="L4859" t="s">
        <v>13516</v>
      </c>
      <c r="M4859" t="s">
        <v>13517</v>
      </c>
      <c r="N4859">
        <v>3.7647222220000001</v>
      </c>
      <c r="O4859">
        <v>0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3.7647219999999999</v>
      </c>
      <c r="Y4859">
        <v>0</v>
      </c>
      <c r="Z4859">
        <v>0</v>
      </c>
    </row>
    <row r="4860" spans="1:26" x14ac:dyDescent="0.3">
      <c r="A4860">
        <v>2770714</v>
      </c>
      <c r="B4860">
        <v>2</v>
      </c>
      <c r="C4860" t="s">
        <v>76</v>
      </c>
      <c r="D4860" t="s">
        <v>89</v>
      </c>
      <c r="E4860" t="s">
        <v>167</v>
      </c>
      <c r="F4860" t="s">
        <v>13518</v>
      </c>
      <c r="G4860" t="s">
        <v>128</v>
      </c>
      <c r="H4860" t="s">
        <v>46</v>
      </c>
      <c r="I4860" t="s">
        <v>129</v>
      </c>
      <c r="J4860" t="s">
        <v>130</v>
      </c>
      <c r="K4860" t="s">
        <v>131</v>
      </c>
      <c r="L4860" t="s">
        <v>13394</v>
      </c>
      <c r="M4860" t="s">
        <v>13519</v>
      </c>
      <c r="N4860">
        <v>0.198333333</v>
      </c>
      <c r="O4860">
        <v>0</v>
      </c>
      <c r="P4860">
        <v>28</v>
      </c>
      <c r="Q4860">
        <v>0</v>
      </c>
      <c r="R4860">
        <v>0</v>
      </c>
      <c r="S4860">
        <v>0</v>
      </c>
      <c r="T4860">
        <v>22</v>
      </c>
      <c r="U4860">
        <v>0</v>
      </c>
      <c r="V4860">
        <v>5.5533330000000003</v>
      </c>
      <c r="W4860">
        <v>0</v>
      </c>
      <c r="X4860">
        <v>0</v>
      </c>
      <c r="Y4860">
        <v>0</v>
      </c>
      <c r="Z4860">
        <v>4.3633329999999999</v>
      </c>
    </row>
    <row r="4861" spans="1:26" x14ac:dyDescent="0.3">
      <c r="A4861">
        <v>2770865</v>
      </c>
      <c r="B4861">
        <v>1</v>
      </c>
      <c r="C4861" t="s">
        <v>76</v>
      </c>
      <c r="D4861" t="s">
        <v>95</v>
      </c>
      <c r="E4861" t="s">
        <v>126</v>
      </c>
      <c r="F4861" t="s">
        <v>13520</v>
      </c>
      <c r="G4861" t="s">
        <v>128</v>
      </c>
      <c r="H4861" t="s">
        <v>46</v>
      </c>
      <c r="I4861" t="s">
        <v>129</v>
      </c>
      <c r="J4861" t="s">
        <v>130</v>
      </c>
      <c r="K4861" t="s">
        <v>131</v>
      </c>
      <c r="L4861" t="s">
        <v>13521</v>
      </c>
      <c r="M4861" t="s">
        <v>13522</v>
      </c>
      <c r="N4861">
        <v>4.7777777769999998</v>
      </c>
      <c r="O4861">
        <v>0</v>
      </c>
      <c r="P4861">
        <v>0</v>
      </c>
      <c r="Q4861">
        <v>0</v>
      </c>
      <c r="R4861">
        <v>35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167.22222199999999</v>
      </c>
      <c r="Y4861">
        <v>0</v>
      </c>
      <c r="Z4861">
        <v>0</v>
      </c>
    </row>
    <row r="4862" spans="1:26" x14ac:dyDescent="0.3">
      <c r="A4862">
        <v>2770932</v>
      </c>
      <c r="B4862">
        <v>1</v>
      </c>
      <c r="C4862" t="s">
        <v>76</v>
      </c>
      <c r="D4862" t="s">
        <v>97</v>
      </c>
      <c r="E4862" t="s">
        <v>153</v>
      </c>
      <c r="F4862" t="s">
        <v>13523</v>
      </c>
      <c r="G4862" t="s">
        <v>249</v>
      </c>
      <c r="H4862" t="s">
        <v>46</v>
      </c>
      <c r="I4862" t="s">
        <v>129</v>
      </c>
      <c r="J4862" t="s">
        <v>130</v>
      </c>
      <c r="K4862" t="s">
        <v>131</v>
      </c>
      <c r="L4862" t="s">
        <v>13524</v>
      </c>
      <c r="M4862" t="s">
        <v>13525</v>
      </c>
      <c r="N4862">
        <v>5.9816666659999997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5.9816669999999998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2770869</v>
      </c>
      <c r="B4863">
        <v>1</v>
      </c>
      <c r="C4863" t="s">
        <v>76</v>
      </c>
      <c r="D4863" t="s">
        <v>81</v>
      </c>
      <c r="E4863" t="s">
        <v>153</v>
      </c>
      <c r="F4863" t="s">
        <v>13526</v>
      </c>
      <c r="G4863" t="s">
        <v>155</v>
      </c>
      <c r="H4863" t="s">
        <v>46</v>
      </c>
      <c r="I4863" t="s">
        <v>129</v>
      </c>
      <c r="J4863" t="s">
        <v>130</v>
      </c>
      <c r="K4863" t="s">
        <v>131</v>
      </c>
      <c r="L4863" t="s">
        <v>13527</v>
      </c>
      <c r="M4863" t="s">
        <v>13528</v>
      </c>
      <c r="N4863">
        <v>2.5249999999999999</v>
      </c>
      <c r="O4863">
        <v>0</v>
      </c>
      <c r="P4863">
        <v>10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25.25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2770867</v>
      </c>
      <c r="B4864">
        <v>1</v>
      </c>
      <c r="C4864" t="s">
        <v>77</v>
      </c>
      <c r="D4864" t="s">
        <v>109</v>
      </c>
      <c r="E4864" t="s">
        <v>158</v>
      </c>
      <c r="F4864" t="s">
        <v>2387</v>
      </c>
      <c r="G4864" t="s">
        <v>199</v>
      </c>
      <c r="H4864" t="s">
        <v>47</v>
      </c>
      <c r="I4864" t="s">
        <v>129</v>
      </c>
      <c r="J4864" t="s">
        <v>130</v>
      </c>
      <c r="K4864" t="s">
        <v>131</v>
      </c>
      <c r="L4864" t="s">
        <v>13529</v>
      </c>
      <c r="M4864" t="s">
        <v>13530</v>
      </c>
      <c r="N4864">
        <v>0.19138888800000001</v>
      </c>
      <c r="O4864">
        <v>42</v>
      </c>
      <c r="P4864">
        <v>1144</v>
      </c>
      <c r="Q4864">
        <v>0</v>
      </c>
      <c r="R4864">
        <v>0</v>
      </c>
      <c r="S4864">
        <v>0</v>
      </c>
      <c r="T4864">
        <v>0</v>
      </c>
      <c r="U4864">
        <v>8.0383329999999997</v>
      </c>
      <c r="V4864">
        <v>218.94888800000001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2770873</v>
      </c>
      <c r="B4865">
        <v>1</v>
      </c>
      <c r="C4865" t="s">
        <v>76</v>
      </c>
      <c r="D4865" t="s">
        <v>93</v>
      </c>
      <c r="E4865" t="s">
        <v>153</v>
      </c>
      <c r="F4865" t="s">
        <v>13531</v>
      </c>
      <c r="G4865" t="s">
        <v>578</v>
      </c>
      <c r="H4865" t="s">
        <v>46</v>
      </c>
      <c r="I4865" t="s">
        <v>129</v>
      </c>
      <c r="J4865" t="s">
        <v>130</v>
      </c>
      <c r="K4865" t="s">
        <v>131</v>
      </c>
      <c r="L4865" t="s">
        <v>13532</v>
      </c>
      <c r="M4865" t="s">
        <v>13533</v>
      </c>
      <c r="N4865">
        <v>3.068888888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3.068889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2770872</v>
      </c>
      <c r="B4866">
        <v>1</v>
      </c>
      <c r="C4866" t="s">
        <v>76</v>
      </c>
      <c r="D4866" t="s">
        <v>90</v>
      </c>
      <c r="E4866" t="s">
        <v>153</v>
      </c>
      <c r="F4866" t="s">
        <v>13534</v>
      </c>
      <c r="G4866" t="s">
        <v>578</v>
      </c>
      <c r="H4866" t="s">
        <v>46</v>
      </c>
      <c r="I4866" t="s">
        <v>129</v>
      </c>
      <c r="J4866" t="s">
        <v>15</v>
      </c>
      <c r="K4866" t="s">
        <v>131</v>
      </c>
      <c r="L4866" t="s">
        <v>13535</v>
      </c>
      <c r="M4866" t="s">
        <v>13536</v>
      </c>
      <c r="N4866">
        <v>1.8244444440000001</v>
      </c>
      <c r="O4866">
        <v>0</v>
      </c>
      <c r="P4866">
        <v>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1.824444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2770874</v>
      </c>
      <c r="B4867">
        <v>1</v>
      </c>
      <c r="C4867" t="s">
        <v>77</v>
      </c>
      <c r="D4867" t="s">
        <v>114</v>
      </c>
      <c r="E4867" t="s">
        <v>167</v>
      </c>
      <c r="F4867" t="s">
        <v>13537</v>
      </c>
      <c r="G4867" t="s">
        <v>160</v>
      </c>
      <c r="H4867" t="s">
        <v>46</v>
      </c>
      <c r="I4867" t="s">
        <v>129</v>
      </c>
      <c r="J4867" t="s">
        <v>130</v>
      </c>
      <c r="K4867" t="s">
        <v>131</v>
      </c>
      <c r="L4867" t="s">
        <v>13538</v>
      </c>
      <c r="M4867" t="s">
        <v>13539</v>
      </c>
      <c r="N4867">
        <v>0.37805555499999999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35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13.231944</v>
      </c>
    </row>
    <row r="4868" spans="1:26" x14ac:dyDescent="0.3">
      <c r="A4868">
        <v>2770885</v>
      </c>
      <c r="B4868">
        <v>1</v>
      </c>
      <c r="C4868" t="s">
        <v>76</v>
      </c>
      <c r="D4868" t="s">
        <v>86</v>
      </c>
      <c r="E4868" t="s">
        <v>167</v>
      </c>
      <c r="F4868" t="s">
        <v>13540</v>
      </c>
      <c r="G4868" t="s">
        <v>195</v>
      </c>
      <c r="H4868" t="s">
        <v>46</v>
      </c>
      <c r="I4868" t="s">
        <v>129</v>
      </c>
      <c r="J4868" t="s">
        <v>130</v>
      </c>
      <c r="K4868" t="s">
        <v>131</v>
      </c>
      <c r="L4868" t="s">
        <v>13541</v>
      </c>
      <c r="M4868" t="s">
        <v>13542</v>
      </c>
      <c r="N4868">
        <v>1.4286111109999999</v>
      </c>
      <c r="O4868">
        <v>0</v>
      </c>
      <c r="P4868">
        <v>12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17.143332999999998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2770884</v>
      </c>
      <c r="B4869">
        <v>1</v>
      </c>
      <c r="C4869" t="s">
        <v>76</v>
      </c>
      <c r="D4869" t="s">
        <v>91</v>
      </c>
      <c r="E4869" t="s">
        <v>153</v>
      </c>
      <c r="F4869" t="s">
        <v>13543</v>
      </c>
      <c r="G4869" t="s">
        <v>206</v>
      </c>
      <c r="H4869" t="s">
        <v>46</v>
      </c>
      <c r="I4869" t="s">
        <v>129</v>
      </c>
      <c r="J4869" t="s">
        <v>130</v>
      </c>
      <c r="K4869" t="s">
        <v>131</v>
      </c>
      <c r="L4869" t="s">
        <v>13544</v>
      </c>
      <c r="M4869" t="s">
        <v>13545</v>
      </c>
      <c r="N4869">
        <v>1.8633333329999999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1.8633329999999999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2770877</v>
      </c>
      <c r="B4870">
        <v>1</v>
      </c>
      <c r="C4870" t="s">
        <v>77</v>
      </c>
      <c r="D4870" t="s">
        <v>111</v>
      </c>
      <c r="E4870" t="s">
        <v>163</v>
      </c>
      <c r="F4870" t="s">
        <v>13546</v>
      </c>
      <c r="G4870" t="s">
        <v>199</v>
      </c>
      <c r="H4870" t="s">
        <v>47</v>
      </c>
      <c r="I4870" t="s">
        <v>129</v>
      </c>
      <c r="J4870" t="s">
        <v>130</v>
      </c>
      <c r="K4870" t="s">
        <v>131</v>
      </c>
      <c r="L4870" t="s">
        <v>13547</v>
      </c>
      <c r="M4870" t="s">
        <v>13548</v>
      </c>
      <c r="N4870">
        <v>0.70666666600000005</v>
      </c>
      <c r="O4870">
        <v>0</v>
      </c>
      <c r="P4870">
        <v>0</v>
      </c>
      <c r="Q4870">
        <v>0</v>
      </c>
      <c r="R4870">
        <v>31</v>
      </c>
      <c r="S4870">
        <v>0</v>
      </c>
      <c r="T4870">
        <v>34</v>
      </c>
      <c r="U4870">
        <v>0</v>
      </c>
      <c r="V4870">
        <v>0</v>
      </c>
      <c r="W4870">
        <v>0</v>
      </c>
      <c r="X4870">
        <v>21.906666999999999</v>
      </c>
      <c r="Y4870">
        <v>0</v>
      </c>
      <c r="Z4870">
        <v>24.026667</v>
      </c>
    </row>
    <row r="4871" spans="1:26" x14ac:dyDescent="0.3">
      <c r="A4871">
        <v>2770882</v>
      </c>
      <c r="B4871">
        <v>1</v>
      </c>
      <c r="C4871" t="s">
        <v>76</v>
      </c>
      <c r="D4871" t="s">
        <v>94</v>
      </c>
      <c r="E4871" t="s">
        <v>153</v>
      </c>
      <c r="F4871" t="s">
        <v>13549</v>
      </c>
      <c r="G4871" t="s">
        <v>249</v>
      </c>
      <c r="H4871" t="s">
        <v>46</v>
      </c>
      <c r="I4871" t="s">
        <v>129</v>
      </c>
      <c r="J4871" t="s">
        <v>130</v>
      </c>
      <c r="K4871" t="s">
        <v>131</v>
      </c>
      <c r="L4871" t="s">
        <v>13550</v>
      </c>
      <c r="M4871" t="s">
        <v>13551</v>
      </c>
      <c r="N4871">
        <v>3.7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3.7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2770881</v>
      </c>
      <c r="B4872">
        <v>1</v>
      </c>
      <c r="C4872" t="s">
        <v>77</v>
      </c>
      <c r="D4872" t="s">
        <v>114</v>
      </c>
      <c r="E4872" t="s">
        <v>167</v>
      </c>
      <c r="F4872" t="s">
        <v>13552</v>
      </c>
      <c r="G4872" t="s">
        <v>160</v>
      </c>
      <c r="H4872" t="s">
        <v>46</v>
      </c>
      <c r="I4872" t="s">
        <v>129</v>
      </c>
      <c r="J4872" t="s">
        <v>130</v>
      </c>
      <c r="K4872" t="s">
        <v>131</v>
      </c>
      <c r="L4872" t="s">
        <v>13553</v>
      </c>
      <c r="M4872" t="s">
        <v>13554</v>
      </c>
      <c r="N4872">
        <v>0.21472222199999999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29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6.2269439999999996</v>
      </c>
    </row>
    <row r="4873" spans="1:26" x14ac:dyDescent="0.3">
      <c r="A4873">
        <v>2770897</v>
      </c>
      <c r="B4873">
        <v>1</v>
      </c>
      <c r="C4873" t="s">
        <v>76</v>
      </c>
      <c r="D4873" t="s">
        <v>79</v>
      </c>
      <c r="E4873" t="s">
        <v>153</v>
      </c>
      <c r="F4873" t="s">
        <v>13555</v>
      </c>
      <c r="G4873" t="s">
        <v>155</v>
      </c>
      <c r="H4873" t="s">
        <v>46</v>
      </c>
      <c r="I4873" t="s">
        <v>129</v>
      </c>
      <c r="J4873" t="s">
        <v>130</v>
      </c>
      <c r="K4873" t="s">
        <v>131</v>
      </c>
      <c r="L4873" t="s">
        <v>13556</v>
      </c>
      <c r="M4873" t="s">
        <v>13557</v>
      </c>
      <c r="N4873">
        <v>1.0236111109999999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1.023611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2770912</v>
      </c>
      <c r="B4874">
        <v>1</v>
      </c>
      <c r="C4874" t="s">
        <v>76</v>
      </c>
      <c r="D4874" t="s">
        <v>79</v>
      </c>
      <c r="E4874" t="s">
        <v>153</v>
      </c>
      <c r="F4874" t="s">
        <v>13558</v>
      </c>
      <c r="G4874" t="s">
        <v>249</v>
      </c>
      <c r="H4874" t="s">
        <v>46</v>
      </c>
      <c r="I4874" t="s">
        <v>129</v>
      </c>
      <c r="J4874" t="s">
        <v>130</v>
      </c>
      <c r="K4874" t="s">
        <v>131</v>
      </c>
      <c r="L4874" t="s">
        <v>13559</v>
      </c>
      <c r="M4874" t="s">
        <v>13494</v>
      </c>
      <c r="N4874">
        <v>1.568333333</v>
      </c>
      <c r="O4874">
        <v>0</v>
      </c>
      <c r="P4874">
        <v>4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6.273333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2770904</v>
      </c>
      <c r="B4875">
        <v>1</v>
      </c>
      <c r="C4875" t="s">
        <v>77</v>
      </c>
      <c r="D4875" t="s">
        <v>119</v>
      </c>
      <c r="E4875" t="s">
        <v>126</v>
      </c>
      <c r="F4875" t="s">
        <v>13560</v>
      </c>
      <c r="G4875" t="s">
        <v>128</v>
      </c>
      <c r="H4875" t="s">
        <v>46</v>
      </c>
      <c r="I4875" t="s">
        <v>129</v>
      </c>
      <c r="J4875" t="s">
        <v>130</v>
      </c>
      <c r="K4875" t="s">
        <v>131</v>
      </c>
      <c r="L4875" t="s">
        <v>13561</v>
      </c>
      <c r="M4875" t="s">
        <v>13562</v>
      </c>
      <c r="N4875">
        <v>1.485833333</v>
      </c>
      <c r="O4875">
        <v>0</v>
      </c>
      <c r="P4875">
        <v>47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69.834166999999994</v>
      </c>
      <c r="W4875">
        <v>0</v>
      </c>
      <c r="X4875">
        <v>0</v>
      </c>
      <c r="Y4875">
        <v>0</v>
      </c>
      <c r="Z4875">
        <v>0</v>
      </c>
    </row>
    <row r="4876" spans="1:26" x14ac:dyDescent="0.3">
      <c r="A4876">
        <v>2770907</v>
      </c>
      <c r="B4876">
        <v>1</v>
      </c>
      <c r="C4876" t="s">
        <v>77</v>
      </c>
      <c r="D4876" t="s">
        <v>116</v>
      </c>
      <c r="E4876" t="s">
        <v>158</v>
      </c>
      <c r="F4876" t="s">
        <v>1322</v>
      </c>
      <c r="G4876" t="s">
        <v>199</v>
      </c>
      <c r="H4876" t="s">
        <v>47</v>
      </c>
      <c r="I4876" t="s">
        <v>129</v>
      </c>
      <c r="J4876" t="s">
        <v>130</v>
      </c>
      <c r="K4876" t="s">
        <v>131</v>
      </c>
      <c r="L4876" t="s">
        <v>13563</v>
      </c>
      <c r="M4876" t="s">
        <v>13564</v>
      </c>
      <c r="N4876">
        <v>1.495833333</v>
      </c>
      <c r="O4876">
        <v>10</v>
      </c>
      <c r="P4876">
        <v>0</v>
      </c>
      <c r="Q4876">
        <v>0</v>
      </c>
      <c r="R4876">
        <v>0</v>
      </c>
      <c r="S4876">
        <v>14</v>
      </c>
      <c r="T4876">
        <v>361</v>
      </c>
      <c r="U4876">
        <v>14.958333</v>
      </c>
      <c r="V4876">
        <v>0</v>
      </c>
      <c r="W4876">
        <v>0</v>
      </c>
      <c r="X4876">
        <v>0</v>
      </c>
      <c r="Y4876">
        <v>20.941666999999999</v>
      </c>
      <c r="Z4876">
        <v>539.99583299999995</v>
      </c>
    </row>
    <row r="4877" spans="1:26" x14ac:dyDescent="0.3">
      <c r="A4877">
        <v>2770910</v>
      </c>
      <c r="B4877">
        <v>1</v>
      </c>
      <c r="C4877" t="s">
        <v>77</v>
      </c>
      <c r="D4877" t="s">
        <v>119</v>
      </c>
      <c r="E4877" t="s">
        <v>158</v>
      </c>
      <c r="F4877" t="s">
        <v>5831</v>
      </c>
      <c r="G4877" t="s">
        <v>199</v>
      </c>
      <c r="H4877" t="s">
        <v>47</v>
      </c>
      <c r="I4877" t="s">
        <v>129</v>
      </c>
      <c r="J4877" t="s">
        <v>130</v>
      </c>
      <c r="K4877" t="s">
        <v>131</v>
      </c>
      <c r="L4877" t="s">
        <v>13565</v>
      </c>
      <c r="M4877" t="s">
        <v>13566</v>
      </c>
      <c r="N4877">
        <v>0.74138888800000002</v>
      </c>
      <c r="O4877">
        <v>339</v>
      </c>
      <c r="P4877">
        <v>822</v>
      </c>
      <c r="Q4877">
        <v>0</v>
      </c>
      <c r="R4877">
        <v>0</v>
      </c>
      <c r="S4877">
        <v>0</v>
      </c>
      <c r="T4877">
        <v>0</v>
      </c>
      <c r="U4877">
        <v>251.33083300000001</v>
      </c>
      <c r="V4877">
        <v>609.42166599999996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2770914</v>
      </c>
      <c r="B4878">
        <v>1</v>
      </c>
      <c r="C4878" t="s">
        <v>77</v>
      </c>
      <c r="D4878" t="s">
        <v>109</v>
      </c>
      <c r="E4878" t="s">
        <v>153</v>
      </c>
      <c r="F4878" t="s">
        <v>13567</v>
      </c>
      <c r="G4878" t="s">
        <v>206</v>
      </c>
      <c r="H4878" t="s">
        <v>46</v>
      </c>
      <c r="I4878" t="s">
        <v>129</v>
      </c>
      <c r="J4878" t="s">
        <v>130</v>
      </c>
      <c r="K4878" t="s">
        <v>131</v>
      </c>
      <c r="L4878" t="s">
        <v>13568</v>
      </c>
      <c r="M4878" t="s">
        <v>13569</v>
      </c>
      <c r="N4878">
        <v>2.5469444440000002</v>
      </c>
      <c r="O4878">
        <v>0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2.5469439999999999</v>
      </c>
      <c r="Y4878">
        <v>0</v>
      </c>
      <c r="Z4878">
        <v>0</v>
      </c>
    </row>
    <row r="4879" spans="1:26" x14ac:dyDescent="0.3">
      <c r="A4879">
        <v>2770915</v>
      </c>
      <c r="B4879">
        <v>1</v>
      </c>
      <c r="C4879" t="s">
        <v>77</v>
      </c>
      <c r="D4879" t="s">
        <v>110</v>
      </c>
      <c r="E4879" t="s">
        <v>222</v>
      </c>
      <c r="F4879" t="s">
        <v>13570</v>
      </c>
      <c r="G4879" t="s">
        <v>199</v>
      </c>
      <c r="H4879" t="s">
        <v>47</v>
      </c>
      <c r="I4879" t="s">
        <v>339</v>
      </c>
      <c r="J4879" t="s">
        <v>130</v>
      </c>
      <c r="K4879" t="s">
        <v>131</v>
      </c>
      <c r="L4879" t="s">
        <v>13571</v>
      </c>
      <c r="M4879" t="s">
        <v>13572</v>
      </c>
      <c r="N4879">
        <v>8.3333330000000001E-3</v>
      </c>
      <c r="O4879">
        <v>0</v>
      </c>
      <c r="P4879">
        <v>0</v>
      </c>
      <c r="Q4879">
        <v>0</v>
      </c>
      <c r="R4879">
        <v>0</v>
      </c>
      <c r="S4879">
        <v>16</v>
      </c>
      <c r="T4879">
        <v>905</v>
      </c>
      <c r="U4879">
        <v>0</v>
      </c>
      <c r="V4879">
        <v>0</v>
      </c>
      <c r="W4879">
        <v>0</v>
      </c>
      <c r="X4879">
        <v>0</v>
      </c>
      <c r="Y4879">
        <v>0.13333300000000001</v>
      </c>
      <c r="Z4879">
        <v>7.5416660000000002</v>
      </c>
    </row>
    <row r="4880" spans="1:26" x14ac:dyDescent="0.3">
      <c r="A4880">
        <v>2770923</v>
      </c>
      <c r="B4880">
        <v>1</v>
      </c>
      <c r="C4880" t="s">
        <v>76</v>
      </c>
      <c r="D4880" t="s">
        <v>78</v>
      </c>
      <c r="E4880" t="s">
        <v>145</v>
      </c>
      <c r="F4880" t="s">
        <v>13573</v>
      </c>
      <c r="G4880" t="s">
        <v>135</v>
      </c>
      <c r="H4880" t="s">
        <v>46</v>
      </c>
      <c r="I4880" t="s">
        <v>129</v>
      </c>
      <c r="J4880" t="s">
        <v>130</v>
      </c>
      <c r="K4880" t="s">
        <v>131</v>
      </c>
      <c r="L4880" t="s">
        <v>13574</v>
      </c>
      <c r="M4880" t="s">
        <v>13575</v>
      </c>
      <c r="N4880">
        <v>3.0558333329999998</v>
      </c>
      <c r="O4880">
        <v>0</v>
      </c>
      <c r="P4880">
        <v>7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21.390833000000001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2770928</v>
      </c>
      <c r="B4881">
        <v>1</v>
      </c>
      <c r="C4881" t="s">
        <v>76</v>
      </c>
      <c r="D4881" t="s">
        <v>99</v>
      </c>
      <c r="E4881" t="s">
        <v>153</v>
      </c>
      <c r="F4881" t="s">
        <v>13576</v>
      </c>
      <c r="G4881" t="s">
        <v>206</v>
      </c>
      <c r="H4881" t="s">
        <v>46</v>
      </c>
      <c r="I4881" t="s">
        <v>129</v>
      </c>
      <c r="J4881" t="s">
        <v>130</v>
      </c>
      <c r="K4881" t="s">
        <v>131</v>
      </c>
      <c r="L4881" t="s">
        <v>13574</v>
      </c>
      <c r="M4881" t="s">
        <v>13577</v>
      </c>
      <c r="N4881">
        <v>1.61</v>
      </c>
      <c r="O4881">
        <v>0</v>
      </c>
      <c r="P4881">
        <v>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1.61</v>
      </c>
      <c r="W4881">
        <v>0</v>
      </c>
      <c r="X4881">
        <v>0</v>
      </c>
      <c r="Y4881">
        <v>0</v>
      </c>
      <c r="Z4881">
        <v>0</v>
      </c>
    </row>
    <row r="4882" spans="1:26" x14ac:dyDescent="0.3">
      <c r="A4882">
        <v>2770840</v>
      </c>
      <c r="B4882">
        <v>2</v>
      </c>
      <c r="C4882" t="s">
        <v>76</v>
      </c>
      <c r="D4882" t="s">
        <v>86</v>
      </c>
      <c r="E4882" t="s">
        <v>167</v>
      </c>
      <c r="F4882" t="s">
        <v>13578</v>
      </c>
      <c r="G4882" t="s">
        <v>371</v>
      </c>
      <c r="H4882" t="s">
        <v>46</v>
      </c>
      <c r="I4882" t="s">
        <v>129</v>
      </c>
      <c r="J4882" t="s">
        <v>130</v>
      </c>
      <c r="K4882" t="s">
        <v>131</v>
      </c>
      <c r="L4882" t="s">
        <v>13497</v>
      </c>
      <c r="M4882" t="s">
        <v>13579</v>
      </c>
      <c r="N4882">
        <v>3.1580555549999998</v>
      </c>
      <c r="O4882">
        <v>0</v>
      </c>
      <c r="P4882">
        <v>289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912.67805499999997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2770939</v>
      </c>
      <c r="B4883">
        <v>1</v>
      </c>
      <c r="C4883" t="s">
        <v>76</v>
      </c>
      <c r="D4883" t="s">
        <v>102</v>
      </c>
      <c r="E4883" t="s">
        <v>153</v>
      </c>
      <c r="F4883" t="s">
        <v>13580</v>
      </c>
      <c r="G4883" t="s">
        <v>578</v>
      </c>
      <c r="H4883" t="s">
        <v>46</v>
      </c>
      <c r="I4883" t="s">
        <v>129</v>
      </c>
      <c r="J4883" t="s">
        <v>15</v>
      </c>
      <c r="K4883" t="s">
        <v>131</v>
      </c>
      <c r="L4883" t="s">
        <v>13581</v>
      </c>
      <c r="M4883" t="s">
        <v>13582</v>
      </c>
      <c r="N4883">
        <v>2.4308333329999998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2.4308329999999998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2770946</v>
      </c>
      <c r="B4884">
        <v>1</v>
      </c>
      <c r="C4884" t="s">
        <v>76</v>
      </c>
      <c r="D4884" t="s">
        <v>81</v>
      </c>
      <c r="E4884" t="s">
        <v>145</v>
      </c>
      <c r="F4884" t="s">
        <v>12130</v>
      </c>
      <c r="G4884" t="s">
        <v>160</v>
      </c>
      <c r="H4884" t="s">
        <v>46</v>
      </c>
      <c r="I4884" t="s">
        <v>129</v>
      </c>
      <c r="J4884" t="s">
        <v>130</v>
      </c>
      <c r="K4884" t="s">
        <v>131</v>
      </c>
      <c r="L4884" t="s">
        <v>13583</v>
      </c>
      <c r="M4884" t="s">
        <v>13584</v>
      </c>
      <c r="N4884">
        <v>1.875555555</v>
      </c>
      <c r="O4884">
        <v>0</v>
      </c>
      <c r="P4884">
        <v>11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20.631111000000001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2770941</v>
      </c>
      <c r="B4885">
        <v>1</v>
      </c>
      <c r="C4885" t="s">
        <v>77</v>
      </c>
      <c r="D4885" t="s">
        <v>115</v>
      </c>
      <c r="E4885" t="s">
        <v>158</v>
      </c>
      <c r="F4885" t="s">
        <v>1630</v>
      </c>
      <c r="G4885" t="s">
        <v>199</v>
      </c>
      <c r="H4885" t="s">
        <v>47</v>
      </c>
      <c r="I4885" t="s">
        <v>129</v>
      </c>
      <c r="J4885" t="s">
        <v>130</v>
      </c>
      <c r="K4885" t="s">
        <v>131</v>
      </c>
      <c r="L4885" t="s">
        <v>13585</v>
      </c>
      <c r="M4885" t="s">
        <v>13586</v>
      </c>
      <c r="N4885">
        <v>0.69027777700000004</v>
      </c>
      <c r="O4885">
        <v>8</v>
      </c>
      <c r="P4885">
        <v>0</v>
      </c>
      <c r="Q4885">
        <v>0</v>
      </c>
      <c r="R4885">
        <v>0</v>
      </c>
      <c r="S4885">
        <v>25</v>
      </c>
      <c r="T4885">
        <v>468</v>
      </c>
      <c r="U4885">
        <v>5.5222220000000002</v>
      </c>
      <c r="V4885">
        <v>0</v>
      </c>
      <c r="W4885">
        <v>0</v>
      </c>
      <c r="X4885">
        <v>0</v>
      </c>
      <c r="Y4885">
        <v>17.256944000000001</v>
      </c>
      <c r="Z4885">
        <v>323.05</v>
      </c>
    </row>
    <row r="4886" spans="1:26" x14ac:dyDescent="0.3">
      <c r="A4886">
        <v>2770943</v>
      </c>
      <c r="B4886">
        <v>1</v>
      </c>
      <c r="C4886" t="s">
        <v>77</v>
      </c>
      <c r="D4886" t="s">
        <v>117</v>
      </c>
      <c r="E4886" t="s">
        <v>126</v>
      </c>
      <c r="F4886" t="s">
        <v>13587</v>
      </c>
      <c r="G4886" t="s">
        <v>160</v>
      </c>
      <c r="H4886" t="s">
        <v>46</v>
      </c>
      <c r="I4886" t="s">
        <v>129</v>
      </c>
      <c r="J4886" t="s">
        <v>130</v>
      </c>
      <c r="K4886" t="s">
        <v>131</v>
      </c>
      <c r="L4886" t="s">
        <v>13588</v>
      </c>
      <c r="M4886" t="s">
        <v>13589</v>
      </c>
      <c r="N4886">
        <v>1.359444444</v>
      </c>
      <c r="O4886">
        <v>0</v>
      </c>
      <c r="P4886">
        <v>0</v>
      </c>
      <c r="Q4886">
        <v>0</v>
      </c>
      <c r="R4886">
        <v>360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489.4</v>
      </c>
      <c r="Y4886">
        <v>0</v>
      </c>
      <c r="Z4886">
        <v>0</v>
      </c>
    </row>
    <row r="4887" spans="1:26" x14ac:dyDescent="0.3">
      <c r="A4887">
        <v>2770944</v>
      </c>
      <c r="B4887">
        <v>1</v>
      </c>
      <c r="C4887" t="s">
        <v>76</v>
      </c>
      <c r="D4887" t="s">
        <v>88</v>
      </c>
      <c r="E4887" t="s">
        <v>126</v>
      </c>
      <c r="F4887" t="s">
        <v>13590</v>
      </c>
      <c r="G4887" t="s">
        <v>128</v>
      </c>
      <c r="H4887" t="s">
        <v>46</v>
      </c>
      <c r="I4887" t="s">
        <v>129</v>
      </c>
      <c r="J4887" t="s">
        <v>130</v>
      </c>
      <c r="K4887" t="s">
        <v>131</v>
      </c>
      <c r="L4887" t="s">
        <v>13591</v>
      </c>
      <c r="M4887" t="s">
        <v>13592</v>
      </c>
      <c r="N4887">
        <v>3.5580555550000001</v>
      </c>
      <c r="O4887">
        <v>0</v>
      </c>
      <c r="P4887">
        <v>50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177.90277800000001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2770945</v>
      </c>
      <c r="B4888">
        <v>1</v>
      </c>
      <c r="C4888" t="s">
        <v>76</v>
      </c>
      <c r="D4888" t="s">
        <v>101</v>
      </c>
      <c r="E4888" t="s">
        <v>145</v>
      </c>
      <c r="F4888" t="s">
        <v>13286</v>
      </c>
      <c r="G4888" t="s">
        <v>160</v>
      </c>
      <c r="H4888" t="s">
        <v>46</v>
      </c>
      <c r="I4888" t="s">
        <v>129</v>
      </c>
      <c r="J4888" t="s">
        <v>130</v>
      </c>
      <c r="K4888" t="s">
        <v>131</v>
      </c>
      <c r="L4888" t="s">
        <v>13593</v>
      </c>
      <c r="M4888" t="s">
        <v>13594</v>
      </c>
      <c r="N4888">
        <v>0.436111111</v>
      </c>
      <c r="O4888">
        <v>0</v>
      </c>
      <c r="P4888">
        <v>69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30.091667000000001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2770948</v>
      </c>
      <c r="B4889">
        <v>1</v>
      </c>
      <c r="C4889" t="s">
        <v>77</v>
      </c>
      <c r="D4889" t="s">
        <v>119</v>
      </c>
      <c r="E4889" t="s">
        <v>153</v>
      </c>
      <c r="F4889" t="s">
        <v>13595</v>
      </c>
      <c r="G4889" t="s">
        <v>155</v>
      </c>
      <c r="H4889" t="s">
        <v>46</v>
      </c>
      <c r="I4889" t="s">
        <v>129</v>
      </c>
      <c r="J4889" t="s">
        <v>130</v>
      </c>
      <c r="K4889" t="s">
        <v>131</v>
      </c>
      <c r="L4889" t="s">
        <v>13596</v>
      </c>
      <c r="M4889" t="s">
        <v>13597</v>
      </c>
      <c r="N4889">
        <v>1.494722222</v>
      </c>
      <c r="O4889">
        <v>0</v>
      </c>
      <c r="P4889">
        <v>2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2.9894440000000002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2770949</v>
      </c>
      <c r="B4890">
        <v>1</v>
      </c>
      <c r="C4890" t="s">
        <v>77</v>
      </c>
      <c r="D4890" t="s">
        <v>114</v>
      </c>
      <c r="E4890" t="s">
        <v>167</v>
      </c>
      <c r="F4890" t="s">
        <v>360</v>
      </c>
      <c r="G4890" t="s">
        <v>160</v>
      </c>
      <c r="H4890" t="s">
        <v>46</v>
      </c>
      <c r="I4890" t="s">
        <v>129</v>
      </c>
      <c r="J4890" t="s">
        <v>130</v>
      </c>
      <c r="K4890" t="s">
        <v>131</v>
      </c>
      <c r="L4890" t="s">
        <v>13598</v>
      </c>
      <c r="M4890" t="s">
        <v>13599</v>
      </c>
      <c r="N4890">
        <v>0.62388888799999997</v>
      </c>
      <c r="O4890">
        <v>0</v>
      </c>
      <c r="P4890">
        <v>129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80.481667000000002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2770954</v>
      </c>
      <c r="B4891">
        <v>1</v>
      </c>
      <c r="C4891" t="s">
        <v>76</v>
      </c>
      <c r="D4891" t="s">
        <v>92</v>
      </c>
      <c r="E4891" t="s">
        <v>153</v>
      </c>
      <c r="F4891" t="s">
        <v>13600</v>
      </c>
      <c r="G4891" t="s">
        <v>249</v>
      </c>
      <c r="H4891" t="s">
        <v>46</v>
      </c>
      <c r="I4891" t="s">
        <v>129</v>
      </c>
      <c r="J4891" t="s">
        <v>130</v>
      </c>
      <c r="K4891" t="s">
        <v>131</v>
      </c>
      <c r="L4891" t="s">
        <v>13601</v>
      </c>
      <c r="M4891" t="s">
        <v>13602</v>
      </c>
      <c r="N4891">
        <v>3.843611111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1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3.8436110000000001</v>
      </c>
    </row>
    <row r="4892" spans="1:26" x14ac:dyDescent="0.3">
      <c r="A4892">
        <v>2770847</v>
      </c>
      <c r="B4892">
        <v>2</v>
      </c>
      <c r="C4892" t="s">
        <v>76</v>
      </c>
      <c r="D4892" t="s">
        <v>90</v>
      </c>
      <c r="E4892" t="s">
        <v>167</v>
      </c>
      <c r="F4892" t="s">
        <v>13603</v>
      </c>
      <c r="G4892" t="s">
        <v>578</v>
      </c>
      <c r="H4892" t="s">
        <v>46</v>
      </c>
      <c r="I4892" t="s">
        <v>129</v>
      </c>
      <c r="J4892" t="s">
        <v>15</v>
      </c>
      <c r="K4892" t="s">
        <v>131</v>
      </c>
      <c r="L4892" t="s">
        <v>13494</v>
      </c>
      <c r="M4892" t="s">
        <v>13604</v>
      </c>
      <c r="N4892">
        <v>1.191944444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27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32.182499999999997</v>
      </c>
    </row>
    <row r="4893" spans="1:26" x14ac:dyDescent="0.3">
      <c r="A4893">
        <v>2770960</v>
      </c>
      <c r="B4893">
        <v>1</v>
      </c>
      <c r="C4893" t="s">
        <v>76</v>
      </c>
      <c r="D4893" t="s">
        <v>104</v>
      </c>
      <c r="E4893" t="s">
        <v>126</v>
      </c>
      <c r="F4893" t="s">
        <v>13605</v>
      </c>
      <c r="G4893" t="s">
        <v>160</v>
      </c>
      <c r="H4893" t="s">
        <v>46</v>
      </c>
      <c r="I4893" t="s">
        <v>129</v>
      </c>
      <c r="J4893" t="s">
        <v>130</v>
      </c>
      <c r="K4893" t="s">
        <v>131</v>
      </c>
      <c r="L4893" t="s">
        <v>13606</v>
      </c>
      <c r="M4893" t="s">
        <v>13607</v>
      </c>
      <c r="N4893">
        <v>1.155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16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18.48</v>
      </c>
    </row>
    <row r="4894" spans="1:26" x14ac:dyDescent="0.3">
      <c r="A4894">
        <v>2770964</v>
      </c>
      <c r="B4894">
        <v>1</v>
      </c>
      <c r="C4894" t="s">
        <v>76</v>
      </c>
      <c r="D4894" t="s">
        <v>81</v>
      </c>
      <c r="E4894" t="s">
        <v>153</v>
      </c>
      <c r="F4894" t="s">
        <v>9349</v>
      </c>
      <c r="G4894" t="s">
        <v>155</v>
      </c>
      <c r="H4894" t="s">
        <v>46</v>
      </c>
      <c r="I4894" t="s">
        <v>129</v>
      </c>
      <c r="J4894" t="s">
        <v>130</v>
      </c>
      <c r="K4894" t="s">
        <v>131</v>
      </c>
      <c r="L4894" t="s">
        <v>13608</v>
      </c>
      <c r="M4894" t="s">
        <v>13609</v>
      </c>
      <c r="N4894">
        <v>2.9844444440000002</v>
      </c>
      <c r="O4894">
        <v>0</v>
      </c>
      <c r="P4894">
        <v>19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56.704444000000002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2770968</v>
      </c>
      <c r="B4895">
        <v>1</v>
      </c>
      <c r="C4895" t="s">
        <v>76</v>
      </c>
      <c r="D4895" t="s">
        <v>99</v>
      </c>
      <c r="E4895" t="s">
        <v>153</v>
      </c>
      <c r="F4895" t="s">
        <v>13610</v>
      </c>
      <c r="G4895" t="s">
        <v>249</v>
      </c>
      <c r="H4895" t="s">
        <v>46</v>
      </c>
      <c r="I4895" t="s">
        <v>129</v>
      </c>
      <c r="J4895" t="s">
        <v>130</v>
      </c>
      <c r="K4895" t="s">
        <v>131</v>
      </c>
      <c r="L4895" t="s">
        <v>13611</v>
      </c>
      <c r="M4895" t="s">
        <v>13612</v>
      </c>
      <c r="N4895">
        <v>6.3280555549999997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6.3280560000000001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2770971</v>
      </c>
      <c r="B4896">
        <v>1</v>
      </c>
      <c r="C4896" t="s">
        <v>76</v>
      </c>
      <c r="D4896" t="s">
        <v>99</v>
      </c>
      <c r="E4896" t="s">
        <v>126</v>
      </c>
      <c r="F4896" t="s">
        <v>13613</v>
      </c>
      <c r="G4896" t="s">
        <v>128</v>
      </c>
      <c r="H4896" t="s">
        <v>46</v>
      </c>
      <c r="I4896" t="s">
        <v>129</v>
      </c>
      <c r="J4896" t="s">
        <v>130</v>
      </c>
      <c r="K4896" t="s">
        <v>131</v>
      </c>
      <c r="L4896" t="s">
        <v>13614</v>
      </c>
      <c r="M4896" t="s">
        <v>13615</v>
      </c>
      <c r="N4896">
        <v>2.9594444439999998</v>
      </c>
      <c r="O4896">
        <v>0</v>
      </c>
      <c r="P4896">
        <v>10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29.594443999999999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2770973</v>
      </c>
      <c r="B4897">
        <v>1</v>
      </c>
      <c r="C4897" t="s">
        <v>76</v>
      </c>
      <c r="D4897" t="s">
        <v>78</v>
      </c>
      <c r="E4897" t="s">
        <v>153</v>
      </c>
      <c r="F4897" t="s">
        <v>13616</v>
      </c>
      <c r="G4897" t="s">
        <v>249</v>
      </c>
      <c r="H4897" t="s">
        <v>46</v>
      </c>
      <c r="I4897" t="s">
        <v>129</v>
      </c>
      <c r="J4897" t="s">
        <v>130</v>
      </c>
      <c r="K4897" t="s">
        <v>131</v>
      </c>
      <c r="L4897" t="s">
        <v>13617</v>
      </c>
      <c r="M4897" t="s">
        <v>13618</v>
      </c>
      <c r="N4897">
        <v>1.21</v>
      </c>
      <c r="O4897">
        <v>0</v>
      </c>
      <c r="P4897">
        <v>3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3.63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2770970</v>
      </c>
      <c r="B4898">
        <v>1</v>
      </c>
      <c r="C4898" t="s">
        <v>76</v>
      </c>
      <c r="D4898" t="s">
        <v>97</v>
      </c>
      <c r="E4898" t="s">
        <v>222</v>
      </c>
      <c r="F4898" t="s">
        <v>11962</v>
      </c>
      <c r="G4898" t="s">
        <v>199</v>
      </c>
      <c r="H4898" t="s">
        <v>47</v>
      </c>
      <c r="I4898" t="s">
        <v>129</v>
      </c>
      <c r="J4898" t="s">
        <v>130</v>
      </c>
      <c r="K4898" t="s">
        <v>131</v>
      </c>
      <c r="L4898" t="s">
        <v>13619</v>
      </c>
      <c r="M4898" t="s">
        <v>13620</v>
      </c>
      <c r="N4898">
        <v>0.20027777699999999</v>
      </c>
      <c r="O4898">
        <v>27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5.4074999999999998</v>
      </c>
      <c r="V4898">
        <v>0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2770976</v>
      </c>
      <c r="B4899">
        <v>1</v>
      </c>
      <c r="C4899" t="s">
        <v>76</v>
      </c>
      <c r="D4899" t="s">
        <v>78</v>
      </c>
      <c r="E4899" t="s">
        <v>153</v>
      </c>
      <c r="F4899" t="s">
        <v>13621</v>
      </c>
      <c r="G4899" t="s">
        <v>155</v>
      </c>
      <c r="H4899" t="s">
        <v>46</v>
      </c>
      <c r="I4899" t="s">
        <v>129</v>
      </c>
      <c r="J4899" t="s">
        <v>130</v>
      </c>
      <c r="K4899" t="s">
        <v>131</v>
      </c>
      <c r="L4899" t="s">
        <v>13622</v>
      </c>
      <c r="M4899" t="s">
        <v>13623</v>
      </c>
      <c r="N4899">
        <v>3.2808333329999999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3.2808329999999999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2770978</v>
      </c>
      <c r="B4900">
        <v>1</v>
      </c>
      <c r="C4900" t="s">
        <v>76</v>
      </c>
      <c r="D4900" t="s">
        <v>97</v>
      </c>
      <c r="E4900" t="s">
        <v>158</v>
      </c>
      <c r="F4900" t="s">
        <v>13624</v>
      </c>
      <c r="G4900" t="s">
        <v>2947</v>
      </c>
      <c r="H4900" t="s">
        <v>47</v>
      </c>
      <c r="I4900" t="s">
        <v>129</v>
      </c>
      <c r="J4900" t="s">
        <v>130</v>
      </c>
      <c r="K4900" t="s">
        <v>131</v>
      </c>
      <c r="L4900" t="s">
        <v>13625</v>
      </c>
      <c r="M4900" t="s">
        <v>13626</v>
      </c>
      <c r="N4900">
        <v>15.919444444</v>
      </c>
      <c r="O4900">
        <v>1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15.919444</v>
      </c>
      <c r="V4900">
        <v>0</v>
      </c>
      <c r="W4900">
        <v>0</v>
      </c>
      <c r="X4900">
        <v>0</v>
      </c>
      <c r="Y4900">
        <v>0</v>
      </c>
      <c r="Z4900">
        <v>0</v>
      </c>
    </row>
    <row r="4901" spans="1:26" x14ac:dyDescent="0.3">
      <c r="A4901">
        <v>2770983</v>
      </c>
      <c r="B4901">
        <v>1</v>
      </c>
      <c r="C4901" t="s">
        <v>76</v>
      </c>
      <c r="D4901" t="s">
        <v>99</v>
      </c>
      <c r="E4901" t="s">
        <v>126</v>
      </c>
      <c r="F4901" t="s">
        <v>13627</v>
      </c>
      <c r="G4901" t="s">
        <v>128</v>
      </c>
      <c r="H4901" t="s">
        <v>46</v>
      </c>
      <c r="I4901" t="s">
        <v>129</v>
      </c>
      <c r="J4901" t="s">
        <v>130</v>
      </c>
      <c r="K4901" t="s">
        <v>131</v>
      </c>
      <c r="L4901" t="s">
        <v>13628</v>
      </c>
      <c r="M4901" t="s">
        <v>13629</v>
      </c>
      <c r="N4901">
        <v>2.096944444</v>
      </c>
      <c r="O4901">
        <v>0</v>
      </c>
      <c r="P4901">
        <v>30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62.908332999999999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2771031</v>
      </c>
      <c r="B4902">
        <v>1</v>
      </c>
      <c r="C4902" t="s">
        <v>77</v>
      </c>
      <c r="D4902" t="s">
        <v>124</v>
      </c>
      <c r="E4902" t="s">
        <v>153</v>
      </c>
      <c r="F4902" t="s">
        <v>13630</v>
      </c>
      <c r="G4902" t="s">
        <v>155</v>
      </c>
      <c r="H4902" t="s">
        <v>46</v>
      </c>
      <c r="I4902" t="s">
        <v>129</v>
      </c>
      <c r="J4902" t="s">
        <v>130</v>
      </c>
      <c r="K4902" t="s">
        <v>131</v>
      </c>
      <c r="L4902" t="s">
        <v>13631</v>
      </c>
      <c r="M4902" t="s">
        <v>13632</v>
      </c>
      <c r="N4902">
        <v>4.9161111110000002</v>
      </c>
      <c r="O4902">
        <v>0</v>
      </c>
      <c r="P4902">
        <v>18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88.49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2770980</v>
      </c>
      <c r="B4903">
        <v>1</v>
      </c>
      <c r="C4903" t="s">
        <v>76</v>
      </c>
      <c r="D4903" t="s">
        <v>86</v>
      </c>
      <c r="E4903" t="s">
        <v>126</v>
      </c>
      <c r="F4903" t="s">
        <v>13633</v>
      </c>
      <c r="G4903" t="s">
        <v>3201</v>
      </c>
      <c r="H4903" t="s">
        <v>46</v>
      </c>
      <c r="I4903" t="s">
        <v>129</v>
      </c>
      <c r="J4903" t="s">
        <v>130</v>
      </c>
      <c r="K4903" t="s">
        <v>131</v>
      </c>
      <c r="L4903" t="s">
        <v>13634</v>
      </c>
      <c r="M4903" t="s">
        <v>13635</v>
      </c>
      <c r="N4903">
        <v>2.2577777769999998</v>
      </c>
      <c r="O4903">
        <v>0</v>
      </c>
      <c r="P4903">
        <v>146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329.63555500000001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2770982</v>
      </c>
      <c r="B4904">
        <v>1</v>
      </c>
      <c r="C4904" t="s">
        <v>77</v>
      </c>
      <c r="D4904" t="s">
        <v>124</v>
      </c>
      <c r="E4904" t="s">
        <v>163</v>
      </c>
      <c r="F4904" t="s">
        <v>13636</v>
      </c>
      <c r="G4904" t="s">
        <v>264</v>
      </c>
      <c r="H4904" t="s">
        <v>47</v>
      </c>
      <c r="I4904" t="s">
        <v>129</v>
      </c>
      <c r="J4904" t="s">
        <v>130</v>
      </c>
      <c r="K4904" t="s">
        <v>131</v>
      </c>
      <c r="L4904" t="s">
        <v>13637</v>
      </c>
      <c r="M4904" t="s">
        <v>13638</v>
      </c>
      <c r="N4904">
        <v>2.466388888</v>
      </c>
      <c r="O4904">
        <v>0</v>
      </c>
      <c r="P4904">
        <v>68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167.71444399999999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2770985</v>
      </c>
      <c r="B4905">
        <v>1</v>
      </c>
      <c r="C4905" t="s">
        <v>77</v>
      </c>
      <c r="D4905" t="s">
        <v>124</v>
      </c>
      <c r="E4905" t="s">
        <v>153</v>
      </c>
      <c r="F4905" t="s">
        <v>13639</v>
      </c>
      <c r="G4905" t="s">
        <v>155</v>
      </c>
      <c r="H4905" t="s">
        <v>46</v>
      </c>
      <c r="I4905" t="s">
        <v>129</v>
      </c>
      <c r="J4905" t="s">
        <v>130</v>
      </c>
      <c r="K4905" t="s">
        <v>131</v>
      </c>
      <c r="L4905" t="s">
        <v>13640</v>
      </c>
      <c r="M4905" t="s">
        <v>13641</v>
      </c>
      <c r="N4905">
        <v>5.4113888880000003</v>
      </c>
      <c r="O4905">
        <v>0</v>
      </c>
      <c r="P4905">
        <v>6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32.468333000000001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2770988</v>
      </c>
      <c r="B4906">
        <v>1</v>
      </c>
      <c r="C4906" t="s">
        <v>76</v>
      </c>
      <c r="D4906" t="s">
        <v>106</v>
      </c>
      <c r="E4906" t="s">
        <v>153</v>
      </c>
      <c r="F4906" t="s">
        <v>13642</v>
      </c>
      <c r="G4906" t="s">
        <v>249</v>
      </c>
      <c r="H4906" t="s">
        <v>46</v>
      </c>
      <c r="I4906" t="s">
        <v>129</v>
      </c>
      <c r="J4906" t="s">
        <v>130</v>
      </c>
      <c r="K4906" t="s">
        <v>131</v>
      </c>
      <c r="L4906" t="s">
        <v>13643</v>
      </c>
      <c r="M4906" t="s">
        <v>13644</v>
      </c>
      <c r="N4906">
        <v>6.6216666660000003</v>
      </c>
      <c r="O4906">
        <v>0</v>
      </c>
      <c r="P4906">
        <v>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6.6216670000000004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2770986</v>
      </c>
      <c r="B4907">
        <v>1</v>
      </c>
      <c r="C4907" t="s">
        <v>77</v>
      </c>
      <c r="D4907" t="s">
        <v>114</v>
      </c>
      <c r="E4907" t="s">
        <v>126</v>
      </c>
      <c r="F4907" t="s">
        <v>13645</v>
      </c>
      <c r="G4907" t="s">
        <v>160</v>
      </c>
      <c r="H4907" t="s">
        <v>46</v>
      </c>
      <c r="I4907" t="s">
        <v>129</v>
      </c>
      <c r="J4907" t="s">
        <v>130</v>
      </c>
      <c r="K4907" t="s">
        <v>131</v>
      </c>
      <c r="L4907" t="s">
        <v>13646</v>
      </c>
      <c r="M4907" t="s">
        <v>13647</v>
      </c>
      <c r="N4907">
        <v>0.42444444399999998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78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33.106667000000002</v>
      </c>
    </row>
    <row r="4908" spans="1:26" x14ac:dyDescent="0.3">
      <c r="A4908">
        <v>2771001</v>
      </c>
      <c r="B4908">
        <v>1</v>
      </c>
      <c r="C4908" t="s">
        <v>76</v>
      </c>
      <c r="D4908" t="s">
        <v>93</v>
      </c>
      <c r="E4908" t="s">
        <v>153</v>
      </c>
      <c r="F4908" t="s">
        <v>13648</v>
      </c>
      <c r="G4908" t="s">
        <v>155</v>
      </c>
      <c r="H4908" t="s">
        <v>46</v>
      </c>
      <c r="I4908" t="s">
        <v>129</v>
      </c>
      <c r="J4908" t="s">
        <v>130</v>
      </c>
      <c r="K4908" t="s">
        <v>131</v>
      </c>
      <c r="L4908" t="s">
        <v>13649</v>
      </c>
      <c r="M4908" t="s">
        <v>13650</v>
      </c>
      <c r="N4908">
        <v>1.7549999999999999</v>
      </c>
      <c r="O4908">
        <v>0</v>
      </c>
      <c r="P4908">
        <v>4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7.02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2771000</v>
      </c>
      <c r="B4909">
        <v>1</v>
      </c>
      <c r="C4909" t="s">
        <v>76</v>
      </c>
      <c r="D4909" t="s">
        <v>78</v>
      </c>
      <c r="E4909" t="s">
        <v>126</v>
      </c>
      <c r="F4909" t="s">
        <v>8455</v>
      </c>
      <c r="G4909" t="s">
        <v>128</v>
      </c>
      <c r="H4909" t="s">
        <v>46</v>
      </c>
      <c r="I4909" t="s">
        <v>129</v>
      </c>
      <c r="J4909" t="s">
        <v>130</v>
      </c>
      <c r="K4909" t="s">
        <v>131</v>
      </c>
      <c r="L4909" t="s">
        <v>13651</v>
      </c>
      <c r="M4909" t="s">
        <v>13652</v>
      </c>
      <c r="N4909">
        <v>0.89861111100000002</v>
      </c>
      <c r="O4909">
        <v>0</v>
      </c>
      <c r="P4909">
        <v>192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172.533333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2770997</v>
      </c>
      <c r="B4910">
        <v>1</v>
      </c>
      <c r="C4910" t="s">
        <v>76</v>
      </c>
      <c r="D4910" t="s">
        <v>89</v>
      </c>
      <c r="E4910" t="s">
        <v>153</v>
      </c>
      <c r="F4910" t="s">
        <v>13653</v>
      </c>
      <c r="G4910" t="s">
        <v>206</v>
      </c>
      <c r="H4910" t="s">
        <v>46</v>
      </c>
      <c r="I4910" t="s">
        <v>129</v>
      </c>
      <c r="J4910" t="s">
        <v>130</v>
      </c>
      <c r="K4910" t="s">
        <v>131</v>
      </c>
      <c r="L4910" t="s">
        <v>13654</v>
      </c>
      <c r="M4910" t="s">
        <v>13655</v>
      </c>
      <c r="N4910">
        <v>0.55777777699999997</v>
      </c>
      <c r="O4910">
        <v>0</v>
      </c>
      <c r="P4910">
        <v>17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9.4822220000000002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2770999</v>
      </c>
      <c r="B4911">
        <v>1</v>
      </c>
      <c r="C4911" t="s">
        <v>76</v>
      </c>
      <c r="D4911" t="s">
        <v>91</v>
      </c>
      <c r="E4911" t="s">
        <v>126</v>
      </c>
      <c r="F4911" t="s">
        <v>13656</v>
      </c>
      <c r="G4911" t="s">
        <v>160</v>
      </c>
      <c r="H4911" t="s">
        <v>46</v>
      </c>
      <c r="I4911" t="s">
        <v>129</v>
      </c>
      <c r="J4911" t="s">
        <v>130</v>
      </c>
      <c r="K4911" t="s">
        <v>131</v>
      </c>
      <c r="L4911" t="s">
        <v>13657</v>
      </c>
      <c r="M4911" t="s">
        <v>13658</v>
      </c>
      <c r="N4911">
        <v>1.123611111</v>
      </c>
      <c r="O4911">
        <v>0</v>
      </c>
      <c r="P4911">
        <v>37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41.573611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2771003</v>
      </c>
      <c r="B4912">
        <v>1</v>
      </c>
      <c r="C4912" t="s">
        <v>76</v>
      </c>
      <c r="D4912" t="s">
        <v>80</v>
      </c>
      <c r="E4912" t="s">
        <v>153</v>
      </c>
      <c r="F4912" t="s">
        <v>13659</v>
      </c>
      <c r="G4912" t="s">
        <v>155</v>
      </c>
      <c r="H4912" t="s">
        <v>46</v>
      </c>
      <c r="I4912" t="s">
        <v>129</v>
      </c>
      <c r="J4912" t="s">
        <v>130</v>
      </c>
      <c r="K4912" t="s">
        <v>131</v>
      </c>
      <c r="L4912" t="s">
        <v>13660</v>
      </c>
      <c r="M4912" t="s">
        <v>13661</v>
      </c>
      <c r="N4912">
        <v>4.1061111109999997</v>
      </c>
      <c r="O4912">
        <v>0</v>
      </c>
      <c r="P4912">
        <v>5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20.530556000000001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2771012</v>
      </c>
      <c r="B4913">
        <v>1</v>
      </c>
      <c r="C4913" t="s">
        <v>76</v>
      </c>
      <c r="D4913" t="s">
        <v>92</v>
      </c>
      <c r="E4913" t="s">
        <v>153</v>
      </c>
      <c r="F4913" t="s">
        <v>13662</v>
      </c>
      <c r="G4913" t="s">
        <v>206</v>
      </c>
      <c r="H4913" t="s">
        <v>46</v>
      </c>
      <c r="I4913" t="s">
        <v>129</v>
      </c>
      <c r="J4913" t="s">
        <v>130</v>
      </c>
      <c r="K4913" t="s">
        <v>131</v>
      </c>
      <c r="L4913" t="s">
        <v>13663</v>
      </c>
      <c r="M4913" t="s">
        <v>13664</v>
      </c>
      <c r="N4913">
        <v>1.820277777</v>
      </c>
      <c r="O4913">
        <v>0</v>
      </c>
      <c r="P4913">
        <v>0</v>
      </c>
      <c r="Q4913">
        <v>0</v>
      </c>
      <c r="R4913">
        <v>5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9.1013889999999993</v>
      </c>
      <c r="Y4913">
        <v>0</v>
      </c>
      <c r="Z4913">
        <v>0</v>
      </c>
    </row>
    <row r="4914" spans="1:26" x14ac:dyDescent="0.3">
      <c r="A4914">
        <v>2771023</v>
      </c>
      <c r="B4914">
        <v>1</v>
      </c>
      <c r="C4914" t="s">
        <v>76</v>
      </c>
      <c r="D4914" t="s">
        <v>78</v>
      </c>
      <c r="E4914" t="s">
        <v>126</v>
      </c>
      <c r="F4914" t="s">
        <v>1264</v>
      </c>
      <c r="G4914" t="s">
        <v>128</v>
      </c>
      <c r="H4914" t="s">
        <v>46</v>
      </c>
      <c r="I4914" t="s">
        <v>129</v>
      </c>
      <c r="J4914" t="s">
        <v>130</v>
      </c>
      <c r="K4914" t="s">
        <v>131</v>
      </c>
      <c r="L4914" t="s">
        <v>13665</v>
      </c>
      <c r="M4914" t="s">
        <v>13666</v>
      </c>
      <c r="N4914">
        <v>1.0363888880000001</v>
      </c>
      <c r="O4914">
        <v>0</v>
      </c>
      <c r="P4914">
        <v>63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65.292500000000004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2771013</v>
      </c>
      <c r="B4915">
        <v>1</v>
      </c>
      <c r="C4915" t="s">
        <v>77</v>
      </c>
      <c r="D4915" t="s">
        <v>114</v>
      </c>
      <c r="E4915" t="s">
        <v>145</v>
      </c>
      <c r="F4915" t="s">
        <v>13667</v>
      </c>
      <c r="G4915" t="s">
        <v>128</v>
      </c>
      <c r="H4915" t="s">
        <v>46</v>
      </c>
      <c r="I4915" t="s">
        <v>129</v>
      </c>
      <c r="J4915" t="s">
        <v>130</v>
      </c>
      <c r="K4915" t="s">
        <v>131</v>
      </c>
      <c r="L4915" t="s">
        <v>13668</v>
      </c>
      <c r="M4915" t="s">
        <v>13669</v>
      </c>
      <c r="N4915">
        <v>1.3472222220000001</v>
      </c>
      <c r="O4915">
        <v>0</v>
      </c>
      <c r="P4915">
        <v>39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52.541666999999997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2771015</v>
      </c>
      <c r="B4916">
        <v>1</v>
      </c>
      <c r="C4916" t="s">
        <v>76</v>
      </c>
      <c r="D4916" t="s">
        <v>79</v>
      </c>
      <c r="E4916" t="s">
        <v>163</v>
      </c>
      <c r="F4916" t="s">
        <v>13670</v>
      </c>
      <c r="G4916" t="s">
        <v>264</v>
      </c>
      <c r="H4916" t="s">
        <v>47</v>
      </c>
      <c r="I4916" t="s">
        <v>129</v>
      </c>
      <c r="J4916" t="s">
        <v>130</v>
      </c>
      <c r="K4916" t="s">
        <v>131</v>
      </c>
      <c r="L4916" t="s">
        <v>13671</v>
      </c>
      <c r="M4916" t="s">
        <v>13672</v>
      </c>
      <c r="N4916">
        <v>1.6125</v>
      </c>
      <c r="O4916">
        <v>0</v>
      </c>
      <c r="P4916">
        <v>247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398.28750000000002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2771016</v>
      </c>
      <c r="B4917">
        <v>1</v>
      </c>
      <c r="C4917" t="s">
        <v>76</v>
      </c>
      <c r="D4917" t="s">
        <v>84</v>
      </c>
      <c r="E4917" t="s">
        <v>126</v>
      </c>
      <c r="F4917" t="s">
        <v>13673</v>
      </c>
      <c r="G4917" t="s">
        <v>128</v>
      </c>
      <c r="H4917" t="s">
        <v>46</v>
      </c>
      <c r="I4917" t="s">
        <v>129</v>
      </c>
      <c r="J4917" t="s">
        <v>130</v>
      </c>
      <c r="K4917" t="s">
        <v>131</v>
      </c>
      <c r="L4917" t="s">
        <v>13674</v>
      </c>
      <c r="M4917" t="s">
        <v>13675</v>
      </c>
      <c r="N4917">
        <v>1.9383333330000001</v>
      </c>
      <c r="O4917">
        <v>0</v>
      </c>
      <c r="P4917">
        <v>192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372.16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2771017</v>
      </c>
      <c r="B4918">
        <v>1</v>
      </c>
      <c r="C4918" t="s">
        <v>76</v>
      </c>
      <c r="D4918" t="s">
        <v>95</v>
      </c>
      <c r="E4918" t="s">
        <v>126</v>
      </c>
      <c r="F4918" t="s">
        <v>13676</v>
      </c>
      <c r="G4918" t="s">
        <v>128</v>
      </c>
      <c r="H4918" t="s">
        <v>46</v>
      </c>
      <c r="I4918" t="s">
        <v>129</v>
      </c>
      <c r="J4918" t="s">
        <v>130</v>
      </c>
      <c r="K4918" t="s">
        <v>131</v>
      </c>
      <c r="L4918" t="s">
        <v>13677</v>
      </c>
      <c r="M4918" t="s">
        <v>13678</v>
      </c>
      <c r="N4918">
        <v>2.4755555550000001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58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143.582222</v>
      </c>
    </row>
    <row r="4919" spans="1:26" x14ac:dyDescent="0.3">
      <c r="A4919">
        <v>2771022</v>
      </c>
      <c r="B4919">
        <v>1</v>
      </c>
      <c r="C4919" t="s">
        <v>76</v>
      </c>
      <c r="D4919" t="s">
        <v>90</v>
      </c>
      <c r="E4919" t="s">
        <v>167</v>
      </c>
      <c r="F4919" t="s">
        <v>13679</v>
      </c>
      <c r="G4919" t="s">
        <v>160</v>
      </c>
      <c r="H4919" t="s">
        <v>46</v>
      </c>
      <c r="I4919" t="s">
        <v>129</v>
      </c>
      <c r="J4919" t="s">
        <v>130</v>
      </c>
      <c r="K4919" t="s">
        <v>131</v>
      </c>
      <c r="L4919" t="s">
        <v>13680</v>
      </c>
      <c r="M4919" t="s">
        <v>13681</v>
      </c>
      <c r="N4919">
        <v>0.55416666599999997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120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66.5</v>
      </c>
    </row>
    <row r="4920" spans="1:26" x14ac:dyDescent="0.3">
      <c r="A4920">
        <v>2771026</v>
      </c>
      <c r="B4920">
        <v>1</v>
      </c>
      <c r="C4920" t="s">
        <v>77</v>
      </c>
      <c r="D4920" t="s">
        <v>119</v>
      </c>
      <c r="E4920" t="s">
        <v>153</v>
      </c>
      <c r="F4920" t="s">
        <v>13682</v>
      </c>
      <c r="G4920" t="s">
        <v>206</v>
      </c>
      <c r="H4920" t="s">
        <v>46</v>
      </c>
      <c r="I4920" t="s">
        <v>129</v>
      </c>
      <c r="J4920" t="s">
        <v>130</v>
      </c>
      <c r="K4920" t="s">
        <v>131</v>
      </c>
      <c r="L4920" t="s">
        <v>13683</v>
      </c>
      <c r="M4920" t="s">
        <v>13684</v>
      </c>
      <c r="N4920">
        <v>1.0277777770000001</v>
      </c>
      <c r="O4920">
        <v>0</v>
      </c>
      <c r="P4920">
        <v>5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5.1388889999999998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2771034</v>
      </c>
      <c r="B4921">
        <v>1</v>
      </c>
      <c r="C4921" t="s">
        <v>77</v>
      </c>
      <c r="D4921" t="s">
        <v>118</v>
      </c>
      <c r="E4921" t="s">
        <v>167</v>
      </c>
      <c r="F4921" t="s">
        <v>13685</v>
      </c>
      <c r="G4921" t="s">
        <v>195</v>
      </c>
      <c r="H4921" t="s">
        <v>46</v>
      </c>
      <c r="I4921" t="s">
        <v>129</v>
      </c>
      <c r="J4921" t="s">
        <v>130</v>
      </c>
      <c r="K4921" t="s">
        <v>131</v>
      </c>
      <c r="L4921" t="s">
        <v>13686</v>
      </c>
      <c r="M4921" t="s">
        <v>13687</v>
      </c>
      <c r="N4921">
        <v>1.112777777</v>
      </c>
      <c r="O4921">
        <v>0</v>
      </c>
      <c r="P4921">
        <v>165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183.60833299999999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2771036</v>
      </c>
      <c r="B4922">
        <v>1</v>
      </c>
      <c r="C4922" t="s">
        <v>76</v>
      </c>
      <c r="D4922" t="s">
        <v>81</v>
      </c>
      <c r="E4922" t="s">
        <v>145</v>
      </c>
      <c r="F4922" t="s">
        <v>13688</v>
      </c>
      <c r="G4922" t="s">
        <v>135</v>
      </c>
      <c r="H4922" t="s">
        <v>46</v>
      </c>
      <c r="I4922" t="s">
        <v>129</v>
      </c>
      <c r="J4922" t="s">
        <v>130</v>
      </c>
      <c r="K4922" t="s">
        <v>131</v>
      </c>
      <c r="L4922" t="s">
        <v>13689</v>
      </c>
      <c r="M4922" t="s">
        <v>13690</v>
      </c>
      <c r="N4922">
        <v>6.5902777769999998</v>
      </c>
      <c r="O4922">
        <v>0</v>
      </c>
      <c r="P4922">
        <v>35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230.65972199999999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2771038</v>
      </c>
      <c r="B4923">
        <v>1</v>
      </c>
      <c r="C4923" t="s">
        <v>76</v>
      </c>
      <c r="D4923" t="s">
        <v>101</v>
      </c>
      <c r="E4923" t="s">
        <v>145</v>
      </c>
      <c r="F4923" t="s">
        <v>11938</v>
      </c>
      <c r="G4923" t="s">
        <v>135</v>
      </c>
      <c r="H4923" t="s">
        <v>46</v>
      </c>
      <c r="I4923" t="s">
        <v>129</v>
      </c>
      <c r="J4923" t="s">
        <v>130</v>
      </c>
      <c r="K4923" t="s">
        <v>131</v>
      </c>
      <c r="L4923" t="s">
        <v>13691</v>
      </c>
      <c r="M4923" t="s">
        <v>13692</v>
      </c>
      <c r="N4923">
        <v>0.97888888799999996</v>
      </c>
      <c r="O4923">
        <v>0</v>
      </c>
      <c r="P4923">
        <v>55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53.838889000000002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2770865</v>
      </c>
      <c r="B4924">
        <v>2</v>
      </c>
      <c r="C4924" t="s">
        <v>76</v>
      </c>
      <c r="D4924" t="s">
        <v>95</v>
      </c>
      <c r="E4924" t="s">
        <v>167</v>
      </c>
      <c r="F4924" t="s">
        <v>13693</v>
      </c>
      <c r="G4924" t="s">
        <v>128</v>
      </c>
      <c r="H4924" t="s">
        <v>46</v>
      </c>
      <c r="I4924" t="s">
        <v>129</v>
      </c>
      <c r="J4924" t="s">
        <v>130</v>
      </c>
      <c r="K4924" t="s">
        <v>131</v>
      </c>
      <c r="L4924" t="s">
        <v>13694</v>
      </c>
      <c r="M4924" t="s">
        <v>13695</v>
      </c>
      <c r="N4924">
        <v>0.64694444399999995</v>
      </c>
      <c r="O4924">
        <v>0</v>
      </c>
      <c r="P4924">
        <v>0</v>
      </c>
      <c r="Q4924">
        <v>0</v>
      </c>
      <c r="R4924">
        <v>130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84.102778000000001</v>
      </c>
      <c r="Y4924">
        <v>0</v>
      </c>
      <c r="Z4924">
        <v>0</v>
      </c>
    </row>
    <row r="4925" spans="1:26" x14ac:dyDescent="0.3">
      <c r="A4925">
        <v>2771044</v>
      </c>
      <c r="B4925">
        <v>1</v>
      </c>
      <c r="C4925" t="s">
        <v>77</v>
      </c>
      <c r="D4925" t="s">
        <v>113</v>
      </c>
      <c r="E4925" t="s">
        <v>126</v>
      </c>
      <c r="F4925" t="s">
        <v>13696</v>
      </c>
      <c r="G4925" t="s">
        <v>128</v>
      </c>
      <c r="H4925" t="s">
        <v>46</v>
      </c>
      <c r="I4925" t="s">
        <v>129</v>
      </c>
      <c r="J4925" t="s">
        <v>130</v>
      </c>
      <c r="K4925" t="s">
        <v>131</v>
      </c>
      <c r="L4925" t="s">
        <v>13697</v>
      </c>
      <c r="M4925" t="s">
        <v>13698</v>
      </c>
      <c r="N4925">
        <v>0.80166666600000003</v>
      </c>
      <c r="O4925">
        <v>0</v>
      </c>
      <c r="P4925">
        <v>0</v>
      </c>
      <c r="Q4925">
        <v>0</v>
      </c>
      <c r="R4925">
        <v>2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1.6033329999999999</v>
      </c>
      <c r="Y4925">
        <v>0</v>
      </c>
      <c r="Z4925">
        <v>0</v>
      </c>
    </row>
    <row r="4926" spans="1:26" x14ac:dyDescent="0.3">
      <c r="A4926">
        <v>2771043</v>
      </c>
      <c r="B4926">
        <v>1</v>
      </c>
      <c r="C4926" t="s">
        <v>76</v>
      </c>
      <c r="D4926" t="s">
        <v>79</v>
      </c>
      <c r="E4926" t="s">
        <v>153</v>
      </c>
      <c r="F4926" t="s">
        <v>13699</v>
      </c>
      <c r="G4926" t="s">
        <v>249</v>
      </c>
      <c r="H4926" t="s">
        <v>46</v>
      </c>
      <c r="I4926" t="s">
        <v>129</v>
      </c>
      <c r="J4926" t="s">
        <v>130</v>
      </c>
      <c r="K4926" t="s">
        <v>131</v>
      </c>
      <c r="L4926" t="s">
        <v>13700</v>
      </c>
      <c r="M4926" t="s">
        <v>13701</v>
      </c>
      <c r="N4926">
        <v>2.1272222219999999</v>
      </c>
      <c r="O4926">
        <v>0</v>
      </c>
      <c r="P4926">
        <v>11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23.399443999999999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2771046</v>
      </c>
      <c r="B4927">
        <v>1</v>
      </c>
      <c r="C4927" t="s">
        <v>76</v>
      </c>
      <c r="D4927" t="s">
        <v>88</v>
      </c>
      <c r="E4927" t="s">
        <v>153</v>
      </c>
      <c r="F4927" t="s">
        <v>13702</v>
      </c>
      <c r="G4927" t="s">
        <v>249</v>
      </c>
      <c r="H4927" t="s">
        <v>46</v>
      </c>
      <c r="I4927" t="s">
        <v>129</v>
      </c>
      <c r="J4927" t="s">
        <v>130</v>
      </c>
      <c r="K4927" t="s">
        <v>131</v>
      </c>
      <c r="L4927" t="s">
        <v>13703</v>
      </c>
      <c r="M4927" t="s">
        <v>13704</v>
      </c>
      <c r="N4927">
        <v>1.6402777770000001</v>
      </c>
      <c r="O4927">
        <v>0</v>
      </c>
      <c r="P4927">
        <v>3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4.920833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2771047</v>
      </c>
      <c r="B4928">
        <v>1</v>
      </c>
      <c r="C4928" t="s">
        <v>76</v>
      </c>
      <c r="D4928" t="s">
        <v>86</v>
      </c>
      <c r="E4928" t="s">
        <v>167</v>
      </c>
      <c r="F4928" t="s">
        <v>7244</v>
      </c>
      <c r="G4928" t="s">
        <v>160</v>
      </c>
      <c r="H4928" t="s">
        <v>46</v>
      </c>
      <c r="I4928" t="s">
        <v>129</v>
      </c>
      <c r="J4928" t="s">
        <v>130</v>
      </c>
      <c r="K4928" t="s">
        <v>131</v>
      </c>
      <c r="L4928" t="s">
        <v>13705</v>
      </c>
      <c r="M4928" t="s">
        <v>13706</v>
      </c>
      <c r="N4928">
        <v>0.325833333</v>
      </c>
      <c r="O4928">
        <v>0</v>
      </c>
      <c r="P4928">
        <v>836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272.39666599999998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2771053</v>
      </c>
      <c r="B4929">
        <v>1</v>
      </c>
      <c r="C4929" t="s">
        <v>76</v>
      </c>
      <c r="D4929" t="s">
        <v>99</v>
      </c>
      <c r="E4929" t="s">
        <v>126</v>
      </c>
      <c r="F4929" t="s">
        <v>13707</v>
      </c>
      <c r="G4929" t="s">
        <v>128</v>
      </c>
      <c r="H4929" t="s">
        <v>46</v>
      </c>
      <c r="I4929" t="s">
        <v>129</v>
      </c>
      <c r="J4929" t="s">
        <v>130</v>
      </c>
      <c r="K4929" t="s">
        <v>131</v>
      </c>
      <c r="L4929" t="s">
        <v>13708</v>
      </c>
      <c r="M4929" t="s">
        <v>13709</v>
      </c>
      <c r="N4929">
        <v>1.419166666</v>
      </c>
      <c r="O4929">
        <v>0</v>
      </c>
      <c r="P4929">
        <v>272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386.01333299999999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2771054</v>
      </c>
      <c r="B4930">
        <v>1</v>
      </c>
      <c r="C4930" t="s">
        <v>76</v>
      </c>
      <c r="D4930" t="s">
        <v>78</v>
      </c>
      <c r="E4930" t="s">
        <v>126</v>
      </c>
      <c r="F4930" t="s">
        <v>1264</v>
      </c>
      <c r="G4930" t="s">
        <v>128</v>
      </c>
      <c r="H4930" t="s">
        <v>46</v>
      </c>
      <c r="I4930" t="s">
        <v>129</v>
      </c>
      <c r="J4930" t="s">
        <v>130</v>
      </c>
      <c r="K4930" t="s">
        <v>131</v>
      </c>
      <c r="L4930" t="s">
        <v>13710</v>
      </c>
      <c r="M4930" t="s">
        <v>13711</v>
      </c>
      <c r="N4930">
        <v>2.9513888879999999</v>
      </c>
      <c r="O4930">
        <v>0</v>
      </c>
      <c r="P4930">
        <v>63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185.9375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2771106</v>
      </c>
      <c r="B4931">
        <v>1</v>
      </c>
      <c r="C4931" t="s">
        <v>76</v>
      </c>
      <c r="D4931" t="s">
        <v>99</v>
      </c>
      <c r="E4931" t="s">
        <v>163</v>
      </c>
      <c r="F4931" t="s">
        <v>13712</v>
      </c>
      <c r="G4931" t="s">
        <v>364</v>
      </c>
      <c r="H4931" t="s">
        <v>47</v>
      </c>
      <c r="I4931" t="s">
        <v>129</v>
      </c>
      <c r="J4931" t="s">
        <v>130</v>
      </c>
      <c r="K4931" t="s">
        <v>131</v>
      </c>
      <c r="L4931" t="s">
        <v>13713</v>
      </c>
      <c r="M4931" t="s">
        <v>13714</v>
      </c>
      <c r="N4931">
        <v>1.5347222220000001</v>
      </c>
      <c r="O4931">
        <v>0</v>
      </c>
      <c r="P4931">
        <v>273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418.97916700000002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2771052</v>
      </c>
      <c r="B4932">
        <v>1</v>
      </c>
      <c r="C4932" t="s">
        <v>76</v>
      </c>
      <c r="D4932" t="s">
        <v>79</v>
      </c>
      <c r="E4932" t="s">
        <v>167</v>
      </c>
      <c r="F4932" t="s">
        <v>13715</v>
      </c>
      <c r="G4932" t="s">
        <v>195</v>
      </c>
      <c r="H4932" t="s">
        <v>46</v>
      </c>
      <c r="I4932" t="s">
        <v>129</v>
      </c>
      <c r="J4932" t="s">
        <v>130</v>
      </c>
      <c r="K4932" t="s">
        <v>131</v>
      </c>
      <c r="L4932" t="s">
        <v>13716</v>
      </c>
      <c r="M4932" t="s">
        <v>13717</v>
      </c>
      <c r="N4932">
        <v>0.97805555499999997</v>
      </c>
      <c r="O4932">
        <v>0</v>
      </c>
      <c r="P4932">
        <v>393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384.375833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2771057</v>
      </c>
      <c r="B4933">
        <v>1</v>
      </c>
      <c r="C4933" t="s">
        <v>76</v>
      </c>
      <c r="D4933" t="s">
        <v>88</v>
      </c>
      <c r="E4933" t="s">
        <v>153</v>
      </c>
      <c r="F4933" t="s">
        <v>13718</v>
      </c>
      <c r="G4933" t="s">
        <v>249</v>
      </c>
      <c r="H4933" t="s">
        <v>46</v>
      </c>
      <c r="I4933" t="s">
        <v>129</v>
      </c>
      <c r="J4933" t="s">
        <v>130</v>
      </c>
      <c r="K4933" t="s">
        <v>131</v>
      </c>
      <c r="L4933" t="s">
        <v>13719</v>
      </c>
      <c r="M4933" t="s">
        <v>13720</v>
      </c>
      <c r="N4933">
        <v>2.321111111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2.3211110000000001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2771055</v>
      </c>
      <c r="B4934">
        <v>1</v>
      </c>
      <c r="C4934" t="s">
        <v>76</v>
      </c>
      <c r="D4934" t="s">
        <v>78</v>
      </c>
      <c r="E4934" t="s">
        <v>167</v>
      </c>
      <c r="F4934" t="s">
        <v>13721</v>
      </c>
      <c r="G4934" t="s">
        <v>160</v>
      </c>
      <c r="H4934" t="s">
        <v>46</v>
      </c>
      <c r="I4934" t="s">
        <v>129</v>
      </c>
      <c r="J4934" t="s">
        <v>130</v>
      </c>
      <c r="K4934" t="s">
        <v>131</v>
      </c>
      <c r="L4934" t="s">
        <v>13722</v>
      </c>
      <c r="M4934" t="s">
        <v>13723</v>
      </c>
      <c r="N4934">
        <v>1.6775</v>
      </c>
      <c r="O4934">
        <v>0</v>
      </c>
      <c r="P4934">
        <v>642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1076.9549999999999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2771059</v>
      </c>
      <c r="B4935">
        <v>1</v>
      </c>
      <c r="C4935" t="s">
        <v>76</v>
      </c>
      <c r="D4935" t="s">
        <v>104</v>
      </c>
      <c r="E4935" t="s">
        <v>167</v>
      </c>
      <c r="F4935" t="s">
        <v>13724</v>
      </c>
      <c r="G4935" t="s">
        <v>195</v>
      </c>
      <c r="H4935" t="s">
        <v>46</v>
      </c>
      <c r="I4935" t="s">
        <v>129</v>
      </c>
      <c r="J4935" t="s">
        <v>130</v>
      </c>
      <c r="K4935" t="s">
        <v>131</v>
      </c>
      <c r="L4935" t="s">
        <v>13725</v>
      </c>
      <c r="M4935" t="s">
        <v>13726</v>
      </c>
      <c r="N4935">
        <v>1.497777777</v>
      </c>
      <c r="O4935">
        <v>0</v>
      </c>
      <c r="P4935">
        <v>0</v>
      </c>
      <c r="Q4935">
        <v>0</v>
      </c>
      <c r="R4935">
        <v>130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194.71111099999999</v>
      </c>
      <c r="Y4935">
        <v>0</v>
      </c>
      <c r="Z4935">
        <v>0</v>
      </c>
    </row>
    <row r="4936" spans="1:26" x14ac:dyDescent="0.3">
      <c r="A4936">
        <v>2770982</v>
      </c>
      <c r="B4936">
        <v>2</v>
      </c>
      <c r="C4936" t="s">
        <v>77</v>
      </c>
      <c r="D4936" t="s">
        <v>124</v>
      </c>
      <c r="E4936" t="s">
        <v>222</v>
      </c>
      <c r="F4936" t="s">
        <v>13727</v>
      </c>
      <c r="G4936" t="s">
        <v>264</v>
      </c>
      <c r="H4936" t="s">
        <v>47</v>
      </c>
      <c r="I4936" t="s">
        <v>129</v>
      </c>
      <c r="J4936" t="s">
        <v>130</v>
      </c>
      <c r="K4936" t="s">
        <v>131</v>
      </c>
      <c r="L4936" t="s">
        <v>13638</v>
      </c>
      <c r="M4936" t="s">
        <v>13728</v>
      </c>
      <c r="N4936">
        <v>1.7083333329999999</v>
      </c>
      <c r="O4936">
        <v>36</v>
      </c>
      <c r="P4936">
        <v>1299</v>
      </c>
      <c r="Q4936">
        <v>0</v>
      </c>
      <c r="R4936">
        <v>0</v>
      </c>
      <c r="S4936">
        <v>0</v>
      </c>
      <c r="T4936">
        <v>0</v>
      </c>
      <c r="U4936">
        <v>61.5</v>
      </c>
      <c r="V4936">
        <v>2219.125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2771065</v>
      </c>
      <c r="B4937">
        <v>1</v>
      </c>
      <c r="C4937" t="s">
        <v>76</v>
      </c>
      <c r="D4937" t="s">
        <v>78</v>
      </c>
      <c r="E4937" t="s">
        <v>126</v>
      </c>
      <c r="F4937" t="s">
        <v>8455</v>
      </c>
      <c r="G4937" t="s">
        <v>128</v>
      </c>
      <c r="H4937" t="s">
        <v>46</v>
      </c>
      <c r="I4937" t="s">
        <v>129</v>
      </c>
      <c r="J4937" t="s">
        <v>130</v>
      </c>
      <c r="K4937" t="s">
        <v>131</v>
      </c>
      <c r="L4937" t="s">
        <v>13729</v>
      </c>
      <c r="M4937" t="s">
        <v>13730</v>
      </c>
      <c r="N4937">
        <v>0.46944444400000002</v>
      </c>
      <c r="O4937">
        <v>0</v>
      </c>
      <c r="P4937">
        <v>192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90.133332999999993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2771066</v>
      </c>
      <c r="B4938">
        <v>1</v>
      </c>
      <c r="C4938" t="s">
        <v>76</v>
      </c>
      <c r="D4938" t="s">
        <v>93</v>
      </c>
      <c r="E4938" t="s">
        <v>126</v>
      </c>
      <c r="F4938" t="s">
        <v>13731</v>
      </c>
      <c r="G4938" t="s">
        <v>128</v>
      </c>
      <c r="H4938" t="s">
        <v>46</v>
      </c>
      <c r="I4938" t="s">
        <v>129</v>
      </c>
      <c r="J4938" t="s">
        <v>130</v>
      </c>
      <c r="K4938" t="s">
        <v>131</v>
      </c>
      <c r="L4938" t="s">
        <v>13732</v>
      </c>
      <c r="M4938" t="s">
        <v>13733</v>
      </c>
      <c r="N4938">
        <v>0.65722222200000002</v>
      </c>
      <c r="O4938">
        <v>0</v>
      </c>
      <c r="P4938">
        <v>101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66.379444000000007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2770932</v>
      </c>
      <c r="B4939">
        <v>2</v>
      </c>
      <c r="C4939" t="s">
        <v>76</v>
      </c>
      <c r="D4939" t="s">
        <v>97</v>
      </c>
      <c r="E4939" t="s">
        <v>126</v>
      </c>
      <c r="F4939" t="s">
        <v>13734</v>
      </c>
      <c r="G4939" t="s">
        <v>249</v>
      </c>
      <c r="H4939" t="s">
        <v>46</v>
      </c>
      <c r="I4939" t="s">
        <v>129</v>
      </c>
      <c r="J4939" t="s">
        <v>130</v>
      </c>
      <c r="K4939" t="s">
        <v>131</v>
      </c>
      <c r="L4939" t="s">
        <v>13525</v>
      </c>
      <c r="M4939" t="s">
        <v>13735</v>
      </c>
      <c r="N4939">
        <v>2.559722222</v>
      </c>
      <c r="O4939">
        <v>0</v>
      </c>
      <c r="P4939">
        <v>82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209.897222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2771069</v>
      </c>
      <c r="B4940">
        <v>1</v>
      </c>
      <c r="C4940" t="s">
        <v>76</v>
      </c>
      <c r="D4940" t="s">
        <v>92</v>
      </c>
      <c r="E4940" t="s">
        <v>145</v>
      </c>
      <c r="F4940" t="s">
        <v>13736</v>
      </c>
      <c r="G4940" t="s">
        <v>150</v>
      </c>
      <c r="H4940" t="s">
        <v>46</v>
      </c>
      <c r="I4940" t="s">
        <v>129</v>
      </c>
      <c r="J4940" t="s">
        <v>130</v>
      </c>
      <c r="K4940" t="s">
        <v>131</v>
      </c>
      <c r="L4940" t="s">
        <v>13737</v>
      </c>
      <c r="M4940" t="s">
        <v>13738</v>
      </c>
      <c r="N4940">
        <v>2.690833333</v>
      </c>
      <c r="O4940">
        <v>0</v>
      </c>
      <c r="P4940">
        <v>0</v>
      </c>
      <c r="Q4940">
        <v>0</v>
      </c>
      <c r="R4940">
        <v>110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295.99166700000001</v>
      </c>
      <c r="Y4940">
        <v>0</v>
      </c>
      <c r="Z4940">
        <v>0</v>
      </c>
    </row>
    <row r="4941" spans="1:26" x14ac:dyDescent="0.3">
      <c r="A4941">
        <v>2771073</v>
      </c>
      <c r="B4941">
        <v>1</v>
      </c>
      <c r="C4941" t="s">
        <v>76</v>
      </c>
      <c r="D4941" t="s">
        <v>89</v>
      </c>
      <c r="E4941" t="s">
        <v>153</v>
      </c>
      <c r="F4941" t="s">
        <v>13653</v>
      </c>
      <c r="G4941" t="s">
        <v>206</v>
      </c>
      <c r="H4941" t="s">
        <v>46</v>
      </c>
      <c r="I4941" t="s">
        <v>129</v>
      </c>
      <c r="J4941" t="s">
        <v>130</v>
      </c>
      <c r="K4941" t="s">
        <v>131</v>
      </c>
      <c r="L4941" t="s">
        <v>13739</v>
      </c>
      <c r="M4941" t="s">
        <v>13740</v>
      </c>
      <c r="N4941">
        <v>0.49027777700000003</v>
      </c>
      <c r="O4941">
        <v>0</v>
      </c>
      <c r="P4941">
        <v>17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8.3347219999999993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2771074</v>
      </c>
      <c r="B4942">
        <v>1</v>
      </c>
      <c r="C4942" t="s">
        <v>77</v>
      </c>
      <c r="D4942" t="s">
        <v>114</v>
      </c>
      <c r="E4942" t="s">
        <v>167</v>
      </c>
      <c r="F4942" t="s">
        <v>13741</v>
      </c>
      <c r="G4942" t="s">
        <v>160</v>
      </c>
      <c r="H4942" t="s">
        <v>46</v>
      </c>
      <c r="I4942" t="s">
        <v>129</v>
      </c>
      <c r="J4942" t="s">
        <v>130</v>
      </c>
      <c r="K4942" t="s">
        <v>131</v>
      </c>
      <c r="L4942" t="s">
        <v>13742</v>
      </c>
      <c r="M4942" t="s">
        <v>13743</v>
      </c>
      <c r="N4942">
        <v>0.45583333300000001</v>
      </c>
      <c r="O4942">
        <v>0</v>
      </c>
      <c r="P4942">
        <v>102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46.494999999999997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2771075</v>
      </c>
      <c r="B4943">
        <v>1</v>
      </c>
      <c r="C4943" t="s">
        <v>76</v>
      </c>
      <c r="D4943" t="s">
        <v>92</v>
      </c>
      <c r="E4943" t="s">
        <v>126</v>
      </c>
      <c r="F4943" t="s">
        <v>13744</v>
      </c>
      <c r="G4943" t="s">
        <v>128</v>
      </c>
      <c r="H4943" t="s">
        <v>46</v>
      </c>
      <c r="I4943" t="s">
        <v>129</v>
      </c>
      <c r="J4943" t="s">
        <v>130</v>
      </c>
      <c r="K4943" t="s">
        <v>131</v>
      </c>
      <c r="L4943" t="s">
        <v>13745</v>
      </c>
      <c r="M4943" t="s">
        <v>13746</v>
      </c>
      <c r="N4943">
        <v>1.6575</v>
      </c>
      <c r="O4943">
        <v>0</v>
      </c>
      <c r="P4943">
        <v>0</v>
      </c>
      <c r="Q4943">
        <v>0</v>
      </c>
      <c r="R4943">
        <v>103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170.7225</v>
      </c>
      <c r="Y4943">
        <v>0</v>
      </c>
      <c r="Z4943">
        <v>0</v>
      </c>
    </row>
    <row r="4944" spans="1:26" x14ac:dyDescent="0.3">
      <c r="A4944">
        <v>2771077</v>
      </c>
      <c r="B4944">
        <v>1</v>
      </c>
      <c r="C4944" t="s">
        <v>76</v>
      </c>
      <c r="D4944" t="s">
        <v>99</v>
      </c>
      <c r="E4944" t="s">
        <v>222</v>
      </c>
      <c r="F4944" t="s">
        <v>13747</v>
      </c>
      <c r="G4944" t="s">
        <v>199</v>
      </c>
      <c r="H4944" t="s">
        <v>47</v>
      </c>
      <c r="I4944" t="s">
        <v>129</v>
      </c>
      <c r="J4944" t="s">
        <v>130</v>
      </c>
      <c r="K4944" t="s">
        <v>131</v>
      </c>
      <c r="L4944" t="s">
        <v>13748</v>
      </c>
      <c r="M4944" t="s">
        <v>13749</v>
      </c>
      <c r="N4944">
        <v>1.2749999999999999</v>
      </c>
      <c r="O4944">
        <v>111</v>
      </c>
      <c r="P4944">
        <v>2553</v>
      </c>
      <c r="Q4944">
        <v>0</v>
      </c>
      <c r="R4944">
        <v>0</v>
      </c>
      <c r="S4944">
        <v>0</v>
      </c>
      <c r="T4944">
        <v>0</v>
      </c>
      <c r="U4944">
        <v>141.52500000000001</v>
      </c>
      <c r="V4944">
        <v>3255.0749999999998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2771078</v>
      </c>
      <c r="B4945">
        <v>1</v>
      </c>
      <c r="C4945" t="s">
        <v>76</v>
      </c>
      <c r="D4945" t="s">
        <v>106</v>
      </c>
      <c r="E4945" t="s">
        <v>126</v>
      </c>
      <c r="F4945" t="s">
        <v>12043</v>
      </c>
      <c r="G4945" t="s">
        <v>160</v>
      </c>
      <c r="H4945" t="s">
        <v>46</v>
      </c>
      <c r="I4945" t="s">
        <v>129</v>
      </c>
      <c r="J4945" t="s">
        <v>130</v>
      </c>
      <c r="K4945" t="s">
        <v>131</v>
      </c>
      <c r="L4945" t="s">
        <v>13750</v>
      </c>
      <c r="M4945" t="s">
        <v>13751</v>
      </c>
      <c r="N4945">
        <v>0.89388888799999999</v>
      </c>
      <c r="O4945">
        <v>0</v>
      </c>
      <c r="P4945">
        <v>210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187.716666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2771090</v>
      </c>
      <c r="B4946">
        <v>1</v>
      </c>
      <c r="C4946" t="s">
        <v>76</v>
      </c>
      <c r="D4946" t="s">
        <v>99</v>
      </c>
      <c r="E4946" t="s">
        <v>145</v>
      </c>
      <c r="F4946" t="s">
        <v>13752</v>
      </c>
      <c r="G4946" t="s">
        <v>135</v>
      </c>
      <c r="H4946" t="s">
        <v>46</v>
      </c>
      <c r="I4946" t="s">
        <v>129</v>
      </c>
      <c r="J4946" t="s">
        <v>130</v>
      </c>
      <c r="K4946" t="s">
        <v>131</v>
      </c>
      <c r="L4946" t="s">
        <v>13753</v>
      </c>
      <c r="M4946" t="s">
        <v>13754</v>
      </c>
      <c r="N4946">
        <v>5.22</v>
      </c>
      <c r="O4946">
        <v>0</v>
      </c>
      <c r="P4946">
        <v>65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339.3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2771091</v>
      </c>
      <c r="B4947">
        <v>1</v>
      </c>
      <c r="C4947" t="s">
        <v>76</v>
      </c>
      <c r="D4947" t="s">
        <v>78</v>
      </c>
      <c r="E4947" t="s">
        <v>126</v>
      </c>
      <c r="F4947" t="s">
        <v>13755</v>
      </c>
      <c r="G4947" t="s">
        <v>128</v>
      </c>
      <c r="H4947" t="s">
        <v>46</v>
      </c>
      <c r="I4947" t="s">
        <v>129</v>
      </c>
      <c r="J4947" t="s">
        <v>130</v>
      </c>
      <c r="K4947" t="s">
        <v>131</v>
      </c>
      <c r="L4947" t="s">
        <v>13756</v>
      </c>
      <c r="M4947" t="s">
        <v>13757</v>
      </c>
      <c r="N4947">
        <v>0.46111111100000002</v>
      </c>
      <c r="O4947">
        <v>0</v>
      </c>
      <c r="P4947">
        <v>150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69.166667000000004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2771100</v>
      </c>
      <c r="B4948">
        <v>1</v>
      </c>
      <c r="C4948" t="s">
        <v>76</v>
      </c>
      <c r="D4948" t="s">
        <v>78</v>
      </c>
      <c r="E4948" t="s">
        <v>145</v>
      </c>
      <c r="F4948" t="s">
        <v>13758</v>
      </c>
      <c r="G4948" t="s">
        <v>128</v>
      </c>
      <c r="H4948" t="s">
        <v>46</v>
      </c>
      <c r="I4948" t="s">
        <v>129</v>
      </c>
      <c r="J4948" t="s">
        <v>130</v>
      </c>
      <c r="K4948" t="s">
        <v>131</v>
      </c>
      <c r="L4948" t="s">
        <v>13759</v>
      </c>
      <c r="M4948" t="s">
        <v>13760</v>
      </c>
      <c r="N4948">
        <v>2.0108333329999999</v>
      </c>
      <c r="O4948">
        <v>0</v>
      </c>
      <c r="P4948">
        <v>27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54.292499999999997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2771099</v>
      </c>
      <c r="B4949">
        <v>1</v>
      </c>
      <c r="C4949" t="s">
        <v>76</v>
      </c>
      <c r="D4949" t="s">
        <v>99</v>
      </c>
      <c r="E4949" t="s">
        <v>158</v>
      </c>
      <c r="F4949" t="s">
        <v>1603</v>
      </c>
      <c r="G4949" t="s">
        <v>199</v>
      </c>
      <c r="H4949" t="s">
        <v>47</v>
      </c>
      <c r="I4949" t="s">
        <v>129</v>
      </c>
      <c r="J4949" t="s">
        <v>130</v>
      </c>
      <c r="K4949" t="s">
        <v>131</v>
      </c>
      <c r="L4949" t="s">
        <v>13761</v>
      </c>
      <c r="M4949" t="s">
        <v>13762</v>
      </c>
      <c r="N4949">
        <v>0.48472222199999998</v>
      </c>
      <c r="O4949">
        <v>57</v>
      </c>
      <c r="P4949">
        <v>123</v>
      </c>
      <c r="Q4949">
        <v>0</v>
      </c>
      <c r="R4949">
        <v>0</v>
      </c>
      <c r="S4949">
        <v>0</v>
      </c>
      <c r="T4949">
        <v>0</v>
      </c>
      <c r="U4949">
        <v>27.629166999999999</v>
      </c>
      <c r="V4949">
        <v>59.620832999999998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2771110</v>
      </c>
      <c r="B4950">
        <v>1</v>
      </c>
      <c r="C4950" t="s">
        <v>76</v>
      </c>
      <c r="D4950" t="s">
        <v>89</v>
      </c>
      <c r="E4950" t="s">
        <v>153</v>
      </c>
      <c r="F4950" t="s">
        <v>13653</v>
      </c>
      <c r="G4950" t="s">
        <v>206</v>
      </c>
      <c r="H4950" t="s">
        <v>46</v>
      </c>
      <c r="I4950" t="s">
        <v>129</v>
      </c>
      <c r="J4950" t="s">
        <v>130</v>
      </c>
      <c r="K4950" t="s">
        <v>131</v>
      </c>
      <c r="L4950" t="s">
        <v>13763</v>
      </c>
      <c r="M4950" t="s">
        <v>13764</v>
      </c>
      <c r="N4950">
        <v>0.78500000000000003</v>
      </c>
      <c r="O4950">
        <v>0</v>
      </c>
      <c r="P4950">
        <v>17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13.345000000000001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2771112</v>
      </c>
      <c r="B4951">
        <v>1</v>
      </c>
      <c r="C4951" t="s">
        <v>77</v>
      </c>
      <c r="D4951" t="s">
        <v>119</v>
      </c>
      <c r="E4951" t="s">
        <v>126</v>
      </c>
      <c r="F4951" t="s">
        <v>12860</v>
      </c>
      <c r="G4951" t="s">
        <v>128</v>
      </c>
      <c r="H4951" t="s">
        <v>46</v>
      </c>
      <c r="I4951" t="s">
        <v>129</v>
      </c>
      <c r="J4951" t="s">
        <v>130</v>
      </c>
      <c r="K4951" t="s">
        <v>131</v>
      </c>
      <c r="L4951" t="s">
        <v>13765</v>
      </c>
      <c r="M4951" t="s">
        <v>13766</v>
      </c>
      <c r="N4951">
        <v>0.81222222200000005</v>
      </c>
      <c r="O4951">
        <v>0</v>
      </c>
      <c r="P4951">
        <v>499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405.29888899999997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2771116</v>
      </c>
      <c r="B4952">
        <v>1</v>
      </c>
      <c r="C4952" t="s">
        <v>76</v>
      </c>
      <c r="D4952" t="s">
        <v>86</v>
      </c>
      <c r="E4952" t="s">
        <v>153</v>
      </c>
      <c r="F4952" t="s">
        <v>12766</v>
      </c>
      <c r="G4952" t="s">
        <v>155</v>
      </c>
      <c r="H4952" t="s">
        <v>46</v>
      </c>
      <c r="I4952" t="s">
        <v>129</v>
      </c>
      <c r="J4952" t="s">
        <v>130</v>
      </c>
      <c r="K4952" t="s">
        <v>131</v>
      </c>
      <c r="L4952" t="s">
        <v>13767</v>
      </c>
      <c r="M4952" t="s">
        <v>13768</v>
      </c>
      <c r="N4952">
        <v>1.106944444</v>
      </c>
      <c r="O4952">
        <v>0</v>
      </c>
      <c r="P4952">
        <v>12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13.283333000000001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2771122</v>
      </c>
      <c r="B4953">
        <v>1</v>
      </c>
      <c r="C4953" t="s">
        <v>76</v>
      </c>
      <c r="D4953" t="s">
        <v>95</v>
      </c>
      <c r="E4953" t="s">
        <v>153</v>
      </c>
      <c r="F4953" t="s">
        <v>13769</v>
      </c>
      <c r="G4953" t="s">
        <v>155</v>
      </c>
      <c r="H4953" t="s">
        <v>46</v>
      </c>
      <c r="I4953" t="s">
        <v>129</v>
      </c>
      <c r="J4953" t="s">
        <v>130</v>
      </c>
      <c r="K4953" t="s">
        <v>131</v>
      </c>
      <c r="L4953" t="s">
        <v>13770</v>
      </c>
      <c r="M4953" t="s">
        <v>13771</v>
      </c>
      <c r="N4953">
        <v>2.4822222219999999</v>
      </c>
      <c r="O4953">
        <v>0</v>
      </c>
      <c r="P4953">
        <v>1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2.4822220000000002</v>
      </c>
      <c r="W4953">
        <v>0</v>
      </c>
      <c r="X4953">
        <v>0</v>
      </c>
      <c r="Y4953">
        <v>0</v>
      </c>
      <c r="Z4953">
        <v>0</v>
      </c>
    </row>
    <row r="4954" spans="1:26" x14ac:dyDescent="0.3">
      <c r="A4954">
        <v>2771127</v>
      </c>
      <c r="B4954">
        <v>1</v>
      </c>
      <c r="C4954" t="s">
        <v>76</v>
      </c>
      <c r="D4954" t="s">
        <v>78</v>
      </c>
      <c r="E4954" t="s">
        <v>126</v>
      </c>
      <c r="F4954" t="s">
        <v>1264</v>
      </c>
      <c r="G4954" t="s">
        <v>128</v>
      </c>
      <c r="H4954" t="s">
        <v>46</v>
      </c>
      <c r="I4954" t="s">
        <v>129</v>
      </c>
      <c r="J4954" t="s">
        <v>130</v>
      </c>
      <c r="K4954" t="s">
        <v>131</v>
      </c>
      <c r="L4954" t="s">
        <v>13772</v>
      </c>
      <c r="M4954" t="s">
        <v>13773</v>
      </c>
      <c r="N4954">
        <v>1.345277777</v>
      </c>
      <c r="O4954">
        <v>0</v>
      </c>
      <c r="P4954">
        <v>63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84.752499999999998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2771126</v>
      </c>
      <c r="B4955">
        <v>1</v>
      </c>
      <c r="C4955" t="s">
        <v>76</v>
      </c>
      <c r="D4955" t="s">
        <v>78</v>
      </c>
      <c r="E4955" t="s">
        <v>145</v>
      </c>
      <c r="F4955" t="s">
        <v>4867</v>
      </c>
      <c r="G4955" t="s">
        <v>344</v>
      </c>
      <c r="H4955" t="s">
        <v>46</v>
      </c>
      <c r="I4955" t="s">
        <v>129</v>
      </c>
      <c r="J4955" t="s">
        <v>130</v>
      </c>
      <c r="K4955" t="s">
        <v>142</v>
      </c>
      <c r="L4955" t="s">
        <v>13774</v>
      </c>
      <c r="M4955" t="s">
        <v>13775</v>
      </c>
      <c r="N4955">
        <v>5.4738888880000003</v>
      </c>
      <c r="O4955">
        <v>0</v>
      </c>
      <c r="P4955">
        <v>37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202.53388899999999</v>
      </c>
      <c r="W4955">
        <v>0</v>
      </c>
      <c r="X4955">
        <v>0</v>
      </c>
      <c r="Y4955">
        <v>0</v>
      </c>
      <c r="Z4955">
        <v>0</v>
      </c>
    </row>
    <row r="4956" spans="1:26" x14ac:dyDescent="0.3">
      <c r="A4956">
        <v>2771128</v>
      </c>
      <c r="B4956">
        <v>1</v>
      </c>
      <c r="C4956" t="s">
        <v>76</v>
      </c>
      <c r="D4956" t="s">
        <v>78</v>
      </c>
      <c r="E4956" t="s">
        <v>126</v>
      </c>
      <c r="F4956" t="s">
        <v>13755</v>
      </c>
      <c r="G4956" t="s">
        <v>128</v>
      </c>
      <c r="H4956" t="s">
        <v>46</v>
      </c>
      <c r="I4956" t="s">
        <v>129</v>
      </c>
      <c r="J4956" t="s">
        <v>130</v>
      </c>
      <c r="K4956" t="s">
        <v>131</v>
      </c>
      <c r="L4956" t="s">
        <v>13776</v>
      </c>
      <c r="M4956" t="s">
        <v>13777</v>
      </c>
      <c r="N4956">
        <v>1.5161111110000001</v>
      </c>
      <c r="O4956">
        <v>0</v>
      </c>
      <c r="P4956">
        <v>148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224.384444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2771130</v>
      </c>
      <c r="B4957">
        <v>1</v>
      </c>
      <c r="C4957" t="s">
        <v>76</v>
      </c>
      <c r="D4957" t="s">
        <v>78</v>
      </c>
      <c r="E4957" t="s">
        <v>145</v>
      </c>
      <c r="F4957" t="s">
        <v>13778</v>
      </c>
      <c r="G4957" t="s">
        <v>128</v>
      </c>
      <c r="H4957" t="s">
        <v>46</v>
      </c>
      <c r="I4957" t="s">
        <v>129</v>
      </c>
      <c r="J4957" t="s">
        <v>130</v>
      </c>
      <c r="K4957" t="s">
        <v>131</v>
      </c>
      <c r="L4957" t="s">
        <v>13779</v>
      </c>
      <c r="M4957" t="s">
        <v>13780</v>
      </c>
      <c r="N4957">
        <v>1.73</v>
      </c>
      <c r="O4957">
        <v>0</v>
      </c>
      <c r="P4957">
        <v>131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226.63</v>
      </c>
      <c r="W4957">
        <v>0</v>
      </c>
      <c r="X4957">
        <v>0</v>
      </c>
      <c r="Y4957">
        <v>0</v>
      </c>
      <c r="Z4957">
        <v>0</v>
      </c>
    </row>
    <row r="4958" spans="1:26" x14ac:dyDescent="0.3">
      <c r="A4958">
        <v>2771132</v>
      </c>
      <c r="B4958">
        <v>1</v>
      </c>
      <c r="C4958" t="s">
        <v>76</v>
      </c>
      <c r="D4958" t="s">
        <v>78</v>
      </c>
      <c r="E4958" t="s">
        <v>167</v>
      </c>
      <c r="F4958" t="s">
        <v>13781</v>
      </c>
      <c r="G4958" t="s">
        <v>344</v>
      </c>
      <c r="H4958" t="s">
        <v>46</v>
      </c>
      <c r="I4958" t="s">
        <v>129</v>
      </c>
      <c r="J4958" t="s">
        <v>130</v>
      </c>
      <c r="K4958" t="s">
        <v>142</v>
      </c>
      <c r="L4958" t="s">
        <v>13782</v>
      </c>
      <c r="M4958" t="s">
        <v>13783</v>
      </c>
      <c r="N4958">
        <v>3.1780555549999998</v>
      </c>
      <c r="O4958">
        <v>0</v>
      </c>
      <c r="P4958">
        <v>522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1658.9449999999999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2771136</v>
      </c>
      <c r="B4959">
        <v>1</v>
      </c>
      <c r="C4959" t="s">
        <v>77</v>
      </c>
      <c r="D4959" t="s">
        <v>119</v>
      </c>
      <c r="E4959" t="s">
        <v>167</v>
      </c>
      <c r="F4959" t="s">
        <v>13784</v>
      </c>
      <c r="G4959" t="s">
        <v>160</v>
      </c>
      <c r="H4959" t="s">
        <v>46</v>
      </c>
      <c r="I4959" t="s">
        <v>129</v>
      </c>
      <c r="J4959" t="s">
        <v>130</v>
      </c>
      <c r="K4959" t="s">
        <v>131</v>
      </c>
      <c r="L4959" t="s">
        <v>13785</v>
      </c>
      <c r="M4959" t="s">
        <v>13786</v>
      </c>
      <c r="N4959">
        <v>0.226944444</v>
      </c>
      <c r="O4959">
        <v>0</v>
      </c>
      <c r="P4959">
        <v>827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187.683055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2771135</v>
      </c>
      <c r="B4960">
        <v>1</v>
      </c>
      <c r="C4960" t="s">
        <v>76</v>
      </c>
      <c r="D4960" t="s">
        <v>101</v>
      </c>
      <c r="E4960" t="s">
        <v>163</v>
      </c>
      <c r="F4960" t="s">
        <v>13787</v>
      </c>
      <c r="G4960" t="s">
        <v>417</v>
      </c>
      <c r="H4960" t="s">
        <v>47</v>
      </c>
      <c r="I4960" t="s">
        <v>129</v>
      </c>
      <c r="J4960" t="s">
        <v>130</v>
      </c>
      <c r="K4960" t="s">
        <v>142</v>
      </c>
      <c r="L4960" t="s">
        <v>13788</v>
      </c>
      <c r="M4960" t="s">
        <v>13789</v>
      </c>
      <c r="N4960">
        <v>0.694722222</v>
      </c>
      <c r="O4960">
        <v>4</v>
      </c>
      <c r="P4960">
        <v>2168</v>
      </c>
      <c r="Q4960">
        <v>0</v>
      </c>
      <c r="R4960">
        <v>0</v>
      </c>
      <c r="S4960">
        <v>0</v>
      </c>
      <c r="T4960">
        <v>0</v>
      </c>
      <c r="U4960">
        <v>2.7788889999999999</v>
      </c>
      <c r="V4960">
        <v>1506.1577769999999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2771137</v>
      </c>
      <c r="B4961">
        <v>1</v>
      </c>
      <c r="C4961" t="s">
        <v>76</v>
      </c>
      <c r="D4961" t="s">
        <v>78</v>
      </c>
      <c r="E4961" t="s">
        <v>163</v>
      </c>
      <c r="F4961" t="s">
        <v>13790</v>
      </c>
      <c r="G4961" t="s">
        <v>728</v>
      </c>
      <c r="H4961" t="s">
        <v>47</v>
      </c>
      <c r="I4961" t="s">
        <v>129</v>
      </c>
      <c r="J4961" t="s">
        <v>130</v>
      </c>
      <c r="K4961" t="s">
        <v>131</v>
      </c>
      <c r="L4961" t="s">
        <v>13791</v>
      </c>
      <c r="M4961" t="s">
        <v>13792</v>
      </c>
      <c r="N4961">
        <v>0.100277777</v>
      </c>
      <c r="O4961">
        <v>0</v>
      </c>
      <c r="P4961">
        <v>2111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211.686387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2771138</v>
      </c>
      <c r="B4962">
        <v>1</v>
      </c>
      <c r="C4962" t="s">
        <v>77</v>
      </c>
      <c r="D4962" t="s">
        <v>123</v>
      </c>
      <c r="E4962" t="s">
        <v>158</v>
      </c>
      <c r="F4962" t="s">
        <v>11755</v>
      </c>
      <c r="G4962" t="s">
        <v>199</v>
      </c>
      <c r="H4962" t="s">
        <v>47</v>
      </c>
      <c r="I4962" t="s">
        <v>129</v>
      </c>
      <c r="J4962" t="s">
        <v>130</v>
      </c>
      <c r="K4962" t="s">
        <v>131</v>
      </c>
      <c r="L4962" t="s">
        <v>13793</v>
      </c>
      <c r="M4962" t="s">
        <v>13794</v>
      </c>
      <c r="N4962">
        <v>7.8611110999999997E-2</v>
      </c>
      <c r="O4962">
        <v>24</v>
      </c>
      <c r="P4962">
        <v>27</v>
      </c>
      <c r="Q4962">
        <v>0</v>
      </c>
      <c r="R4962">
        <v>0</v>
      </c>
      <c r="S4962">
        <v>0</v>
      </c>
      <c r="T4962">
        <v>0</v>
      </c>
      <c r="U4962">
        <v>1.8866670000000001</v>
      </c>
      <c r="V4962">
        <v>2.1225000000000001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2771139</v>
      </c>
      <c r="B4963">
        <v>1</v>
      </c>
      <c r="C4963" t="s">
        <v>76</v>
      </c>
      <c r="D4963" t="s">
        <v>101</v>
      </c>
      <c r="E4963" t="s">
        <v>163</v>
      </c>
      <c r="F4963" t="s">
        <v>13795</v>
      </c>
      <c r="G4963" t="s">
        <v>160</v>
      </c>
      <c r="H4963" t="s">
        <v>47</v>
      </c>
      <c r="I4963" t="s">
        <v>129</v>
      </c>
      <c r="J4963" t="s">
        <v>130</v>
      </c>
      <c r="K4963" t="s">
        <v>131</v>
      </c>
      <c r="L4963" t="s">
        <v>13796</v>
      </c>
      <c r="M4963" t="s">
        <v>13797</v>
      </c>
      <c r="N4963">
        <v>8.8888887999999999E-2</v>
      </c>
      <c r="O4963">
        <v>0</v>
      </c>
      <c r="P4963">
        <v>1675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148.88888700000001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2771142</v>
      </c>
      <c r="B4964">
        <v>1</v>
      </c>
      <c r="C4964" t="s">
        <v>76</v>
      </c>
      <c r="D4964" t="s">
        <v>92</v>
      </c>
      <c r="E4964" t="s">
        <v>222</v>
      </c>
      <c r="F4964" t="s">
        <v>3860</v>
      </c>
      <c r="G4964" t="s">
        <v>199</v>
      </c>
      <c r="H4964" t="s">
        <v>47</v>
      </c>
      <c r="I4964" t="s">
        <v>129</v>
      </c>
      <c r="J4964" t="s">
        <v>130</v>
      </c>
      <c r="K4964" t="s">
        <v>131</v>
      </c>
      <c r="L4964" t="s">
        <v>13798</v>
      </c>
      <c r="M4964" t="s">
        <v>13799</v>
      </c>
      <c r="N4964">
        <v>0.14749999999999999</v>
      </c>
      <c r="O4964">
        <v>0</v>
      </c>
      <c r="P4964">
        <v>0</v>
      </c>
      <c r="Q4964">
        <v>7</v>
      </c>
      <c r="R4964">
        <v>3031</v>
      </c>
      <c r="S4964">
        <v>0</v>
      </c>
      <c r="T4964">
        <v>0</v>
      </c>
      <c r="U4964">
        <v>0</v>
      </c>
      <c r="V4964">
        <v>0</v>
      </c>
      <c r="W4964">
        <v>1.0325</v>
      </c>
      <c r="X4964">
        <v>447.07249999999999</v>
      </c>
      <c r="Y4964">
        <v>0</v>
      </c>
      <c r="Z4964">
        <v>0</v>
      </c>
    </row>
    <row r="4965" spans="1:26" x14ac:dyDescent="0.3">
      <c r="A4965">
        <v>2771144</v>
      </c>
      <c r="B4965">
        <v>1</v>
      </c>
      <c r="C4965" t="s">
        <v>77</v>
      </c>
      <c r="D4965" t="s">
        <v>119</v>
      </c>
      <c r="E4965" t="s">
        <v>167</v>
      </c>
      <c r="F4965" t="s">
        <v>13800</v>
      </c>
      <c r="G4965" t="s">
        <v>128</v>
      </c>
      <c r="H4965" t="s">
        <v>46</v>
      </c>
      <c r="I4965" t="s">
        <v>129</v>
      </c>
      <c r="J4965" t="s">
        <v>130</v>
      </c>
      <c r="K4965" t="s">
        <v>131</v>
      </c>
      <c r="L4965" t="s">
        <v>13801</v>
      </c>
      <c r="M4965" t="s">
        <v>13802</v>
      </c>
      <c r="N4965">
        <v>0.71527777699999995</v>
      </c>
      <c r="O4965">
        <v>0</v>
      </c>
      <c r="P4965">
        <v>708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506.41666600000002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2771150</v>
      </c>
      <c r="B4966">
        <v>1</v>
      </c>
      <c r="C4966" t="s">
        <v>76</v>
      </c>
      <c r="D4966" t="s">
        <v>89</v>
      </c>
      <c r="E4966" t="s">
        <v>153</v>
      </c>
      <c r="F4966" t="s">
        <v>13653</v>
      </c>
      <c r="G4966" t="s">
        <v>155</v>
      </c>
      <c r="H4966" t="s">
        <v>46</v>
      </c>
      <c r="I4966" t="s">
        <v>129</v>
      </c>
      <c r="J4966" t="s">
        <v>130</v>
      </c>
      <c r="K4966" t="s">
        <v>131</v>
      </c>
      <c r="L4966" t="s">
        <v>13803</v>
      </c>
      <c r="M4966" t="s">
        <v>13804</v>
      </c>
      <c r="N4966">
        <v>0.95388888800000005</v>
      </c>
      <c r="O4966">
        <v>0</v>
      </c>
      <c r="P4966">
        <v>17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16.216111000000001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2771152</v>
      </c>
      <c r="B4967">
        <v>1</v>
      </c>
      <c r="C4967" t="s">
        <v>76</v>
      </c>
      <c r="D4967" t="s">
        <v>80</v>
      </c>
      <c r="E4967" t="s">
        <v>163</v>
      </c>
      <c r="F4967" t="s">
        <v>13805</v>
      </c>
      <c r="G4967" t="s">
        <v>728</v>
      </c>
      <c r="H4967" t="s">
        <v>47</v>
      </c>
      <c r="I4967" t="s">
        <v>129</v>
      </c>
      <c r="J4967" t="s">
        <v>130</v>
      </c>
      <c r="K4967" t="s">
        <v>131</v>
      </c>
      <c r="L4967" t="s">
        <v>13806</v>
      </c>
      <c r="M4967" t="s">
        <v>13807</v>
      </c>
      <c r="N4967">
        <v>0.112777777</v>
      </c>
      <c r="O4967">
        <v>0</v>
      </c>
      <c r="P4967">
        <v>1766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199.16555399999999</v>
      </c>
      <c r="W4967">
        <v>0</v>
      </c>
      <c r="X4967">
        <v>0</v>
      </c>
      <c r="Y4967">
        <v>0</v>
      </c>
      <c r="Z4967">
        <v>0</v>
      </c>
    </row>
    <row r="4968" spans="1:26" x14ac:dyDescent="0.3">
      <c r="A4968">
        <v>2771153</v>
      </c>
      <c r="B4968">
        <v>1</v>
      </c>
      <c r="C4968" t="s">
        <v>76</v>
      </c>
      <c r="D4968" t="s">
        <v>80</v>
      </c>
      <c r="E4968" t="s">
        <v>138</v>
      </c>
      <c r="F4968" t="s">
        <v>13808</v>
      </c>
      <c r="G4968" t="s">
        <v>728</v>
      </c>
      <c r="H4968" t="s">
        <v>47</v>
      </c>
      <c r="I4968" t="s">
        <v>129</v>
      </c>
      <c r="J4968" t="s">
        <v>130</v>
      </c>
      <c r="K4968" t="s">
        <v>142</v>
      </c>
      <c r="L4968" t="s">
        <v>13806</v>
      </c>
      <c r="M4968" t="s">
        <v>13809</v>
      </c>
      <c r="N4968">
        <v>0.111111111</v>
      </c>
      <c r="O4968">
        <v>0</v>
      </c>
      <c r="P4968">
        <v>2254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250.444444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2771183</v>
      </c>
      <c r="B4969">
        <v>1</v>
      </c>
      <c r="C4969" t="s">
        <v>77</v>
      </c>
      <c r="D4969" t="s">
        <v>119</v>
      </c>
      <c r="E4969" t="s">
        <v>126</v>
      </c>
      <c r="F4969" t="s">
        <v>12860</v>
      </c>
      <c r="G4969" t="s">
        <v>135</v>
      </c>
      <c r="H4969" t="s">
        <v>46</v>
      </c>
      <c r="I4969" t="s">
        <v>129</v>
      </c>
      <c r="J4969" t="s">
        <v>130</v>
      </c>
      <c r="K4969" t="s">
        <v>131</v>
      </c>
      <c r="L4969" t="s">
        <v>13810</v>
      </c>
      <c r="M4969" t="s">
        <v>13811</v>
      </c>
      <c r="N4969">
        <v>9.3230555549999998</v>
      </c>
      <c r="O4969">
        <v>0</v>
      </c>
      <c r="P4969">
        <v>499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4652.2047220000004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2771158</v>
      </c>
      <c r="B4970">
        <v>1</v>
      </c>
      <c r="C4970" t="s">
        <v>76</v>
      </c>
      <c r="D4970" t="s">
        <v>80</v>
      </c>
      <c r="E4970" t="s">
        <v>145</v>
      </c>
      <c r="F4970" t="s">
        <v>13812</v>
      </c>
      <c r="G4970" t="s">
        <v>206</v>
      </c>
      <c r="H4970" t="s">
        <v>46</v>
      </c>
      <c r="I4970" t="s">
        <v>129</v>
      </c>
      <c r="J4970" t="s">
        <v>130</v>
      </c>
      <c r="K4970" t="s">
        <v>131</v>
      </c>
      <c r="L4970" t="s">
        <v>13813</v>
      </c>
      <c r="M4970" t="s">
        <v>13814</v>
      </c>
      <c r="N4970">
        <v>2.057222222</v>
      </c>
      <c r="O4970">
        <v>0</v>
      </c>
      <c r="P4970">
        <v>254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522.53444400000001</v>
      </c>
      <c r="W4970">
        <v>0</v>
      </c>
      <c r="X4970">
        <v>0</v>
      </c>
      <c r="Y4970">
        <v>0</v>
      </c>
      <c r="Z4970">
        <v>0</v>
      </c>
    </row>
    <row r="4971" spans="1:26" x14ac:dyDescent="0.3">
      <c r="A4971">
        <v>2771159</v>
      </c>
      <c r="B4971">
        <v>1</v>
      </c>
      <c r="C4971" t="s">
        <v>77</v>
      </c>
      <c r="D4971" t="s">
        <v>108</v>
      </c>
      <c r="E4971" t="s">
        <v>222</v>
      </c>
      <c r="F4971" t="s">
        <v>556</v>
      </c>
      <c r="G4971" t="s">
        <v>199</v>
      </c>
      <c r="H4971" t="s">
        <v>47</v>
      </c>
      <c r="I4971" t="s">
        <v>129</v>
      </c>
      <c r="J4971" t="s">
        <v>130</v>
      </c>
      <c r="K4971" t="s">
        <v>131</v>
      </c>
      <c r="L4971" t="s">
        <v>13815</v>
      </c>
      <c r="M4971" t="s">
        <v>13816</v>
      </c>
      <c r="N4971">
        <v>0.131111111</v>
      </c>
      <c r="O4971">
        <v>0</v>
      </c>
      <c r="P4971">
        <v>0</v>
      </c>
      <c r="Q4971">
        <v>5</v>
      </c>
      <c r="R4971">
        <v>186</v>
      </c>
      <c r="S4971">
        <v>9</v>
      </c>
      <c r="T4971">
        <v>1245</v>
      </c>
      <c r="U4971">
        <v>0</v>
      </c>
      <c r="V4971">
        <v>0</v>
      </c>
      <c r="W4971">
        <v>0.65555600000000003</v>
      </c>
      <c r="X4971">
        <v>24.386666999999999</v>
      </c>
      <c r="Y4971">
        <v>1.18</v>
      </c>
      <c r="Z4971">
        <v>163.23333299999999</v>
      </c>
    </row>
    <row r="4972" spans="1:26" x14ac:dyDescent="0.3">
      <c r="A4972">
        <v>2771263</v>
      </c>
      <c r="B4972">
        <v>1</v>
      </c>
      <c r="C4972" t="s">
        <v>76</v>
      </c>
      <c r="D4972" t="s">
        <v>84</v>
      </c>
      <c r="E4972" t="s">
        <v>145</v>
      </c>
      <c r="F4972" t="s">
        <v>13470</v>
      </c>
      <c r="G4972" t="s">
        <v>128</v>
      </c>
      <c r="H4972" t="s">
        <v>46</v>
      </c>
      <c r="I4972" t="s">
        <v>129</v>
      </c>
      <c r="J4972" t="s">
        <v>130</v>
      </c>
      <c r="K4972" t="s">
        <v>131</v>
      </c>
      <c r="L4972" t="s">
        <v>13817</v>
      </c>
      <c r="M4972" t="s">
        <v>13818</v>
      </c>
      <c r="N4972">
        <v>4.2024999999999997</v>
      </c>
      <c r="O4972">
        <v>0</v>
      </c>
      <c r="P4972">
        <v>51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214.32749999999999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2771162</v>
      </c>
      <c r="B4973">
        <v>1</v>
      </c>
      <c r="C4973" t="s">
        <v>76</v>
      </c>
      <c r="D4973" t="s">
        <v>78</v>
      </c>
      <c r="E4973" t="s">
        <v>222</v>
      </c>
      <c r="F4973" t="s">
        <v>13819</v>
      </c>
      <c r="G4973" t="s">
        <v>199</v>
      </c>
      <c r="H4973" t="s">
        <v>47</v>
      </c>
      <c r="I4973" t="s">
        <v>129</v>
      </c>
      <c r="J4973" t="s">
        <v>130</v>
      </c>
      <c r="K4973" t="s">
        <v>131</v>
      </c>
      <c r="L4973" t="s">
        <v>13820</v>
      </c>
      <c r="M4973" t="s">
        <v>13821</v>
      </c>
      <c r="N4973">
        <v>2.5641666660000002</v>
      </c>
      <c r="O4973">
        <v>4</v>
      </c>
      <c r="P4973">
        <v>1214</v>
      </c>
      <c r="Q4973">
        <v>0</v>
      </c>
      <c r="R4973">
        <v>0</v>
      </c>
      <c r="S4973">
        <v>0</v>
      </c>
      <c r="T4973">
        <v>0</v>
      </c>
      <c r="U4973">
        <v>10.256667</v>
      </c>
      <c r="V4973">
        <v>3112.8983330000001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2771161</v>
      </c>
      <c r="B4974">
        <v>1</v>
      </c>
      <c r="C4974" t="s">
        <v>76</v>
      </c>
      <c r="D4974" t="s">
        <v>97</v>
      </c>
      <c r="E4974" t="s">
        <v>222</v>
      </c>
      <c r="F4974" t="s">
        <v>11962</v>
      </c>
      <c r="G4974" t="s">
        <v>199</v>
      </c>
      <c r="H4974" t="s">
        <v>47</v>
      </c>
      <c r="I4974" t="s">
        <v>129</v>
      </c>
      <c r="J4974" t="s">
        <v>130</v>
      </c>
      <c r="K4974" t="s">
        <v>131</v>
      </c>
      <c r="L4974" t="s">
        <v>13822</v>
      </c>
      <c r="M4974" t="s">
        <v>13823</v>
      </c>
      <c r="N4974">
        <v>8.3333332999999996E-2</v>
      </c>
      <c r="O4974">
        <v>27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2.25</v>
      </c>
      <c r="V4974">
        <v>0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2771168</v>
      </c>
      <c r="B4975">
        <v>1</v>
      </c>
      <c r="C4975" t="s">
        <v>77</v>
      </c>
      <c r="D4975" t="s">
        <v>114</v>
      </c>
      <c r="E4975" t="s">
        <v>126</v>
      </c>
      <c r="F4975" t="s">
        <v>11760</v>
      </c>
      <c r="G4975" t="s">
        <v>128</v>
      </c>
      <c r="H4975" t="s">
        <v>46</v>
      </c>
      <c r="I4975" t="s">
        <v>129</v>
      </c>
      <c r="J4975" t="s">
        <v>130</v>
      </c>
      <c r="K4975" t="s">
        <v>131</v>
      </c>
      <c r="L4975" t="s">
        <v>13824</v>
      </c>
      <c r="M4975" t="s">
        <v>13825</v>
      </c>
      <c r="N4975">
        <v>3.2933333330000001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36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118.56</v>
      </c>
    </row>
    <row r="4976" spans="1:26" x14ac:dyDescent="0.3">
      <c r="A4976">
        <v>2771174</v>
      </c>
      <c r="B4976">
        <v>1</v>
      </c>
      <c r="C4976" t="s">
        <v>76</v>
      </c>
      <c r="D4976" t="s">
        <v>81</v>
      </c>
      <c r="E4976" t="s">
        <v>145</v>
      </c>
      <c r="F4976" t="s">
        <v>12683</v>
      </c>
      <c r="G4976" t="s">
        <v>150</v>
      </c>
      <c r="H4976" t="s">
        <v>46</v>
      </c>
      <c r="I4976" t="s">
        <v>129</v>
      </c>
      <c r="J4976" t="s">
        <v>130</v>
      </c>
      <c r="K4976" t="s">
        <v>131</v>
      </c>
      <c r="L4976" t="s">
        <v>13826</v>
      </c>
      <c r="M4976" t="s">
        <v>13827</v>
      </c>
      <c r="N4976">
        <v>2.750277777</v>
      </c>
      <c r="O4976">
        <v>0</v>
      </c>
      <c r="P4976">
        <v>149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409.79138899999998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2771177</v>
      </c>
      <c r="B4977">
        <v>1</v>
      </c>
      <c r="C4977" t="s">
        <v>76</v>
      </c>
      <c r="D4977" t="s">
        <v>89</v>
      </c>
      <c r="E4977" t="s">
        <v>145</v>
      </c>
      <c r="F4977" t="s">
        <v>13828</v>
      </c>
      <c r="G4977" t="s">
        <v>150</v>
      </c>
      <c r="H4977" t="s">
        <v>46</v>
      </c>
      <c r="I4977" t="s">
        <v>129</v>
      </c>
      <c r="J4977" t="s">
        <v>130</v>
      </c>
      <c r="K4977" t="s">
        <v>131</v>
      </c>
      <c r="L4977" t="s">
        <v>13829</v>
      </c>
      <c r="M4977" t="s">
        <v>13830</v>
      </c>
      <c r="N4977">
        <v>1.025833333</v>
      </c>
      <c r="O4977">
        <v>0</v>
      </c>
      <c r="P4977">
        <v>38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38.981667000000002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2771178</v>
      </c>
      <c r="B4978">
        <v>1</v>
      </c>
      <c r="C4978" t="s">
        <v>77</v>
      </c>
      <c r="D4978" t="s">
        <v>112</v>
      </c>
      <c r="E4978" t="s">
        <v>222</v>
      </c>
      <c r="F4978" t="s">
        <v>6099</v>
      </c>
      <c r="G4978" t="s">
        <v>199</v>
      </c>
      <c r="H4978" t="s">
        <v>47</v>
      </c>
      <c r="I4978" t="s">
        <v>129</v>
      </c>
      <c r="J4978" t="s">
        <v>130</v>
      </c>
      <c r="K4978" t="s">
        <v>131</v>
      </c>
      <c r="L4978" t="s">
        <v>13831</v>
      </c>
      <c r="M4978" t="s">
        <v>13832</v>
      </c>
      <c r="N4978">
        <v>8.9722222000000004E-2</v>
      </c>
      <c r="O4978">
        <v>10</v>
      </c>
      <c r="P4978">
        <v>0</v>
      </c>
      <c r="Q4978">
        <v>429</v>
      </c>
      <c r="R4978">
        <v>111</v>
      </c>
      <c r="S4978">
        <v>197</v>
      </c>
      <c r="T4978">
        <v>5254</v>
      </c>
      <c r="U4978">
        <v>0.89722199999999996</v>
      </c>
      <c r="V4978">
        <v>0</v>
      </c>
      <c r="W4978">
        <v>38.490833000000002</v>
      </c>
      <c r="X4978">
        <v>9.9591670000000008</v>
      </c>
      <c r="Y4978">
        <v>17.675277999999999</v>
      </c>
      <c r="Z4978">
        <v>471.400554</v>
      </c>
    </row>
    <row r="4979" spans="1:26" x14ac:dyDescent="0.3">
      <c r="A4979">
        <v>2771181</v>
      </c>
      <c r="B4979">
        <v>1</v>
      </c>
      <c r="C4979" t="s">
        <v>77</v>
      </c>
      <c r="D4979" t="s">
        <v>118</v>
      </c>
      <c r="E4979" t="s">
        <v>158</v>
      </c>
      <c r="F4979" t="s">
        <v>13833</v>
      </c>
      <c r="G4979" t="s">
        <v>199</v>
      </c>
      <c r="H4979" t="s">
        <v>47</v>
      </c>
      <c r="I4979" t="s">
        <v>129</v>
      </c>
      <c r="J4979" t="s">
        <v>130</v>
      </c>
      <c r="K4979" t="s">
        <v>131</v>
      </c>
      <c r="L4979" t="s">
        <v>13831</v>
      </c>
      <c r="M4979" t="s">
        <v>13834</v>
      </c>
      <c r="N4979">
        <v>0.36944444399999998</v>
      </c>
      <c r="O4979">
        <v>0</v>
      </c>
      <c r="P4979">
        <v>133</v>
      </c>
      <c r="Q4979">
        <v>0</v>
      </c>
      <c r="R4979">
        <v>0</v>
      </c>
      <c r="S4979">
        <v>11</v>
      </c>
      <c r="T4979">
        <v>0</v>
      </c>
      <c r="U4979">
        <v>0</v>
      </c>
      <c r="V4979">
        <v>49.136111</v>
      </c>
      <c r="W4979">
        <v>0</v>
      </c>
      <c r="X4979">
        <v>0</v>
      </c>
      <c r="Y4979">
        <v>4.0638889999999996</v>
      </c>
      <c r="Z4979">
        <v>0</v>
      </c>
    </row>
    <row r="4980" spans="1:26" x14ac:dyDescent="0.3">
      <c r="A4980">
        <v>2771184</v>
      </c>
      <c r="B4980">
        <v>1</v>
      </c>
      <c r="C4980" t="s">
        <v>77</v>
      </c>
      <c r="D4980" t="s">
        <v>119</v>
      </c>
      <c r="E4980" t="s">
        <v>222</v>
      </c>
      <c r="F4980" t="s">
        <v>1798</v>
      </c>
      <c r="G4980" t="s">
        <v>199</v>
      </c>
      <c r="H4980" t="s">
        <v>47</v>
      </c>
      <c r="I4980" t="s">
        <v>129</v>
      </c>
      <c r="J4980" t="s">
        <v>130</v>
      </c>
      <c r="K4980" t="s">
        <v>131</v>
      </c>
      <c r="L4980" t="s">
        <v>13835</v>
      </c>
      <c r="M4980" t="s">
        <v>13836</v>
      </c>
      <c r="N4980">
        <v>6.0530555550000003</v>
      </c>
      <c r="O4980">
        <v>13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78.689722000000003</v>
      </c>
      <c r="V4980">
        <v>6.0530559999999998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2771179</v>
      </c>
      <c r="B4981">
        <v>1</v>
      </c>
      <c r="C4981" t="s">
        <v>76</v>
      </c>
      <c r="D4981" t="s">
        <v>101</v>
      </c>
      <c r="E4981" t="s">
        <v>153</v>
      </c>
      <c r="F4981" t="s">
        <v>13837</v>
      </c>
      <c r="G4981" t="s">
        <v>155</v>
      </c>
      <c r="H4981" t="s">
        <v>46</v>
      </c>
      <c r="I4981" t="s">
        <v>129</v>
      </c>
      <c r="J4981" t="s">
        <v>130</v>
      </c>
      <c r="K4981" t="s">
        <v>131</v>
      </c>
      <c r="L4981" t="s">
        <v>13838</v>
      </c>
      <c r="M4981" t="s">
        <v>13839</v>
      </c>
      <c r="N4981">
        <v>4.5049999999999999</v>
      </c>
      <c r="O4981">
        <v>0</v>
      </c>
      <c r="P4981">
        <v>5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22.524999999999999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2771185</v>
      </c>
      <c r="B4982">
        <v>1</v>
      </c>
      <c r="C4982" t="s">
        <v>77</v>
      </c>
      <c r="D4982" t="s">
        <v>109</v>
      </c>
      <c r="E4982" t="s">
        <v>126</v>
      </c>
      <c r="F4982" t="s">
        <v>8426</v>
      </c>
      <c r="G4982" t="s">
        <v>128</v>
      </c>
      <c r="H4982" t="s">
        <v>46</v>
      </c>
      <c r="I4982" t="s">
        <v>129</v>
      </c>
      <c r="J4982" t="s">
        <v>130</v>
      </c>
      <c r="K4982" t="s">
        <v>131</v>
      </c>
      <c r="L4982" t="s">
        <v>13840</v>
      </c>
      <c r="M4982" t="s">
        <v>13841</v>
      </c>
      <c r="N4982">
        <v>1.467777777</v>
      </c>
      <c r="O4982">
        <v>0</v>
      </c>
      <c r="P4982">
        <v>0</v>
      </c>
      <c r="Q4982">
        <v>0</v>
      </c>
      <c r="R4982">
        <v>66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96.873333000000002</v>
      </c>
      <c r="Y4982">
        <v>0</v>
      </c>
      <c r="Z4982">
        <v>0</v>
      </c>
    </row>
    <row r="4983" spans="1:26" x14ac:dyDescent="0.3">
      <c r="A4983">
        <v>2771187</v>
      </c>
      <c r="B4983">
        <v>1</v>
      </c>
      <c r="C4983" t="s">
        <v>76</v>
      </c>
      <c r="D4983" t="s">
        <v>78</v>
      </c>
      <c r="E4983" t="s">
        <v>153</v>
      </c>
      <c r="F4983" t="s">
        <v>13842</v>
      </c>
      <c r="G4983" t="s">
        <v>249</v>
      </c>
      <c r="H4983" t="s">
        <v>46</v>
      </c>
      <c r="I4983" t="s">
        <v>129</v>
      </c>
      <c r="J4983" t="s">
        <v>130</v>
      </c>
      <c r="K4983" t="s">
        <v>131</v>
      </c>
      <c r="L4983" t="s">
        <v>13843</v>
      </c>
      <c r="M4983" t="s">
        <v>13844</v>
      </c>
      <c r="N4983">
        <v>1.193333333</v>
      </c>
      <c r="O4983">
        <v>0</v>
      </c>
      <c r="P4983">
        <v>3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3.58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2771374</v>
      </c>
      <c r="B4984">
        <v>1</v>
      </c>
      <c r="C4984" t="s">
        <v>76</v>
      </c>
      <c r="D4984" t="s">
        <v>93</v>
      </c>
      <c r="E4984" t="s">
        <v>126</v>
      </c>
      <c r="F4984" t="s">
        <v>13731</v>
      </c>
      <c r="G4984" t="s">
        <v>128</v>
      </c>
      <c r="H4984" t="s">
        <v>46</v>
      </c>
      <c r="I4984" t="s">
        <v>129</v>
      </c>
      <c r="J4984" t="s">
        <v>130</v>
      </c>
      <c r="K4984" t="s">
        <v>131</v>
      </c>
      <c r="L4984" t="s">
        <v>13845</v>
      </c>
      <c r="M4984" t="s">
        <v>13846</v>
      </c>
      <c r="N4984">
        <v>3.894722222</v>
      </c>
      <c r="O4984">
        <v>0</v>
      </c>
      <c r="P4984">
        <v>101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393.36694399999999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2771195</v>
      </c>
      <c r="B4985">
        <v>1</v>
      </c>
      <c r="C4985" t="s">
        <v>76</v>
      </c>
      <c r="D4985" t="s">
        <v>101</v>
      </c>
      <c r="E4985" t="s">
        <v>163</v>
      </c>
      <c r="F4985" t="s">
        <v>13847</v>
      </c>
      <c r="G4985" t="s">
        <v>264</v>
      </c>
      <c r="H4985" t="s">
        <v>47</v>
      </c>
      <c r="I4985" t="s">
        <v>129</v>
      </c>
      <c r="J4985" t="s">
        <v>130</v>
      </c>
      <c r="K4985" t="s">
        <v>131</v>
      </c>
      <c r="L4985" t="s">
        <v>13848</v>
      </c>
      <c r="M4985" t="s">
        <v>13849</v>
      </c>
      <c r="N4985">
        <v>9.1205555549999993</v>
      </c>
      <c r="O4985">
        <v>5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45.602778000000001</v>
      </c>
      <c r="V4985">
        <v>0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2771201</v>
      </c>
      <c r="B4986">
        <v>1</v>
      </c>
      <c r="C4986" t="s">
        <v>76</v>
      </c>
      <c r="D4986" t="s">
        <v>90</v>
      </c>
      <c r="E4986" t="s">
        <v>222</v>
      </c>
      <c r="F4986" t="s">
        <v>13850</v>
      </c>
      <c r="G4986" t="s">
        <v>199</v>
      </c>
      <c r="H4986" t="s">
        <v>47</v>
      </c>
      <c r="I4986" t="s">
        <v>129</v>
      </c>
      <c r="J4986" t="s">
        <v>130</v>
      </c>
      <c r="K4986" t="s">
        <v>131</v>
      </c>
      <c r="L4986" t="s">
        <v>13851</v>
      </c>
      <c r="M4986" t="s">
        <v>13852</v>
      </c>
      <c r="N4986">
        <v>0.174166666</v>
      </c>
      <c r="O4986">
        <v>1</v>
      </c>
      <c r="P4986">
        <v>282</v>
      </c>
      <c r="Q4986">
        <v>0</v>
      </c>
      <c r="R4986">
        <v>0</v>
      </c>
      <c r="S4986">
        <v>0</v>
      </c>
      <c r="T4986">
        <v>0</v>
      </c>
      <c r="U4986">
        <v>0.17416699999999999</v>
      </c>
      <c r="V4986">
        <v>49.115000000000002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2771202</v>
      </c>
      <c r="B4987">
        <v>1</v>
      </c>
      <c r="C4987" t="s">
        <v>76</v>
      </c>
      <c r="D4987" t="s">
        <v>99</v>
      </c>
      <c r="E4987" t="s">
        <v>158</v>
      </c>
      <c r="F4987" t="s">
        <v>6893</v>
      </c>
      <c r="G4987" t="s">
        <v>344</v>
      </c>
      <c r="H4987" t="s">
        <v>47</v>
      </c>
      <c r="I4987" t="s">
        <v>129</v>
      </c>
      <c r="J4987" t="s">
        <v>130</v>
      </c>
      <c r="K4987" t="s">
        <v>142</v>
      </c>
      <c r="L4987" t="s">
        <v>13853</v>
      </c>
      <c r="M4987" t="s">
        <v>13854</v>
      </c>
      <c r="N4987">
        <v>0.74888888799999997</v>
      </c>
      <c r="O4987">
        <v>131</v>
      </c>
      <c r="P4987">
        <v>3850</v>
      </c>
      <c r="Q4987">
        <v>0</v>
      </c>
      <c r="R4987">
        <v>0</v>
      </c>
      <c r="S4987">
        <v>0</v>
      </c>
      <c r="T4987">
        <v>0</v>
      </c>
      <c r="U4987">
        <v>98.104444000000001</v>
      </c>
      <c r="V4987">
        <v>2883.2222190000002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2771205</v>
      </c>
      <c r="B4988">
        <v>1</v>
      </c>
      <c r="C4988" t="s">
        <v>76</v>
      </c>
      <c r="D4988" t="s">
        <v>106</v>
      </c>
      <c r="E4988" t="s">
        <v>167</v>
      </c>
      <c r="F4988" t="s">
        <v>13855</v>
      </c>
      <c r="G4988" t="s">
        <v>348</v>
      </c>
      <c r="H4988" t="s">
        <v>46</v>
      </c>
      <c r="I4988" t="s">
        <v>129</v>
      </c>
      <c r="J4988" t="s">
        <v>130</v>
      </c>
      <c r="K4988" t="s">
        <v>142</v>
      </c>
      <c r="L4988" t="s">
        <v>13856</v>
      </c>
      <c r="M4988" t="s">
        <v>13857</v>
      </c>
      <c r="N4988">
        <v>5.8397222219999998</v>
      </c>
      <c r="O4988">
        <v>0</v>
      </c>
      <c r="P4988">
        <v>898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5244.0705550000002</v>
      </c>
      <c r="W4988">
        <v>0</v>
      </c>
      <c r="X4988">
        <v>0</v>
      </c>
      <c r="Y4988">
        <v>0</v>
      </c>
      <c r="Z4988">
        <v>0</v>
      </c>
    </row>
    <row r="4989" spans="1:26" x14ac:dyDescent="0.3">
      <c r="A4989">
        <v>2771337</v>
      </c>
      <c r="B4989">
        <v>1</v>
      </c>
      <c r="C4989" t="s">
        <v>76</v>
      </c>
      <c r="D4989" t="s">
        <v>86</v>
      </c>
      <c r="E4989" t="s">
        <v>167</v>
      </c>
      <c r="F4989" t="s">
        <v>13858</v>
      </c>
      <c r="G4989" t="s">
        <v>344</v>
      </c>
      <c r="H4989" t="s">
        <v>46</v>
      </c>
      <c r="I4989" t="s">
        <v>129</v>
      </c>
      <c r="J4989" t="s">
        <v>130</v>
      </c>
      <c r="K4989" t="s">
        <v>142</v>
      </c>
      <c r="L4989" t="s">
        <v>13859</v>
      </c>
      <c r="M4989" t="s">
        <v>13860</v>
      </c>
      <c r="N4989">
        <v>5.0158333329999998</v>
      </c>
      <c r="O4989">
        <v>0</v>
      </c>
      <c r="P4989">
        <v>939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4709.8675000000003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2771206</v>
      </c>
      <c r="B4990">
        <v>1</v>
      </c>
      <c r="C4990" t="s">
        <v>76</v>
      </c>
      <c r="D4990" t="s">
        <v>104</v>
      </c>
      <c r="E4990" t="s">
        <v>167</v>
      </c>
      <c r="F4990" t="s">
        <v>8699</v>
      </c>
      <c r="G4990" t="s">
        <v>348</v>
      </c>
      <c r="H4990" t="s">
        <v>46</v>
      </c>
      <c r="I4990" t="s">
        <v>129</v>
      </c>
      <c r="J4990" t="s">
        <v>130</v>
      </c>
      <c r="K4990" t="s">
        <v>142</v>
      </c>
      <c r="L4990" t="s">
        <v>13861</v>
      </c>
      <c r="M4990" t="s">
        <v>13862</v>
      </c>
      <c r="N4990">
        <v>8.1597222219999992</v>
      </c>
      <c r="O4990">
        <v>0</v>
      </c>
      <c r="P4990">
        <v>0</v>
      </c>
      <c r="Q4990">
        <v>0</v>
      </c>
      <c r="R4990">
        <v>11</v>
      </c>
      <c r="S4990">
        <v>0</v>
      </c>
      <c r="T4990">
        <v>52</v>
      </c>
      <c r="U4990">
        <v>0</v>
      </c>
      <c r="V4990">
        <v>0</v>
      </c>
      <c r="W4990">
        <v>0</v>
      </c>
      <c r="X4990">
        <v>89.756944000000004</v>
      </c>
      <c r="Y4990">
        <v>0</v>
      </c>
      <c r="Z4990">
        <v>424.30555600000002</v>
      </c>
    </row>
    <row r="4991" spans="1:26" x14ac:dyDescent="0.3">
      <c r="A4991">
        <v>2771210</v>
      </c>
      <c r="B4991">
        <v>1</v>
      </c>
      <c r="C4991" t="s">
        <v>77</v>
      </c>
      <c r="D4991" t="s">
        <v>111</v>
      </c>
      <c r="E4991" t="s">
        <v>163</v>
      </c>
      <c r="F4991" t="s">
        <v>13863</v>
      </c>
      <c r="G4991" t="s">
        <v>2947</v>
      </c>
      <c r="H4991" t="s">
        <v>47</v>
      </c>
      <c r="I4991" t="s">
        <v>129</v>
      </c>
      <c r="J4991" t="s">
        <v>130</v>
      </c>
      <c r="K4991" t="s">
        <v>131</v>
      </c>
      <c r="L4991" t="s">
        <v>13864</v>
      </c>
      <c r="M4991" t="s">
        <v>13865</v>
      </c>
      <c r="N4991">
        <v>2.0016666660000002</v>
      </c>
      <c r="O4991">
        <v>0</v>
      </c>
      <c r="P4991">
        <v>0</v>
      </c>
      <c r="Q4991">
        <v>0</v>
      </c>
      <c r="R4991">
        <v>0</v>
      </c>
      <c r="S4991">
        <v>2</v>
      </c>
      <c r="T4991">
        <v>408</v>
      </c>
      <c r="U4991">
        <v>0</v>
      </c>
      <c r="V4991">
        <v>0</v>
      </c>
      <c r="W4991">
        <v>0</v>
      </c>
      <c r="X4991">
        <v>0</v>
      </c>
      <c r="Y4991">
        <v>4.0033329999999996</v>
      </c>
      <c r="Z4991">
        <v>816.68</v>
      </c>
    </row>
    <row r="4992" spans="1:26" x14ac:dyDescent="0.3">
      <c r="A4992">
        <v>2771211</v>
      </c>
      <c r="B4992">
        <v>1</v>
      </c>
      <c r="C4992" t="s">
        <v>76</v>
      </c>
      <c r="D4992" t="s">
        <v>96</v>
      </c>
      <c r="E4992" t="s">
        <v>126</v>
      </c>
      <c r="F4992" t="s">
        <v>13866</v>
      </c>
      <c r="G4992" t="s">
        <v>3201</v>
      </c>
      <c r="H4992" t="s">
        <v>46</v>
      </c>
      <c r="I4992" t="s">
        <v>129</v>
      </c>
      <c r="J4992" t="s">
        <v>130</v>
      </c>
      <c r="K4992" t="s">
        <v>131</v>
      </c>
      <c r="L4992" t="s">
        <v>13867</v>
      </c>
      <c r="M4992" t="s">
        <v>13868</v>
      </c>
      <c r="N4992">
        <v>1.0475000000000001</v>
      </c>
      <c r="O4992">
        <v>0</v>
      </c>
      <c r="P4992">
        <v>42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43.994999999999997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2771224</v>
      </c>
      <c r="B4993">
        <v>1</v>
      </c>
      <c r="C4993" t="s">
        <v>76</v>
      </c>
      <c r="D4993" t="s">
        <v>79</v>
      </c>
      <c r="E4993" t="s">
        <v>138</v>
      </c>
      <c r="F4993" t="s">
        <v>13869</v>
      </c>
      <c r="G4993" t="s">
        <v>199</v>
      </c>
      <c r="H4993" t="s">
        <v>47</v>
      </c>
      <c r="I4993" t="s">
        <v>129</v>
      </c>
      <c r="J4993" t="s">
        <v>130</v>
      </c>
      <c r="K4993" t="s">
        <v>131</v>
      </c>
      <c r="L4993" t="s">
        <v>13870</v>
      </c>
      <c r="M4993" t="s">
        <v>13871</v>
      </c>
      <c r="N4993">
        <v>0.17833333300000001</v>
      </c>
      <c r="O4993">
        <v>8</v>
      </c>
      <c r="P4993">
        <v>7901</v>
      </c>
      <c r="Q4993">
        <v>0</v>
      </c>
      <c r="R4993">
        <v>0</v>
      </c>
      <c r="S4993">
        <v>0</v>
      </c>
      <c r="T4993">
        <v>0</v>
      </c>
      <c r="U4993">
        <v>1.4266669999999999</v>
      </c>
      <c r="V4993">
        <v>1409.0116640000001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2771212</v>
      </c>
      <c r="B4994">
        <v>1</v>
      </c>
      <c r="C4994" t="s">
        <v>76</v>
      </c>
      <c r="D4994" t="s">
        <v>99</v>
      </c>
      <c r="E4994" t="s">
        <v>163</v>
      </c>
      <c r="F4994" t="s">
        <v>13872</v>
      </c>
      <c r="G4994" t="s">
        <v>344</v>
      </c>
      <c r="H4994" t="s">
        <v>47</v>
      </c>
      <c r="I4994" t="s">
        <v>129</v>
      </c>
      <c r="J4994" t="s">
        <v>130</v>
      </c>
      <c r="K4994" t="s">
        <v>142</v>
      </c>
      <c r="L4994" t="s">
        <v>13873</v>
      </c>
      <c r="M4994" t="s">
        <v>13857</v>
      </c>
      <c r="N4994">
        <v>5.7280555550000001</v>
      </c>
      <c r="O4994">
        <v>0</v>
      </c>
      <c r="P4994">
        <v>59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337.95527800000002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2771217</v>
      </c>
      <c r="B4995">
        <v>1</v>
      </c>
      <c r="C4995" t="s">
        <v>76</v>
      </c>
      <c r="D4995" t="s">
        <v>102</v>
      </c>
      <c r="E4995" t="s">
        <v>167</v>
      </c>
      <c r="F4995" t="s">
        <v>13874</v>
      </c>
      <c r="G4995" t="s">
        <v>344</v>
      </c>
      <c r="H4995" t="s">
        <v>46</v>
      </c>
      <c r="I4995" t="s">
        <v>129</v>
      </c>
      <c r="J4995" t="s">
        <v>130</v>
      </c>
      <c r="K4995" t="s">
        <v>142</v>
      </c>
      <c r="L4995" t="s">
        <v>13875</v>
      </c>
      <c r="M4995" t="s">
        <v>13876</v>
      </c>
      <c r="N4995">
        <v>2.7438888879999999</v>
      </c>
      <c r="O4995">
        <v>0</v>
      </c>
      <c r="P4995">
        <v>22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60.365555999999998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2771162</v>
      </c>
      <c r="B4996">
        <v>2</v>
      </c>
      <c r="C4996" t="s">
        <v>76</v>
      </c>
      <c r="D4996" t="s">
        <v>78</v>
      </c>
      <c r="E4996" t="s">
        <v>163</v>
      </c>
      <c r="F4996" t="s">
        <v>13877</v>
      </c>
      <c r="G4996" t="s">
        <v>732</v>
      </c>
      <c r="H4996" t="s">
        <v>47</v>
      </c>
      <c r="I4996" t="s">
        <v>129</v>
      </c>
      <c r="J4996" t="s">
        <v>130</v>
      </c>
      <c r="K4996" t="s">
        <v>131</v>
      </c>
      <c r="L4996" t="s">
        <v>13821</v>
      </c>
      <c r="M4996" t="s">
        <v>13878</v>
      </c>
      <c r="N4996">
        <v>0.41888888800000001</v>
      </c>
      <c r="O4996">
        <v>0</v>
      </c>
      <c r="P4996">
        <v>378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158.34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2771225</v>
      </c>
      <c r="B4997">
        <v>1</v>
      </c>
      <c r="C4997" t="s">
        <v>77</v>
      </c>
      <c r="D4997" t="s">
        <v>112</v>
      </c>
      <c r="E4997" t="s">
        <v>163</v>
      </c>
      <c r="F4997" t="s">
        <v>13879</v>
      </c>
      <c r="G4997" t="s">
        <v>344</v>
      </c>
      <c r="H4997" t="s">
        <v>47</v>
      </c>
      <c r="I4997" t="s">
        <v>129</v>
      </c>
      <c r="J4997" t="s">
        <v>130</v>
      </c>
      <c r="K4997" t="s">
        <v>142</v>
      </c>
      <c r="L4997" t="s">
        <v>13880</v>
      </c>
      <c r="M4997" t="s">
        <v>13881</v>
      </c>
      <c r="N4997">
        <v>2.0191666659999998</v>
      </c>
      <c r="O4997">
        <v>0</v>
      </c>
      <c r="P4997">
        <v>0</v>
      </c>
      <c r="Q4997">
        <v>0</v>
      </c>
      <c r="R4997">
        <v>0</v>
      </c>
      <c r="S4997">
        <v>9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18.172499999999999</v>
      </c>
      <c r="Z4997">
        <v>0</v>
      </c>
    </row>
    <row r="4998" spans="1:26" x14ac:dyDescent="0.3">
      <c r="A4998">
        <v>2771228</v>
      </c>
      <c r="B4998">
        <v>1</v>
      </c>
      <c r="C4998" t="s">
        <v>76</v>
      </c>
      <c r="D4998" t="s">
        <v>90</v>
      </c>
      <c r="E4998" t="s">
        <v>138</v>
      </c>
      <c r="F4998" t="s">
        <v>13882</v>
      </c>
      <c r="G4998" t="s">
        <v>344</v>
      </c>
      <c r="H4998" t="s">
        <v>47</v>
      </c>
      <c r="I4998" t="s">
        <v>129</v>
      </c>
      <c r="J4998" t="s">
        <v>130</v>
      </c>
      <c r="K4998" t="s">
        <v>142</v>
      </c>
      <c r="L4998" t="s">
        <v>13883</v>
      </c>
      <c r="M4998" t="s">
        <v>13884</v>
      </c>
      <c r="N4998">
        <v>3.0036111110000001</v>
      </c>
      <c r="O4998">
        <v>127</v>
      </c>
      <c r="P4998">
        <v>1338</v>
      </c>
      <c r="Q4998">
        <v>0</v>
      </c>
      <c r="R4998">
        <v>0</v>
      </c>
      <c r="S4998">
        <v>94</v>
      </c>
      <c r="T4998">
        <v>3249</v>
      </c>
      <c r="U4998">
        <v>381.45861100000002</v>
      </c>
      <c r="V4998">
        <v>4018.8316669999999</v>
      </c>
      <c r="W4998">
        <v>0</v>
      </c>
      <c r="X4998">
        <v>0</v>
      </c>
      <c r="Y4998">
        <v>282.33944400000001</v>
      </c>
      <c r="Z4998">
        <v>9758.7325000000001</v>
      </c>
    </row>
    <row r="4999" spans="1:26" x14ac:dyDescent="0.3">
      <c r="A4999">
        <v>2771229</v>
      </c>
      <c r="B4999">
        <v>1</v>
      </c>
      <c r="C4999" t="s">
        <v>76</v>
      </c>
      <c r="D4999" t="s">
        <v>100</v>
      </c>
      <c r="E4999" t="s">
        <v>163</v>
      </c>
      <c r="F4999" t="s">
        <v>13885</v>
      </c>
      <c r="G4999" t="s">
        <v>417</v>
      </c>
      <c r="H4999" t="s">
        <v>47</v>
      </c>
      <c r="I4999" t="s">
        <v>129</v>
      </c>
      <c r="J4999" t="s">
        <v>130</v>
      </c>
      <c r="K4999" t="s">
        <v>142</v>
      </c>
      <c r="L4999" t="s">
        <v>13886</v>
      </c>
      <c r="M4999" t="s">
        <v>13887</v>
      </c>
      <c r="N4999">
        <v>0.96027777700000005</v>
      </c>
      <c r="O4999">
        <v>0</v>
      </c>
      <c r="P4999">
        <v>197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189.174722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2771231</v>
      </c>
      <c r="B5000">
        <v>1</v>
      </c>
      <c r="C5000" t="s">
        <v>77</v>
      </c>
      <c r="D5000" t="s">
        <v>119</v>
      </c>
      <c r="E5000" t="s">
        <v>167</v>
      </c>
      <c r="F5000" t="s">
        <v>4934</v>
      </c>
      <c r="G5000" t="s">
        <v>348</v>
      </c>
      <c r="H5000" t="s">
        <v>46</v>
      </c>
      <c r="I5000" t="s">
        <v>129</v>
      </c>
      <c r="J5000" t="s">
        <v>130</v>
      </c>
      <c r="K5000" t="s">
        <v>142</v>
      </c>
      <c r="L5000" t="s">
        <v>13888</v>
      </c>
      <c r="M5000" t="s">
        <v>13889</v>
      </c>
      <c r="N5000">
        <v>6.6783333330000003</v>
      </c>
      <c r="O5000">
        <v>0</v>
      </c>
      <c r="P5000">
        <v>218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1455.876667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2771232</v>
      </c>
      <c r="B5001">
        <v>1</v>
      </c>
      <c r="C5001" t="s">
        <v>76</v>
      </c>
      <c r="D5001" t="s">
        <v>79</v>
      </c>
      <c r="E5001" t="s">
        <v>126</v>
      </c>
      <c r="F5001" t="s">
        <v>9491</v>
      </c>
      <c r="G5001" t="s">
        <v>348</v>
      </c>
      <c r="H5001" t="s">
        <v>46</v>
      </c>
      <c r="I5001" t="s">
        <v>129</v>
      </c>
      <c r="J5001" t="s">
        <v>130</v>
      </c>
      <c r="K5001" t="s">
        <v>142</v>
      </c>
      <c r="L5001" t="s">
        <v>13890</v>
      </c>
      <c r="M5001" t="s">
        <v>13891</v>
      </c>
      <c r="N5001">
        <v>6.665277777</v>
      </c>
      <c r="O5001">
        <v>0</v>
      </c>
      <c r="P5001">
        <v>221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1473.0263890000001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2771224</v>
      </c>
      <c r="B5002">
        <v>2</v>
      </c>
      <c r="C5002" t="s">
        <v>76</v>
      </c>
      <c r="D5002" t="s">
        <v>78</v>
      </c>
      <c r="E5002" t="s">
        <v>222</v>
      </c>
      <c r="F5002" t="s">
        <v>13892</v>
      </c>
      <c r="G5002" t="s">
        <v>199</v>
      </c>
      <c r="H5002" t="s">
        <v>47</v>
      </c>
      <c r="I5002" t="s">
        <v>129</v>
      </c>
      <c r="J5002" t="s">
        <v>130</v>
      </c>
      <c r="K5002" t="s">
        <v>131</v>
      </c>
      <c r="L5002" t="s">
        <v>13871</v>
      </c>
      <c r="M5002" t="s">
        <v>13893</v>
      </c>
      <c r="N5002">
        <v>0.38166666599999999</v>
      </c>
      <c r="O5002">
        <v>3</v>
      </c>
      <c r="P5002">
        <v>984</v>
      </c>
      <c r="Q5002">
        <v>0</v>
      </c>
      <c r="R5002">
        <v>0</v>
      </c>
      <c r="S5002">
        <v>0</v>
      </c>
      <c r="T5002">
        <v>0</v>
      </c>
      <c r="U5002">
        <v>1.145</v>
      </c>
      <c r="V5002">
        <v>375.559999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2771248</v>
      </c>
      <c r="B5003">
        <v>1</v>
      </c>
      <c r="C5003" t="s">
        <v>77</v>
      </c>
      <c r="D5003" t="s">
        <v>108</v>
      </c>
      <c r="E5003" t="s">
        <v>126</v>
      </c>
      <c r="F5003" t="s">
        <v>13894</v>
      </c>
      <c r="G5003" t="s">
        <v>128</v>
      </c>
      <c r="H5003" t="s">
        <v>46</v>
      </c>
      <c r="I5003" t="s">
        <v>129</v>
      </c>
      <c r="J5003" t="s">
        <v>130</v>
      </c>
      <c r="K5003" t="s">
        <v>131</v>
      </c>
      <c r="L5003" t="s">
        <v>13895</v>
      </c>
      <c r="M5003" t="s">
        <v>13896</v>
      </c>
      <c r="N5003">
        <v>0.49305555499999998</v>
      </c>
      <c r="O5003">
        <v>0</v>
      </c>
      <c r="P5003">
        <v>386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190.319444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2771234</v>
      </c>
      <c r="B5004">
        <v>1</v>
      </c>
      <c r="C5004" t="s">
        <v>77</v>
      </c>
      <c r="D5004" t="s">
        <v>123</v>
      </c>
      <c r="E5004" t="s">
        <v>158</v>
      </c>
      <c r="F5004" t="s">
        <v>551</v>
      </c>
      <c r="G5004" t="s">
        <v>344</v>
      </c>
      <c r="H5004" t="s">
        <v>47</v>
      </c>
      <c r="I5004" t="s">
        <v>129</v>
      </c>
      <c r="J5004" t="s">
        <v>130</v>
      </c>
      <c r="K5004" t="s">
        <v>142</v>
      </c>
      <c r="L5004" t="s">
        <v>13897</v>
      </c>
      <c r="M5004" t="s">
        <v>13898</v>
      </c>
      <c r="N5004">
        <v>8.1622222220000005</v>
      </c>
      <c r="O5004">
        <v>67</v>
      </c>
      <c r="P5004">
        <v>40</v>
      </c>
      <c r="Q5004">
        <v>0</v>
      </c>
      <c r="R5004">
        <v>0</v>
      </c>
      <c r="S5004">
        <v>0</v>
      </c>
      <c r="T5004">
        <v>0</v>
      </c>
      <c r="U5004">
        <v>546.86888899999997</v>
      </c>
      <c r="V5004">
        <v>326.48888899999997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2771246</v>
      </c>
      <c r="B5005">
        <v>1</v>
      </c>
      <c r="C5005" t="s">
        <v>76</v>
      </c>
      <c r="D5005" t="s">
        <v>79</v>
      </c>
      <c r="E5005" t="s">
        <v>153</v>
      </c>
      <c r="F5005" t="s">
        <v>13899</v>
      </c>
      <c r="G5005" t="s">
        <v>206</v>
      </c>
      <c r="H5005" t="s">
        <v>46</v>
      </c>
      <c r="I5005" t="s">
        <v>129</v>
      </c>
      <c r="J5005" t="s">
        <v>130</v>
      </c>
      <c r="K5005" t="s">
        <v>131</v>
      </c>
      <c r="L5005" t="s">
        <v>13900</v>
      </c>
      <c r="M5005" t="s">
        <v>13901</v>
      </c>
      <c r="N5005">
        <v>0.92361111100000004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0.92361099999999996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2771239</v>
      </c>
      <c r="B5006">
        <v>1</v>
      </c>
      <c r="C5006" t="s">
        <v>76</v>
      </c>
      <c r="D5006" t="s">
        <v>93</v>
      </c>
      <c r="E5006" t="s">
        <v>163</v>
      </c>
      <c r="F5006" t="s">
        <v>13902</v>
      </c>
      <c r="G5006" t="s">
        <v>348</v>
      </c>
      <c r="H5006" t="s">
        <v>47</v>
      </c>
      <c r="I5006" t="s">
        <v>129</v>
      </c>
      <c r="J5006" t="s">
        <v>130</v>
      </c>
      <c r="K5006" t="s">
        <v>142</v>
      </c>
      <c r="L5006" t="s">
        <v>13903</v>
      </c>
      <c r="M5006" t="s">
        <v>13904</v>
      </c>
      <c r="N5006">
        <v>8.4236111109999996</v>
      </c>
      <c r="O5006">
        <v>0</v>
      </c>
      <c r="P5006">
        <v>443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3731.6597219999999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2771240</v>
      </c>
      <c r="B5007">
        <v>1</v>
      </c>
      <c r="C5007" t="s">
        <v>76</v>
      </c>
      <c r="D5007" t="s">
        <v>104</v>
      </c>
      <c r="E5007" t="s">
        <v>158</v>
      </c>
      <c r="F5007" t="s">
        <v>1437</v>
      </c>
      <c r="G5007" t="s">
        <v>348</v>
      </c>
      <c r="H5007" t="s">
        <v>47</v>
      </c>
      <c r="I5007" t="s">
        <v>129</v>
      </c>
      <c r="J5007" t="s">
        <v>130</v>
      </c>
      <c r="K5007" t="s">
        <v>142</v>
      </c>
      <c r="L5007" t="s">
        <v>13905</v>
      </c>
      <c r="M5007" t="s">
        <v>13906</v>
      </c>
      <c r="N5007">
        <v>7.3427777770000002</v>
      </c>
      <c r="O5007">
        <v>0</v>
      </c>
      <c r="P5007">
        <v>0</v>
      </c>
      <c r="Q5007">
        <v>8</v>
      </c>
      <c r="R5007">
        <v>1143</v>
      </c>
      <c r="S5007">
        <v>0</v>
      </c>
      <c r="T5007">
        <v>0</v>
      </c>
      <c r="U5007">
        <v>0</v>
      </c>
      <c r="V5007">
        <v>0</v>
      </c>
      <c r="W5007">
        <v>58.742221999999998</v>
      </c>
      <c r="X5007">
        <v>8392.7949989999997</v>
      </c>
      <c r="Y5007">
        <v>0</v>
      </c>
      <c r="Z5007">
        <v>0</v>
      </c>
    </row>
    <row r="5008" spans="1:26" x14ac:dyDescent="0.3">
      <c r="A5008">
        <v>2771243</v>
      </c>
      <c r="B5008">
        <v>1</v>
      </c>
      <c r="C5008" t="s">
        <v>76</v>
      </c>
      <c r="D5008" t="s">
        <v>90</v>
      </c>
      <c r="E5008" t="s">
        <v>163</v>
      </c>
      <c r="F5008" t="s">
        <v>13907</v>
      </c>
      <c r="G5008" t="s">
        <v>264</v>
      </c>
      <c r="H5008" t="s">
        <v>47</v>
      </c>
      <c r="I5008" t="s">
        <v>129</v>
      </c>
      <c r="J5008" t="s">
        <v>130</v>
      </c>
      <c r="K5008" t="s">
        <v>131</v>
      </c>
      <c r="L5008" t="s">
        <v>13908</v>
      </c>
      <c r="M5008" t="s">
        <v>13909</v>
      </c>
      <c r="N5008">
        <v>4.9555555550000001</v>
      </c>
      <c r="O5008">
        <v>2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9.911111</v>
      </c>
      <c r="V5008">
        <v>0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2771244</v>
      </c>
      <c r="B5009">
        <v>1</v>
      </c>
      <c r="C5009" t="s">
        <v>76</v>
      </c>
      <c r="D5009" t="s">
        <v>107</v>
      </c>
      <c r="E5009" t="s">
        <v>126</v>
      </c>
      <c r="F5009" t="s">
        <v>13910</v>
      </c>
      <c r="G5009" t="s">
        <v>348</v>
      </c>
      <c r="H5009" t="s">
        <v>46</v>
      </c>
      <c r="I5009" t="s">
        <v>129</v>
      </c>
      <c r="J5009" t="s">
        <v>130</v>
      </c>
      <c r="K5009" t="s">
        <v>142</v>
      </c>
      <c r="L5009" t="s">
        <v>13911</v>
      </c>
      <c r="M5009" t="s">
        <v>13912</v>
      </c>
      <c r="N5009">
        <v>0.94888888800000004</v>
      </c>
      <c r="O5009">
        <v>0</v>
      </c>
      <c r="P5009">
        <v>143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135.69111100000001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2771245</v>
      </c>
      <c r="B5010">
        <v>1</v>
      </c>
      <c r="C5010" t="s">
        <v>76</v>
      </c>
      <c r="D5010" t="s">
        <v>99</v>
      </c>
      <c r="E5010" t="s">
        <v>126</v>
      </c>
      <c r="F5010" t="s">
        <v>13913</v>
      </c>
      <c r="G5010" t="s">
        <v>227</v>
      </c>
      <c r="H5010" t="s">
        <v>46</v>
      </c>
      <c r="I5010" t="s">
        <v>129</v>
      </c>
      <c r="J5010" t="s">
        <v>130</v>
      </c>
      <c r="K5010" t="s">
        <v>131</v>
      </c>
      <c r="L5010" t="s">
        <v>13914</v>
      </c>
      <c r="M5010" t="s">
        <v>13915</v>
      </c>
      <c r="N5010">
        <v>1.8075000000000001</v>
      </c>
      <c r="O5010">
        <v>0</v>
      </c>
      <c r="P5010">
        <v>132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238.59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2771247</v>
      </c>
      <c r="B5011">
        <v>1</v>
      </c>
      <c r="C5011" t="s">
        <v>76</v>
      </c>
      <c r="D5011" t="s">
        <v>95</v>
      </c>
      <c r="E5011" t="s">
        <v>167</v>
      </c>
      <c r="F5011" t="s">
        <v>351</v>
      </c>
      <c r="G5011" t="s">
        <v>348</v>
      </c>
      <c r="H5011" t="s">
        <v>46</v>
      </c>
      <c r="I5011" t="s">
        <v>129</v>
      </c>
      <c r="J5011" t="s">
        <v>130</v>
      </c>
      <c r="K5011" t="s">
        <v>142</v>
      </c>
      <c r="L5011" t="s">
        <v>13916</v>
      </c>
      <c r="M5011" t="s">
        <v>13917</v>
      </c>
      <c r="N5011">
        <v>8.165277777</v>
      </c>
      <c r="O5011">
        <v>0</v>
      </c>
      <c r="P5011">
        <v>0</v>
      </c>
      <c r="Q5011">
        <v>0</v>
      </c>
      <c r="R5011">
        <v>1</v>
      </c>
      <c r="S5011">
        <v>0</v>
      </c>
      <c r="T5011">
        <v>114</v>
      </c>
      <c r="U5011">
        <v>0</v>
      </c>
      <c r="V5011">
        <v>0</v>
      </c>
      <c r="W5011">
        <v>0</v>
      </c>
      <c r="X5011">
        <v>8.1652780000000007</v>
      </c>
      <c r="Y5011">
        <v>0</v>
      </c>
      <c r="Z5011">
        <v>930.84166700000003</v>
      </c>
    </row>
    <row r="5012" spans="1:26" x14ac:dyDescent="0.3">
      <c r="A5012">
        <v>2771252</v>
      </c>
      <c r="B5012">
        <v>1</v>
      </c>
      <c r="C5012" t="s">
        <v>77</v>
      </c>
      <c r="D5012" t="s">
        <v>115</v>
      </c>
      <c r="E5012" t="s">
        <v>158</v>
      </c>
      <c r="F5012" t="s">
        <v>13918</v>
      </c>
      <c r="G5012" t="s">
        <v>199</v>
      </c>
      <c r="H5012" t="s">
        <v>47</v>
      </c>
      <c r="I5012" t="s">
        <v>129</v>
      </c>
      <c r="J5012" t="s">
        <v>130</v>
      </c>
      <c r="K5012" t="s">
        <v>131</v>
      </c>
      <c r="L5012" t="s">
        <v>13919</v>
      </c>
      <c r="M5012" t="s">
        <v>13912</v>
      </c>
      <c r="N5012">
        <v>0.90722222200000002</v>
      </c>
      <c r="O5012">
        <v>0</v>
      </c>
      <c r="P5012">
        <v>0</v>
      </c>
      <c r="Q5012">
        <v>0</v>
      </c>
      <c r="R5012">
        <v>0</v>
      </c>
      <c r="S5012">
        <v>131</v>
      </c>
      <c r="T5012">
        <v>1834</v>
      </c>
      <c r="U5012">
        <v>0</v>
      </c>
      <c r="V5012">
        <v>0</v>
      </c>
      <c r="W5012">
        <v>0</v>
      </c>
      <c r="X5012">
        <v>0</v>
      </c>
      <c r="Y5012">
        <v>118.84611099999999</v>
      </c>
      <c r="Z5012">
        <v>1663.8455550000001</v>
      </c>
    </row>
    <row r="5013" spans="1:26" x14ac:dyDescent="0.3">
      <c r="A5013">
        <v>2771256</v>
      </c>
      <c r="B5013">
        <v>1</v>
      </c>
      <c r="C5013" t="s">
        <v>76</v>
      </c>
      <c r="D5013" t="s">
        <v>103</v>
      </c>
      <c r="E5013" t="s">
        <v>126</v>
      </c>
      <c r="F5013" t="s">
        <v>13920</v>
      </c>
      <c r="G5013" t="s">
        <v>128</v>
      </c>
      <c r="H5013" t="s">
        <v>46</v>
      </c>
      <c r="I5013" t="s">
        <v>129</v>
      </c>
      <c r="J5013" t="s">
        <v>130</v>
      </c>
      <c r="K5013" t="s">
        <v>131</v>
      </c>
      <c r="L5013" t="s">
        <v>13921</v>
      </c>
      <c r="M5013" t="s">
        <v>13922</v>
      </c>
      <c r="N5013">
        <v>0.78277777699999995</v>
      </c>
      <c r="O5013">
        <v>0</v>
      </c>
      <c r="P5013">
        <v>0</v>
      </c>
      <c r="Q5013">
        <v>0</v>
      </c>
      <c r="R5013">
        <v>20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15.655556000000001</v>
      </c>
      <c r="Y5013">
        <v>0</v>
      </c>
      <c r="Z5013">
        <v>0</v>
      </c>
    </row>
    <row r="5014" spans="1:26" x14ac:dyDescent="0.3">
      <c r="A5014">
        <v>2771259</v>
      </c>
      <c r="B5014">
        <v>1</v>
      </c>
      <c r="C5014" t="s">
        <v>76</v>
      </c>
      <c r="D5014" t="s">
        <v>88</v>
      </c>
      <c r="E5014" t="s">
        <v>222</v>
      </c>
      <c r="F5014" t="s">
        <v>10109</v>
      </c>
      <c r="G5014" t="s">
        <v>348</v>
      </c>
      <c r="H5014" t="s">
        <v>47</v>
      </c>
      <c r="I5014" t="s">
        <v>129</v>
      </c>
      <c r="J5014" t="s">
        <v>130</v>
      </c>
      <c r="K5014" t="s">
        <v>142</v>
      </c>
      <c r="L5014" t="s">
        <v>13923</v>
      </c>
      <c r="M5014" t="s">
        <v>13924</v>
      </c>
      <c r="N5014">
        <v>0.95694444400000001</v>
      </c>
      <c r="O5014">
        <v>4</v>
      </c>
      <c r="P5014">
        <v>2391</v>
      </c>
      <c r="Q5014">
        <v>0</v>
      </c>
      <c r="R5014">
        <v>0</v>
      </c>
      <c r="S5014">
        <v>0</v>
      </c>
      <c r="T5014">
        <v>0</v>
      </c>
      <c r="U5014">
        <v>3.8277779999999999</v>
      </c>
      <c r="V5014">
        <v>2288.0541659999999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2771258</v>
      </c>
      <c r="B5015">
        <v>1</v>
      </c>
      <c r="C5015" t="s">
        <v>77</v>
      </c>
      <c r="D5015" t="s">
        <v>114</v>
      </c>
      <c r="E5015" t="s">
        <v>158</v>
      </c>
      <c r="F5015" t="s">
        <v>8307</v>
      </c>
      <c r="G5015" t="s">
        <v>199</v>
      </c>
      <c r="H5015" t="s">
        <v>47</v>
      </c>
      <c r="I5015" t="s">
        <v>129</v>
      </c>
      <c r="J5015" t="s">
        <v>130</v>
      </c>
      <c r="K5015" t="s">
        <v>131</v>
      </c>
      <c r="L5015" t="s">
        <v>13925</v>
      </c>
      <c r="M5015" t="s">
        <v>13926</v>
      </c>
      <c r="N5015">
        <v>0.20861111099999999</v>
      </c>
      <c r="O5015">
        <v>0</v>
      </c>
      <c r="P5015">
        <v>0</v>
      </c>
      <c r="Q5015">
        <v>0</v>
      </c>
      <c r="R5015">
        <v>0</v>
      </c>
      <c r="S5015">
        <v>36</v>
      </c>
      <c r="T5015">
        <v>60</v>
      </c>
      <c r="U5015">
        <v>0</v>
      </c>
      <c r="V5015">
        <v>0</v>
      </c>
      <c r="W5015">
        <v>0</v>
      </c>
      <c r="X5015">
        <v>0</v>
      </c>
      <c r="Y5015">
        <v>7.51</v>
      </c>
      <c r="Z5015">
        <v>12.516667</v>
      </c>
    </row>
    <row r="5016" spans="1:26" x14ac:dyDescent="0.3">
      <c r="A5016">
        <v>2771330</v>
      </c>
      <c r="B5016">
        <v>1</v>
      </c>
      <c r="C5016" t="s">
        <v>77</v>
      </c>
      <c r="D5016" t="s">
        <v>108</v>
      </c>
      <c r="E5016" t="s">
        <v>222</v>
      </c>
      <c r="F5016" t="s">
        <v>13927</v>
      </c>
      <c r="G5016" t="s">
        <v>344</v>
      </c>
      <c r="H5016" t="s">
        <v>47</v>
      </c>
      <c r="I5016" t="s">
        <v>129</v>
      </c>
      <c r="J5016" t="s">
        <v>130</v>
      </c>
      <c r="K5016" t="s">
        <v>142</v>
      </c>
      <c r="L5016" t="s">
        <v>13928</v>
      </c>
      <c r="M5016" t="s">
        <v>13929</v>
      </c>
      <c r="N5016">
        <v>6.3366666660000002</v>
      </c>
      <c r="O5016">
        <v>1</v>
      </c>
      <c r="P5016">
        <v>4502</v>
      </c>
      <c r="Q5016">
        <v>0</v>
      </c>
      <c r="R5016">
        <v>0</v>
      </c>
      <c r="S5016">
        <v>0</v>
      </c>
      <c r="T5016">
        <v>0</v>
      </c>
      <c r="U5016">
        <v>6.3366670000000003</v>
      </c>
      <c r="V5016">
        <v>28527.673330000001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2771338</v>
      </c>
      <c r="B5017">
        <v>1</v>
      </c>
      <c r="C5017" t="s">
        <v>77</v>
      </c>
      <c r="D5017" t="s">
        <v>113</v>
      </c>
      <c r="E5017" t="s">
        <v>163</v>
      </c>
      <c r="F5017" t="s">
        <v>13930</v>
      </c>
      <c r="G5017" t="s">
        <v>348</v>
      </c>
      <c r="H5017" t="s">
        <v>47</v>
      </c>
      <c r="I5017" t="s">
        <v>129</v>
      </c>
      <c r="J5017" t="s">
        <v>130</v>
      </c>
      <c r="K5017" t="s">
        <v>142</v>
      </c>
      <c r="L5017" t="s">
        <v>13931</v>
      </c>
      <c r="M5017" t="s">
        <v>13932</v>
      </c>
      <c r="N5017">
        <v>7.2891666659999999</v>
      </c>
      <c r="O5017">
        <v>0</v>
      </c>
      <c r="P5017">
        <v>0</v>
      </c>
      <c r="Q5017">
        <v>1</v>
      </c>
      <c r="R5017">
        <v>672</v>
      </c>
      <c r="S5017">
        <v>0</v>
      </c>
      <c r="T5017">
        <v>0</v>
      </c>
      <c r="U5017">
        <v>0</v>
      </c>
      <c r="V5017">
        <v>0</v>
      </c>
      <c r="W5017">
        <v>7.289167</v>
      </c>
      <c r="X5017">
        <v>4898.32</v>
      </c>
      <c r="Y5017">
        <v>0</v>
      </c>
      <c r="Z5017">
        <v>0</v>
      </c>
    </row>
    <row r="5018" spans="1:26" x14ac:dyDescent="0.3">
      <c r="A5018">
        <v>2771279</v>
      </c>
      <c r="B5018">
        <v>1</v>
      </c>
      <c r="C5018" t="s">
        <v>76</v>
      </c>
      <c r="D5018" t="s">
        <v>94</v>
      </c>
      <c r="E5018" t="s">
        <v>126</v>
      </c>
      <c r="F5018" t="s">
        <v>8746</v>
      </c>
      <c r="G5018" t="s">
        <v>348</v>
      </c>
      <c r="H5018" t="s">
        <v>46</v>
      </c>
      <c r="I5018" t="s">
        <v>129</v>
      </c>
      <c r="J5018" t="s">
        <v>130</v>
      </c>
      <c r="K5018" t="s">
        <v>142</v>
      </c>
      <c r="L5018" t="s">
        <v>13933</v>
      </c>
      <c r="M5018" t="s">
        <v>13934</v>
      </c>
      <c r="N5018">
        <v>8.0869444440000002</v>
      </c>
      <c r="O5018">
        <v>0</v>
      </c>
      <c r="P5018">
        <v>0</v>
      </c>
      <c r="Q5018">
        <v>0</v>
      </c>
      <c r="R5018">
        <v>40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323.477778</v>
      </c>
      <c r="Y5018">
        <v>0</v>
      </c>
      <c r="Z5018">
        <v>0</v>
      </c>
    </row>
    <row r="5019" spans="1:26" x14ac:dyDescent="0.3">
      <c r="A5019">
        <v>2771304</v>
      </c>
      <c r="B5019">
        <v>1</v>
      </c>
      <c r="C5019" t="s">
        <v>76</v>
      </c>
      <c r="D5019" t="s">
        <v>94</v>
      </c>
      <c r="E5019" t="s">
        <v>167</v>
      </c>
      <c r="F5019" t="s">
        <v>12639</v>
      </c>
      <c r="G5019" t="s">
        <v>160</v>
      </c>
      <c r="H5019" t="s">
        <v>46</v>
      </c>
      <c r="I5019" t="s">
        <v>129</v>
      </c>
      <c r="J5019" t="s">
        <v>130</v>
      </c>
      <c r="K5019" t="s">
        <v>131</v>
      </c>
      <c r="L5019" t="s">
        <v>13935</v>
      </c>
      <c r="M5019" t="s">
        <v>13936</v>
      </c>
      <c r="N5019">
        <v>1.0055555549999999</v>
      </c>
      <c r="O5019">
        <v>0</v>
      </c>
      <c r="P5019">
        <v>0</v>
      </c>
      <c r="Q5019">
        <v>0</v>
      </c>
      <c r="R5019">
        <v>100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100.555556</v>
      </c>
      <c r="Y5019">
        <v>0</v>
      </c>
      <c r="Z5019">
        <v>0</v>
      </c>
    </row>
    <row r="5020" spans="1:26" x14ac:dyDescent="0.3">
      <c r="A5020">
        <v>2771283</v>
      </c>
      <c r="B5020">
        <v>1</v>
      </c>
      <c r="C5020" t="s">
        <v>76</v>
      </c>
      <c r="D5020" t="s">
        <v>104</v>
      </c>
      <c r="E5020" t="s">
        <v>158</v>
      </c>
      <c r="F5020" t="s">
        <v>2729</v>
      </c>
      <c r="G5020" t="s">
        <v>578</v>
      </c>
      <c r="H5020" t="s">
        <v>47</v>
      </c>
      <c r="I5020" t="s">
        <v>129</v>
      </c>
      <c r="J5020" t="s">
        <v>15</v>
      </c>
      <c r="K5020" t="s">
        <v>131</v>
      </c>
      <c r="L5020" t="s">
        <v>13937</v>
      </c>
      <c r="M5020" t="s">
        <v>13938</v>
      </c>
      <c r="N5020">
        <v>3.7691666659999998</v>
      </c>
      <c r="O5020">
        <v>0</v>
      </c>
      <c r="P5020">
        <v>0</v>
      </c>
      <c r="Q5020">
        <v>5</v>
      </c>
      <c r="R5020">
        <v>880</v>
      </c>
      <c r="S5020">
        <v>0</v>
      </c>
      <c r="T5020">
        <v>3</v>
      </c>
      <c r="U5020">
        <v>0</v>
      </c>
      <c r="V5020">
        <v>0</v>
      </c>
      <c r="W5020">
        <v>18.845832999999999</v>
      </c>
      <c r="X5020">
        <v>3316.8666659999999</v>
      </c>
      <c r="Y5020">
        <v>0</v>
      </c>
      <c r="Z5020">
        <v>11.307499999999999</v>
      </c>
    </row>
    <row r="5021" spans="1:26" x14ac:dyDescent="0.3">
      <c r="A5021">
        <v>2771284</v>
      </c>
      <c r="B5021">
        <v>1</v>
      </c>
      <c r="C5021" t="s">
        <v>76</v>
      </c>
      <c r="D5021" t="s">
        <v>100</v>
      </c>
      <c r="E5021" t="s">
        <v>163</v>
      </c>
      <c r="F5021" t="s">
        <v>13939</v>
      </c>
      <c r="G5021" t="s">
        <v>199</v>
      </c>
      <c r="H5021" t="s">
        <v>47</v>
      </c>
      <c r="I5021" t="s">
        <v>129</v>
      </c>
      <c r="J5021" t="s">
        <v>130</v>
      </c>
      <c r="K5021" t="s">
        <v>131</v>
      </c>
      <c r="L5021" t="s">
        <v>13940</v>
      </c>
      <c r="M5021" t="s">
        <v>13941</v>
      </c>
      <c r="N5021">
        <v>1.2</v>
      </c>
      <c r="O5021">
        <v>9</v>
      </c>
      <c r="P5021">
        <v>3</v>
      </c>
      <c r="Q5021">
        <v>0</v>
      </c>
      <c r="R5021">
        <v>0</v>
      </c>
      <c r="S5021">
        <v>0</v>
      </c>
      <c r="T5021">
        <v>0</v>
      </c>
      <c r="U5021">
        <v>10.8</v>
      </c>
      <c r="V5021">
        <v>3.6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2771286</v>
      </c>
      <c r="B5022">
        <v>1</v>
      </c>
      <c r="C5022" t="s">
        <v>76</v>
      </c>
      <c r="D5022" t="s">
        <v>98</v>
      </c>
      <c r="E5022" t="s">
        <v>163</v>
      </c>
      <c r="F5022" t="s">
        <v>5858</v>
      </c>
      <c r="G5022" t="s">
        <v>344</v>
      </c>
      <c r="H5022" t="s">
        <v>47</v>
      </c>
      <c r="I5022" t="s">
        <v>129</v>
      </c>
      <c r="J5022" t="s">
        <v>130</v>
      </c>
      <c r="K5022" t="s">
        <v>142</v>
      </c>
      <c r="L5022" t="s">
        <v>13942</v>
      </c>
      <c r="M5022" t="s">
        <v>13943</v>
      </c>
      <c r="N5022">
        <v>8.0641666660000002</v>
      </c>
      <c r="O5022">
        <v>0</v>
      </c>
      <c r="P5022">
        <v>0</v>
      </c>
      <c r="Q5022">
        <v>0</v>
      </c>
      <c r="R5022">
        <v>33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266.11750000000001</v>
      </c>
      <c r="Y5022">
        <v>0</v>
      </c>
      <c r="Z5022">
        <v>0</v>
      </c>
    </row>
    <row r="5023" spans="1:26" x14ac:dyDescent="0.3">
      <c r="A5023">
        <v>2771288</v>
      </c>
      <c r="B5023">
        <v>1</v>
      </c>
      <c r="C5023" t="s">
        <v>76</v>
      </c>
      <c r="D5023" t="s">
        <v>99</v>
      </c>
      <c r="E5023" t="s">
        <v>138</v>
      </c>
      <c r="F5023" t="s">
        <v>13354</v>
      </c>
      <c r="G5023" t="s">
        <v>199</v>
      </c>
      <c r="H5023" t="s">
        <v>47</v>
      </c>
      <c r="I5023" t="s">
        <v>129</v>
      </c>
      <c r="J5023" t="s">
        <v>130</v>
      </c>
      <c r="K5023" t="s">
        <v>131</v>
      </c>
      <c r="L5023" t="s">
        <v>13944</v>
      </c>
      <c r="M5023" t="s">
        <v>13945</v>
      </c>
      <c r="N5023">
        <v>0.14249999999999999</v>
      </c>
      <c r="O5023">
        <v>164</v>
      </c>
      <c r="P5023">
        <v>536</v>
      </c>
      <c r="Q5023">
        <v>0</v>
      </c>
      <c r="R5023">
        <v>0</v>
      </c>
      <c r="S5023">
        <v>0</v>
      </c>
      <c r="T5023">
        <v>0</v>
      </c>
      <c r="U5023">
        <v>23.37</v>
      </c>
      <c r="V5023">
        <v>76.38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2771292</v>
      </c>
      <c r="B5024">
        <v>1</v>
      </c>
      <c r="C5024" t="s">
        <v>76</v>
      </c>
      <c r="D5024" t="s">
        <v>79</v>
      </c>
      <c r="E5024" t="s">
        <v>145</v>
      </c>
      <c r="F5024" t="s">
        <v>13946</v>
      </c>
      <c r="G5024" t="s">
        <v>135</v>
      </c>
      <c r="H5024" t="s">
        <v>46</v>
      </c>
      <c r="I5024" t="s">
        <v>129</v>
      </c>
      <c r="J5024" t="s">
        <v>130</v>
      </c>
      <c r="K5024" t="s">
        <v>131</v>
      </c>
      <c r="L5024" t="s">
        <v>13947</v>
      </c>
      <c r="M5024" t="s">
        <v>13948</v>
      </c>
      <c r="N5024">
        <v>4.6997222220000001</v>
      </c>
      <c r="O5024">
        <v>0</v>
      </c>
      <c r="P5024">
        <v>54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253.785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2771296</v>
      </c>
      <c r="B5025">
        <v>1</v>
      </c>
      <c r="C5025" t="s">
        <v>77</v>
      </c>
      <c r="D5025" t="s">
        <v>124</v>
      </c>
      <c r="E5025" t="s">
        <v>222</v>
      </c>
      <c r="F5025" t="s">
        <v>13949</v>
      </c>
      <c r="G5025" t="s">
        <v>344</v>
      </c>
      <c r="H5025" t="s">
        <v>47</v>
      </c>
      <c r="I5025" t="s">
        <v>129</v>
      </c>
      <c r="J5025" t="s">
        <v>130</v>
      </c>
      <c r="K5025" t="s">
        <v>142</v>
      </c>
      <c r="L5025" t="s">
        <v>13950</v>
      </c>
      <c r="M5025" t="s">
        <v>13951</v>
      </c>
      <c r="N5025">
        <v>4.8847222219999997</v>
      </c>
      <c r="O5025">
        <v>347</v>
      </c>
      <c r="P5025">
        <v>312</v>
      </c>
      <c r="Q5025">
        <v>0</v>
      </c>
      <c r="R5025">
        <v>0</v>
      </c>
      <c r="S5025">
        <v>0</v>
      </c>
      <c r="T5025">
        <v>0</v>
      </c>
      <c r="U5025">
        <v>1694.998611</v>
      </c>
      <c r="V5025">
        <v>1524.0333330000001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2771297</v>
      </c>
      <c r="B5026">
        <v>1</v>
      </c>
      <c r="C5026" t="s">
        <v>76</v>
      </c>
      <c r="D5026" t="s">
        <v>97</v>
      </c>
      <c r="E5026" t="s">
        <v>222</v>
      </c>
      <c r="F5026" t="s">
        <v>13952</v>
      </c>
      <c r="G5026" t="s">
        <v>344</v>
      </c>
      <c r="H5026" t="s">
        <v>47</v>
      </c>
      <c r="I5026" t="s">
        <v>129</v>
      </c>
      <c r="J5026" t="s">
        <v>130</v>
      </c>
      <c r="K5026" t="s">
        <v>142</v>
      </c>
      <c r="L5026" t="s">
        <v>13953</v>
      </c>
      <c r="M5026" t="s">
        <v>13954</v>
      </c>
      <c r="N5026">
        <v>1.22</v>
      </c>
      <c r="O5026">
        <v>5</v>
      </c>
      <c r="P5026">
        <v>3855</v>
      </c>
      <c r="Q5026">
        <v>0</v>
      </c>
      <c r="R5026">
        <v>0</v>
      </c>
      <c r="S5026">
        <v>0</v>
      </c>
      <c r="T5026">
        <v>0</v>
      </c>
      <c r="U5026">
        <v>6.1</v>
      </c>
      <c r="V5026">
        <v>4703.1000000000004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2771299</v>
      </c>
      <c r="B5027">
        <v>1</v>
      </c>
      <c r="C5027" t="s">
        <v>76</v>
      </c>
      <c r="D5027" t="s">
        <v>97</v>
      </c>
      <c r="E5027" t="s">
        <v>158</v>
      </c>
      <c r="F5027" t="s">
        <v>10694</v>
      </c>
      <c r="G5027" t="s">
        <v>199</v>
      </c>
      <c r="H5027" t="s">
        <v>47</v>
      </c>
      <c r="I5027" t="s">
        <v>129</v>
      </c>
      <c r="J5027" t="s">
        <v>130</v>
      </c>
      <c r="K5027" t="s">
        <v>131</v>
      </c>
      <c r="L5027" t="s">
        <v>13955</v>
      </c>
      <c r="M5027" t="s">
        <v>13956</v>
      </c>
      <c r="N5027">
        <v>0.24222222199999999</v>
      </c>
      <c r="O5027">
        <v>24</v>
      </c>
      <c r="P5027">
        <v>21</v>
      </c>
      <c r="Q5027">
        <v>0</v>
      </c>
      <c r="R5027">
        <v>0</v>
      </c>
      <c r="S5027">
        <v>0</v>
      </c>
      <c r="T5027">
        <v>0</v>
      </c>
      <c r="U5027">
        <v>5.8133330000000001</v>
      </c>
      <c r="V5027">
        <v>5.0866670000000003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2771298</v>
      </c>
      <c r="B5028">
        <v>1</v>
      </c>
      <c r="C5028" t="s">
        <v>76</v>
      </c>
      <c r="D5028" t="s">
        <v>78</v>
      </c>
      <c r="E5028" t="s">
        <v>163</v>
      </c>
      <c r="F5028" t="s">
        <v>13957</v>
      </c>
      <c r="G5028" t="s">
        <v>348</v>
      </c>
      <c r="H5028" t="s">
        <v>47</v>
      </c>
      <c r="I5028" t="s">
        <v>129</v>
      </c>
      <c r="J5028" t="s">
        <v>130</v>
      </c>
      <c r="K5028" t="s">
        <v>142</v>
      </c>
      <c r="L5028" t="s">
        <v>13958</v>
      </c>
      <c r="M5028" t="s">
        <v>13959</v>
      </c>
      <c r="N5028">
        <v>1.811111111</v>
      </c>
      <c r="O5028">
        <v>0</v>
      </c>
      <c r="P5028">
        <v>1483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2685.877778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2771301</v>
      </c>
      <c r="B5029">
        <v>1</v>
      </c>
      <c r="C5029" t="s">
        <v>77</v>
      </c>
      <c r="D5029" t="s">
        <v>122</v>
      </c>
      <c r="E5029" t="s">
        <v>163</v>
      </c>
      <c r="F5029" t="s">
        <v>13960</v>
      </c>
      <c r="G5029" t="s">
        <v>348</v>
      </c>
      <c r="H5029" t="s">
        <v>47</v>
      </c>
      <c r="I5029" t="s">
        <v>129</v>
      </c>
      <c r="J5029" t="s">
        <v>130</v>
      </c>
      <c r="K5029" t="s">
        <v>142</v>
      </c>
      <c r="L5029" t="s">
        <v>13961</v>
      </c>
      <c r="M5029" t="s">
        <v>13962</v>
      </c>
      <c r="N5029">
        <v>6.3319444440000003</v>
      </c>
      <c r="O5029">
        <v>0</v>
      </c>
      <c r="P5029">
        <v>0</v>
      </c>
      <c r="Q5029">
        <v>0</v>
      </c>
      <c r="R5029">
        <v>59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373.584722</v>
      </c>
      <c r="Y5029">
        <v>0</v>
      </c>
      <c r="Z5029">
        <v>0</v>
      </c>
    </row>
    <row r="5030" spans="1:26" x14ac:dyDescent="0.3">
      <c r="A5030">
        <v>2771302</v>
      </c>
      <c r="B5030">
        <v>1</v>
      </c>
      <c r="C5030" t="s">
        <v>76</v>
      </c>
      <c r="D5030" t="s">
        <v>101</v>
      </c>
      <c r="E5030" t="s">
        <v>126</v>
      </c>
      <c r="F5030" t="s">
        <v>13963</v>
      </c>
      <c r="G5030" t="s">
        <v>160</v>
      </c>
      <c r="H5030" t="s">
        <v>46</v>
      </c>
      <c r="I5030" t="s">
        <v>129</v>
      </c>
      <c r="J5030" t="s">
        <v>130</v>
      </c>
      <c r="K5030" t="s">
        <v>131</v>
      </c>
      <c r="L5030" t="s">
        <v>13964</v>
      </c>
      <c r="M5030" t="s">
        <v>13965</v>
      </c>
      <c r="N5030">
        <v>6.8650000000000002</v>
      </c>
      <c r="O5030">
        <v>0</v>
      </c>
      <c r="P5030">
        <v>30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205.95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2771303</v>
      </c>
      <c r="B5031">
        <v>1</v>
      </c>
      <c r="C5031" t="s">
        <v>77</v>
      </c>
      <c r="D5031" t="s">
        <v>124</v>
      </c>
      <c r="E5031" t="s">
        <v>222</v>
      </c>
      <c r="F5031" t="s">
        <v>13966</v>
      </c>
      <c r="G5031" t="s">
        <v>344</v>
      </c>
      <c r="H5031" t="s">
        <v>47</v>
      </c>
      <c r="I5031" t="s">
        <v>129</v>
      </c>
      <c r="J5031" t="s">
        <v>130</v>
      </c>
      <c r="K5031" t="s">
        <v>142</v>
      </c>
      <c r="L5031" t="s">
        <v>13967</v>
      </c>
      <c r="M5031" t="s">
        <v>13968</v>
      </c>
      <c r="N5031">
        <v>4.8822222220000002</v>
      </c>
      <c r="O5031">
        <v>36</v>
      </c>
      <c r="P5031">
        <v>1299</v>
      </c>
      <c r="Q5031">
        <v>0</v>
      </c>
      <c r="R5031">
        <v>0</v>
      </c>
      <c r="S5031">
        <v>0</v>
      </c>
      <c r="T5031">
        <v>0</v>
      </c>
      <c r="U5031">
        <v>175.76</v>
      </c>
      <c r="V5031">
        <v>6342.0066660000002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2771306</v>
      </c>
      <c r="B5032">
        <v>1</v>
      </c>
      <c r="C5032" t="s">
        <v>76</v>
      </c>
      <c r="D5032" t="s">
        <v>78</v>
      </c>
      <c r="E5032" t="s">
        <v>222</v>
      </c>
      <c r="F5032" t="s">
        <v>13969</v>
      </c>
      <c r="G5032" t="s">
        <v>344</v>
      </c>
      <c r="H5032" t="s">
        <v>47</v>
      </c>
      <c r="I5032" t="s">
        <v>129</v>
      </c>
      <c r="J5032" t="s">
        <v>130</v>
      </c>
      <c r="K5032" t="s">
        <v>142</v>
      </c>
      <c r="L5032" t="s">
        <v>13970</v>
      </c>
      <c r="M5032" t="s">
        <v>13971</v>
      </c>
      <c r="N5032">
        <v>7.2088888879999997</v>
      </c>
      <c r="O5032">
        <v>0</v>
      </c>
      <c r="P5032">
        <v>3028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21828.515553000001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2771311</v>
      </c>
      <c r="B5033">
        <v>1</v>
      </c>
      <c r="C5033" t="s">
        <v>76</v>
      </c>
      <c r="D5033" t="s">
        <v>89</v>
      </c>
      <c r="E5033" t="s">
        <v>167</v>
      </c>
      <c r="F5033" t="s">
        <v>13972</v>
      </c>
      <c r="G5033" t="s">
        <v>195</v>
      </c>
      <c r="H5033" t="s">
        <v>46</v>
      </c>
      <c r="I5033" t="s">
        <v>129</v>
      </c>
      <c r="J5033" t="s">
        <v>130</v>
      </c>
      <c r="K5033" t="s">
        <v>131</v>
      </c>
      <c r="L5033" t="s">
        <v>13973</v>
      </c>
      <c r="M5033" t="s">
        <v>13974</v>
      </c>
      <c r="N5033">
        <v>0.453333333</v>
      </c>
      <c r="O5033">
        <v>0</v>
      </c>
      <c r="P5033">
        <v>105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47.6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2771316</v>
      </c>
      <c r="B5034">
        <v>1</v>
      </c>
      <c r="C5034" t="s">
        <v>76</v>
      </c>
      <c r="D5034" t="s">
        <v>80</v>
      </c>
      <c r="E5034" t="s">
        <v>158</v>
      </c>
      <c r="F5034" t="s">
        <v>13093</v>
      </c>
      <c r="G5034" t="s">
        <v>199</v>
      </c>
      <c r="H5034" t="s">
        <v>47</v>
      </c>
      <c r="I5034" t="s">
        <v>129</v>
      </c>
      <c r="J5034" t="s">
        <v>130</v>
      </c>
      <c r="K5034" t="s">
        <v>131</v>
      </c>
      <c r="L5034" t="s">
        <v>13975</v>
      </c>
      <c r="M5034" t="s">
        <v>13976</v>
      </c>
      <c r="N5034">
        <v>0.19861111100000001</v>
      </c>
      <c r="O5034">
        <v>57</v>
      </c>
      <c r="P5034">
        <v>2376</v>
      </c>
      <c r="Q5034">
        <v>0</v>
      </c>
      <c r="R5034">
        <v>0</v>
      </c>
      <c r="S5034">
        <v>0</v>
      </c>
      <c r="T5034">
        <v>0</v>
      </c>
      <c r="U5034">
        <v>11.320833</v>
      </c>
      <c r="V5034">
        <v>471.9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2771322</v>
      </c>
      <c r="B5035">
        <v>1</v>
      </c>
      <c r="C5035" t="s">
        <v>76</v>
      </c>
      <c r="D5035" t="s">
        <v>99</v>
      </c>
      <c r="E5035" t="s">
        <v>126</v>
      </c>
      <c r="F5035" t="s">
        <v>13627</v>
      </c>
      <c r="G5035" t="s">
        <v>135</v>
      </c>
      <c r="H5035" t="s">
        <v>46</v>
      </c>
      <c r="I5035" t="s">
        <v>129</v>
      </c>
      <c r="J5035" t="s">
        <v>130</v>
      </c>
      <c r="K5035" t="s">
        <v>131</v>
      </c>
      <c r="L5035" t="s">
        <v>13977</v>
      </c>
      <c r="M5035" t="s">
        <v>13978</v>
      </c>
      <c r="N5035">
        <v>0.43472222199999999</v>
      </c>
      <c r="O5035">
        <v>0</v>
      </c>
      <c r="P5035">
        <v>30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13.041667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2771317</v>
      </c>
      <c r="B5036">
        <v>1</v>
      </c>
      <c r="C5036" t="s">
        <v>76</v>
      </c>
      <c r="D5036" t="s">
        <v>101</v>
      </c>
      <c r="E5036" t="s">
        <v>222</v>
      </c>
      <c r="F5036" t="s">
        <v>12555</v>
      </c>
      <c r="G5036" t="s">
        <v>348</v>
      </c>
      <c r="H5036" t="s">
        <v>47</v>
      </c>
      <c r="I5036" t="s">
        <v>129</v>
      </c>
      <c r="J5036" t="s">
        <v>130</v>
      </c>
      <c r="K5036" t="s">
        <v>142</v>
      </c>
      <c r="L5036" t="s">
        <v>13979</v>
      </c>
      <c r="M5036" t="s">
        <v>13980</v>
      </c>
      <c r="N5036">
        <v>4.46</v>
      </c>
      <c r="O5036">
        <v>14</v>
      </c>
      <c r="P5036">
        <v>1469</v>
      </c>
      <c r="Q5036">
        <v>0</v>
      </c>
      <c r="R5036">
        <v>0</v>
      </c>
      <c r="S5036">
        <v>0</v>
      </c>
      <c r="T5036">
        <v>0</v>
      </c>
      <c r="U5036">
        <v>62.44</v>
      </c>
      <c r="V5036">
        <v>6551.74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2771319</v>
      </c>
      <c r="B5037">
        <v>1</v>
      </c>
      <c r="C5037" t="s">
        <v>76</v>
      </c>
      <c r="D5037" t="s">
        <v>99</v>
      </c>
      <c r="E5037" t="s">
        <v>158</v>
      </c>
      <c r="F5037" t="s">
        <v>6240</v>
      </c>
      <c r="G5037" t="s">
        <v>728</v>
      </c>
      <c r="H5037" t="s">
        <v>47</v>
      </c>
      <c r="I5037" t="s">
        <v>129</v>
      </c>
      <c r="J5037" t="s">
        <v>130</v>
      </c>
      <c r="K5037" t="s">
        <v>142</v>
      </c>
      <c r="L5037" t="s">
        <v>13981</v>
      </c>
      <c r="M5037" t="s">
        <v>13982</v>
      </c>
      <c r="N5037">
        <v>0.60694444400000003</v>
      </c>
      <c r="O5037">
        <v>62</v>
      </c>
      <c r="P5037">
        <v>3249</v>
      </c>
      <c r="Q5037">
        <v>0</v>
      </c>
      <c r="R5037">
        <v>0</v>
      </c>
      <c r="S5037">
        <v>0</v>
      </c>
      <c r="T5037">
        <v>0</v>
      </c>
      <c r="U5037">
        <v>37.630555999999999</v>
      </c>
      <c r="V5037">
        <v>1971.962499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2771325</v>
      </c>
      <c r="B5038">
        <v>1</v>
      </c>
      <c r="C5038" t="s">
        <v>77</v>
      </c>
      <c r="D5038" t="s">
        <v>116</v>
      </c>
      <c r="E5038" t="s">
        <v>158</v>
      </c>
      <c r="F5038" t="s">
        <v>5941</v>
      </c>
      <c r="G5038" t="s">
        <v>199</v>
      </c>
      <c r="H5038" t="s">
        <v>47</v>
      </c>
      <c r="I5038" t="s">
        <v>129</v>
      </c>
      <c r="J5038" t="s">
        <v>130</v>
      </c>
      <c r="K5038" t="s">
        <v>131</v>
      </c>
      <c r="L5038" t="s">
        <v>13983</v>
      </c>
      <c r="M5038" t="s">
        <v>13984</v>
      </c>
      <c r="N5038">
        <v>1.8233333329999999</v>
      </c>
      <c r="O5038">
        <v>36</v>
      </c>
      <c r="P5038">
        <v>475</v>
      </c>
      <c r="Q5038">
        <v>0</v>
      </c>
      <c r="R5038">
        <v>0</v>
      </c>
      <c r="S5038">
        <v>0</v>
      </c>
      <c r="T5038">
        <v>0</v>
      </c>
      <c r="U5038">
        <v>65.64</v>
      </c>
      <c r="V5038">
        <v>866.08333300000004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2771327</v>
      </c>
      <c r="B5039">
        <v>1</v>
      </c>
      <c r="C5039" t="s">
        <v>76</v>
      </c>
      <c r="D5039" t="s">
        <v>94</v>
      </c>
      <c r="E5039" t="s">
        <v>222</v>
      </c>
      <c r="F5039" t="s">
        <v>5463</v>
      </c>
      <c r="G5039" t="s">
        <v>199</v>
      </c>
      <c r="H5039" t="s">
        <v>47</v>
      </c>
      <c r="I5039" t="s">
        <v>129</v>
      </c>
      <c r="J5039" t="s">
        <v>130</v>
      </c>
      <c r="K5039" t="s">
        <v>131</v>
      </c>
      <c r="L5039" t="s">
        <v>13985</v>
      </c>
      <c r="M5039" t="s">
        <v>13986</v>
      </c>
      <c r="N5039">
        <v>0.13250000000000001</v>
      </c>
      <c r="O5039">
        <v>13</v>
      </c>
      <c r="P5039">
        <v>121</v>
      </c>
      <c r="Q5039">
        <v>0</v>
      </c>
      <c r="R5039">
        <v>0</v>
      </c>
      <c r="S5039">
        <v>0</v>
      </c>
      <c r="T5039">
        <v>0</v>
      </c>
      <c r="U5039">
        <v>1.7224999999999999</v>
      </c>
      <c r="V5039">
        <v>16.032499999999999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2771328</v>
      </c>
      <c r="B5040">
        <v>1</v>
      </c>
      <c r="C5040" t="s">
        <v>76</v>
      </c>
      <c r="D5040" t="s">
        <v>79</v>
      </c>
      <c r="E5040" t="s">
        <v>145</v>
      </c>
      <c r="F5040" t="s">
        <v>13987</v>
      </c>
      <c r="G5040" t="s">
        <v>160</v>
      </c>
      <c r="H5040" t="s">
        <v>46</v>
      </c>
      <c r="I5040" t="s">
        <v>129</v>
      </c>
      <c r="J5040" t="s">
        <v>130</v>
      </c>
      <c r="K5040" t="s">
        <v>131</v>
      </c>
      <c r="L5040" t="s">
        <v>13988</v>
      </c>
      <c r="M5040" t="s">
        <v>13989</v>
      </c>
      <c r="N5040">
        <v>0.69444444400000005</v>
      </c>
      <c r="O5040">
        <v>0</v>
      </c>
      <c r="P5040">
        <v>111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77.083332999999996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2771329</v>
      </c>
      <c r="B5041">
        <v>1</v>
      </c>
      <c r="C5041" t="s">
        <v>77</v>
      </c>
      <c r="D5041" t="s">
        <v>111</v>
      </c>
      <c r="E5041" t="s">
        <v>126</v>
      </c>
      <c r="F5041" t="s">
        <v>13990</v>
      </c>
      <c r="G5041" t="s">
        <v>128</v>
      </c>
      <c r="H5041" t="s">
        <v>46</v>
      </c>
      <c r="I5041" t="s">
        <v>129</v>
      </c>
      <c r="J5041" t="s">
        <v>130</v>
      </c>
      <c r="K5041" t="s">
        <v>131</v>
      </c>
      <c r="L5041" t="s">
        <v>13991</v>
      </c>
      <c r="M5041" t="s">
        <v>13992</v>
      </c>
      <c r="N5041">
        <v>4.318333333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9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38.865000000000002</v>
      </c>
    </row>
    <row r="5042" spans="1:26" x14ac:dyDescent="0.3">
      <c r="A5042">
        <v>2771331</v>
      </c>
      <c r="B5042">
        <v>1</v>
      </c>
      <c r="C5042" t="s">
        <v>77</v>
      </c>
      <c r="D5042" t="s">
        <v>109</v>
      </c>
      <c r="E5042" t="s">
        <v>222</v>
      </c>
      <c r="F5042" t="s">
        <v>13993</v>
      </c>
      <c r="G5042" t="s">
        <v>199</v>
      </c>
      <c r="H5042" t="s">
        <v>47</v>
      </c>
      <c r="I5042" t="s">
        <v>129</v>
      </c>
      <c r="J5042" t="s">
        <v>130</v>
      </c>
      <c r="K5042" t="s">
        <v>131</v>
      </c>
      <c r="L5042" t="s">
        <v>13994</v>
      </c>
      <c r="M5042" t="s">
        <v>13995</v>
      </c>
      <c r="N5042">
        <v>0.463888888</v>
      </c>
      <c r="O5042">
        <v>4</v>
      </c>
      <c r="P5042">
        <v>1060</v>
      </c>
      <c r="Q5042">
        <v>0</v>
      </c>
      <c r="R5042">
        <v>0</v>
      </c>
      <c r="S5042">
        <v>0</v>
      </c>
      <c r="T5042">
        <v>0</v>
      </c>
      <c r="U5042">
        <v>1.855556</v>
      </c>
      <c r="V5042">
        <v>491.72222099999999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2771341</v>
      </c>
      <c r="B5043">
        <v>1</v>
      </c>
      <c r="C5043" t="s">
        <v>77</v>
      </c>
      <c r="D5043" t="s">
        <v>118</v>
      </c>
      <c r="E5043" t="s">
        <v>222</v>
      </c>
      <c r="F5043" t="s">
        <v>13996</v>
      </c>
      <c r="G5043" t="s">
        <v>344</v>
      </c>
      <c r="H5043" t="s">
        <v>47</v>
      </c>
      <c r="I5043" t="s">
        <v>129</v>
      </c>
      <c r="J5043" t="s">
        <v>130</v>
      </c>
      <c r="K5043" t="s">
        <v>142</v>
      </c>
      <c r="L5043" t="s">
        <v>13997</v>
      </c>
      <c r="M5043" t="s">
        <v>13998</v>
      </c>
      <c r="N5043">
        <v>5.6886111110000002</v>
      </c>
      <c r="O5043">
        <v>3</v>
      </c>
      <c r="P5043">
        <v>6507</v>
      </c>
      <c r="Q5043">
        <v>0</v>
      </c>
      <c r="R5043">
        <v>0</v>
      </c>
      <c r="S5043">
        <v>0</v>
      </c>
      <c r="T5043">
        <v>0</v>
      </c>
      <c r="U5043">
        <v>17.065833000000001</v>
      </c>
      <c r="V5043">
        <v>37015.792499000003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2771334</v>
      </c>
      <c r="B5044">
        <v>1</v>
      </c>
      <c r="C5044" t="s">
        <v>76</v>
      </c>
      <c r="D5044" t="s">
        <v>80</v>
      </c>
      <c r="E5044" t="s">
        <v>163</v>
      </c>
      <c r="F5044" t="s">
        <v>13999</v>
      </c>
      <c r="G5044" t="s">
        <v>348</v>
      </c>
      <c r="H5044" t="s">
        <v>47</v>
      </c>
      <c r="I5044" t="s">
        <v>129</v>
      </c>
      <c r="J5044" t="s">
        <v>130</v>
      </c>
      <c r="K5044" t="s">
        <v>142</v>
      </c>
      <c r="L5044" t="s">
        <v>14000</v>
      </c>
      <c r="M5044" t="s">
        <v>14001</v>
      </c>
      <c r="N5044">
        <v>7.8324999999999996</v>
      </c>
      <c r="O5044">
        <v>0</v>
      </c>
      <c r="P5044">
        <v>715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5600.2375000000002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2771339</v>
      </c>
      <c r="B5045">
        <v>1</v>
      </c>
      <c r="C5045" t="s">
        <v>76</v>
      </c>
      <c r="D5045" t="s">
        <v>99</v>
      </c>
      <c r="E5045" t="s">
        <v>163</v>
      </c>
      <c r="F5045" t="s">
        <v>14002</v>
      </c>
      <c r="G5045" t="s">
        <v>344</v>
      </c>
      <c r="H5045" t="s">
        <v>47</v>
      </c>
      <c r="I5045" t="s">
        <v>129</v>
      </c>
      <c r="J5045" t="s">
        <v>130</v>
      </c>
      <c r="K5045" t="s">
        <v>142</v>
      </c>
      <c r="L5045" t="s">
        <v>14003</v>
      </c>
      <c r="M5045" t="s">
        <v>14004</v>
      </c>
      <c r="N5045">
        <v>7.7166666660000001</v>
      </c>
      <c r="O5045">
        <v>0</v>
      </c>
      <c r="P5045">
        <v>116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895.13333299999999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2771343</v>
      </c>
      <c r="B5046">
        <v>1</v>
      </c>
      <c r="C5046" t="s">
        <v>76</v>
      </c>
      <c r="D5046" t="s">
        <v>100</v>
      </c>
      <c r="E5046" t="s">
        <v>138</v>
      </c>
      <c r="F5046" t="s">
        <v>1514</v>
      </c>
      <c r="G5046" t="s">
        <v>199</v>
      </c>
      <c r="H5046" t="s">
        <v>47</v>
      </c>
      <c r="I5046" t="s">
        <v>129</v>
      </c>
      <c r="J5046" t="s">
        <v>130</v>
      </c>
      <c r="K5046" t="s">
        <v>131</v>
      </c>
      <c r="L5046" t="s">
        <v>14005</v>
      </c>
      <c r="M5046" t="s">
        <v>14006</v>
      </c>
      <c r="N5046">
        <v>0.44444444399999999</v>
      </c>
      <c r="O5046">
        <v>31</v>
      </c>
      <c r="P5046">
        <v>68</v>
      </c>
      <c r="Q5046">
        <v>0</v>
      </c>
      <c r="R5046">
        <v>0</v>
      </c>
      <c r="S5046">
        <v>0</v>
      </c>
      <c r="T5046">
        <v>0</v>
      </c>
      <c r="U5046">
        <v>13.777778</v>
      </c>
      <c r="V5046">
        <v>30.222221999999999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2771345</v>
      </c>
      <c r="B5047">
        <v>1</v>
      </c>
      <c r="C5047" t="s">
        <v>76</v>
      </c>
      <c r="D5047" t="s">
        <v>107</v>
      </c>
      <c r="E5047" t="s">
        <v>167</v>
      </c>
      <c r="F5047" t="s">
        <v>14007</v>
      </c>
      <c r="G5047" t="s">
        <v>348</v>
      </c>
      <c r="H5047" t="s">
        <v>46</v>
      </c>
      <c r="I5047" t="s">
        <v>129</v>
      </c>
      <c r="J5047" t="s">
        <v>130</v>
      </c>
      <c r="K5047" t="s">
        <v>142</v>
      </c>
      <c r="L5047" t="s">
        <v>14008</v>
      </c>
      <c r="M5047" t="s">
        <v>14009</v>
      </c>
      <c r="N5047">
        <v>2.7083333330000001</v>
      </c>
      <c r="O5047">
        <v>0</v>
      </c>
      <c r="P5047">
        <v>735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1990.625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2771259</v>
      </c>
      <c r="B5048">
        <v>2</v>
      </c>
      <c r="C5048" t="s">
        <v>76</v>
      </c>
      <c r="D5048" t="s">
        <v>88</v>
      </c>
      <c r="E5048" t="s">
        <v>163</v>
      </c>
      <c r="F5048" t="s">
        <v>14010</v>
      </c>
      <c r="G5048" t="s">
        <v>348</v>
      </c>
      <c r="H5048" t="s">
        <v>47</v>
      </c>
      <c r="I5048" t="s">
        <v>129</v>
      </c>
      <c r="J5048" t="s">
        <v>130</v>
      </c>
      <c r="K5048" t="s">
        <v>142</v>
      </c>
      <c r="L5048" t="s">
        <v>13924</v>
      </c>
      <c r="M5048" t="s">
        <v>14011</v>
      </c>
      <c r="N5048">
        <v>8.3386111110000005</v>
      </c>
      <c r="O5048">
        <v>0</v>
      </c>
      <c r="P5048">
        <v>281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2343.1497220000001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2771355</v>
      </c>
      <c r="B5049">
        <v>1</v>
      </c>
      <c r="C5049" t="s">
        <v>76</v>
      </c>
      <c r="D5049" t="s">
        <v>104</v>
      </c>
      <c r="E5049" t="s">
        <v>158</v>
      </c>
      <c r="F5049" t="s">
        <v>14012</v>
      </c>
      <c r="G5049" t="s">
        <v>160</v>
      </c>
      <c r="H5049" t="s">
        <v>47</v>
      </c>
      <c r="I5049" t="s">
        <v>129</v>
      </c>
      <c r="J5049" t="s">
        <v>130</v>
      </c>
      <c r="K5049" t="s">
        <v>131</v>
      </c>
      <c r="L5049" t="s">
        <v>14013</v>
      </c>
      <c r="M5049" t="s">
        <v>14014</v>
      </c>
      <c r="N5049">
        <v>2.9202777769999999</v>
      </c>
      <c r="O5049">
        <v>0</v>
      </c>
      <c r="P5049">
        <v>0</v>
      </c>
      <c r="Q5049">
        <v>1</v>
      </c>
      <c r="R5049">
        <v>208</v>
      </c>
      <c r="S5049">
        <v>3</v>
      </c>
      <c r="T5049">
        <v>393</v>
      </c>
      <c r="U5049">
        <v>0</v>
      </c>
      <c r="V5049">
        <v>0</v>
      </c>
      <c r="W5049">
        <v>2.9202780000000002</v>
      </c>
      <c r="X5049">
        <v>607.417778</v>
      </c>
      <c r="Y5049">
        <v>8.7608329999999999</v>
      </c>
      <c r="Z5049">
        <v>1147.6691659999999</v>
      </c>
    </row>
    <row r="5050" spans="1:26" x14ac:dyDescent="0.3">
      <c r="A5050">
        <v>2771356</v>
      </c>
      <c r="B5050">
        <v>1</v>
      </c>
      <c r="C5050" t="s">
        <v>76</v>
      </c>
      <c r="D5050" t="s">
        <v>78</v>
      </c>
      <c r="E5050" t="s">
        <v>153</v>
      </c>
      <c r="F5050" t="s">
        <v>14015</v>
      </c>
      <c r="G5050" t="s">
        <v>206</v>
      </c>
      <c r="H5050" t="s">
        <v>46</v>
      </c>
      <c r="I5050" t="s">
        <v>129</v>
      </c>
      <c r="J5050" t="s">
        <v>130</v>
      </c>
      <c r="K5050" t="s">
        <v>131</v>
      </c>
      <c r="L5050" t="s">
        <v>14016</v>
      </c>
      <c r="M5050" t="s">
        <v>14017</v>
      </c>
      <c r="N5050">
        <v>2.968611111</v>
      </c>
      <c r="O5050">
        <v>0</v>
      </c>
      <c r="P5050">
        <v>43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127.650278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2771365</v>
      </c>
      <c r="B5051">
        <v>1</v>
      </c>
      <c r="C5051" t="s">
        <v>77</v>
      </c>
      <c r="D5051" t="s">
        <v>109</v>
      </c>
      <c r="E5051" t="s">
        <v>145</v>
      </c>
      <c r="F5051" t="s">
        <v>14018</v>
      </c>
      <c r="G5051" t="s">
        <v>227</v>
      </c>
      <c r="H5051" t="s">
        <v>46</v>
      </c>
      <c r="I5051" t="s">
        <v>129</v>
      </c>
      <c r="J5051" t="s">
        <v>130</v>
      </c>
      <c r="K5051" t="s">
        <v>131</v>
      </c>
      <c r="L5051" t="s">
        <v>14019</v>
      </c>
      <c r="M5051" t="s">
        <v>14020</v>
      </c>
      <c r="N5051">
        <v>1.9075</v>
      </c>
      <c r="O5051">
        <v>0</v>
      </c>
      <c r="P5051">
        <v>26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49.594999999999999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2771360</v>
      </c>
      <c r="B5052">
        <v>1</v>
      </c>
      <c r="C5052" t="s">
        <v>76</v>
      </c>
      <c r="D5052" t="s">
        <v>102</v>
      </c>
      <c r="E5052" t="s">
        <v>222</v>
      </c>
      <c r="F5052" t="s">
        <v>14021</v>
      </c>
      <c r="G5052" t="s">
        <v>199</v>
      </c>
      <c r="H5052" t="s">
        <v>47</v>
      </c>
      <c r="I5052" t="s">
        <v>129</v>
      </c>
      <c r="J5052" t="s">
        <v>130</v>
      </c>
      <c r="K5052" t="s">
        <v>131</v>
      </c>
      <c r="L5052" t="s">
        <v>14022</v>
      </c>
      <c r="M5052" t="s">
        <v>14023</v>
      </c>
      <c r="N5052">
        <v>9.8888887999999994E-2</v>
      </c>
      <c r="O5052">
        <v>45</v>
      </c>
      <c r="P5052">
        <v>101</v>
      </c>
      <c r="Q5052">
        <v>0</v>
      </c>
      <c r="R5052">
        <v>0</v>
      </c>
      <c r="S5052">
        <v>0</v>
      </c>
      <c r="T5052">
        <v>0</v>
      </c>
      <c r="U5052">
        <v>4.45</v>
      </c>
      <c r="V5052">
        <v>9.9877780000000005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2771362</v>
      </c>
      <c r="B5053">
        <v>1</v>
      </c>
      <c r="C5053" t="s">
        <v>76</v>
      </c>
      <c r="D5053" t="s">
        <v>89</v>
      </c>
      <c r="E5053" t="s">
        <v>145</v>
      </c>
      <c r="F5053" t="s">
        <v>13828</v>
      </c>
      <c r="G5053" t="s">
        <v>150</v>
      </c>
      <c r="H5053" t="s">
        <v>46</v>
      </c>
      <c r="I5053" t="s">
        <v>129</v>
      </c>
      <c r="J5053" t="s">
        <v>130</v>
      </c>
      <c r="K5053" t="s">
        <v>131</v>
      </c>
      <c r="L5053" t="s">
        <v>14024</v>
      </c>
      <c r="M5053" t="s">
        <v>14025</v>
      </c>
      <c r="N5053">
        <v>3.5377777770000001</v>
      </c>
      <c r="O5053">
        <v>0</v>
      </c>
      <c r="P5053">
        <v>38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134.43555599999999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2771361</v>
      </c>
      <c r="B5054">
        <v>1</v>
      </c>
      <c r="C5054" t="s">
        <v>76</v>
      </c>
      <c r="D5054" t="s">
        <v>99</v>
      </c>
      <c r="E5054" t="s">
        <v>138</v>
      </c>
      <c r="F5054" t="s">
        <v>13354</v>
      </c>
      <c r="G5054" t="s">
        <v>199</v>
      </c>
      <c r="H5054" t="s">
        <v>47</v>
      </c>
      <c r="I5054" t="s">
        <v>129</v>
      </c>
      <c r="J5054" t="s">
        <v>130</v>
      </c>
      <c r="K5054" t="s">
        <v>131</v>
      </c>
      <c r="L5054" t="s">
        <v>14026</v>
      </c>
      <c r="M5054" t="s">
        <v>14027</v>
      </c>
      <c r="N5054">
        <v>8.0277776999999995E-2</v>
      </c>
      <c r="O5054">
        <v>164</v>
      </c>
      <c r="P5054">
        <v>536</v>
      </c>
      <c r="Q5054">
        <v>0</v>
      </c>
      <c r="R5054">
        <v>0</v>
      </c>
      <c r="S5054">
        <v>0</v>
      </c>
      <c r="T5054">
        <v>0</v>
      </c>
      <c r="U5054">
        <v>13.165554999999999</v>
      </c>
      <c r="V5054">
        <v>43.028888000000002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2771366</v>
      </c>
      <c r="B5055">
        <v>1</v>
      </c>
      <c r="C5055" t="s">
        <v>76</v>
      </c>
      <c r="D5055" t="s">
        <v>99</v>
      </c>
      <c r="E5055" t="s">
        <v>167</v>
      </c>
      <c r="F5055" t="s">
        <v>7201</v>
      </c>
      <c r="G5055" t="s">
        <v>195</v>
      </c>
      <c r="H5055" t="s">
        <v>46</v>
      </c>
      <c r="I5055" t="s">
        <v>129</v>
      </c>
      <c r="J5055" t="s">
        <v>130</v>
      </c>
      <c r="K5055" t="s">
        <v>131</v>
      </c>
      <c r="L5055" t="s">
        <v>14028</v>
      </c>
      <c r="M5055" t="s">
        <v>14029</v>
      </c>
      <c r="N5055">
        <v>0.81944444400000005</v>
      </c>
      <c r="O5055">
        <v>0</v>
      </c>
      <c r="P5055">
        <v>273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223.70833300000001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2771371</v>
      </c>
      <c r="B5056">
        <v>1</v>
      </c>
      <c r="C5056" t="s">
        <v>76</v>
      </c>
      <c r="D5056" t="s">
        <v>96</v>
      </c>
      <c r="E5056" t="s">
        <v>126</v>
      </c>
      <c r="F5056" t="s">
        <v>14030</v>
      </c>
      <c r="G5056" t="s">
        <v>371</v>
      </c>
      <c r="H5056" t="s">
        <v>46</v>
      </c>
      <c r="I5056" t="s">
        <v>129</v>
      </c>
      <c r="J5056" t="s">
        <v>130</v>
      </c>
      <c r="K5056" t="s">
        <v>131</v>
      </c>
      <c r="L5056" t="s">
        <v>14031</v>
      </c>
      <c r="M5056" t="s">
        <v>14032</v>
      </c>
      <c r="N5056">
        <v>5.3402777769999998</v>
      </c>
      <c r="O5056">
        <v>0</v>
      </c>
      <c r="P5056">
        <v>75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400.52083299999998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2771369</v>
      </c>
      <c r="B5057">
        <v>1</v>
      </c>
      <c r="C5057" t="s">
        <v>77</v>
      </c>
      <c r="D5057" t="s">
        <v>116</v>
      </c>
      <c r="E5057" t="s">
        <v>167</v>
      </c>
      <c r="F5057" t="s">
        <v>14033</v>
      </c>
      <c r="G5057" t="s">
        <v>160</v>
      </c>
      <c r="H5057" t="s">
        <v>46</v>
      </c>
      <c r="I5057" t="s">
        <v>129</v>
      </c>
      <c r="J5057" t="s">
        <v>130</v>
      </c>
      <c r="K5057" t="s">
        <v>131</v>
      </c>
      <c r="L5057" t="s">
        <v>14034</v>
      </c>
      <c r="M5057" t="s">
        <v>14035</v>
      </c>
      <c r="N5057">
        <v>0.18722222199999999</v>
      </c>
      <c r="O5057">
        <v>0</v>
      </c>
      <c r="P5057">
        <v>203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38.006110999999997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2771375</v>
      </c>
      <c r="B5058">
        <v>1</v>
      </c>
      <c r="C5058" t="s">
        <v>76</v>
      </c>
      <c r="D5058" t="s">
        <v>92</v>
      </c>
      <c r="E5058" t="s">
        <v>126</v>
      </c>
      <c r="F5058" t="s">
        <v>900</v>
      </c>
      <c r="G5058" t="s">
        <v>128</v>
      </c>
      <c r="H5058" t="s">
        <v>46</v>
      </c>
      <c r="I5058" t="s">
        <v>129</v>
      </c>
      <c r="J5058" t="s">
        <v>130</v>
      </c>
      <c r="K5058" t="s">
        <v>131</v>
      </c>
      <c r="L5058" t="s">
        <v>14036</v>
      </c>
      <c r="M5058" t="s">
        <v>14037</v>
      </c>
      <c r="N5058">
        <v>3.5905555549999999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51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183.11833300000001</v>
      </c>
    </row>
    <row r="5059" spans="1:26" x14ac:dyDescent="0.3">
      <c r="A5059">
        <v>2771373</v>
      </c>
      <c r="B5059">
        <v>1</v>
      </c>
      <c r="C5059" t="s">
        <v>76</v>
      </c>
      <c r="D5059" t="s">
        <v>94</v>
      </c>
      <c r="E5059" t="s">
        <v>126</v>
      </c>
      <c r="F5059" t="s">
        <v>14038</v>
      </c>
      <c r="G5059" t="s">
        <v>160</v>
      </c>
      <c r="H5059" t="s">
        <v>46</v>
      </c>
      <c r="I5059" t="s">
        <v>129</v>
      </c>
      <c r="J5059" t="s">
        <v>130</v>
      </c>
      <c r="K5059" t="s">
        <v>131</v>
      </c>
      <c r="L5059" t="s">
        <v>14039</v>
      </c>
      <c r="M5059" t="s">
        <v>14040</v>
      </c>
      <c r="N5059">
        <v>1.957777777</v>
      </c>
      <c r="O5059">
        <v>0</v>
      </c>
      <c r="P5059">
        <v>0</v>
      </c>
      <c r="Q5059">
        <v>0</v>
      </c>
      <c r="R5059">
        <v>18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35.24</v>
      </c>
      <c r="Y5059">
        <v>0</v>
      </c>
      <c r="Z5059">
        <v>0</v>
      </c>
    </row>
    <row r="5060" spans="1:26" x14ac:dyDescent="0.3">
      <c r="A5060">
        <v>2771382</v>
      </c>
      <c r="B5060">
        <v>1</v>
      </c>
      <c r="C5060" t="s">
        <v>77</v>
      </c>
      <c r="D5060" t="s">
        <v>123</v>
      </c>
      <c r="E5060" t="s">
        <v>163</v>
      </c>
      <c r="F5060" t="s">
        <v>14041</v>
      </c>
      <c r="G5060" t="s">
        <v>417</v>
      </c>
      <c r="H5060" t="s">
        <v>47</v>
      </c>
      <c r="I5060" t="s">
        <v>129</v>
      </c>
      <c r="J5060" t="s">
        <v>130</v>
      </c>
      <c r="K5060" t="s">
        <v>142</v>
      </c>
      <c r="L5060" t="s">
        <v>14042</v>
      </c>
      <c r="M5060" t="s">
        <v>14043</v>
      </c>
      <c r="N5060">
        <v>2.2583333329999999</v>
      </c>
      <c r="O5060">
        <v>172</v>
      </c>
      <c r="P5060">
        <v>6</v>
      </c>
      <c r="Q5060">
        <v>0</v>
      </c>
      <c r="R5060">
        <v>0</v>
      </c>
      <c r="S5060">
        <v>0</v>
      </c>
      <c r="T5060">
        <v>0</v>
      </c>
      <c r="U5060">
        <v>388.433333</v>
      </c>
      <c r="V5060">
        <v>13.55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2771383</v>
      </c>
      <c r="B5061">
        <v>1</v>
      </c>
      <c r="C5061" t="s">
        <v>77</v>
      </c>
      <c r="D5061" t="s">
        <v>111</v>
      </c>
      <c r="E5061" t="s">
        <v>163</v>
      </c>
      <c r="F5061" t="s">
        <v>8929</v>
      </c>
      <c r="G5061" t="s">
        <v>199</v>
      </c>
      <c r="H5061" t="s">
        <v>47</v>
      </c>
      <c r="I5061" t="s">
        <v>339</v>
      </c>
      <c r="J5061" t="s">
        <v>130</v>
      </c>
      <c r="K5061" t="s">
        <v>131</v>
      </c>
      <c r="L5061" t="s">
        <v>14044</v>
      </c>
      <c r="M5061" t="s">
        <v>14045</v>
      </c>
      <c r="N5061">
        <v>1.1111109999999999E-3</v>
      </c>
      <c r="O5061">
        <v>0</v>
      </c>
      <c r="P5061">
        <v>0</v>
      </c>
      <c r="Q5061">
        <v>0</v>
      </c>
      <c r="R5061">
        <v>8</v>
      </c>
      <c r="S5061">
        <v>0</v>
      </c>
      <c r="T5061">
        <v>275</v>
      </c>
      <c r="U5061">
        <v>0</v>
      </c>
      <c r="V5061">
        <v>0</v>
      </c>
      <c r="W5061">
        <v>0</v>
      </c>
      <c r="X5061">
        <v>8.8889999999999993E-3</v>
      </c>
      <c r="Y5061">
        <v>0</v>
      </c>
      <c r="Z5061">
        <v>0.30555599999999999</v>
      </c>
    </row>
    <row r="5062" spans="1:26" x14ac:dyDescent="0.3">
      <c r="A5062">
        <v>2771387</v>
      </c>
      <c r="B5062">
        <v>1</v>
      </c>
      <c r="C5062" t="s">
        <v>76</v>
      </c>
      <c r="D5062" t="s">
        <v>91</v>
      </c>
      <c r="E5062" t="s">
        <v>138</v>
      </c>
      <c r="F5062" t="s">
        <v>14046</v>
      </c>
      <c r="G5062" t="s">
        <v>348</v>
      </c>
      <c r="H5062" t="s">
        <v>47</v>
      </c>
      <c r="I5062" t="s">
        <v>129</v>
      </c>
      <c r="J5062" t="s">
        <v>130</v>
      </c>
      <c r="K5062" t="s">
        <v>142</v>
      </c>
      <c r="L5062" t="s">
        <v>14047</v>
      </c>
      <c r="M5062" t="s">
        <v>14048</v>
      </c>
      <c r="N5062">
        <v>7.2977777770000003</v>
      </c>
      <c r="O5062">
        <v>24</v>
      </c>
      <c r="P5062">
        <v>913</v>
      </c>
      <c r="Q5062">
        <v>0</v>
      </c>
      <c r="R5062">
        <v>0</v>
      </c>
      <c r="S5062">
        <v>0</v>
      </c>
      <c r="T5062">
        <v>0</v>
      </c>
      <c r="U5062">
        <v>175.14666700000001</v>
      </c>
      <c r="V5062">
        <v>6662.87111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2771406</v>
      </c>
      <c r="B5063">
        <v>1</v>
      </c>
      <c r="C5063" t="s">
        <v>76</v>
      </c>
      <c r="D5063" t="s">
        <v>83</v>
      </c>
      <c r="E5063" t="s">
        <v>163</v>
      </c>
      <c r="F5063" t="s">
        <v>14049</v>
      </c>
      <c r="G5063" t="s">
        <v>199</v>
      </c>
      <c r="H5063" t="s">
        <v>47</v>
      </c>
      <c r="I5063" t="s">
        <v>129</v>
      </c>
      <c r="J5063" t="s">
        <v>130</v>
      </c>
      <c r="K5063" t="s">
        <v>131</v>
      </c>
      <c r="L5063" t="s">
        <v>14050</v>
      </c>
      <c r="M5063" t="s">
        <v>14051</v>
      </c>
      <c r="N5063">
        <v>2.0563888879999999</v>
      </c>
      <c r="O5063">
        <v>14</v>
      </c>
      <c r="P5063">
        <v>9</v>
      </c>
      <c r="Q5063">
        <v>0</v>
      </c>
      <c r="R5063">
        <v>0</v>
      </c>
      <c r="S5063">
        <v>0</v>
      </c>
      <c r="T5063">
        <v>0</v>
      </c>
      <c r="U5063">
        <v>28.789444</v>
      </c>
      <c r="V5063">
        <v>18.5075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2771398</v>
      </c>
      <c r="B5064">
        <v>1</v>
      </c>
      <c r="C5064" t="s">
        <v>77</v>
      </c>
      <c r="D5064" t="s">
        <v>114</v>
      </c>
      <c r="E5064" t="s">
        <v>153</v>
      </c>
      <c r="F5064" t="s">
        <v>14052</v>
      </c>
      <c r="G5064" t="s">
        <v>155</v>
      </c>
      <c r="H5064" t="s">
        <v>46</v>
      </c>
      <c r="I5064" t="s">
        <v>129</v>
      </c>
      <c r="J5064" t="s">
        <v>130</v>
      </c>
      <c r="K5064" t="s">
        <v>131</v>
      </c>
      <c r="L5064" t="s">
        <v>14053</v>
      </c>
      <c r="M5064" t="s">
        <v>14054</v>
      </c>
      <c r="N5064">
        <v>2.3163888880000001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1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2.316389</v>
      </c>
    </row>
    <row r="5065" spans="1:26" x14ac:dyDescent="0.3">
      <c r="A5065">
        <v>2771245</v>
      </c>
      <c r="B5065">
        <v>2</v>
      </c>
      <c r="C5065" t="s">
        <v>76</v>
      </c>
      <c r="D5065" t="s">
        <v>99</v>
      </c>
      <c r="E5065" t="s">
        <v>167</v>
      </c>
      <c r="F5065" t="s">
        <v>14055</v>
      </c>
      <c r="G5065" t="s">
        <v>227</v>
      </c>
      <c r="H5065" t="s">
        <v>46</v>
      </c>
      <c r="I5065" t="s">
        <v>129</v>
      </c>
      <c r="J5065" t="s">
        <v>130</v>
      </c>
      <c r="K5065" t="s">
        <v>131</v>
      </c>
      <c r="L5065" t="s">
        <v>13915</v>
      </c>
      <c r="M5065" t="s">
        <v>14056</v>
      </c>
      <c r="N5065">
        <v>0.86166666599999997</v>
      </c>
      <c r="O5065">
        <v>0</v>
      </c>
      <c r="P5065">
        <v>327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281.76499999999999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2771397</v>
      </c>
      <c r="B5066">
        <v>1</v>
      </c>
      <c r="C5066" t="s">
        <v>76</v>
      </c>
      <c r="D5066" t="s">
        <v>96</v>
      </c>
      <c r="E5066" t="s">
        <v>222</v>
      </c>
      <c r="F5066" t="s">
        <v>14057</v>
      </c>
      <c r="G5066" t="s">
        <v>728</v>
      </c>
      <c r="H5066" t="s">
        <v>47</v>
      </c>
      <c r="I5066" t="s">
        <v>129</v>
      </c>
      <c r="J5066" t="s">
        <v>130</v>
      </c>
      <c r="K5066" t="s">
        <v>131</v>
      </c>
      <c r="L5066" t="s">
        <v>14058</v>
      </c>
      <c r="M5066" t="s">
        <v>14059</v>
      </c>
      <c r="N5066">
        <v>0.58805555499999995</v>
      </c>
      <c r="O5066">
        <v>31</v>
      </c>
      <c r="P5066">
        <v>4108</v>
      </c>
      <c r="Q5066">
        <v>0</v>
      </c>
      <c r="R5066">
        <v>0</v>
      </c>
      <c r="S5066">
        <v>0</v>
      </c>
      <c r="T5066">
        <v>0</v>
      </c>
      <c r="U5066">
        <v>18.229721999999999</v>
      </c>
      <c r="V5066">
        <v>2415.7322199999999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2771409</v>
      </c>
      <c r="B5067">
        <v>1</v>
      </c>
      <c r="C5067" t="s">
        <v>76</v>
      </c>
      <c r="D5067" t="s">
        <v>78</v>
      </c>
      <c r="E5067" t="s">
        <v>145</v>
      </c>
      <c r="F5067" t="s">
        <v>14060</v>
      </c>
      <c r="G5067" t="s">
        <v>150</v>
      </c>
      <c r="H5067" t="s">
        <v>46</v>
      </c>
      <c r="I5067" t="s">
        <v>129</v>
      </c>
      <c r="J5067" t="s">
        <v>130</v>
      </c>
      <c r="K5067" t="s">
        <v>131</v>
      </c>
      <c r="L5067" t="s">
        <v>14061</v>
      </c>
      <c r="M5067" t="s">
        <v>14062</v>
      </c>
      <c r="N5067">
        <v>2.8219444440000001</v>
      </c>
      <c r="O5067">
        <v>0</v>
      </c>
      <c r="P5067">
        <v>70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197.53611100000001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2771402</v>
      </c>
      <c r="B5068">
        <v>1</v>
      </c>
      <c r="C5068" t="s">
        <v>76</v>
      </c>
      <c r="D5068" t="s">
        <v>96</v>
      </c>
      <c r="E5068" t="s">
        <v>158</v>
      </c>
      <c r="F5068" t="s">
        <v>14063</v>
      </c>
      <c r="G5068" t="s">
        <v>199</v>
      </c>
      <c r="H5068" t="s">
        <v>47</v>
      </c>
      <c r="I5068" t="s">
        <v>129</v>
      </c>
      <c r="J5068" t="s">
        <v>130</v>
      </c>
      <c r="K5068" t="s">
        <v>131</v>
      </c>
      <c r="L5068" t="s">
        <v>14064</v>
      </c>
      <c r="M5068" t="s">
        <v>14065</v>
      </c>
      <c r="N5068">
        <v>0.50111111100000005</v>
      </c>
      <c r="O5068">
        <v>61</v>
      </c>
      <c r="P5068">
        <v>41</v>
      </c>
      <c r="Q5068">
        <v>0</v>
      </c>
      <c r="R5068">
        <v>0</v>
      </c>
      <c r="S5068">
        <v>0</v>
      </c>
      <c r="T5068">
        <v>0</v>
      </c>
      <c r="U5068">
        <v>30.567778000000001</v>
      </c>
      <c r="V5068">
        <v>20.545556000000001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2771403</v>
      </c>
      <c r="B5069">
        <v>1</v>
      </c>
      <c r="C5069" t="s">
        <v>76</v>
      </c>
      <c r="D5069" t="s">
        <v>102</v>
      </c>
      <c r="E5069" t="s">
        <v>222</v>
      </c>
      <c r="F5069" t="s">
        <v>14066</v>
      </c>
      <c r="G5069" t="s">
        <v>199</v>
      </c>
      <c r="H5069" t="s">
        <v>47</v>
      </c>
      <c r="I5069" t="s">
        <v>129</v>
      </c>
      <c r="J5069" t="s">
        <v>130</v>
      </c>
      <c r="K5069" t="s">
        <v>131</v>
      </c>
      <c r="L5069" t="s">
        <v>14067</v>
      </c>
      <c r="M5069" t="s">
        <v>14068</v>
      </c>
      <c r="N5069">
        <v>0.105555555</v>
      </c>
      <c r="O5069">
        <v>42</v>
      </c>
      <c r="P5069">
        <v>335</v>
      </c>
      <c r="Q5069">
        <v>0</v>
      </c>
      <c r="R5069">
        <v>0</v>
      </c>
      <c r="S5069">
        <v>0</v>
      </c>
      <c r="T5069">
        <v>0</v>
      </c>
      <c r="U5069">
        <v>4.4333330000000002</v>
      </c>
      <c r="V5069">
        <v>35.361111000000001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2771411</v>
      </c>
      <c r="B5070">
        <v>1</v>
      </c>
      <c r="C5070" t="s">
        <v>76</v>
      </c>
      <c r="D5070" t="s">
        <v>99</v>
      </c>
      <c r="E5070" t="s">
        <v>153</v>
      </c>
      <c r="F5070" t="s">
        <v>14069</v>
      </c>
      <c r="G5070" t="s">
        <v>578</v>
      </c>
      <c r="H5070" t="s">
        <v>46</v>
      </c>
      <c r="I5070" t="s">
        <v>129</v>
      </c>
      <c r="J5070" t="s">
        <v>15</v>
      </c>
      <c r="K5070" t="s">
        <v>131</v>
      </c>
      <c r="L5070" t="s">
        <v>14070</v>
      </c>
      <c r="M5070" t="s">
        <v>14071</v>
      </c>
      <c r="N5070">
        <v>9.1388888880000003</v>
      </c>
      <c r="O5070">
        <v>0</v>
      </c>
      <c r="P5070">
        <v>2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18.277778000000001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2771410</v>
      </c>
      <c r="B5071">
        <v>1</v>
      </c>
      <c r="C5071" t="s">
        <v>76</v>
      </c>
      <c r="D5071" t="s">
        <v>97</v>
      </c>
      <c r="E5071" t="s">
        <v>167</v>
      </c>
      <c r="F5071" t="s">
        <v>14072</v>
      </c>
      <c r="G5071" t="s">
        <v>344</v>
      </c>
      <c r="H5071" t="s">
        <v>46</v>
      </c>
      <c r="I5071" t="s">
        <v>129</v>
      </c>
      <c r="J5071" t="s">
        <v>130</v>
      </c>
      <c r="K5071" t="s">
        <v>142</v>
      </c>
      <c r="L5071" t="s">
        <v>14073</v>
      </c>
      <c r="M5071" t="s">
        <v>14074</v>
      </c>
      <c r="N5071">
        <v>7.3313888880000002</v>
      </c>
      <c r="O5071">
        <v>0</v>
      </c>
      <c r="P5071">
        <v>147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1077.7141670000001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2771413</v>
      </c>
      <c r="B5072">
        <v>1</v>
      </c>
      <c r="C5072" t="s">
        <v>76</v>
      </c>
      <c r="D5072" t="s">
        <v>97</v>
      </c>
      <c r="E5072" t="s">
        <v>167</v>
      </c>
      <c r="F5072" t="s">
        <v>14075</v>
      </c>
      <c r="G5072" t="s">
        <v>344</v>
      </c>
      <c r="H5072" t="s">
        <v>46</v>
      </c>
      <c r="I5072" t="s">
        <v>129</v>
      </c>
      <c r="J5072" t="s">
        <v>130</v>
      </c>
      <c r="K5072" t="s">
        <v>142</v>
      </c>
      <c r="L5072" t="s">
        <v>14076</v>
      </c>
      <c r="M5072" t="s">
        <v>14077</v>
      </c>
      <c r="N5072">
        <v>7.2441666659999999</v>
      </c>
      <c r="O5072">
        <v>0</v>
      </c>
      <c r="P5072">
        <v>119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862.05583300000001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2771414</v>
      </c>
      <c r="B5073">
        <v>1</v>
      </c>
      <c r="C5073" t="s">
        <v>77</v>
      </c>
      <c r="D5073" t="s">
        <v>113</v>
      </c>
      <c r="E5073" t="s">
        <v>167</v>
      </c>
      <c r="F5073" t="s">
        <v>14078</v>
      </c>
      <c r="G5073" t="s">
        <v>160</v>
      </c>
      <c r="H5073" t="s">
        <v>46</v>
      </c>
      <c r="I5073" t="s">
        <v>129</v>
      </c>
      <c r="J5073" t="s">
        <v>130</v>
      </c>
      <c r="K5073" t="s">
        <v>131</v>
      </c>
      <c r="L5073" t="s">
        <v>14079</v>
      </c>
      <c r="M5073" t="s">
        <v>14080</v>
      </c>
      <c r="N5073">
        <v>2.2044444439999999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6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13.226667000000001</v>
      </c>
    </row>
    <row r="5074" spans="1:26" x14ac:dyDescent="0.3">
      <c r="A5074">
        <v>2771415</v>
      </c>
      <c r="B5074">
        <v>1</v>
      </c>
      <c r="C5074" t="s">
        <v>76</v>
      </c>
      <c r="D5074" t="s">
        <v>97</v>
      </c>
      <c r="E5074" t="s">
        <v>167</v>
      </c>
      <c r="F5074" t="s">
        <v>14081</v>
      </c>
      <c r="G5074" t="s">
        <v>344</v>
      </c>
      <c r="H5074" t="s">
        <v>46</v>
      </c>
      <c r="I5074" t="s">
        <v>129</v>
      </c>
      <c r="J5074" t="s">
        <v>130</v>
      </c>
      <c r="K5074" t="s">
        <v>142</v>
      </c>
      <c r="L5074" t="s">
        <v>14082</v>
      </c>
      <c r="M5074" t="s">
        <v>14083</v>
      </c>
      <c r="N5074">
        <v>7.2427777769999997</v>
      </c>
      <c r="O5074">
        <v>0</v>
      </c>
      <c r="P5074">
        <v>603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4367.3950000000004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2771424</v>
      </c>
      <c r="B5075">
        <v>1</v>
      </c>
      <c r="C5075" t="s">
        <v>76</v>
      </c>
      <c r="D5075" t="s">
        <v>84</v>
      </c>
      <c r="E5075" t="s">
        <v>163</v>
      </c>
      <c r="F5075" t="s">
        <v>4684</v>
      </c>
      <c r="G5075" t="s">
        <v>199</v>
      </c>
      <c r="H5075" t="s">
        <v>47</v>
      </c>
      <c r="I5075" t="s">
        <v>129</v>
      </c>
      <c r="J5075" t="s">
        <v>130</v>
      </c>
      <c r="K5075" t="s">
        <v>131</v>
      </c>
      <c r="L5075" t="s">
        <v>14084</v>
      </c>
      <c r="M5075" t="s">
        <v>14085</v>
      </c>
      <c r="N5075">
        <v>1.0247222220000001</v>
      </c>
      <c r="O5075">
        <v>20</v>
      </c>
      <c r="P5075">
        <v>997</v>
      </c>
      <c r="Q5075">
        <v>0</v>
      </c>
      <c r="R5075">
        <v>0</v>
      </c>
      <c r="S5075">
        <v>0</v>
      </c>
      <c r="T5075">
        <v>0</v>
      </c>
      <c r="U5075">
        <v>20.494444000000001</v>
      </c>
      <c r="V5075">
        <v>1021.648055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2771422</v>
      </c>
      <c r="B5076">
        <v>1</v>
      </c>
      <c r="C5076" t="s">
        <v>76</v>
      </c>
      <c r="D5076" t="s">
        <v>99</v>
      </c>
      <c r="E5076" t="s">
        <v>222</v>
      </c>
      <c r="F5076" t="s">
        <v>14086</v>
      </c>
      <c r="G5076" t="s">
        <v>1302</v>
      </c>
      <c r="H5076" t="s">
        <v>47</v>
      </c>
      <c r="I5076" t="s">
        <v>129</v>
      </c>
      <c r="J5076" t="s">
        <v>130</v>
      </c>
      <c r="K5076" t="s">
        <v>131</v>
      </c>
      <c r="L5076" t="s">
        <v>14087</v>
      </c>
      <c r="M5076" t="s">
        <v>14088</v>
      </c>
      <c r="N5076">
        <v>0.69</v>
      </c>
      <c r="O5076">
        <v>10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6.9</v>
      </c>
      <c r="V5076">
        <v>0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2771433</v>
      </c>
      <c r="B5077">
        <v>1</v>
      </c>
      <c r="C5077" t="s">
        <v>77</v>
      </c>
      <c r="D5077" t="s">
        <v>124</v>
      </c>
      <c r="E5077" t="s">
        <v>163</v>
      </c>
      <c r="F5077" t="s">
        <v>14089</v>
      </c>
      <c r="G5077" t="s">
        <v>160</v>
      </c>
      <c r="H5077" t="s">
        <v>47</v>
      </c>
      <c r="I5077" t="s">
        <v>129</v>
      </c>
      <c r="J5077" t="s">
        <v>130</v>
      </c>
      <c r="K5077" t="s">
        <v>131</v>
      </c>
      <c r="L5077" t="s">
        <v>14090</v>
      </c>
      <c r="M5077" t="s">
        <v>14091</v>
      </c>
      <c r="N5077">
        <v>0.30472222199999999</v>
      </c>
      <c r="O5077">
        <v>1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0.30472199999999999</v>
      </c>
      <c r="V5077">
        <v>0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2771442</v>
      </c>
      <c r="B5078">
        <v>1</v>
      </c>
      <c r="C5078" t="s">
        <v>76</v>
      </c>
      <c r="D5078" t="s">
        <v>78</v>
      </c>
      <c r="E5078" t="s">
        <v>153</v>
      </c>
      <c r="F5078" t="s">
        <v>10827</v>
      </c>
      <c r="G5078" t="s">
        <v>155</v>
      </c>
      <c r="H5078" t="s">
        <v>46</v>
      </c>
      <c r="I5078" t="s">
        <v>129</v>
      </c>
      <c r="J5078" t="s">
        <v>130</v>
      </c>
      <c r="K5078" t="s">
        <v>131</v>
      </c>
      <c r="L5078" t="s">
        <v>14092</v>
      </c>
      <c r="M5078" t="s">
        <v>14093</v>
      </c>
      <c r="N5078">
        <v>1.8302777770000001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1.8302780000000001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2771446</v>
      </c>
      <c r="B5079">
        <v>1</v>
      </c>
      <c r="C5079" t="s">
        <v>76</v>
      </c>
      <c r="D5079" t="s">
        <v>103</v>
      </c>
      <c r="E5079" t="s">
        <v>153</v>
      </c>
      <c r="F5079" t="s">
        <v>9229</v>
      </c>
      <c r="G5079" t="s">
        <v>155</v>
      </c>
      <c r="H5079" t="s">
        <v>46</v>
      </c>
      <c r="I5079" t="s">
        <v>129</v>
      </c>
      <c r="J5079" t="s">
        <v>130</v>
      </c>
      <c r="K5079" t="s">
        <v>131</v>
      </c>
      <c r="L5079" t="s">
        <v>14094</v>
      </c>
      <c r="M5079" t="s">
        <v>14095</v>
      </c>
      <c r="N5079">
        <v>3.3208333329999999</v>
      </c>
      <c r="O5079">
        <v>0</v>
      </c>
      <c r="P5079">
        <v>0</v>
      </c>
      <c r="Q5079">
        <v>0</v>
      </c>
      <c r="R5079">
        <v>2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6.641667</v>
      </c>
      <c r="Y5079">
        <v>0</v>
      </c>
      <c r="Z5079">
        <v>0</v>
      </c>
    </row>
    <row r="5080" spans="1:26" x14ac:dyDescent="0.3">
      <c r="A5080">
        <v>2771457</v>
      </c>
      <c r="B5080">
        <v>1</v>
      </c>
      <c r="C5080" t="s">
        <v>76</v>
      </c>
      <c r="D5080" t="s">
        <v>80</v>
      </c>
      <c r="E5080" t="s">
        <v>153</v>
      </c>
      <c r="F5080" t="s">
        <v>14096</v>
      </c>
      <c r="G5080" t="s">
        <v>206</v>
      </c>
      <c r="H5080" t="s">
        <v>46</v>
      </c>
      <c r="I5080" t="s">
        <v>129</v>
      </c>
      <c r="J5080" t="s">
        <v>130</v>
      </c>
      <c r="K5080" t="s">
        <v>131</v>
      </c>
      <c r="L5080" t="s">
        <v>14097</v>
      </c>
      <c r="M5080" t="s">
        <v>13860</v>
      </c>
      <c r="N5080">
        <v>2.130833333</v>
      </c>
      <c r="O5080">
        <v>0</v>
      </c>
      <c r="P5080">
        <v>4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8.5233329999999992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2771444</v>
      </c>
      <c r="B5081">
        <v>1</v>
      </c>
      <c r="C5081" t="s">
        <v>76</v>
      </c>
      <c r="D5081" t="s">
        <v>97</v>
      </c>
      <c r="E5081" t="s">
        <v>167</v>
      </c>
      <c r="F5081" t="s">
        <v>14098</v>
      </c>
      <c r="G5081" t="s">
        <v>344</v>
      </c>
      <c r="H5081" t="s">
        <v>46</v>
      </c>
      <c r="I5081" t="s">
        <v>129</v>
      </c>
      <c r="J5081" t="s">
        <v>130</v>
      </c>
      <c r="K5081" t="s">
        <v>142</v>
      </c>
      <c r="L5081" t="s">
        <v>14099</v>
      </c>
      <c r="M5081" t="s">
        <v>14100</v>
      </c>
      <c r="N5081">
        <v>6.7172222220000002</v>
      </c>
      <c r="O5081">
        <v>0</v>
      </c>
      <c r="P5081">
        <v>330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2216.6833329999999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2771456</v>
      </c>
      <c r="B5082">
        <v>1</v>
      </c>
      <c r="C5082" t="s">
        <v>77</v>
      </c>
      <c r="D5082" t="s">
        <v>124</v>
      </c>
      <c r="E5082" t="s">
        <v>158</v>
      </c>
      <c r="F5082" t="s">
        <v>6058</v>
      </c>
      <c r="G5082" t="s">
        <v>199</v>
      </c>
      <c r="H5082" t="s">
        <v>47</v>
      </c>
      <c r="I5082" t="s">
        <v>129</v>
      </c>
      <c r="J5082" t="s">
        <v>130</v>
      </c>
      <c r="K5082" t="s">
        <v>131</v>
      </c>
      <c r="L5082" t="s">
        <v>14101</v>
      </c>
      <c r="M5082" t="s">
        <v>14102</v>
      </c>
      <c r="N5082">
        <v>8.5555555000000005E-2</v>
      </c>
      <c r="O5082">
        <v>1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8.5555999999999993E-2</v>
      </c>
      <c r="V5082">
        <v>0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2771433</v>
      </c>
      <c r="B5083">
        <v>2</v>
      </c>
      <c r="C5083" t="s">
        <v>77</v>
      </c>
      <c r="D5083" t="s">
        <v>124</v>
      </c>
      <c r="E5083" t="s">
        <v>158</v>
      </c>
      <c r="F5083" t="s">
        <v>14103</v>
      </c>
      <c r="G5083" t="s">
        <v>264</v>
      </c>
      <c r="H5083" t="s">
        <v>47</v>
      </c>
      <c r="I5083" t="s">
        <v>129</v>
      </c>
      <c r="J5083" t="s">
        <v>130</v>
      </c>
      <c r="K5083" t="s">
        <v>131</v>
      </c>
      <c r="L5083" t="s">
        <v>14091</v>
      </c>
      <c r="M5083" t="s">
        <v>14104</v>
      </c>
      <c r="N5083">
        <v>2.2780555549999999</v>
      </c>
      <c r="O5083">
        <v>37</v>
      </c>
      <c r="P5083">
        <v>8</v>
      </c>
      <c r="Q5083">
        <v>0</v>
      </c>
      <c r="R5083">
        <v>0</v>
      </c>
      <c r="S5083">
        <v>0</v>
      </c>
      <c r="T5083">
        <v>0</v>
      </c>
      <c r="U5083">
        <v>84.288055999999997</v>
      </c>
      <c r="V5083">
        <v>18.224443999999998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2771458</v>
      </c>
      <c r="B5084">
        <v>1</v>
      </c>
      <c r="C5084" t="s">
        <v>77</v>
      </c>
      <c r="D5084" t="s">
        <v>118</v>
      </c>
      <c r="E5084" t="s">
        <v>167</v>
      </c>
      <c r="F5084" t="s">
        <v>14105</v>
      </c>
      <c r="G5084" t="s">
        <v>195</v>
      </c>
      <c r="H5084" t="s">
        <v>46</v>
      </c>
      <c r="I5084" t="s">
        <v>129</v>
      </c>
      <c r="J5084" t="s">
        <v>130</v>
      </c>
      <c r="K5084" t="s">
        <v>131</v>
      </c>
      <c r="L5084" t="s">
        <v>14106</v>
      </c>
      <c r="M5084" t="s">
        <v>14107</v>
      </c>
      <c r="N5084">
        <v>1.9966666660000001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46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91.846666999999997</v>
      </c>
    </row>
    <row r="5085" spans="1:26" x14ac:dyDescent="0.3">
      <c r="A5085">
        <v>2771462</v>
      </c>
      <c r="B5085">
        <v>1</v>
      </c>
      <c r="C5085" t="s">
        <v>76</v>
      </c>
      <c r="D5085" t="s">
        <v>97</v>
      </c>
      <c r="E5085" t="s">
        <v>153</v>
      </c>
      <c r="F5085" t="s">
        <v>5760</v>
      </c>
      <c r="G5085" t="s">
        <v>155</v>
      </c>
      <c r="H5085" t="s">
        <v>46</v>
      </c>
      <c r="I5085" t="s">
        <v>129</v>
      </c>
      <c r="J5085" t="s">
        <v>130</v>
      </c>
      <c r="K5085" t="s">
        <v>131</v>
      </c>
      <c r="L5085" t="s">
        <v>14108</v>
      </c>
      <c r="M5085" t="s">
        <v>14109</v>
      </c>
      <c r="N5085">
        <v>9.7344444439999993</v>
      </c>
      <c r="O5085">
        <v>0</v>
      </c>
      <c r="P5085">
        <v>2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19.468889000000001</v>
      </c>
      <c r="W5085">
        <v>0</v>
      </c>
      <c r="X5085">
        <v>0</v>
      </c>
      <c r="Y5085">
        <v>0</v>
      </c>
      <c r="Z5085">
        <v>0</v>
      </c>
    </row>
    <row r="5086" spans="1:26" x14ac:dyDescent="0.3">
      <c r="A5086">
        <v>2771469</v>
      </c>
      <c r="B5086">
        <v>1</v>
      </c>
      <c r="C5086" t="s">
        <v>76</v>
      </c>
      <c r="D5086" t="s">
        <v>81</v>
      </c>
      <c r="E5086" t="s">
        <v>145</v>
      </c>
      <c r="F5086" t="s">
        <v>2053</v>
      </c>
      <c r="G5086" t="s">
        <v>128</v>
      </c>
      <c r="H5086" t="s">
        <v>46</v>
      </c>
      <c r="I5086" t="s">
        <v>129</v>
      </c>
      <c r="J5086" t="s">
        <v>130</v>
      </c>
      <c r="K5086" t="s">
        <v>131</v>
      </c>
      <c r="L5086" t="s">
        <v>14110</v>
      </c>
      <c r="M5086" t="s">
        <v>14111</v>
      </c>
      <c r="N5086">
        <v>0.66166666600000001</v>
      </c>
      <c r="O5086">
        <v>0</v>
      </c>
      <c r="P5086">
        <v>98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64.843333000000001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2771476</v>
      </c>
      <c r="B5087">
        <v>1</v>
      </c>
      <c r="C5087" t="s">
        <v>76</v>
      </c>
      <c r="D5087" t="s">
        <v>100</v>
      </c>
      <c r="E5087" t="s">
        <v>163</v>
      </c>
      <c r="F5087" t="s">
        <v>14112</v>
      </c>
      <c r="G5087" t="s">
        <v>264</v>
      </c>
      <c r="H5087" t="s">
        <v>47</v>
      </c>
      <c r="I5087" t="s">
        <v>129</v>
      </c>
      <c r="J5087" t="s">
        <v>130</v>
      </c>
      <c r="K5087" t="s">
        <v>131</v>
      </c>
      <c r="L5087" t="s">
        <v>14113</v>
      </c>
      <c r="M5087" t="s">
        <v>14114</v>
      </c>
      <c r="N5087">
        <v>4.7313888879999997</v>
      </c>
      <c r="O5087">
        <v>3</v>
      </c>
      <c r="P5087">
        <v>39</v>
      </c>
      <c r="Q5087">
        <v>0</v>
      </c>
      <c r="R5087">
        <v>0</v>
      </c>
      <c r="S5087">
        <v>0</v>
      </c>
      <c r="T5087">
        <v>0</v>
      </c>
      <c r="U5087">
        <v>14.194167</v>
      </c>
      <c r="V5087">
        <v>184.52416700000001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2771480</v>
      </c>
      <c r="B5088">
        <v>1</v>
      </c>
      <c r="C5088" t="s">
        <v>77</v>
      </c>
      <c r="D5088" t="s">
        <v>124</v>
      </c>
      <c r="E5088" t="s">
        <v>163</v>
      </c>
      <c r="F5088" t="s">
        <v>14115</v>
      </c>
      <c r="G5088" t="s">
        <v>264</v>
      </c>
      <c r="H5088" t="s">
        <v>47</v>
      </c>
      <c r="I5088" t="s">
        <v>129</v>
      </c>
      <c r="J5088" t="s">
        <v>130</v>
      </c>
      <c r="K5088" t="s">
        <v>131</v>
      </c>
      <c r="L5088" t="s">
        <v>14116</v>
      </c>
      <c r="M5088" t="s">
        <v>14117</v>
      </c>
      <c r="N5088">
        <v>5.6922222219999998</v>
      </c>
      <c r="O5088">
        <v>0</v>
      </c>
      <c r="P5088">
        <v>102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580.60666700000002</v>
      </c>
      <c r="W5088">
        <v>0</v>
      </c>
      <c r="X5088">
        <v>0</v>
      </c>
      <c r="Y5088">
        <v>0</v>
      </c>
      <c r="Z5088">
        <v>0</v>
      </c>
    </row>
    <row r="5089" spans="1:26" x14ac:dyDescent="0.3">
      <c r="A5089">
        <v>2771481</v>
      </c>
      <c r="B5089">
        <v>1</v>
      </c>
      <c r="C5089" t="s">
        <v>76</v>
      </c>
      <c r="D5089" t="s">
        <v>94</v>
      </c>
      <c r="E5089" t="s">
        <v>126</v>
      </c>
      <c r="F5089" t="s">
        <v>14118</v>
      </c>
      <c r="G5089" t="s">
        <v>160</v>
      </c>
      <c r="H5089" t="s">
        <v>46</v>
      </c>
      <c r="I5089" t="s">
        <v>129</v>
      </c>
      <c r="J5089" t="s">
        <v>130</v>
      </c>
      <c r="K5089" t="s">
        <v>131</v>
      </c>
      <c r="L5089" t="s">
        <v>14119</v>
      </c>
      <c r="M5089" t="s">
        <v>14120</v>
      </c>
      <c r="N5089">
        <v>0.82527777700000005</v>
      </c>
      <c r="O5089">
        <v>0</v>
      </c>
      <c r="P5089">
        <v>0</v>
      </c>
      <c r="Q5089">
        <v>0</v>
      </c>
      <c r="R5089">
        <v>58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47.866110999999997</v>
      </c>
      <c r="Y5089">
        <v>0</v>
      </c>
      <c r="Z5089">
        <v>0</v>
      </c>
    </row>
    <row r="5090" spans="1:26" x14ac:dyDescent="0.3">
      <c r="A5090">
        <v>2771486</v>
      </c>
      <c r="B5090">
        <v>1</v>
      </c>
      <c r="C5090" t="s">
        <v>76</v>
      </c>
      <c r="D5090" t="s">
        <v>106</v>
      </c>
      <c r="E5090" t="s">
        <v>126</v>
      </c>
      <c r="F5090" t="s">
        <v>11611</v>
      </c>
      <c r="G5090" t="s">
        <v>578</v>
      </c>
      <c r="H5090" t="s">
        <v>46</v>
      </c>
      <c r="I5090" t="s">
        <v>129</v>
      </c>
      <c r="J5090" t="s">
        <v>15</v>
      </c>
      <c r="K5090" t="s">
        <v>131</v>
      </c>
      <c r="L5090" t="s">
        <v>14121</v>
      </c>
      <c r="M5090" t="s">
        <v>14122</v>
      </c>
      <c r="N5090">
        <v>1.9580555550000001</v>
      </c>
      <c r="O5090">
        <v>0</v>
      </c>
      <c r="P5090">
        <v>67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131.18972199999999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2771489</v>
      </c>
      <c r="B5091">
        <v>1</v>
      </c>
      <c r="C5091" t="s">
        <v>76</v>
      </c>
      <c r="D5091" t="s">
        <v>95</v>
      </c>
      <c r="E5091" t="s">
        <v>126</v>
      </c>
      <c r="F5091" t="s">
        <v>14123</v>
      </c>
      <c r="G5091" t="s">
        <v>128</v>
      </c>
      <c r="H5091" t="s">
        <v>46</v>
      </c>
      <c r="I5091" t="s">
        <v>129</v>
      </c>
      <c r="J5091" t="s">
        <v>130</v>
      </c>
      <c r="K5091" t="s">
        <v>131</v>
      </c>
      <c r="L5091" t="s">
        <v>14124</v>
      </c>
      <c r="M5091" t="s">
        <v>14125</v>
      </c>
      <c r="N5091">
        <v>2.9997222219999999</v>
      </c>
      <c r="O5091">
        <v>0</v>
      </c>
      <c r="P5091">
        <v>0</v>
      </c>
      <c r="Q5091">
        <v>0</v>
      </c>
      <c r="R5091">
        <v>27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80.992500000000007</v>
      </c>
      <c r="Y5091">
        <v>0</v>
      </c>
      <c r="Z5091">
        <v>0</v>
      </c>
    </row>
    <row r="5092" spans="1:26" x14ac:dyDescent="0.3">
      <c r="A5092">
        <v>2771490</v>
      </c>
      <c r="B5092">
        <v>1</v>
      </c>
      <c r="C5092" t="s">
        <v>77</v>
      </c>
      <c r="D5092" t="s">
        <v>109</v>
      </c>
      <c r="E5092" t="s">
        <v>163</v>
      </c>
      <c r="F5092" t="s">
        <v>14126</v>
      </c>
      <c r="G5092" t="s">
        <v>199</v>
      </c>
      <c r="H5092" t="s">
        <v>47</v>
      </c>
      <c r="I5092" t="s">
        <v>129</v>
      </c>
      <c r="J5092" t="s">
        <v>130</v>
      </c>
      <c r="K5092" t="s">
        <v>131</v>
      </c>
      <c r="L5092" t="s">
        <v>14127</v>
      </c>
      <c r="M5092" t="s">
        <v>14128</v>
      </c>
      <c r="N5092">
        <v>2.094166666</v>
      </c>
      <c r="O5092">
        <v>0</v>
      </c>
      <c r="P5092">
        <v>57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119.36750000000001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2771563</v>
      </c>
      <c r="B5093">
        <v>1</v>
      </c>
      <c r="C5093" t="s">
        <v>76</v>
      </c>
      <c r="D5093" t="s">
        <v>99</v>
      </c>
      <c r="E5093" t="s">
        <v>153</v>
      </c>
      <c r="F5093" t="s">
        <v>14129</v>
      </c>
      <c r="G5093" t="s">
        <v>155</v>
      </c>
      <c r="H5093" t="s">
        <v>46</v>
      </c>
      <c r="I5093" t="s">
        <v>129</v>
      </c>
      <c r="J5093" t="s">
        <v>130</v>
      </c>
      <c r="K5093" t="s">
        <v>131</v>
      </c>
      <c r="L5093" t="s">
        <v>14130</v>
      </c>
      <c r="M5093" t="s">
        <v>14131</v>
      </c>
      <c r="N5093">
        <v>2.773055555</v>
      </c>
      <c r="O5093">
        <v>0</v>
      </c>
      <c r="P5093">
        <v>6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16.638332999999999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2771493</v>
      </c>
      <c r="B5094">
        <v>1</v>
      </c>
      <c r="C5094" t="s">
        <v>76</v>
      </c>
      <c r="D5094" t="s">
        <v>101</v>
      </c>
      <c r="E5094" t="s">
        <v>126</v>
      </c>
      <c r="F5094" t="s">
        <v>14132</v>
      </c>
      <c r="G5094" t="s">
        <v>160</v>
      </c>
      <c r="H5094" t="s">
        <v>46</v>
      </c>
      <c r="I5094" t="s">
        <v>129</v>
      </c>
      <c r="J5094" t="s">
        <v>130</v>
      </c>
      <c r="K5094" t="s">
        <v>131</v>
      </c>
      <c r="L5094" t="s">
        <v>14133</v>
      </c>
      <c r="M5094" t="s">
        <v>14134</v>
      </c>
      <c r="N5094">
        <v>1.000555555</v>
      </c>
      <c r="O5094">
        <v>0</v>
      </c>
      <c r="P5094">
        <v>36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36.020000000000003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2771531</v>
      </c>
      <c r="B5095">
        <v>1</v>
      </c>
      <c r="C5095" t="s">
        <v>76</v>
      </c>
      <c r="D5095" t="s">
        <v>102</v>
      </c>
      <c r="E5095" t="s">
        <v>167</v>
      </c>
      <c r="F5095" t="s">
        <v>14135</v>
      </c>
      <c r="G5095" t="s">
        <v>344</v>
      </c>
      <c r="H5095" t="s">
        <v>46</v>
      </c>
      <c r="I5095" t="s">
        <v>129</v>
      </c>
      <c r="J5095" t="s">
        <v>130</v>
      </c>
      <c r="K5095" t="s">
        <v>142</v>
      </c>
      <c r="L5095" t="s">
        <v>14136</v>
      </c>
      <c r="M5095" t="s">
        <v>14137</v>
      </c>
      <c r="N5095">
        <v>2.1544444440000001</v>
      </c>
      <c r="O5095">
        <v>0</v>
      </c>
      <c r="P5095">
        <v>24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51.706667000000003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2771499</v>
      </c>
      <c r="B5096">
        <v>1</v>
      </c>
      <c r="C5096" t="s">
        <v>76</v>
      </c>
      <c r="D5096" t="s">
        <v>93</v>
      </c>
      <c r="E5096" t="s">
        <v>153</v>
      </c>
      <c r="F5096" t="s">
        <v>14138</v>
      </c>
      <c r="G5096" t="s">
        <v>155</v>
      </c>
      <c r="H5096" t="s">
        <v>46</v>
      </c>
      <c r="I5096" t="s">
        <v>129</v>
      </c>
      <c r="J5096" t="s">
        <v>130</v>
      </c>
      <c r="K5096" t="s">
        <v>131</v>
      </c>
      <c r="L5096" t="s">
        <v>14139</v>
      </c>
      <c r="M5096" t="s">
        <v>14140</v>
      </c>
      <c r="N5096">
        <v>5.8261111110000003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5.826111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2771500</v>
      </c>
      <c r="B5097">
        <v>1</v>
      </c>
      <c r="C5097" t="s">
        <v>76</v>
      </c>
      <c r="D5097" t="s">
        <v>94</v>
      </c>
      <c r="E5097" t="s">
        <v>126</v>
      </c>
      <c r="F5097" t="s">
        <v>14141</v>
      </c>
      <c r="G5097" t="s">
        <v>160</v>
      </c>
      <c r="H5097" t="s">
        <v>46</v>
      </c>
      <c r="I5097" t="s">
        <v>129</v>
      </c>
      <c r="J5097" t="s">
        <v>130</v>
      </c>
      <c r="K5097" t="s">
        <v>131</v>
      </c>
      <c r="L5097" t="s">
        <v>14142</v>
      </c>
      <c r="M5097" t="s">
        <v>14143</v>
      </c>
      <c r="N5097">
        <v>3.1363888879999999</v>
      </c>
      <c r="O5097">
        <v>0</v>
      </c>
      <c r="P5097">
        <v>0</v>
      </c>
      <c r="Q5097">
        <v>0</v>
      </c>
      <c r="R5097">
        <v>99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310.5025</v>
      </c>
      <c r="Y5097">
        <v>0</v>
      </c>
      <c r="Z5097">
        <v>0</v>
      </c>
    </row>
    <row r="5098" spans="1:26" x14ac:dyDescent="0.3">
      <c r="A5098">
        <v>2771532</v>
      </c>
      <c r="B5098">
        <v>1</v>
      </c>
      <c r="C5098" t="s">
        <v>76</v>
      </c>
      <c r="D5098" t="s">
        <v>85</v>
      </c>
      <c r="E5098" t="s">
        <v>153</v>
      </c>
      <c r="F5098" t="s">
        <v>14144</v>
      </c>
      <c r="G5098" t="s">
        <v>578</v>
      </c>
      <c r="H5098" t="s">
        <v>46</v>
      </c>
      <c r="I5098" t="s">
        <v>129</v>
      </c>
      <c r="J5098" t="s">
        <v>15</v>
      </c>
      <c r="K5098" t="s">
        <v>131</v>
      </c>
      <c r="L5098" t="s">
        <v>14145</v>
      </c>
      <c r="M5098" t="s">
        <v>14146</v>
      </c>
      <c r="N5098">
        <v>3.6463888880000002</v>
      </c>
      <c r="O5098">
        <v>0</v>
      </c>
      <c r="P5098">
        <v>2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7.2927780000000002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2771507</v>
      </c>
      <c r="B5099">
        <v>1</v>
      </c>
      <c r="C5099" t="s">
        <v>76</v>
      </c>
      <c r="D5099" t="s">
        <v>103</v>
      </c>
      <c r="E5099" t="s">
        <v>167</v>
      </c>
      <c r="F5099" t="s">
        <v>14147</v>
      </c>
      <c r="G5099" t="s">
        <v>160</v>
      </c>
      <c r="H5099" t="s">
        <v>46</v>
      </c>
      <c r="I5099" t="s">
        <v>129</v>
      </c>
      <c r="J5099" t="s">
        <v>130</v>
      </c>
      <c r="K5099" t="s">
        <v>131</v>
      </c>
      <c r="L5099" t="s">
        <v>14148</v>
      </c>
      <c r="M5099" t="s">
        <v>14149</v>
      </c>
      <c r="N5099">
        <v>1.0519444440000001</v>
      </c>
      <c r="O5099">
        <v>0</v>
      </c>
      <c r="P5099">
        <v>0</v>
      </c>
      <c r="Q5099">
        <v>0</v>
      </c>
      <c r="R5099">
        <v>369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388.16750000000002</v>
      </c>
      <c r="Y5099">
        <v>0</v>
      </c>
      <c r="Z5099">
        <v>0</v>
      </c>
    </row>
    <row r="5100" spans="1:26" x14ac:dyDescent="0.3">
      <c r="A5100">
        <v>2771515</v>
      </c>
      <c r="B5100">
        <v>1</v>
      </c>
      <c r="C5100" t="s">
        <v>76</v>
      </c>
      <c r="D5100" t="s">
        <v>97</v>
      </c>
      <c r="E5100" t="s">
        <v>126</v>
      </c>
      <c r="F5100" t="s">
        <v>14150</v>
      </c>
      <c r="G5100" t="s">
        <v>160</v>
      </c>
      <c r="H5100" t="s">
        <v>46</v>
      </c>
      <c r="I5100" t="s">
        <v>129</v>
      </c>
      <c r="J5100" t="s">
        <v>130</v>
      </c>
      <c r="K5100" t="s">
        <v>131</v>
      </c>
      <c r="L5100" t="s">
        <v>14151</v>
      </c>
      <c r="M5100" t="s">
        <v>14152</v>
      </c>
      <c r="N5100">
        <v>1.2411111109999999</v>
      </c>
      <c r="O5100">
        <v>0</v>
      </c>
      <c r="P5100">
        <v>123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152.656667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2771517</v>
      </c>
      <c r="B5101">
        <v>1</v>
      </c>
      <c r="C5101" t="s">
        <v>76</v>
      </c>
      <c r="D5101" t="s">
        <v>97</v>
      </c>
      <c r="E5101" t="s">
        <v>126</v>
      </c>
      <c r="F5101" t="s">
        <v>14153</v>
      </c>
      <c r="G5101" t="s">
        <v>160</v>
      </c>
      <c r="H5101" t="s">
        <v>46</v>
      </c>
      <c r="I5101" t="s">
        <v>129</v>
      </c>
      <c r="J5101" t="s">
        <v>130</v>
      </c>
      <c r="K5101" t="s">
        <v>131</v>
      </c>
      <c r="L5101" t="s">
        <v>14154</v>
      </c>
      <c r="M5101" t="s">
        <v>14155</v>
      </c>
      <c r="N5101">
        <v>1.3161111109999999</v>
      </c>
      <c r="O5101">
        <v>0</v>
      </c>
      <c r="P5101">
        <v>76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100.024444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2771520</v>
      </c>
      <c r="B5102">
        <v>1</v>
      </c>
      <c r="C5102" t="s">
        <v>76</v>
      </c>
      <c r="D5102" t="s">
        <v>79</v>
      </c>
      <c r="E5102" t="s">
        <v>126</v>
      </c>
      <c r="F5102" t="s">
        <v>14156</v>
      </c>
      <c r="G5102" t="s">
        <v>578</v>
      </c>
      <c r="H5102" t="s">
        <v>46</v>
      </c>
      <c r="I5102" t="s">
        <v>129</v>
      </c>
      <c r="J5102" t="s">
        <v>15</v>
      </c>
      <c r="K5102" t="s">
        <v>131</v>
      </c>
      <c r="L5102" t="s">
        <v>14157</v>
      </c>
      <c r="M5102" t="s">
        <v>14158</v>
      </c>
      <c r="N5102">
        <v>1.281666666</v>
      </c>
      <c r="O5102">
        <v>0</v>
      </c>
      <c r="P5102">
        <v>21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26.914999999999999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2771530</v>
      </c>
      <c r="B5103">
        <v>1</v>
      </c>
      <c r="C5103" t="s">
        <v>76</v>
      </c>
      <c r="D5103" t="s">
        <v>81</v>
      </c>
      <c r="E5103" t="s">
        <v>145</v>
      </c>
      <c r="F5103" t="s">
        <v>146</v>
      </c>
      <c r="G5103" t="s">
        <v>135</v>
      </c>
      <c r="H5103" t="s">
        <v>46</v>
      </c>
      <c r="I5103" t="s">
        <v>129</v>
      </c>
      <c r="J5103" t="s">
        <v>130</v>
      </c>
      <c r="K5103" t="s">
        <v>131</v>
      </c>
      <c r="L5103" t="s">
        <v>14159</v>
      </c>
      <c r="M5103" t="s">
        <v>14160</v>
      </c>
      <c r="N5103">
        <v>1.17</v>
      </c>
      <c r="O5103">
        <v>0</v>
      </c>
      <c r="P5103">
        <v>84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98.28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2771533</v>
      </c>
      <c r="B5104">
        <v>1</v>
      </c>
      <c r="C5104" t="s">
        <v>77</v>
      </c>
      <c r="D5104" t="s">
        <v>113</v>
      </c>
      <c r="E5104" t="s">
        <v>222</v>
      </c>
      <c r="F5104" t="s">
        <v>14161</v>
      </c>
      <c r="G5104" t="s">
        <v>199</v>
      </c>
      <c r="H5104" t="s">
        <v>47</v>
      </c>
      <c r="I5104" t="s">
        <v>129</v>
      </c>
      <c r="J5104" t="s">
        <v>130</v>
      </c>
      <c r="K5104" t="s">
        <v>131</v>
      </c>
      <c r="L5104" t="s">
        <v>14162</v>
      </c>
      <c r="M5104" t="s">
        <v>14163</v>
      </c>
      <c r="N5104">
        <v>0.13777777699999999</v>
      </c>
      <c r="O5104">
        <v>0</v>
      </c>
      <c r="P5104">
        <v>0</v>
      </c>
      <c r="Q5104">
        <v>1</v>
      </c>
      <c r="R5104">
        <v>5661</v>
      </c>
      <c r="S5104">
        <v>0</v>
      </c>
      <c r="T5104">
        <v>0</v>
      </c>
      <c r="U5104">
        <v>0</v>
      </c>
      <c r="V5104">
        <v>0</v>
      </c>
      <c r="W5104">
        <v>0.13777800000000001</v>
      </c>
      <c r="X5104">
        <v>779.95999600000005</v>
      </c>
      <c r="Y5104">
        <v>0</v>
      </c>
      <c r="Z5104">
        <v>0</v>
      </c>
    </row>
    <row r="5105" spans="1:26" x14ac:dyDescent="0.3">
      <c r="A5105">
        <v>2771541</v>
      </c>
      <c r="B5105">
        <v>1</v>
      </c>
      <c r="C5105" t="s">
        <v>76</v>
      </c>
      <c r="D5105" t="s">
        <v>100</v>
      </c>
      <c r="E5105" t="s">
        <v>138</v>
      </c>
      <c r="F5105" t="s">
        <v>14164</v>
      </c>
      <c r="G5105" t="s">
        <v>199</v>
      </c>
      <c r="H5105" t="s">
        <v>47</v>
      </c>
      <c r="I5105" t="s">
        <v>129</v>
      </c>
      <c r="J5105" t="s">
        <v>130</v>
      </c>
      <c r="K5105" t="s">
        <v>131</v>
      </c>
      <c r="L5105" t="s">
        <v>14165</v>
      </c>
      <c r="M5105" t="s">
        <v>14166</v>
      </c>
      <c r="N5105">
        <v>0.137222222</v>
      </c>
      <c r="O5105">
        <v>106</v>
      </c>
      <c r="P5105">
        <v>89</v>
      </c>
      <c r="Q5105">
        <v>0</v>
      </c>
      <c r="R5105">
        <v>0</v>
      </c>
      <c r="S5105">
        <v>0</v>
      </c>
      <c r="T5105">
        <v>0</v>
      </c>
      <c r="U5105">
        <v>14.545555999999999</v>
      </c>
      <c r="V5105">
        <v>12.212778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2771546</v>
      </c>
      <c r="B5106">
        <v>1</v>
      </c>
      <c r="C5106" t="s">
        <v>76</v>
      </c>
      <c r="D5106" t="s">
        <v>93</v>
      </c>
      <c r="E5106" t="s">
        <v>158</v>
      </c>
      <c r="F5106" t="s">
        <v>14167</v>
      </c>
      <c r="G5106" t="s">
        <v>199</v>
      </c>
      <c r="H5106" t="s">
        <v>47</v>
      </c>
      <c r="I5106" t="s">
        <v>129</v>
      </c>
      <c r="J5106" t="s">
        <v>130</v>
      </c>
      <c r="K5106" t="s">
        <v>131</v>
      </c>
      <c r="L5106" t="s">
        <v>14168</v>
      </c>
      <c r="M5106" t="s">
        <v>14169</v>
      </c>
      <c r="N5106">
        <v>0.97638888800000001</v>
      </c>
      <c r="O5106">
        <v>20</v>
      </c>
      <c r="P5106">
        <v>510</v>
      </c>
      <c r="Q5106">
        <v>0</v>
      </c>
      <c r="R5106">
        <v>0</v>
      </c>
      <c r="S5106">
        <v>0</v>
      </c>
      <c r="T5106">
        <v>0</v>
      </c>
      <c r="U5106">
        <v>19.527778000000001</v>
      </c>
      <c r="V5106">
        <v>497.95833299999998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2771561</v>
      </c>
      <c r="B5107">
        <v>1</v>
      </c>
      <c r="C5107" t="s">
        <v>76</v>
      </c>
      <c r="D5107" t="s">
        <v>78</v>
      </c>
      <c r="E5107" t="s">
        <v>126</v>
      </c>
      <c r="F5107" t="s">
        <v>1264</v>
      </c>
      <c r="G5107" t="s">
        <v>128</v>
      </c>
      <c r="H5107" t="s">
        <v>46</v>
      </c>
      <c r="I5107" t="s">
        <v>129</v>
      </c>
      <c r="J5107" t="s">
        <v>130</v>
      </c>
      <c r="K5107" t="s">
        <v>131</v>
      </c>
      <c r="L5107" t="s">
        <v>14170</v>
      </c>
      <c r="M5107" t="s">
        <v>14171</v>
      </c>
      <c r="N5107">
        <v>1.8872222219999999</v>
      </c>
      <c r="O5107">
        <v>0</v>
      </c>
      <c r="P5107">
        <v>63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118.895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2771560</v>
      </c>
      <c r="B5108">
        <v>1</v>
      </c>
      <c r="C5108" t="s">
        <v>76</v>
      </c>
      <c r="D5108" t="s">
        <v>94</v>
      </c>
      <c r="E5108" t="s">
        <v>222</v>
      </c>
      <c r="F5108" t="s">
        <v>14172</v>
      </c>
      <c r="G5108" t="s">
        <v>199</v>
      </c>
      <c r="H5108" t="s">
        <v>47</v>
      </c>
      <c r="I5108" t="s">
        <v>129</v>
      </c>
      <c r="J5108" t="s">
        <v>130</v>
      </c>
      <c r="K5108" t="s">
        <v>131</v>
      </c>
      <c r="L5108" t="s">
        <v>14173</v>
      </c>
      <c r="M5108" t="s">
        <v>14174</v>
      </c>
      <c r="N5108">
        <v>0.60138888800000001</v>
      </c>
      <c r="O5108">
        <v>42</v>
      </c>
      <c r="P5108">
        <v>309</v>
      </c>
      <c r="Q5108">
        <v>0</v>
      </c>
      <c r="R5108">
        <v>0</v>
      </c>
      <c r="S5108">
        <v>0</v>
      </c>
      <c r="T5108">
        <v>0</v>
      </c>
      <c r="U5108">
        <v>25.258333</v>
      </c>
      <c r="V5108">
        <v>185.82916599999999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2771569</v>
      </c>
      <c r="B5109">
        <v>1</v>
      </c>
      <c r="C5109" t="s">
        <v>77</v>
      </c>
      <c r="D5109" t="s">
        <v>114</v>
      </c>
      <c r="E5109" t="s">
        <v>153</v>
      </c>
      <c r="F5109" t="s">
        <v>14175</v>
      </c>
      <c r="G5109" t="s">
        <v>155</v>
      </c>
      <c r="H5109" t="s">
        <v>46</v>
      </c>
      <c r="I5109" t="s">
        <v>129</v>
      </c>
      <c r="J5109" t="s">
        <v>130</v>
      </c>
      <c r="K5109" t="s">
        <v>131</v>
      </c>
      <c r="L5109" t="s">
        <v>14176</v>
      </c>
      <c r="M5109" t="s">
        <v>14177</v>
      </c>
      <c r="N5109">
        <v>5.7536111109999997</v>
      </c>
      <c r="O5109">
        <v>0</v>
      </c>
      <c r="P5109">
        <v>5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28.768056000000001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2771572</v>
      </c>
      <c r="B5110">
        <v>1</v>
      </c>
      <c r="C5110" t="s">
        <v>76</v>
      </c>
      <c r="D5110" t="s">
        <v>92</v>
      </c>
      <c r="E5110" t="s">
        <v>126</v>
      </c>
      <c r="F5110" t="s">
        <v>8415</v>
      </c>
      <c r="G5110" t="s">
        <v>128</v>
      </c>
      <c r="H5110" t="s">
        <v>46</v>
      </c>
      <c r="I5110" t="s">
        <v>129</v>
      </c>
      <c r="J5110" t="s">
        <v>130</v>
      </c>
      <c r="K5110" t="s">
        <v>131</v>
      </c>
      <c r="L5110" t="s">
        <v>14178</v>
      </c>
      <c r="M5110" t="s">
        <v>14179</v>
      </c>
      <c r="N5110">
        <v>0.45861111100000002</v>
      </c>
      <c r="O5110">
        <v>0</v>
      </c>
      <c r="P5110">
        <v>0</v>
      </c>
      <c r="Q5110">
        <v>0</v>
      </c>
      <c r="R5110">
        <v>113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51.823056000000001</v>
      </c>
      <c r="Y5110">
        <v>0</v>
      </c>
      <c r="Z5110">
        <v>0</v>
      </c>
    </row>
    <row r="5111" spans="1:26" x14ac:dyDescent="0.3">
      <c r="A5111">
        <v>2771574</v>
      </c>
      <c r="B5111">
        <v>1</v>
      </c>
      <c r="C5111" t="s">
        <v>77</v>
      </c>
      <c r="D5111" t="s">
        <v>114</v>
      </c>
      <c r="E5111" t="s">
        <v>158</v>
      </c>
      <c r="F5111" t="s">
        <v>14180</v>
      </c>
      <c r="G5111" t="s">
        <v>199</v>
      </c>
      <c r="H5111" t="s">
        <v>47</v>
      </c>
      <c r="I5111" t="s">
        <v>129</v>
      </c>
      <c r="J5111" t="s">
        <v>130</v>
      </c>
      <c r="K5111" t="s">
        <v>131</v>
      </c>
      <c r="L5111" t="s">
        <v>14181</v>
      </c>
      <c r="M5111" t="s">
        <v>14182</v>
      </c>
      <c r="N5111">
        <v>0.45527777699999999</v>
      </c>
      <c r="O5111">
        <v>70</v>
      </c>
      <c r="P5111">
        <v>593</v>
      </c>
      <c r="Q5111">
        <v>0</v>
      </c>
      <c r="R5111">
        <v>0</v>
      </c>
      <c r="S5111">
        <v>0</v>
      </c>
      <c r="T5111">
        <v>0</v>
      </c>
      <c r="U5111">
        <v>31.869444000000001</v>
      </c>
      <c r="V5111">
        <v>269.97972199999998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2771578</v>
      </c>
      <c r="B5112">
        <v>1</v>
      </c>
      <c r="C5112" t="s">
        <v>76</v>
      </c>
      <c r="D5112" t="s">
        <v>100</v>
      </c>
      <c r="E5112" t="s">
        <v>153</v>
      </c>
      <c r="F5112" t="s">
        <v>14183</v>
      </c>
      <c r="G5112" t="s">
        <v>249</v>
      </c>
      <c r="H5112" t="s">
        <v>46</v>
      </c>
      <c r="I5112" t="s">
        <v>129</v>
      </c>
      <c r="J5112" t="s">
        <v>130</v>
      </c>
      <c r="K5112" t="s">
        <v>131</v>
      </c>
      <c r="L5112" t="s">
        <v>14184</v>
      </c>
      <c r="M5112" t="s">
        <v>14185</v>
      </c>
      <c r="N5112">
        <v>4.2027777769999997</v>
      </c>
      <c r="O5112">
        <v>0</v>
      </c>
      <c r="P5112">
        <v>2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8.4055560000000007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2771577</v>
      </c>
      <c r="B5113">
        <v>1</v>
      </c>
      <c r="C5113" t="s">
        <v>77</v>
      </c>
      <c r="D5113" t="s">
        <v>111</v>
      </c>
      <c r="E5113" t="s">
        <v>163</v>
      </c>
      <c r="F5113" t="s">
        <v>14186</v>
      </c>
      <c r="G5113" t="s">
        <v>160</v>
      </c>
      <c r="H5113" t="s">
        <v>47</v>
      </c>
      <c r="I5113" t="s">
        <v>129</v>
      </c>
      <c r="J5113" t="s">
        <v>130</v>
      </c>
      <c r="K5113" t="s">
        <v>131</v>
      </c>
      <c r="L5113" t="s">
        <v>14187</v>
      </c>
      <c r="M5113" t="s">
        <v>14188</v>
      </c>
      <c r="N5113">
        <v>1.0425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20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20.85</v>
      </c>
    </row>
    <row r="5114" spans="1:26" x14ac:dyDescent="0.3">
      <c r="A5114">
        <v>2771582</v>
      </c>
      <c r="B5114">
        <v>1</v>
      </c>
      <c r="C5114" t="s">
        <v>77</v>
      </c>
      <c r="D5114" t="s">
        <v>119</v>
      </c>
      <c r="E5114" t="s">
        <v>138</v>
      </c>
      <c r="F5114" t="s">
        <v>14189</v>
      </c>
      <c r="G5114" t="s">
        <v>199</v>
      </c>
      <c r="H5114" t="s">
        <v>47</v>
      </c>
      <c r="I5114" t="s">
        <v>339</v>
      </c>
      <c r="J5114" t="s">
        <v>130</v>
      </c>
      <c r="K5114" t="s">
        <v>131</v>
      </c>
      <c r="L5114" t="s">
        <v>14190</v>
      </c>
      <c r="M5114" t="s">
        <v>14191</v>
      </c>
      <c r="N5114">
        <v>4.1944443999999997E-2</v>
      </c>
      <c r="O5114">
        <v>46</v>
      </c>
      <c r="P5114">
        <v>3243</v>
      </c>
      <c r="Q5114">
        <v>0</v>
      </c>
      <c r="R5114">
        <v>0</v>
      </c>
      <c r="S5114">
        <v>0</v>
      </c>
      <c r="T5114">
        <v>0</v>
      </c>
      <c r="U5114">
        <v>1.9294439999999999</v>
      </c>
      <c r="V5114">
        <v>136.02583200000001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2771586</v>
      </c>
      <c r="B5115">
        <v>1</v>
      </c>
      <c r="C5115" t="s">
        <v>76</v>
      </c>
      <c r="D5115" t="s">
        <v>101</v>
      </c>
      <c r="E5115" t="s">
        <v>222</v>
      </c>
      <c r="F5115" t="s">
        <v>6106</v>
      </c>
      <c r="G5115" t="s">
        <v>199</v>
      </c>
      <c r="H5115" t="s">
        <v>47</v>
      </c>
      <c r="I5115" t="s">
        <v>129</v>
      </c>
      <c r="J5115" t="s">
        <v>130</v>
      </c>
      <c r="K5115" t="s">
        <v>131</v>
      </c>
      <c r="L5115" t="s">
        <v>14192</v>
      </c>
      <c r="M5115" t="s">
        <v>14193</v>
      </c>
      <c r="N5115">
        <v>0.1</v>
      </c>
      <c r="O5115">
        <v>63</v>
      </c>
      <c r="P5115">
        <v>178</v>
      </c>
      <c r="Q5115">
        <v>0</v>
      </c>
      <c r="R5115">
        <v>0</v>
      </c>
      <c r="S5115">
        <v>0</v>
      </c>
      <c r="T5115">
        <v>0</v>
      </c>
      <c r="U5115">
        <v>6.3</v>
      </c>
      <c r="V5115">
        <v>17.8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2771608</v>
      </c>
      <c r="B5116">
        <v>1</v>
      </c>
      <c r="C5116" t="s">
        <v>76</v>
      </c>
      <c r="D5116" t="s">
        <v>99</v>
      </c>
      <c r="E5116" t="s">
        <v>158</v>
      </c>
      <c r="F5116" t="s">
        <v>6606</v>
      </c>
      <c r="G5116" t="s">
        <v>728</v>
      </c>
      <c r="H5116" t="s">
        <v>47</v>
      </c>
      <c r="I5116" t="s">
        <v>129</v>
      </c>
      <c r="J5116" t="s">
        <v>130</v>
      </c>
      <c r="K5116" t="s">
        <v>142</v>
      </c>
      <c r="L5116" t="s">
        <v>14194</v>
      </c>
      <c r="M5116" t="s">
        <v>14195</v>
      </c>
      <c r="N5116">
        <v>0.61388888799999997</v>
      </c>
      <c r="O5116">
        <v>131</v>
      </c>
      <c r="P5116">
        <v>3850</v>
      </c>
      <c r="Q5116">
        <v>0</v>
      </c>
      <c r="R5116">
        <v>0</v>
      </c>
      <c r="S5116">
        <v>0</v>
      </c>
      <c r="T5116">
        <v>0</v>
      </c>
      <c r="U5116">
        <v>80.419443999999999</v>
      </c>
      <c r="V5116">
        <v>2363.4722190000002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2771590</v>
      </c>
      <c r="B5117">
        <v>1</v>
      </c>
      <c r="C5117" t="s">
        <v>76</v>
      </c>
      <c r="D5117" t="s">
        <v>84</v>
      </c>
      <c r="E5117" t="s">
        <v>145</v>
      </c>
      <c r="F5117" t="s">
        <v>13470</v>
      </c>
      <c r="G5117" t="s">
        <v>128</v>
      </c>
      <c r="H5117" t="s">
        <v>46</v>
      </c>
      <c r="I5117" t="s">
        <v>129</v>
      </c>
      <c r="J5117" t="s">
        <v>130</v>
      </c>
      <c r="K5117" t="s">
        <v>131</v>
      </c>
      <c r="L5117" t="s">
        <v>14196</v>
      </c>
      <c r="M5117" t="s">
        <v>14197</v>
      </c>
      <c r="N5117">
        <v>2.150833333</v>
      </c>
      <c r="O5117">
        <v>0</v>
      </c>
      <c r="P5117">
        <v>51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109.6925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2771591</v>
      </c>
      <c r="B5118">
        <v>1</v>
      </c>
      <c r="C5118" t="s">
        <v>77</v>
      </c>
      <c r="D5118" t="s">
        <v>124</v>
      </c>
      <c r="E5118" t="s">
        <v>153</v>
      </c>
      <c r="F5118" t="s">
        <v>14198</v>
      </c>
      <c r="G5118" t="s">
        <v>155</v>
      </c>
      <c r="H5118" t="s">
        <v>46</v>
      </c>
      <c r="I5118" t="s">
        <v>129</v>
      </c>
      <c r="J5118" t="s">
        <v>130</v>
      </c>
      <c r="K5118" t="s">
        <v>131</v>
      </c>
      <c r="L5118" t="s">
        <v>14199</v>
      </c>
      <c r="M5118" t="s">
        <v>14200</v>
      </c>
      <c r="N5118">
        <v>3.5536111109999999</v>
      </c>
      <c r="O5118">
        <v>0</v>
      </c>
      <c r="P5118">
        <v>5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17.768056000000001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2771595</v>
      </c>
      <c r="B5119">
        <v>1</v>
      </c>
      <c r="C5119" t="s">
        <v>76</v>
      </c>
      <c r="D5119" t="s">
        <v>79</v>
      </c>
      <c r="E5119" t="s">
        <v>167</v>
      </c>
      <c r="F5119" t="s">
        <v>14201</v>
      </c>
      <c r="G5119" t="s">
        <v>160</v>
      </c>
      <c r="H5119" t="s">
        <v>46</v>
      </c>
      <c r="I5119" t="s">
        <v>129</v>
      </c>
      <c r="J5119" t="s">
        <v>130</v>
      </c>
      <c r="K5119" t="s">
        <v>131</v>
      </c>
      <c r="L5119" t="s">
        <v>14202</v>
      </c>
      <c r="M5119" t="s">
        <v>14203</v>
      </c>
      <c r="N5119">
        <v>7.0833332999999998E-2</v>
      </c>
      <c r="O5119">
        <v>0</v>
      </c>
      <c r="P5119">
        <v>165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11.6875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2771597</v>
      </c>
      <c r="B5120">
        <v>1</v>
      </c>
      <c r="C5120" t="s">
        <v>77</v>
      </c>
      <c r="D5120" t="s">
        <v>116</v>
      </c>
      <c r="E5120" t="s">
        <v>153</v>
      </c>
      <c r="F5120" t="s">
        <v>14204</v>
      </c>
      <c r="G5120" t="s">
        <v>155</v>
      </c>
      <c r="H5120" t="s">
        <v>46</v>
      </c>
      <c r="I5120" t="s">
        <v>129</v>
      </c>
      <c r="J5120" t="s">
        <v>130</v>
      </c>
      <c r="K5120" t="s">
        <v>131</v>
      </c>
      <c r="L5120" t="s">
        <v>14205</v>
      </c>
      <c r="M5120" t="s">
        <v>14206</v>
      </c>
      <c r="N5120">
        <v>4.5488888879999996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4.548889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2771614</v>
      </c>
      <c r="B5121">
        <v>1</v>
      </c>
      <c r="C5121" t="s">
        <v>76</v>
      </c>
      <c r="D5121" t="s">
        <v>78</v>
      </c>
      <c r="E5121" t="s">
        <v>153</v>
      </c>
      <c r="F5121" t="s">
        <v>14207</v>
      </c>
      <c r="G5121" t="s">
        <v>155</v>
      </c>
      <c r="H5121" t="s">
        <v>46</v>
      </c>
      <c r="I5121" t="s">
        <v>129</v>
      </c>
      <c r="J5121" t="s">
        <v>130</v>
      </c>
      <c r="K5121" t="s">
        <v>131</v>
      </c>
      <c r="L5121" t="s">
        <v>14208</v>
      </c>
      <c r="M5121" t="s">
        <v>14209</v>
      </c>
      <c r="N5121">
        <v>2.1922222219999998</v>
      </c>
      <c r="O5121">
        <v>0</v>
      </c>
      <c r="P5121">
        <v>3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6.5766669999999996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2771617</v>
      </c>
      <c r="B5122">
        <v>1</v>
      </c>
      <c r="C5122" t="s">
        <v>76</v>
      </c>
      <c r="D5122" t="s">
        <v>81</v>
      </c>
      <c r="E5122" t="s">
        <v>167</v>
      </c>
      <c r="F5122" t="s">
        <v>6296</v>
      </c>
      <c r="G5122" t="s">
        <v>195</v>
      </c>
      <c r="H5122" t="s">
        <v>46</v>
      </c>
      <c r="I5122" t="s">
        <v>129</v>
      </c>
      <c r="J5122" t="s">
        <v>130</v>
      </c>
      <c r="K5122" t="s">
        <v>131</v>
      </c>
      <c r="L5122" t="s">
        <v>14210</v>
      </c>
      <c r="M5122" t="s">
        <v>14211</v>
      </c>
      <c r="N5122">
        <v>3.239166666</v>
      </c>
      <c r="O5122">
        <v>0</v>
      </c>
      <c r="P5122">
        <v>251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813.03083300000003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2771612</v>
      </c>
      <c r="B5123">
        <v>1</v>
      </c>
      <c r="C5123" t="s">
        <v>77</v>
      </c>
      <c r="D5123" t="s">
        <v>118</v>
      </c>
      <c r="E5123" t="s">
        <v>163</v>
      </c>
      <c r="F5123" t="s">
        <v>14212</v>
      </c>
      <c r="G5123" t="s">
        <v>199</v>
      </c>
      <c r="H5123" t="s">
        <v>47</v>
      </c>
      <c r="I5123" t="s">
        <v>129</v>
      </c>
      <c r="J5123" t="s">
        <v>130</v>
      </c>
      <c r="K5123" t="s">
        <v>131</v>
      </c>
      <c r="L5123" t="s">
        <v>14213</v>
      </c>
      <c r="M5123" t="s">
        <v>14214</v>
      </c>
      <c r="N5123">
        <v>0.141666666</v>
      </c>
      <c r="O5123">
        <v>8</v>
      </c>
      <c r="P5123">
        <v>3333</v>
      </c>
      <c r="Q5123">
        <v>0</v>
      </c>
      <c r="R5123">
        <v>0</v>
      </c>
      <c r="S5123">
        <v>0</v>
      </c>
      <c r="T5123">
        <v>0</v>
      </c>
      <c r="U5123">
        <v>1.1333329999999999</v>
      </c>
      <c r="V5123">
        <v>472.17499800000002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2771622</v>
      </c>
      <c r="B5124">
        <v>1</v>
      </c>
      <c r="C5124" t="s">
        <v>76</v>
      </c>
      <c r="D5124" t="s">
        <v>96</v>
      </c>
      <c r="E5124" t="s">
        <v>167</v>
      </c>
      <c r="F5124" t="s">
        <v>14215</v>
      </c>
      <c r="G5124" t="s">
        <v>578</v>
      </c>
      <c r="H5124" t="s">
        <v>46</v>
      </c>
      <c r="I5124" t="s">
        <v>129</v>
      </c>
      <c r="J5124" t="s">
        <v>15</v>
      </c>
      <c r="K5124" t="s">
        <v>131</v>
      </c>
      <c r="L5124" t="s">
        <v>14216</v>
      </c>
      <c r="M5124" t="s">
        <v>14217</v>
      </c>
      <c r="N5124">
        <v>0.63055555500000005</v>
      </c>
      <c r="O5124">
        <v>0</v>
      </c>
      <c r="P5124">
        <v>36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22.7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2771623</v>
      </c>
      <c r="B5125">
        <v>1</v>
      </c>
      <c r="C5125" t="s">
        <v>76</v>
      </c>
      <c r="D5125" t="s">
        <v>79</v>
      </c>
      <c r="E5125" t="s">
        <v>158</v>
      </c>
      <c r="F5125" t="s">
        <v>14218</v>
      </c>
      <c r="G5125" t="s">
        <v>199</v>
      </c>
      <c r="H5125" t="s">
        <v>47</v>
      </c>
      <c r="I5125" t="s">
        <v>129</v>
      </c>
      <c r="J5125" t="s">
        <v>130</v>
      </c>
      <c r="K5125" t="s">
        <v>131</v>
      </c>
      <c r="L5125" t="s">
        <v>14219</v>
      </c>
      <c r="M5125" t="s">
        <v>14220</v>
      </c>
      <c r="N5125">
        <v>0.16527777699999999</v>
      </c>
      <c r="O5125">
        <v>9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1.4875</v>
      </c>
      <c r="V5125">
        <v>0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2771627</v>
      </c>
      <c r="B5126">
        <v>1</v>
      </c>
      <c r="C5126" t="s">
        <v>77</v>
      </c>
      <c r="D5126" t="s">
        <v>114</v>
      </c>
      <c r="E5126" t="s">
        <v>158</v>
      </c>
      <c r="F5126" t="s">
        <v>14221</v>
      </c>
      <c r="G5126" t="s">
        <v>199</v>
      </c>
      <c r="H5126" t="s">
        <v>47</v>
      </c>
      <c r="I5126" t="s">
        <v>339</v>
      </c>
      <c r="J5126" t="s">
        <v>130</v>
      </c>
      <c r="K5126" t="s">
        <v>131</v>
      </c>
      <c r="L5126" t="s">
        <v>14222</v>
      </c>
      <c r="M5126" t="s">
        <v>14223</v>
      </c>
      <c r="N5126">
        <v>1.1111111E-2</v>
      </c>
      <c r="O5126">
        <v>48</v>
      </c>
      <c r="P5126">
        <v>253</v>
      </c>
      <c r="Q5126">
        <v>0</v>
      </c>
      <c r="R5126">
        <v>0</v>
      </c>
      <c r="S5126">
        <v>0</v>
      </c>
      <c r="T5126">
        <v>0</v>
      </c>
      <c r="U5126">
        <v>0.53333299999999995</v>
      </c>
      <c r="V5126">
        <v>2.8111109999999999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2771633</v>
      </c>
      <c r="B5127">
        <v>1</v>
      </c>
      <c r="C5127" t="s">
        <v>76</v>
      </c>
      <c r="D5127" t="s">
        <v>81</v>
      </c>
      <c r="E5127" t="s">
        <v>153</v>
      </c>
      <c r="F5127" t="s">
        <v>9349</v>
      </c>
      <c r="G5127" t="s">
        <v>155</v>
      </c>
      <c r="H5127" t="s">
        <v>46</v>
      </c>
      <c r="I5127" t="s">
        <v>129</v>
      </c>
      <c r="J5127" t="s">
        <v>130</v>
      </c>
      <c r="K5127" t="s">
        <v>131</v>
      </c>
      <c r="L5127" t="s">
        <v>14224</v>
      </c>
      <c r="M5127" t="s">
        <v>14225</v>
      </c>
      <c r="N5127">
        <v>5.4336111110000003</v>
      </c>
      <c r="O5127">
        <v>0</v>
      </c>
      <c r="P5127">
        <v>19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103.23861100000001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2771632</v>
      </c>
      <c r="B5128">
        <v>1</v>
      </c>
      <c r="C5128" t="s">
        <v>77</v>
      </c>
      <c r="D5128" t="s">
        <v>114</v>
      </c>
      <c r="E5128" t="s">
        <v>153</v>
      </c>
      <c r="F5128" t="s">
        <v>14226</v>
      </c>
      <c r="G5128" t="s">
        <v>206</v>
      </c>
      <c r="H5128" t="s">
        <v>46</v>
      </c>
      <c r="I5128" t="s">
        <v>129</v>
      </c>
      <c r="J5128" t="s">
        <v>130</v>
      </c>
      <c r="K5128" t="s">
        <v>131</v>
      </c>
      <c r="L5128" t="s">
        <v>14227</v>
      </c>
      <c r="M5128" t="s">
        <v>14228</v>
      </c>
      <c r="N5128">
        <v>2.0266666660000001</v>
      </c>
      <c r="O5128">
        <v>0</v>
      </c>
      <c r="P5128">
        <v>6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12.16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2771647</v>
      </c>
      <c r="B5129">
        <v>1</v>
      </c>
      <c r="C5129" t="s">
        <v>76</v>
      </c>
      <c r="D5129" t="s">
        <v>89</v>
      </c>
      <c r="E5129" t="s">
        <v>126</v>
      </c>
      <c r="F5129" t="s">
        <v>14229</v>
      </c>
      <c r="G5129" t="s">
        <v>128</v>
      </c>
      <c r="H5129" t="s">
        <v>46</v>
      </c>
      <c r="I5129" t="s">
        <v>129</v>
      </c>
      <c r="J5129" t="s">
        <v>130</v>
      </c>
      <c r="K5129" t="s">
        <v>131</v>
      </c>
      <c r="L5129" t="s">
        <v>14230</v>
      </c>
      <c r="M5129" t="s">
        <v>14231</v>
      </c>
      <c r="N5129">
        <v>1.8811111110000001</v>
      </c>
      <c r="O5129">
        <v>0</v>
      </c>
      <c r="P5129">
        <v>57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107.223333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2771646</v>
      </c>
      <c r="B5130">
        <v>1</v>
      </c>
      <c r="C5130" t="s">
        <v>76</v>
      </c>
      <c r="D5130" t="s">
        <v>84</v>
      </c>
      <c r="E5130" t="s">
        <v>163</v>
      </c>
      <c r="F5130" t="s">
        <v>14232</v>
      </c>
      <c r="G5130" t="s">
        <v>199</v>
      </c>
      <c r="H5130" t="s">
        <v>47</v>
      </c>
      <c r="I5130" t="s">
        <v>129</v>
      </c>
      <c r="J5130" t="s">
        <v>130</v>
      </c>
      <c r="K5130" t="s">
        <v>131</v>
      </c>
      <c r="L5130" t="s">
        <v>14233</v>
      </c>
      <c r="M5130" t="s">
        <v>14234</v>
      </c>
      <c r="N5130">
        <v>0.245277777</v>
      </c>
      <c r="O5130">
        <v>1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0.245278</v>
      </c>
      <c r="V5130">
        <v>0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2771655</v>
      </c>
      <c r="B5131">
        <v>1</v>
      </c>
      <c r="C5131" t="s">
        <v>77</v>
      </c>
      <c r="D5131" t="s">
        <v>113</v>
      </c>
      <c r="E5131" t="s">
        <v>126</v>
      </c>
      <c r="F5131" t="s">
        <v>14235</v>
      </c>
      <c r="G5131" t="s">
        <v>128</v>
      </c>
      <c r="H5131" t="s">
        <v>46</v>
      </c>
      <c r="I5131" t="s">
        <v>129</v>
      </c>
      <c r="J5131" t="s">
        <v>130</v>
      </c>
      <c r="K5131" t="s">
        <v>131</v>
      </c>
      <c r="L5131" t="s">
        <v>14236</v>
      </c>
      <c r="M5131" t="s">
        <v>14237</v>
      </c>
      <c r="N5131">
        <v>2.9011111110000001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21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60.923333</v>
      </c>
    </row>
    <row r="5132" spans="1:26" x14ac:dyDescent="0.3">
      <c r="A5132">
        <v>2771658</v>
      </c>
      <c r="B5132">
        <v>1</v>
      </c>
      <c r="C5132" t="s">
        <v>76</v>
      </c>
      <c r="D5132" t="s">
        <v>94</v>
      </c>
      <c r="E5132" t="s">
        <v>126</v>
      </c>
      <c r="F5132" t="s">
        <v>14238</v>
      </c>
      <c r="G5132" t="s">
        <v>160</v>
      </c>
      <c r="H5132" t="s">
        <v>46</v>
      </c>
      <c r="I5132" t="s">
        <v>129</v>
      </c>
      <c r="J5132" t="s">
        <v>130</v>
      </c>
      <c r="K5132" t="s">
        <v>131</v>
      </c>
      <c r="L5132" t="s">
        <v>14239</v>
      </c>
      <c r="M5132" t="s">
        <v>14240</v>
      </c>
      <c r="N5132">
        <v>2.6147222220000002</v>
      </c>
      <c r="O5132">
        <v>0</v>
      </c>
      <c r="P5132">
        <v>0</v>
      </c>
      <c r="Q5132">
        <v>0</v>
      </c>
      <c r="R5132">
        <v>34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88.900555999999995</v>
      </c>
      <c r="Y5132">
        <v>0</v>
      </c>
      <c r="Z5132">
        <v>0</v>
      </c>
    </row>
    <row r="5133" spans="1:26" x14ac:dyDescent="0.3">
      <c r="A5133">
        <v>2771659</v>
      </c>
      <c r="B5133">
        <v>1</v>
      </c>
      <c r="C5133" t="s">
        <v>77</v>
      </c>
      <c r="D5133" t="s">
        <v>118</v>
      </c>
      <c r="E5133" t="s">
        <v>163</v>
      </c>
      <c r="F5133" t="s">
        <v>14241</v>
      </c>
      <c r="G5133" t="s">
        <v>199</v>
      </c>
      <c r="H5133" t="s">
        <v>47</v>
      </c>
      <c r="I5133" t="s">
        <v>339</v>
      </c>
      <c r="J5133" t="s">
        <v>130</v>
      </c>
      <c r="K5133" t="s">
        <v>131</v>
      </c>
      <c r="L5133" t="s">
        <v>14242</v>
      </c>
      <c r="M5133" t="s">
        <v>14243</v>
      </c>
      <c r="N5133">
        <v>8.3333330000000001E-3</v>
      </c>
      <c r="O5133">
        <v>3</v>
      </c>
      <c r="P5133">
        <v>5813</v>
      </c>
      <c r="Q5133">
        <v>0</v>
      </c>
      <c r="R5133">
        <v>0</v>
      </c>
      <c r="S5133">
        <v>0</v>
      </c>
      <c r="T5133">
        <v>0</v>
      </c>
      <c r="U5133">
        <v>2.5000000000000001E-2</v>
      </c>
      <c r="V5133">
        <v>48.441665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2771665</v>
      </c>
      <c r="B5134">
        <v>1</v>
      </c>
      <c r="C5134" t="s">
        <v>76</v>
      </c>
      <c r="D5134" t="s">
        <v>105</v>
      </c>
      <c r="E5134" t="s">
        <v>126</v>
      </c>
      <c r="F5134" t="s">
        <v>14244</v>
      </c>
      <c r="G5134" t="s">
        <v>128</v>
      </c>
      <c r="H5134" t="s">
        <v>46</v>
      </c>
      <c r="I5134" t="s">
        <v>129</v>
      </c>
      <c r="J5134" t="s">
        <v>130</v>
      </c>
      <c r="K5134" t="s">
        <v>131</v>
      </c>
      <c r="L5134" t="s">
        <v>14245</v>
      </c>
      <c r="M5134" t="s">
        <v>14246</v>
      </c>
      <c r="N5134">
        <v>1.4472222219999999</v>
      </c>
      <c r="O5134">
        <v>0</v>
      </c>
      <c r="P5134">
        <v>0</v>
      </c>
      <c r="Q5134">
        <v>0</v>
      </c>
      <c r="R5134">
        <v>45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65.125</v>
      </c>
      <c r="Y5134">
        <v>0</v>
      </c>
      <c r="Z5134">
        <v>0</v>
      </c>
    </row>
    <row r="5135" spans="1:26" x14ac:dyDescent="0.3">
      <c r="A5135">
        <v>2771677</v>
      </c>
      <c r="B5135">
        <v>1</v>
      </c>
      <c r="C5135" t="s">
        <v>76</v>
      </c>
      <c r="D5135" t="s">
        <v>83</v>
      </c>
      <c r="E5135" t="s">
        <v>153</v>
      </c>
      <c r="F5135" t="s">
        <v>14247</v>
      </c>
      <c r="G5135" t="s">
        <v>249</v>
      </c>
      <c r="H5135" t="s">
        <v>46</v>
      </c>
      <c r="I5135" t="s">
        <v>129</v>
      </c>
      <c r="J5135" t="s">
        <v>130</v>
      </c>
      <c r="K5135" t="s">
        <v>131</v>
      </c>
      <c r="L5135" t="s">
        <v>14248</v>
      </c>
      <c r="M5135" t="s">
        <v>14249</v>
      </c>
      <c r="N5135">
        <v>4.9397222220000003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4.9397219999999997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2771676</v>
      </c>
      <c r="B5136">
        <v>1</v>
      </c>
      <c r="C5136" t="s">
        <v>76</v>
      </c>
      <c r="D5136" t="s">
        <v>79</v>
      </c>
      <c r="E5136" t="s">
        <v>167</v>
      </c>
      <c r="F5136" t="s">
        <v>9497</v>
      </c>
      <c r="G5136" t="s">
        <v>160</v>
      </c>
      <c r="H5136" t="s">
        <v>46</v>
      </c>
      <c r="I5136" t="s">
        <v>129</v>
      </c>
      <c r="J5136" t="s">
        <v>130</v>
      </c>
      <c r="K5136" t="s">
        <v>131</v>
      </c>
      <c r="L5136" t="s">
        <v>14250</v>
      </c>
      <c r="M5136" t="s">
        <v>14251</v>
      </c>
      <c r="N5136">
        <v>0.397777777</v>
      </c>
      <c r="O5136">
        <v>0</v>
      </c>
      <c r="P5136">
        <v>572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227.52888799999999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2771671</v>
      </c>
      <c r="B5137">
        <v>1</v>
      </c>
      <c r="C5137" t="s">
        <v>76</v>
      </c>
      <c r="D5137" t="s">
        <v>93</v>
      </c>
      <c r="E5137" t="s">
        <v>153</v>
      </c>
      <c r="F5137" t="s">
        <v>14252</v>
      </c>
      <c r="G5137" t="s">
        <v>249</v>
      </c>
      <c r="H5137" t="s">
        <v>46</v>
      </c>
      <c r="I5137" t="s">
        <v>129</v>
      </c>
      <c r="J5137" t="s">
        <v>130</v>
      </c>
      <c r="K5137" t="s">
        <v>131</v>
      </c>
      <c r="L5137" t="s">
        <v>14253</v>
      </c>
      <c r="M5137" t="s">
        <v>14254</v>
      </c>
      <c r="N5137">
        <v>3.284166666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3.2841670000000001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2771672</v>
      </c>
      <c r="B5138">
        <v>1</v>
      </c>
      <c r="C5138" t="s">
        <v>77</v>
      </c>
      <c r="D5138" t="s">
        <v>117</v>
      </c>
      <c r="E5138" t="s">
        <v>153</v>
      </c>
      <c r="F5138" t="s">
        <v>14255</v>
      </c>
      <c r="G5138" t="s">
        <v>155</v>
      </c>
      <c r="H5138" t="s">
        <v>46</v>
      </c>
      <c r="I5138" t="s">
        <v>129</v>
      </c>
      <c r="J5138" t="s">
        <v>130</v>
      </c>
      <c r="K5138" t="s">
        <v>131</v>
      </c>
      <c r="L5138" t="s">
        <v>14256</v>
      </c>
      <c r="M5138" t="s">
        <v>14257</v>
      </c>
      <c r="N5138">
        <v>1.160555555</v>
      </c>
      <c r="O5138">
        <v>0</v>
      </c>
      <c r="P5138">
        <v>0</v>
      </c>
      <c r="Q5138">
        <v>0</v>
      </c>
      <c r="R5138">
        <v>2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2.3211110000000001</v>
      </c>
      <c r="Y5138">
        <v>0</v>
      </c>
      <c r="Z5138">
        <v>0</v>
      </c>
    </row>
    <row r="5139" spans="1:26" x14ac:dyDescent="0.3">
      <c r="A5139">
        <v>2771681</v>
      </c>
      <c r="B5139">
        <v>1</v>
      </c>
      <c r="C5139" t="s">
        <v>76</v>
      </c>
      <c r="D5139" t="s">
        <v>89</v>
      </c>
      <c r="E5139" t="s">
        <v>158</v>
      </c>
      <c r="F5139" t="s">
        <v>14258</v>
      </c>
      <c r="G5139" t="s">
        <v>199</v>
      </c>
      <c r="H5139" t="s">
        <v>47</v>
      </c>
      <c r="I5139" t="s">
        <v>339</v>
      </c>
      <c r="J5139" t="s">
        <v>130</v>
      </c>
      <c r="K5139" t="s">
        <v>131</v>
      </c>
      <c r="L5139" t="s">
        <v>14259</v>
      </c>
      <c r="M5139" t="s">
        <v>14260</v>
      </c>
      <c r="N5139">
        <v>1.7222221999999999E-2</v>
      </c>
      <c r="O5139">
        <v>31</v>
      </c>
      <c r="P5139">
        <v>573</v>
      </c>
      <c r="Q5139">
        <v>0</v>
      </c>
      <c r="R5139">
        <v>0</v>
      </c>
      <c r="S5139">
        <v>0</v>
      </c>
      <c r="T5139">
        <v>0</v>
      </c>
      <c r="U5139">
        <v>0.53388899999999995</v>
      </c>
      <c r="V5139">
        <v>9.8683329999999998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2771784</v>
      </c>
      <c r="B5140">
        <v>1</v>
      </c>
      <c r="C5140" t="s">
        <v>77</v>
      </c>
      <c r="D5140" t="s">
        <v>118</v>
      </c>
      <c r="E5140" t="s">
        <v>163</v>
      </c>
      <c r="F5140" t="s">
        <v>14261</v>
      </c>
      <c r="G5140" t="s">
        <v>187</v>
      </c>
      <c r="H5140" t="s">
        <v>47</v>
      </c>
      <c r="I5140" t="s">
        <v>129</v>
      </c>
      <c r="J5140" t="s">
        <v>130</v>
      </c>
      <c r="K5140" t="s">
        <v>131</v>
      </c>
      <c r="L5140" t="s">
        <v>14262</v>
      </c>
      <c r="M5140" t="s">
        <v>14263</v>
      </c>
      <c r="N5140">
        <v>8.006388888</v>
      </c>
      <c r="O5140">
        <v>0</v>
      </c>
      <c r="P5140">
        <v>435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3482.7791659999998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2771684</v>
      </c>
      <c r="B5141">
        <v>1</v>
      </c>
      <c r="C5141" t="s">
        <v>76</v>
      </c>
      <c r="D5141" t="s">
        <v>78</v>
      </c>
      <c r="E5141" t="s">
        <v>126</v>
      </c>
      <c r="F5141" t="s">
        <v>9312</v>
      </c>
      <c r="G5141" t="s">
        <v>371</v>
      </c>
      <c r="H5141" t="s">
        <v>46</v>
      </c>
      <c r="I5141" t="s">
        <v>129</v>
      </c>
      <c r="J5141" t="s">
        <v>130</v>
      </c>
      <c r="K5141" t="s">
        <v>131</v>
      </c>
      <c r="L5141" t="s">
        <v>14264</v>
      </c>
      <c r="M5141" t="s">
        <v>14265</v>
      </c>
      <c r="N5141">
        <v>1.8025</v>
      </c>
      <c r="O5141">
        <v>0</v>
      </c>
      <c r="P5141">
        <v>8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14.42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2771686</v>
      </c>
      <c r="B5142">
        <v>1</v>
      </c>
      <c r="C5142" t="s">
        <v>76</v>
      </c>
      <c r="D5142" t="s">
        <v>93</v>
      </c>
      <c r="E5142" t="s">
        <v>158</v>
      </c>
      <c r="F5142" t="s">
        <v>14266</v>
      </c>
      <c r="G5142" t="s">
        <v>199</v>
      </c>
      <c r="H5142" t="s">
        <v>47</v>
      </c>
      <c r="I5142" t="s">
        <v>129</v>
      </c>
      <c r="J5142" t="s">
        <v>130</v>
      </c>
      <c r="K5142" t="s">
        <v>131</v>
      </c>
      <c r="L5142" t="s">
        <v>14267</v>
      </c>
      <c r="M5142" t="s">
        <v>14268</v>
      </c>
      <c r="N5142">
        <v>4.403611111</v>
      </c>
      <c r="O5142">
        <v>0</v>
      </c>
      <c r="P5142">
        <v>49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215.77694399999999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2771687</v>
      </c>
      <c r="B5143">
        <v>1</v>
      </c>
      <c r="C5143" t="s">
        <v>76</v>
      </c>
      <c r="D5143" t="s">
        <v>85</v>
      </c>
      <c r="E5143" t="s">
        <v>153</v>
      </c>
      <c r="F5143" t="s">
        <v>2774</v>
      </c>
      <c r="G5143" t="s">
        <v>155</v>
      </c>
      <c r="H5143" t="s">
        <v>46</v>
      </c>
      <c r="I5143" t="s">
        <v>129</v>
      </c>
      <c r="J5143" t="s">
        <v>130</v>
      </c>
      <c r="K5143" t="s">
        <v>131</v>
      </c>
      <c r="L5143" t="s">
        <v>14269</v>
      </c>
      <c r="M5143" t="s">
        <v>14270</v>
      </c>
      <c r="N5143">
        <v>2.804444444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2.8044440000000002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2771688</v>
      </c>
      <c r="B5144">
        <v>1</v>
      </c>
      <c r="C5144" t="s">
        <v>76</v>
      </c>
      <c r="D5144" t="s">
        <v>93</v>
      </c>
      <c r="E5144" t="s">
        <v>153</v>
      </c>
      <c r="F5144" t="s">
        <v>14271</v>
      </c>
      <c r="G5144" t="s">
        <v>206</v>
      </c>
      <c r="H5144" t="s">
        <v>46</v>
      </c>
      <c r="I5144" t="s">
        <v>129</v>
      </c>
      <c r="J5144" t="s">
        <v>130</v>
      </c>
      <c r="K5144" t="s">
        <v>131</v>
      </c>
      <c r="L5144" t="s">
        <v>14272</v>
      </c>
      <c r="M5144" t="s">
        <v>14273</v>
      </c>
      <c r="N5144">
        <v>5.7772222219999998</v>
      </c>
      <c r="O5144">
        <v>0</v>
      </c>
      <c r="P5144">
        <v>4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23.108889000000001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2771689</v>
      </c>
      <c r="B5145">
        <v>1</v>
      </c>
      <c r="C5145" t="s">
        <v>76</v>
      </c>
      <c r="D5145" t="s">
        <v>96</v>
      </c>
      <c r="E5145" t="s">
        <v>145</v>
      </c>
      <c r="F5145" t="s">
        <v>14274</v>
      </c>
      <c r="G5145" t="s">
        <v>128</v>
      </c>
      <c r="H5145" t="s">
        <v>46</v>
      </c>
      <c r="I5145" t="s">
        <v>129</v>
      </c>
      <c r="J5145" t="s">
        <v>130</v>
      </c>
      <c r="K5145" t="s">
        <v>131</v>
      </c>
      <c r="L5145" t="s">
        <v>14275</v>
      </c>
      <c r="M5145" t="s">
        <v>14276</v>
      </c>
      <c r="N5145">
        <v>0.98888888799999997</v>
      </c>
      <c r="O5145">
        <v>0</v>
      </c>
      <c r="P5145">
        <v>4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3.9555560000000001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2771742</v>
      </c>
      <c r="B5146">
        <v>1</v>
      </c>
      <c r="C5146" t="s">
        <v>77</v>
      </c>
      <c r="D5146" t="s">
        <v>116</v>
      </c>
      <c r="E5146" t="s">
        <v>158</v>
      </c>
      <c r="F5146" t="s">
        <v>5737</v>
      </c>
      <c r="G5146" t="s">
        <v>199</v>
      </c>
      <c r="H5146" t="s">
        <v>47</v>
      </c>
      <c r="I5146" t="s">
        <v>129</v>
      </c>
      <c r="J5146" t="s">
        <v>130</v>
      </c>
      <c r="K5146" t="s">
        <v>131</v>
      </c>
      <c r="L5146" t="s">
        <v>14277</v>
      </c>
      <c r="M5146" t="s">
        <v>14278</v>
      </c>
      <c r="N5146">
        <v>1.7294444440000001</v>
      </c>
      <c r="O5146">
        <v>97</v>
      </c>
      <c r="P5146">
        <v>106</v>
      </c>
      <c r="Q5146">
        <v>0</v>
      </c>
      <c r="R5146">
        <v>0</v>
      </c>
      <c r="S5146">
        <v>0</v>
      </c>
      <c r="T5146">
        <v>0</v>
      </c>
      <c r="U5146">
        <v>167.756111</v>
      </c>
      <c r="V5146">
        <v>183.321111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2771695</v>
      </c>
      <c r="B5147">
        <v>1</v>
      </c>
      <c r="C5147" t="s">
        <v>76</v>
      </c>
      <c r="D5147" t="s">
        <v>102</v>
      </c>
      <c r="E5147" t="s">
        <v>167</v>
      </c>
      <c r="F5147" t="s">
        <v>14279</v>
      </c>
      <c r="G5147" t="s">
        <v>160</v>
      </c>
      <c r="H5147" t="s">
        <v>46</v>
      </c>
      <c r="I5147" t="s">
        <v>129</v>
      </c>
      <c r="J5147" t="s">
        <v>130</v>
      </c>
      <c r="K5147" t="s">
        <v>131</v>
      </c>
      <c r="L5147" t="s">
        <v>14280</v>
      </c>
      <c r="M5147" t="s">
        <v>14281</v>
      </c>
      <c r="N5147">
        <v>0.48361111099999998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119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57.549722000000003</v>
      </c>
    </row>
    <row r="5148" spans="1:26" x14ac:dyDescent="0.3">
      <c r="A5148">
        <v>2771694</v>
      </c>
      <c r="B5148">
        <v>1</v>
      </c>
      <c r="C5148" t="s">
        <v>76</v>
      </c>
      <c r="D5148" t="s">
        <v>104</v>
      </c>
      <c r="E5148" t="s">
        <v>126</v>
      </c>
      <c r="F5148" t="s">
        <v>14282</v>
      </c>
      <c r="G5148" t="s">
        <v>128</v>
      </c>
      <c r="H5148" t="s">
        <v>46</v>
      </c>
      <c r="I5148" t="s">
        <v>129</v>
      </c>
      <c r="J5148" t="s">
        <v>130</v>
      </c>
      <c r="K5148" t="s">
        <v>131</v>
      </c>
      <c r="L5148" t="s">
        <v>14283</v>
      </c>
      <c r="M5148" t="s">
        <v>14284</v>
      </c>
      <c r="N5148">
        <v>1.132222222</v>
      </c>
      <c r="O5148">
        <v>0</v>
      </c>
      <c r="P5148">
        <v>0</v>
      </c>
      <c r="Q5148">
        <v>0</v>
      </c>
      <c r="R5148">
        <v>8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9.0577780000000008</v>
      </c>
      <c r="Y5148">
        <v>0</v>
      </c>
      <c r="Z5148">
        <v>0</v>
      </c>
    </row>
    <row r="5149" spans="1:26" x14ac:dyDescent="0.3">
      <c r="A5149">
        <v>2771697</v>
      </c>
      <c r="B5149">
        <v>1</v>
      </c>
      <c r="C5149" t="s">
        <v>76</v>
      </c>
      <c r="D5149" t="s">
        <v>97</v>
      </c>
      <c r="E5149" t="s">
        <v>222</v>
      </c>
      <c r="F5149" t="s">
        <v>14285</v>
      </c>
      <c r="G5149" t="s">
        <v>344</v>
      </c>
      <c r="H5149" t="s">
        <v>47</v>
      </c>
      <c r="I5149" t="s">
        <v>129</v>
      </c>
      <c r="J5149" t="s">
        <v>130</v>
      </c>
      <c r="K5149" t="s">
        <v>142</v>
      </c>
      <c r="L5149" t="s">
        <v>14286</v>
      </c>
      <c r="M5149" t="s">
        <v>14287</v>
      </c>
      <c r="N5149">
        <v>1.274444444</v>
      </c>
      <c r="O5149">
        <v>5</v>
      </c>
      <c r="P5149">
        <v>3855</v>
      </c>
      <c r="Q5149">
        <v>0</v>
      </c>
      <c r="R5149">
        <v>0</v>
      </c>
      <c r="S5149">
        <v>0</v>
      </c>
      <c r="T5149">
        <v>0</v>
      </c>
      <c r="U5149">
        <v>6.3722219999999998</v>
      </c>
      <c r="V5149">
        <v>4912.9833319999998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2771698</v>
      </c>
      <c r="B5150">
        <v>1</v>
      </c>
      <c r="C5150" t="s">
        <v>76</v>
      </c>
      <c r="D5150" t="s">
        <v>90</v>
      </c>
      <c r="E5150" t="s">
        <v>167</v>
      </c>
      <c r="F5150" t="s">
        <v>14288</v>
      </c>
      <c r="G5150" t="s">
        <v>160</v>
      </c>
      <c r="H5150" t="s">
        <v>46</v>
      </c>
      <c r="I5150" t="s">
        <v>129</v>
      </c>
      <c r="J5150" t="s">
        <v>130</v>
      </c>
      <c r="K5150" t="s">
        <v>131</v>
      </c>
      <c r="L5150" t="s">
        <v>14289</v>
      </c>
      <c r="M5150" t="s">
        <v>14290</v>
      </c>
      <c r="N5150">
        <v>0.38194444399999999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146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55.763888999999999</v>
      </c>
    </row>
    <row r="5151" spans="1:26" x14ac:dyDescent="0.3">
      <c r="A5151">
        <v>2771700</v>
      </c>
      <c r="B5151">
        <v>1</v>
      </c>
      <c r="C5151" t="s">
        <v>76</v>
      </c>
      <c r="D5151" t="s">
        <v>81</v>
      </c>
      <c r="E5151" t="s">
        <v>153</v>
      </c>
      <c r="F5151" t="s">
        <v>14291</v>
      </c>
      <c r="G5151" t="s">
        <v>155</v>
      </c>
      <c r="H5151" t="s">
        <v>46</v>
      </c>
      <c r="I5151" t="s">
        <v>129</v>
      </c>
      <c r="J5151" t="s">
        <v>130</v>
      </c>
      <c r="K5151" t="s">
        <v>131</v>
      </c>
      <c r="L5151" t="s">
        <v>14292</v>
      </c>
      <c r="M5151" t="s">
        <v>14293</v>
      </c>
      <c r="N5151">
        <v>4.8277777769999997</v>
      </c>
      <c r="O5151">
        <v>0</v>
      </c>
      <c r="P5151">
        <v>6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28.966667000000001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2771699</v>
      </c>
      <c r="B5152">
        <v>1</v>
      </c>
      <c r="C5152" t="s">
        <v>76</v>
      </c>
      <c r="D5152" t="s">
        <v>78</v>
      </c>
      <c r="E5152" t="s">
        <v>145</v>
      </c>
      <c r="F5152" t="s">
        <v>4114</v>
      </c>
      <c r="G5152" t="s">
        <v>128</v>
      </c>
      <c r="H5152" t="s">
        <v>46</v>
      </c>
      <c r="I5152" t="s">
        <v>129</v>
      </c>
      <c r="J5152" t="s">
        <v>130</v>
      </c>
      <c r="K5152" t="s">
        <v>131</v>
      </c>
      <c r="L5152" t="s">
        <v>14294</v>
      </c>
      <c r="M5152" t="s">
        <v>14295</v>
      </c>
      <c r="N5152">
        <v>1.9824999999999999</v>
      </c>
      <c r="O5152">
        <v>0</v>
      </c>
      <c r="P5152">
        <v>60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118.95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2771708</v>
      </c>
      <c r="B5153">
        <v>1</v>
      </c>
      <c r="C5153" t="s">
        <v>76</v>
      </c>
      <c r="D5153" t="s">
        <v>106</v>
      </c>
      <c r="E5153" t="s">
        <v>153</v>
      </c>
      <c r="F5153" t="s">
        <v>14296</v>
      </c>
      <c r="G5153" t="s">
        <v>206</v>
      </c>
      <c r="H5153" t="s">
        <v>46</v>
      </c>
      <c r="I5153" t="s">
        <v>129</v>
      </c>
      <c r="J5153" t="s">
        <v>130</v>
      </c>
      <c r="K5153" t="s">
        <v>131</v>
      </c>
      <c r="L5153" t="s">
        <v>14297</v>
      </c>
      <c r="M5153" t="s">
        <v>14298</v>
      </c>
      <c r="N5153">
        <v>1.3888888880000001</v>
      </c>
      <c r="O5153">
        <v>0</v>
      </c>
      <c r="P5153">
        <v>37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51.388888999999999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2771714</v>
      </c>
      <c r="B5154">
        <v>1</v>
      </c>
      <c r="C5154" t="s">
        <v>76</v>
      </c>
      <c r="D5154" t="s">
        <v>84</v>
      </c>
      <c r="E5154" t="s">
        <v>145</v>
      </c>
      <c r="F5154" t="s">
        <v>13470</v>
      </c>
      <c r="G5154" t="s">
        <v>135</v>
      </c>
      <c r="H5154" t="s">
        <v>46</v>
      </c>
      <c r="I5154" t="s">
        <v>129</v>
      </c>
      <c r="J5154" t="s">
        <v>130</v>
      </c>
      <c r="K5154" t="s">
        <v>131</v>
      </c>
      <c r="L5154" t="s">
        <v>14299</v>
      </c>
      <c r="M5154" t="s">
        <v>14300</v>
      </c>
      <c r="N5154">
        <v>2.5386111109999998</v>
      </c>
      <c r="O5154">
        <v>0</v>
      </c>
      <c r="P5154">
        <v>51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129.469167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2771716</v>
      </c>
      <c r="B5155">
        <v>1</v>
      </c>
      <c r="C5155" t="s">
        <v>77</v>
      </c>
      <c r="D5155" t="s">
        <v>110</v>
      </c>
      <c r="E5155" t="s">
        <v>126</v>
      </c>
      <c r="F5155" t="s">
        <v>14301</v>
      </c>
      <c r="G5155" t="s">
        <v>160</v>
      </c>
      <c r="H5155" t="s">
        <v>46</v>
      </c>
      <c r="I5155" t="s">
        <v>129</v>
      </c>
      <c r="J5155" t="s">
        <v>130</v>
      </c>
      <c r="K5155" t="s">
        <v>131</v>
      </c>
      <c r="L5155" t="s">
        <v>14302</v>
      </c>
      <c r="M5155" t="s">
        <v>14303</v>
      </c>
      <c r="N5155">
        <v>1.003333333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10.033333000000001</v>
      </c>
    </row>
    <row r="5156" spans="1:26" x14ac:dyDescent="0.3">
      <c r="A5156">
        <v>2771734</v>
      </c>
      <c r="B5156">
        <v>1</v>
      </c>
      <c r="C5156" t="s">
        <v>76</v>
      </c>
      <c r="D5156" t="s">
        <v>90</v>
      </c>
      <c r="E5156" t="s">
        <v>153</v>
      </c>
      <c r="F5156" t="s">
        <v>14304</v>
      </c>
      <c r="G5156" t="s">
        <v>155</v>
      </c>
      <c r="H5156" t="s">
        <v>46</v>
      </c>
      <c r="I5156" t="s">
        <v>129</v>
      </c>
      <c r="J5156" t="s">
        <v>130</v>
      </c>
      <c r="K5156" t="s">
        <v>131</v>
      </c>
      <c r="L5156" t="s">
        <v>14305</v>
      </c>
      <c r="M5156" t="s">
        <v>14306</v>
      </c>
      <c r="N5156">
        <v>2.281111111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1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2.2811110000000001</v>
      </c>
    </row>
    <row r="5157" spans="1:26" x14ac:dyDescent="0.3">
      <c r="A5157">
        <v>2771725</v>
      </c>
      <c r="B5157">
        <v>1</v>
      </c>
      <c r="C5157" t="s">
        <v>77</v>
      </c>
      <c r="D5157" t="s">
        <v>116</v>
      </c>
      <c r="E5157" t="s">
        <v>167</v>
      </c>
      <c r="F5157" t="s">
        <v>14307</v>
      </c>
      <c r="G5157" t="s">
        <v>160</v>
      </c>
      <c r="H5157" t="s">
        <v>46</v>
      </c>
      <c r="I5157" t="s">
        <v>129</v>
      </c>
      <c r="J5157" t="s">
        <v>130</v>
      </c>
      <c r="K5157" t="s">
        <v>131</v>
      </c>
      <c r="L5157" t="s">
        <v>14308</v>
      </c>
      <c r="M5157" t="s">
        <v>14309</v>
      </c>
      <c r="N5157">
        <v>0.84638888800000001</v>
      </c>
      <c r="O5157">
        <v>0</v>
      </c>
      <c r="P5157">
        <v>296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250.53111100000001</v>
      </c>
      <c r="W5157">
        <v>0</v>
      </c>
      <c r="X5157">
        <v>0</v>
      </c>
      <c r="Y5157">
        <v>0</v>
      </c>
      <c r="Z5157">
        <v>0</v>
      </c>
    </row>
    <row r="5158" spans="1:26" x14ac:dyDescent="0.3">
      <c r="A5158">
        <v>2771732</v>
      </c>
      <c r="B5158">
        <v>1</v>
      </c>
      <c r="C5158" t="s">
        <v>76</v>
      </c>
      <c r="D5158" t="s">
        <v>101</v>
      </c>
      <c r="E5158" t="s">
        <v>222</v>
      </c>
      <c r="F5158" t="s">
        <v>2662</v>
      </c>
      <c r="G5158" t="s">
        <v>728</v>
      </c>
      <c r="H5158" t="s">
        <v>47</v>
      </c>
      <c r="I5158" t="s">
        <v>129</v>
      </c>
      <c r="J5158" t="s">
        <v>130</v>
      </c>
      <c r="K5158" t="s">
        <v>131</v>
      </c>
      <c r="L5158" t="s">
        <v>14310</v>
      </c>
      <c r="M5158" t="s">
        <v>14311</v>
      </c>
      <c r="N5158">
        <v>0.102777777</v>
      </c>
      <c r="O5158">
        <v>55</v>
      </c>
      <c r="P5158">
        <v>698</v>
      </c>
      <c r="Q5158">
        <v>0</v>
      </c>
      <c r="R5158">
        <v>0</v>
      </c>
      <c r="S5158">
        <v>0</v>
      </c>
      <c r="T5158">
        <v>0</v>
      </c>
      <c r="U5158">
        <v>5.6527779999999996</v>
      </c>
      <c r="V5158">
        <v>71.738888000000003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2771736</v>
      </c>
      <c r="B5159">
        <v>1</v>
      </c>
      <c r="C5159" t="s">
        <v>76</v>
      </c>
      <c r="D5159" t="s">
        <v>81</v>
      </c>
      <c r="E5159" t="s">
        <v>126</v>
      </c>
      <c r="F5159" t="s">
        <v>14312</v>
      </c>
      <c r="G5159" t="s">
        <v>578</v>
      </c>
      <c r="H5159" t="s">
        <v>46</v>
      </c>
      <c r="I5159" t="s">
        <v>129</v>
      </c>
      <c r="J5159" t="s">
        <v>15</v>
      </c>
      <c r="K5159" t="s">
        <v>131</v>
      </c>
      <c r="L5159" t="s">
        <v>14313</v>
      </c>
      <c r="M5159" t="s">
        <v>14314</v>
      </c>
      <c r="N5159">
        <v>3.2319444439999998</v>
      </c>
      <c r="O5159">
        <v>0</v>
      </c>
      <c r="P5159">
        <v>25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80.798610999999994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2771841</v>
      </c>
      <c r="B5160">
        <v>1</v>
      </c>
      <c r="C5160" t="s">
        <v>76</v>
      </c>
      <c r="D5160" t="s">
        <v>93</v>
      </c>
      <c r="E5160" t="s">
        <v>126</v>
      </c>
      <c r="F5160" t="s">
        <v>7204</v>
      </c>
      <c r="G5160" t="s">
        <v>128</v>
      </c>
      <c r="H5160" t="s">
        <v>46</v>
      </c>
      <c r="I5160" t="s">
        <v>129</v>
      </c>
      <c r="J5160" t="s">
        <v>130</v>
      </c>
      <c r="K5160" t="s">
        <v>131</v>
      </c>
      <c r="L5160" t="s">
        <v>14315</v>
      </c>
      <c r="M5160" t="s">
        <v>14316</v>
      </c>
      <c r="N5160">
        <v>8.1475000000000009</v>
      </c>
      <c r="O5160">
        <v>0</v>
      </c>
      <c r="P5160">
        <v>291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2370.9225000000001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2771739</v>
      </c>
      <c r="B5161">
        <v>1</v>
      </c>
      <c r="C5161" t="s">
        <v>76</v>
      </c>
      <c r="D5161" t="s">
        <v>99</v>
      </c>
      <c r="E5161" t="s">
        <v>158</v>
      </c>
      <c r="F5161" t="s">
        <v>6240</v>
      </c>
      <c r="G5161" t="s">
        <v>728</v>
      </c>
      <c r="H5161" t="s">
        <v>47</v>
      </c>
      <c r="I5161" t="s">
        <v>129</v>
      </c>
      <c r="J5161" t="s">
        <v>130</v>
      </c>
      <c r="K5161" t="s">
        <v>142</v>
      </c>
      <c r="L5161" t="s">
        <v>14317</v>
      </c>
      <c r="M5161" t="s">
        <v>14318</v>
      </c>
      <c r="N5161">
        <v>0.28611111099999997</v>
      </c>
      <c r="O5161">
        <v>62</v>
      </c>
      <c r="P5161">
        <v>3249</v>
      </c>
      <c r="Q5161">
        <v>0</v>
      </c>
      <c r="R5161">
        <v>0</v>
      </c>
      <c r="S5161">
        <v>0</v>
      </c>
      <c r="T5161">
        <v>0</v>
      </c>
      <c r="U5161">
        <v>17.738889</v>
      </c>
      <c r="V5161">
        <v>929.57500000000005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2771741</v>
      </c>
      <c r="B5162">
        <v>1</v>
      </c>
      <c r="C5162" t="s">
        <v>76</v>
      </c>
      <c r="D5162" t="s">
        <v>90</v>
      </c>
      <c r="E5162" t="s">
        <v>167</v>
      </c>
      <c r="F5162" t="s">
        <v>14319</v>
      </c>
      <c r="G5162" t="s">
        <v>160</v>
      </c>
      <c r="H5162" t="s">
        <v>46</v>
      </c>
      <c r="I5162" t="s">
        <v>129</v>
      </c>
      <c r="J5162" t="s">
        <v>130</v>
      </c>
      <c r="K5162" t="s">
        <v>131</v>
      </c>
      <c r="L5162" t="s">
        <v>14320</v>
      </c>
      <c r="M5162" t="s">
        <v>14321</v>
      </c>
      <c r="N5162">
        <v>0.38750000000000001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197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76.337500000000006</v>
      </c>
    </row>
    <row r="5163" spans="1:26" x14ac:dyDescent="0.3">
      <c r="A5163">
        <v>2771786</v>
      </c>
      <c r="B5163">
        <v>1</v>
      </c>
      <c r="C5163" t="s">
        <v>76</v>
      </c>
      <c r="D5163" t="s">
        <v>93</v>
      </c>
      <c r="E5163" t="s">
        <v>153</v>
      </c>
      <c r="F5163" t="s">
        <v>14322</v>
      </c>
      <c r="G5163" t="s">
        <v>249</v>
      </c>
      <c r="H5163" t="s">
        <v>46</v>
      </c>
      <c r="I5163" t="s">
        <v>129</v>
      </c>
      <c r="J5163" t="s">
        <v>130</v>
      </c>
      <c r="K5163" t="s">
        <v>131</v>
      </c>
      <c r="L5163" t="s">
        <v>14323</v>
      </c>
      <c r="M5163" t="s">
        <v>14324</v>
      </c>
      <c r="N5163">
        <v>4.9705555549999998</v>
      </c>
      <c r="O5163">
        <v>0</v>
      </c>
      <c r="P5163">
        <v>1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4.9705560000000002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2771755</v>
      </c>
      <c r="B5164">
        <v>1</v>
      </c>
      <c r="C5164" t="s">
        <v>76</v>
      </c>
      <c r="D5164" t="s">
        <v>102</v>
      </c>
      <c r="E5164" t="s">
        <v>222</v>
      </c>
      <c r="F5164" t="s">
        <v>7647</v>
      </c>
      <c r="G5164" t="s">
        <v>199</v>
      </c>
      <c r="H5164" t="s">
        <v>47</v>
      </c>
      <c r="I5164" t="s">
        <v>129</v>
      </c>
      <c r="J5164" t="s">
        <v>130</v>
      </c>
      <c r="K5164" t="s">
        <v>131</v>
      </c>
      <c r="L5164" t="s">
        <v>14325</v>
      </c>
      <c r="M5164" t="s">
        <v>14326</v>
      </c>
      <c r="N5164">
        <v>5.9722221999999998E-2</v>
      </c>
      <c r="O5164">
        <v>97</v>
      </c>
      <c r="P5164">
        <v>410</v>
      </c>
      <c r="Q5164">
        <v>0</v>
      </c>
      <c r="R5164">
        <v>0</v>
      </c>
      <c r="S5164">
        <v>0</v>
      </c>
      <c r="T5164">
        <v>0</v>
      </c>
      <c r="U5164">
        <v>5.793056</v>
      </c>
      <c r="V5164">
        <v>24.486111000000001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2771761</v>
      </c>
      <c r="B5165">
        <v>1</v>
      </c>
      <c r="C5165" t="s">
        <v>76</v>
      </c>
      <c r="D5165" t="s">
        <v>89</v>
      </c>
      <c r="E5165" t="s">
        <v>126</v>
      </c>
      <c r="F5165" t="s">
        <v>14327</v>
      </c>
      <c r="G5165" t="s">
        <v>128</v>
      </c>
      <c r="H5165" t="s">
        <v>46</v>
      </c>
      <c r="I5165" t="s">
        <v>129</v>
      </c>
      <c r="J5165" t="s">
        <v>130</v>
      </c>
      <c r="K5165" t="s">
        <v>131</v>
      </c>
      <c r="L5165" t="s">
        <v>14328</v>
      </c>
      <c r="M5165" t="s">
        <v>14329</v>
      </c>
      <c r="N5165">
        <v>2.4419444440000002</v>
      </c>
      <c r="O5165">
        <v>0</v>
      </c>
      <c r="P5165">
        <v>84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205.123333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2771480</v>
      </c>
      <c r="B5166">
        <v>2</v>
      </c>
      <c r="C5166" t="s">
        <v>77</v>
      </c>
      <c r="D5166" t="s">
        <v>124</v>
      </c>
      <c r="E5166" t="s">
        <v>158</v>
      </c>
      <c r="F5166" t="s">
        <v>3420</v>
      </c>
      <c r="G5166" t="s">
        <v>264</v>
      </c>
      <c r="H5166" t="s">
        <v>47</v>
      </c>
      <c r="I5166" t="s">
        <v>129</v>
      </c>
      <c r="J5166" t="s">
        <v>130</v>
      </c>
      <c r="K5166" t="s">
        <v>131</v>
      </c>
      <c r="L5166" t="s">
        <v>14117</v>
      </c>
      <c r="M5166" t="s">
        <v>14330</v>
      </c>
      <c r="N5166">
        <v>1.2652777770000001</v>
      </c>
      <c r="O5166">
        <v>63</v>
      </c>
      <c r="P5166">
        <v>1660</v>
      </c>
      <c r="Q5166">
        <v>0</v>
      </c>
      <c r="R5166">
        <v>0</v>
      </c>
      <c r="S5166">
        <v>0</v>
      </c>
      <c r="T5166">
        <v>0</v>
      </c>
      <c r="U5166">
        <v>79.712500000000006</v>
      </c>
      <c r="V5166">
        <v>2100.3611099999998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2771773</v>
      </c>
      <c r="B5167">
        <v>1</v>
      </c>
      <c r="C5167" t="s">
        <v>77</v>
      </c>
      <c r="D5167" t="s">
        <v>113</v>
      </c>
      <c r="E5167" t="s">
        <v>126</v>
      </c>
      <c r="F5167" t="s">
        <v>14331</v>
      </c>
      <c r="G5167" t="s">
        <v>277</v>
      </c>
      <c r="H5167" t="s">
        <v>46</v>
      </c>
      <c r="I5167" t="s">
        <v>129</v>
      </c>
      <c r="J5167" t="s">
        <v>130</v>
      </c>
      <c r="K5167" t="s">
        <v>131</v>
      </c>
      <c r="L5167" t="s">
        <v>14332</v>
      </c>
      <c r="M5167" t="s">
        <v>14333</v>
      </c>
      <c r="N5167">
        <v>1.1002777770000001</v>
      </c>
      <c r="O5167">
        <v>0</v>
      </c>
      <c r="P5167">
        <v>0</v>
      </c>
      <c r="Q5167">
        <v>0</v>
      </c>
      <c r="R5167">
        <v>45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49.512500000000003</v>
      </c>
      <c r="Y5167">
        <v>0</v>
      </c>
      <c r="Z5167">
        <v>0</v>
      </c>
    </row>
    <row r="5168" spans="1:26" x14ac:dyDescent="0.3">
      <c r="A5168">
        <v>2771790</v>
      </c>
      <c r="B5168">
        <v>1</v>
      </c>
      <c r="C5168" t="s">
        <v>76</v>
      </c>
      <c r="D5168" t="s">
        <v>87</v>
      </c>
      <c r="E5168" t="s">
        <v>145</v>
      </c>
      <c r="F5168" t="s">
        <v>14334</v>
      </c>
      <c r="G5168" t="s">
        <v>150</v>
      </c>
      <c r="H5168" t="s">
        <v>46</v>
      </c>
      <c r="I5168" t="s">
        <v>129</v>
      </c>
      <c r="J5168" t="s">
        <v>130</v>
      </c>
      <c r="K5168" t="s">
        <v>131</v>
      </c>
      <c r="L5168" t="s">
        <v>14335</v>
      </c>
      <c r="M5168" t="s">
        <v>14336</v>
      </c>
      <c r="N5168">
        <v>1.2836111109999999</v>
      </c>
      <c r="O5168">
        <v>0</v>
      </c>
      <c r="P5168">
        <v>0</v>
      </c>
      <c r="Q5168">
        <v>0</v>
      </c>
      <c r="R5168">
        <v>69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88.569166999999993</v>
      </c>
      <c r="Y5168">
        <v>0</v>
      </c>
      <c r="Z5168">
        <v>0</v>
      </c>
    </row>
    <row r="5169" spans="1:26" x14ac:dyDescent="0.3">
      <c r="A5169">
        <v>2771779</v>
      </c>
      <c r="B5169">
        <v>1</v>
      </c>
      <c r="C5169" t="s">
        <v>76</v>
      </c>
      <c r="D5169" t="s">
        <v>97</v>
      </c>
      <c r="E5169" t="s">
        <v>163</v>
      </c>
      <c r="F5169" t="s">
        <v>1305</v>
      </c>
      <c r="G5169" t="s">
        <v>728</v>
      </c>
      <c r="H5169" t="s">
        <v>47</v>
      </c>
      <c r="I5169" t="s">
        <v>129</v>
      </c>
      <c r="J5169" t="s">
        <v>130</v>
      </c>
      <c r="K5169" t="s">
        <v>142</v>
      </c>
      <c r="L5169" t="s">
        <v>14337</v>
      </c>
      <c r="M5169" t="s">
        <v>14338</v>
      </c>
      <c r="N5169">
        <v>7.8333333000000005E-2</v>
      </c>
      <c r="O5169">
        <v>4</v>
      </c>
      <c r="P5169">
        <v>1712</v>
      </c>
      <c r="Q5169">
        <v>0</v>
      </c>
      <c r="R5169">
        <v>0</v>
      </c>
      <c r="S5169">
        <v>0</v>
      </c>
      <c r="T5169">
        <v>0</v>
      </c>
      <c r="U5169">
        <v>0.31333299999999997</v>
      </c>
      <c r="V5169">
        <v>134.10666599999999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2771781</v>
      </c>
      <c r="B5170">
        <v>1</v>
      </c>
      <c r="C5170" t="s">
        <v>77</v>
      </c>
      <c r="D5170" t="s">
        <v>112</v>
      </c>
      <c r="E5170" t="s">
        <v>163</v>
      </c>
      <c r="F5170" t="s">
        <v>14339</v>
      </c>
      <c r="G5170" t="s">
        <v>364</v>
      </c>
      <c r="H5170" t="s">
        <v>47</v>
      </c>
      <c r="I5170" t="s">
        <v>129</v>
      </c>
      <c r="J5170" t="s">
        <v>130</v>
      </c>
      <c r="K5170" t="s">
        <v>131</v>
      </c>
      <c r="L5170" t="s">
        <v>14340</v>
      </c>
      <c r="M5170" t="s">
        <v>14341</v>
      </c>
      <c r="N5170">
        <v>1.660555555</v>
      </c>
      <c r="O5170">
        <v>0</v>
      </c>
      <c r="P5170">
        <v>0</v>
      </c>
      <c r="Q5170">
        <v>0</v>
      </c>
      <c r="R5170">
        <v>301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499.82722200000001</v>
      </c>
      <c r="Y5170">
        <v>0</v>
      </c>
      <c r="Z5170">
        <v>0</v>
      </c>
    </row>
    <row r="5171" spans="1:26" x14ac:dyDescent="0.3">
      <c r="A5171">
        <v>2771788</v>
      </c>
      <c r="B5171">
        <v>1</v>
      </c>
      <c r="C5171" t="s">
        <v>76</v>
      </c>
      <c r="D5171" t="s">
        <v>78</v>
      </c>
      <c r="E5171" t="s">
        <v>153</v>
      </c>
      <c r="F5171" t="s">
        <v>14342</v>
      </c>
      <c r="G5171" t="s">
        <v>155</v>
      </c>
      <c r="H5171" t="s">
        <v>46</v>
      </c>
      <c r="I5171" t="s">
        <v>129</v>
      </c>
      <c r="J5171" t="s">
        <v>130</v>
      </c>
      <c r="K5171" t="s">
        <v>131</v>
      </c>
      <c r="L5171" t="s">
        <v>14343</v>
      </c>
      <c r="M5171" t="s">
        <v>14344</v>
      </c>
      <c r="N5171">
        <v>2.324166666</v>
      </c>
      <c r="O5171">
        <v>0</v>
      </c>
      <c r="P5171">
        <v>2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4.648333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2771796</v>
      </c>
      <c r="B5172">
        <v>1</v>
      </c>
      <c r="C5172" t="s">
        <v>76</v>
      </c>
      <c r="D5172" t="s">
        <v>98</v>
      </c>
      <c r="E5172" t="s">
        <v>153</v>
      </c>
      <c r="F5172" t="s">
        <v>14345</v>
      </c>
      <c r="G5172" t="s">
        <v>206</v>
      </c>
      <c r="H5172" t="s">
        <v>46</v>
      </c>
      <c r="I5172" t="s">
        <v>129</v>
      </c>
      <c r="J5172" t="s">
        <v>130</v>
      </c>
      <c r="K5172" t="s">
        <v>131</v>
      </c>
      <c r="L5172" t="s">
        <v>14346</v>
      </c>
      <c r="M5172" t="s">
        <v>14347</v>
      </c>
      <c r="N5172">
        <v>0.59388888799999995</v>
      </c>
      <c r="O5172">
        <v>0</v>
      </c>
      <c r="P5172">
        <v>0</v>
      </c>
      <c r="Q5172">
        <v>0</v>
      </c>
      <c r="R5172">
        <v>3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1.7816669999999999</v>
      </c>
      <c r="Y5172">
        <v>0</v>
      </c>
      <c r="Z5172">
        <v>0</v>
      </c>
    </row>
    <row r="5173" spans="1:26" x14ac:dyDescent="0.3">
      <c r="A5173">
        <v>2771800</v>
      </c>
      <c r="B5173">
        <v>1</v>
      </c>
      <c r="C5173" t="s">
        <v>76</v>
      </c>
      <c r="D5173" t="s">
        <v>78</v>
      </c>
      <c r="E5173" t="s">
        <v>145</v>
      </c>
      <c r="F5173" t="s">
        <v>14348</v>
      </c>
      <c r="G5173" t="s">
        <v>128</v>
      </c>
      <c r="H5173" t="s">
        <v>46</v>
      </c>
      <c r="I5173" t="s">
        <v>129</v>
      </c>
      <c r="J5173" t="s">
        <v>130</v>
      </c>
      <c r="K5173" t="s">
        <v>131</v>
      </c>
      <c r="L5173" t="s">
        <v>14349</v>
      </c>
      <c r="M5173" t="s">
        <v>14350</v>
      </c>
      <c r="N5173">
        <v>1.05</v>
      </c>
      <c r="O5173">
        <v>0</v>
      </c>
      <c r="P5173">
        <v>51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53.55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2771798</v>
      </c>
      <c r="B5174">
        <v>1</v>
      </c>
      <c r="C5174" t="s">
        <v>76</v>
      </c>
      <c r="D5174" t="s">
        <v>78</v>
      </c>
      <c r="E5174" t="s">
        <v>126</v>
      </c>
      <c r="F5174" t="s">
        <v>1264</v>
      </c>
      <c r="G5174" t="s">
        <v>128</v>
      </c>
      <c r="H5174" t="s">
        <v>46</v>
      </c>
      <c r="I5174" t="s">
        <v>129</v>
      </c>
      <c r="J5174" t="s">
        <v>130</v>
      </c>
      <c r="K5174" t="s">
        <v>131</v>
      </c>
      <c r="L5174" t="s">
        <v>14351</v>
      </c>
      <c r="M5174" t="s">
        <v>14352</v>
      </c>
      <c r="N5174">
        <v>2.8530555550000001</v>
      </c>
      <c r="O5174">
        <v>0</v>
      </c>
      <c r="P5174">
        <v>63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179.74250000000001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2771806</v>
      </c>
      <c r="B5175">
        <v>1</v>
      </c>
      <c r="C5175" t="s">
        <v>77</v>
      </c>
      <c r="D5175" t="s">
        <v>114</v>
      </c>
      <c r="E5175" t="s">
        <v>126</v>
      </c>
      <c r="F5175" t="s">
        <v>14353</v>
      </c>
      <c r="G5175" t="s">
        <v>160</v>
      </c>
      <c r="H5175" t="s">
        <v>46</v>
      </c>
      <c r="I5175" t="s">
        <v>129</v>
      </c>
      <c r="J5175" t="s">
        <v>130</v>
      </c>
      <c r="K5175" t="s">
        <v>131</v>
      </c>
      <c r="L5175" t="s">
        <v>14354</v>
      </c>
      <c r="M5175" t="s">
        <v>14355</v>
      </c>
      <c r="N5175">
        <v>0.37944444399999999</v>
      </c>
      <c r="O5175">
        <v>0</v>
      </c>
      <c r="P5175">
        <v>119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45.153888999999999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2771807</v>
      </c>
      <c r="B5176">
        <v>1</v>
      </c>
      <c r="C5176" t="s">
        <v>76</v>
      </c>
      <c r="D5176" t="s">
        <v>96</v>
      </c>
      <c r="E5176" t="s">
        <v>158</v>
      </c>
      <c r="F5176" t="s">
        <v>14063</v>
      </c>
      <c r="G5176" t="s">
        <v>199</v>
      </c>
      <c r="H5176" t="s">
        <v>47</v>
      </c>
      <c r="I5176" t="s">
        <v>129</v>
      </c>
      <c r="J5176" t="s">
        <v>130</v>
      </c>
      <c r="K5176" t="s">
        <v>131</v>
      </c>
      <c r="L5176" t="s">
        <v>14356</v>
      </c>
      <c r="M5176" t="s">
        <v>14357</v>
      </c>
      <c r="N5176">
        <v>0.505833333</v>
      </c>
      <c r="O5176">
        <v>61</v>
      </c>
      <c r="P5176">
        <v>41</v>
      </c>
      <c r="Q5176">
        <v>0</v>
      </c>
      <c r="R5176">
        <v>0</v>
      </c>
      <c r="S5176">
        <v>0</v>
      </c>
      <c r="T5176">
        <v>0</v>
      </c>
      <c r="U5176">
        <v>30.855833000000001</v>
      </c>
      <c r="V5176">
        <v>20.739166999999998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2771808</v>
      </c>
      <c r="B5177">
        <v>1</v>
      </c>
      <c r="C5177" t="s">
        <v>76</v>
      </c>
      <c r="D5177" t="s">
        <v>90</v>
      </c>
      <c r="E5177" t="s">
        <v>126</v>
      </c>
      <c r="F5177" t="s">
        <v>14358</v>
      </c>
      <c r="G5177" t="s">
        <v>128</v>
      </c>
      <c r="H5177" t="s">
        <v>46</v>
      </c>
      <c r="I5177" t="s">
        <v>129</v>
      </c>
      <c r="J5177" t="s">
        <v>130</v>
      </c>
      <c r="K5177" t="s">
        <v>131</v>
      </c>
      <c r="L5177" t="s">
        <v>14359</v>
      </c>
      <c r="M5177" t="s">
        <v>14360</v>
      </c>
      <c r="N5177">
        <v>1.5794444439999999</v>
      </c>
      <c r="O5177">
        <v>0</v>
      </c>
      <c r="P5177">
        <v>165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260.60833300000002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2771858</v>
      </c>
      <c r="B5178">
        <v>1</v>
      </c>
      <c r="C5178" t="s">
        <v>76</v>
      </c>
      <c r="D5178" t="s">
        <v>97</v>
      </c>
      <c r="E5178" t="s">
        <v>126</v>
      </c>
      <c r="F5178" t="s">
        <v>9309</v>
      </c>
      <c r="G5178" t="s">
        <v>128</v>
      </c>
      <c r="H5178" t="s">
        <v>46</v>
      </c>
      <c r="I5178" t="s">
        <v>129</v>
      </c>
      <c r="J5178" t="s">
        <v>130</v>
      </c>
      <c r="K5178" t="s">
        <v>131</v>
      </c>
      <c r="L5178" t="s">
        <v>14361</v>
      </c>
      <c r="M5178" t="s">
        <v>14362</v>
      </c>
      <c r="N5178">
        <v>3.488611111</v>
      </c>
      <c r="O5178">
        <v>0</v>
      </c>
      <c r="P5178">
        <v>148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516.31444399999998</v>
      </c>
      <c r="W5178">
        <v>0</v>
      </c>
      <c r="X5178">
        <v>0</v>
      </c>
      <c r="Y5178">
        <v>0</v>
      </c>
      <c r="Z5178">
        <v>0</v>
      </c>
    </row>
    <row r="5179" spans="1:26" x14ac:dyDescent="0.3">
      <c r="A5179">
        <v>2771822</v>
      </c>
      <c r="B5179">
        <v>1</v>
      </c>
      <c r="C5179" t="s">
        <v>76</v>
      </c>
      <c r="D5179" t="s">
        <v>90</v>
      </c>
      <c r="E5179" t="s">
        <v>167</v>
      </c>
      <c r="F5179" t="s">
        <v>14363</v>
      </c>
      <c r="G5179" t="s">
        <v>160</v>
      </c>
      <c r="H5179" t="s">
        <v>46</v>
      </c>
      <c r="I5179" t="s">
        <v>129</v>
      </c>
      <c r="J5179" t="s">
        <v>130</v>
      </c>
      <c r="K5179" t="s">
        <v>131</v>
      </c>
      <c r="L5179" t="s">
        <v>14364</v>
      </c>
      <c r="M5179" t="s">
        <v>14365</v>
      </c>
      <c r="N5179">
        <v>0.58666666599999995</v>
      </c>
      <c r="O5179">
        <v>0</v>
      </c>
      <c r="P5179">
        <v>87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51.04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2771825</v>
      </c>
      <c r="B5180">
        <v>1</v>
      </c>
      <c r="C5180" t="s">
        <v>76</v>
      </c>
      <c r="D5180" t="s">
        <v>91</v>
      </c>
      <c r="E5180" t="s">
        <v>126</v>
      </c>
      <c r="F5180" t="s">
        <v>14366</v>
      </c>
      <c r="G5180" t="s">
        <v>160</v>
      </c>
      <c r="H5180" t="s">
        <v>46</v>
      </c>
      <c r="I5180" t="s">
        <v>129</v>
      </c>
      <c r="J5180" t="s">
        <v>130</v>
      </c>
      <c r="K5180" t="s">
        <v>131</v>
      </c>
      <c r="L5180" t="s">
        <v>14367</v>
      </c>
      <c r="M5180" t="s">
        <v>14368</v>
      </c>
      <c r="N5180">
        <v>1.8577777769999999</v>
      </c>
      <c r="O5180">
        <v>0</v>
      </c>
      <c r="P5180">
        <v>178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330.68444399999998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2771734</v>
      </c>
      <c r="B5181">
        <v>2</v>
      </c>
      <c r="C5181" t="s">
        <v>76</v>
      </c>
      <c r="D5181" t="s">
        <v>90</v>
      </c>
      <c r="E5181" t="s">
        <v>167</v>
      </c>
      <c r="F5181" t="s">
        <v>14369</v>
      </c>
      <c r="G5181" t="s">
        <v>155</v>
      </c>
      <c r="H5181" t="s">
        <v>46</v>
      </c>
      <c r="I5181" t="s">
        <v>129</v>
      </c>
      <c r="J5181" t="s">
        <v>130</v>
      </c>
      <c r="K5181" t="s">
        <v>131</v>
      </c>
      <c r="L5181" t="s">
        <v>14306</v>
      </c>
      <c r="M5181" t="s">
        <v>14370</v>
      </c>
      <c r="N5181">
        <v>0.60194444400000002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113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68.019722000000002</v>
      </c>
    </row>
    <row r="5182" spans="1:26" x14ac:dyDescent="0.3">
      <c r="A5182">
        <v>2771827</v>
      </c>
      <c r="B5182">
        <v>1</v>
      </c>
      <c r="C5182" t="s">
        <v>76</v>
      </c>
      <c r="D5182" t="s">
        <v>97</v>
      </c>
      <c r="E5182" t="s">
        <v>126</v>
      </c>
      <c r="F5182" t="s">
        <v>7849</v>
      </c>
      <c r="G5182" t="s">
        <v>128</v>
      </c>
      <c r="H5182" t="s">
        <v>46</v>
      </c>
      <c r="I5182" t="s">
        <v>129</v>
      </c>
      <c r="J5182" t="s">
        <v>130</v>
      </c>
      <c r="K5182" t="s">
        <v>131</v>
      </c>
      <c r="L5182" t="s">
        <v>14371</v>
      </c>
      <c r="M5182" t="s">
        <v>14372</v>
      </c>
      <c r="N5182">
        <v>3.8991666660000002</v>
      </c>
      <c r="O5182">
        <v>0</v>
      </c>
      <c r="P5182">
        <v>135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526.38750000000005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2771888</v>
      </c>
      <c r="B5183">
        <v>1</v>
      </c>
      <c r="C5183" t="s">
        <v>77</v>
      </c>
      <c r="D5183" t="s">
        <v>124</v>
      </c>
      <c r="E5183" t="s">
        <v>167</v>
      </c>
      <c r="F5183" t="s">
        <v>9262</v>
      </c>
      <c r="G5183" t="s">
        <v>195</v>
      </c>
      <c r="H5183" t="s">
        <v>46</v>
      </c>
      <c r="I5183" t="s">
        <v>129</v>
      </c>
      <c r="J5183" t="s">
        <v>130</v>
      </c>
      <c r="K5183" t="s">
        <v>131</v>
      </c>
      <c r="L5183" t="s">
        <v>14373</v>
      </c>
      <c r="M5183" t="s">
        <v>14374</v>
      </c>
      <c r="N5183">
        <v>4.1322222220000002</v>
      </c>
      <c r="O5183">
        <v>0</v>
      </c>
      <c r="P5183">
        <v>356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1471.071111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2771835</v>
      </c>
      <c r="B5184">
        <v>1</v>
      </c>
      <c r="C5184" t="s">
        <v>76</v>
      </c>
      <c r="D5184" t="s">
        <v>99</v>
      </c>
      <c r="E5184" t="s">
        <v>163</v>
      </c>
      <c r="F5184" t="s">
        <v>14375</v>
      </c>
      <c r="G5184" t="s">
        <v>199</v>
      </c>
      <c r="H5184" t="s">
        <v>47</v>
      </c>
      <c r="I5184" t="s">
        <v>129</v>
      </c>
      <c r="J5184" t="s">
        <v>130</v>
      </c>
      <c r="K5184" t="s">
        <v>131</v>
      </c>
      <c r="L5184" t="s">
        <v>14376</v>
      </c>
      <c r="M5184" t="s">
        <v>14377</v>
      </c>
      <c r="N5184">
        <v>9.3055554999999998E-2</v>
      </c>
      <c r="O5184">
        <v>1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9.3056E-2</v>
      </c>
      <c r="V5184">
        <v>0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2771838</v>
      </c>
      <c r="B5185">
        <v>1</v>
      </c>
      <c r="C5185" t="s">
        <v>76</v>
      </c>
      <c r="D5185" t="s">
        <v>99</v>
      </c>
      <c r="E5185" t="s">
        <v>163</v>
      </c>
      <c r="F5185" t="s">
        <v>4230</v>
      </c>
      <c r="G5185" t="s">
        <v>199</v>
      </c>
      <c r="H5185" t="s">
        <v>47</v>
      </c>
      <c r="I5185" t="s">
        <v>129</v>
      </c>
      <c r="J5185" t="s">
        <v>130</v>
      </c>
      <c r="K5185" t="s">
        <v>131</v>
      </c>
      <c r="L5185" t="s">
        <v>14378</v>
      </c>
      <c r="M5185" t="s">
        <v>14379</v>
      </c>
      <c r="N5185">
        <v>0.58611111100000002</v>
      </c>
      <c r="O5185">
        <v>0</v>
      </c>
      <c r="P5185">
        <v>735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430.79166700000002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2771844</v>
      </c>
      <c r="B5186">
        <v>1</v>
      </c>
      <c r="C5186" t="s">
        <v>77</v>
      </c>
      <c r="D5186" t="s">
        <v>118</v>
      </c>
      <c r="E5186" t="s">
        <v>167</v>
      </c>
      <c r="F5186" t="s">
        <v>14380</v>
      </c>
      <c r="G5186" t="s">
        <v>195</v>
      </c>
      <c r="H5186" t="s">
        <v>46</v>
      </c>
      <c r="I5186" t="s">
        <v>129</v>
      </c>
      <c r="J5186" t="s">
        <v>130</v>
      </c>
      <c r="K5186" t="s">
        <v>131</v>
      </c>
      <c r="L5186" t="s">
        <v>14381</v>
      </c>
      <c r="M5186" t="s">
        <v>14382</v>
      </c>
      <c r="N5186">
        <v>0.84583333299999997</v>
      </c>
      <c r="O5186">
        <v>0</v>
      </c>
      <c r="P5186">
        <v>381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322.26249999999999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2771848</v>
      </c>
      <c r="B5187">
        <v>1</v>
      </c>
      <c r="C5187" t="s">
        <v>77</v>
      </c>
      <c r="D5187" t="s">
        <v>114</v>
      </c>
      <c r="E5187" t="s">
        <v>126</v>
      </c>
      <c r="F5187" t="s">
        <v>1663</v>
      </c>
      <c r="G5187" t="s">
        <v>128</v>
      </c>
      <c r="H5187" t="s">
        <v>46</v>
      </c>
      <c r="I5187" t="s">
        <v>129</v>
      </c>
      <c r="J5187" t="s">
        <v>130</v>
      </c>
      <c r="K5187" t="s">
        <v>131</v>
      </c>
      <c r="L5187" t="s">
        <v>14383</v>
      </c>
      <c r="M5187" t="s">
        <v>14384</v>
      </c>
      <c r="N5187">
        <v>0.66972222199999998</v>
      </c>
      <c r="O5187">
        <v>0</v>
      </c>
      <c r="P5187">
        <v>157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105.146389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2771859</v>
      </c>
      <c r="B5188">
        <v>1</v>
      </c>
      <c r="C5188" t="s">
        <v>76</v>
      </c>
      <c r="D5188" t="s">
        <v>86</v>
      </c>
      <c r="E5188" t="s">
        <v>126</v>
      </c>
      <c r="F5188" t="s">
        <v>14385</v>
      </c>
      <c r="G5188" t="s">
        <v>128</v>
      </c>
      <c r="H5188" t="s">
        <v>46</v>
      </c>
      <c r="I5188" t="s">
        <v>129</v>
      </c>
      <c r="J5188" t="s">
        <v>130</v>
      </c>
      <c r="K5188" t="s">
        <v>131</v>
      </c>
      <c r="L5188" t="s">
        <v>14386</v>
      </c>
      <c r="M5188" t="s">
        <v>14387</v>
      </c>
      <c r="N5188">
        <v>1.0027777769999999</v>
      </c>
      <c r="O5188">
        <v>0</v>
      </c>
      <c r="P5188">
        <v>182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182.50555499999999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2771736</v>
      </c>
      <c r="B5189">
        <v>2</v>
      </c>
      <c r="C5189" t="s">
        <v>76</v>
      </c>
      <c r="D5189" t="s">
        <v>81</v>
      </c>
      <c r="E5189" t="s">
        <v>167</v>
      </c>
      <c r="F5189" t="s">
        <v>14388</v>
      </c>
      <c r="G5189" t="s">
        <v>578</v>
      </c>
      <c r="H5189" t="s">
        <v>46</v>
      </c>
      <c r="I5189" t="s">
        <v>129</v>
      </c>
      <c r="J5189" t="s">
        <v>15</v>
      </c>
      <c r="K5189" t="s">
        <v>131</v>
      </c>
      <c r="L5189" t="s">
        <v>14314</v>
      </c>
      <c r="M5189" t="s">
        <v>14389</v>
      </c>
      <c r="N5189">
        <v>1.969166666</v>
      </c>
      <c r="O5189">
        <v>0</v>
      </c>
      <c r="P5189">
        <v>300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590.75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2771872</v>
      </c>
      <c r="B5190">
        <v>1</v>
      </c>
      <c r="C5190" t="s">
        <v>76</v>
      </c>
      <c r="D5190" t="s">
        <v>92</v>
      </c>
      <c r="E5190" t="s">
        <v>167</v>
      </c>
      <c r="F5190" t="s">
        <v>14390</v>
      </c>
      <c r="G5190" t="s">
        <v>195</v>
      </c>
      <c r="H5190" t="s">
        <v>46</v>
      </c>
      <c r="I5190" t="s">
        <v>129</v>
      </c>
      <c r="J5190" t="s">
        <v>130</v>
      </c>
      <c r="K5190" t="s">
        <v>131</v>
      </c>
      <c r="L5190" t="s">
        <v>14391</v>
      </c>
      <c r="M5190" t="s">
        <v>14392</v>
      </c>
      <c r="N5190">
        <v>2.7511111110000002</v>
      </c>
      <c r="O5190">
        <v>0</v>
      </c>
      <c r="P5190">
        <v>0</v>
      </c>
      <c r="Q5190">
        <v>0</v>
      </c>
      <c r="R5190">
        <v>231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635.50666699999999</v>
      </c>
      <c r="Y5190">
        <v>0</v>
      </c>
      <c r="Z5190">
        <v>0</v>
      </c>
    </row>
    <row r="5191" spans="1:26" x14ac:dyDescent="0.3">
      <c r="A5191">
        <v>2771877</v>
      </c>
      <c r="B5191">
        <v>1</v>
      </c>
      <c r="C5191" t="s">
        <v>76</v>
      </c>
      <c r="D5191" t="s">
        <v>90</v>
      </c>
      <c r="E5191" t="s">
        <v>126</v>
      </c>
      <c r="F5191" t="s">
        <v>14393</v>
      </c>
      <c r="G5191" t="s">
        <v>128</v>
      </c>
      <c r="H5191" t="s">
        <v>46</v>
      </c>
      <c r="I5191" t="s">
        <v>129</v>
      </c>
      <c r="J5191" t="s">
        <v>130</v>
      </c>
      <c r="K5191" t="s">
        <v>131</v>
      </c>
      <c r="L5191" t="s">
        <v>14394</v>
      </c>
      <c r="M5191" t="s">
        <v>14395</v>
      </c>
      <c r="N5191">
        <v>1.402222222</v>
      </c>
      <c r="O5191">
        <v>0</v>
      </c>
      <c r="P5191">
        <v>25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35.055556000000003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2771878</v>
      </c>
      <c r="B5192">
        <v>1</v>
      </c>
      <c r="C5192" t="s">
        <v>77</v>
      </c>
      <c r="D5192" t="s">
        <v>114</v>
      </c>
      <c r="E5192" t="s">
        <v>126</v>
      </c>
      <c r="F5192" t="s">
        <v>14396</v>
      </c>
      <c r="G5192" t="s">
        <v>160</v>
      </c>
      <c r="H5192" t="s">
        <v>46</v>
      </c>
      <c r="I5192" t="s">
        <v>129</v>
      </c>
      <c r="J5192" t="s">
        <v>130</v>
      </c>
      <c r="K5192" t="s">
        <v>131</v>
      </c>
      <c r="L5192" t="s">
        <v>14397</v>
      </c>
      <c r="M5192" t="s">
        <v>14398</v>
      </c>
      <c r="N5192">
        <v>0.47055555500000001</v>
      </c>
      <c r="O5192">
        <v>0</v>
      </c>
      <c r="P5192">
        <v>45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21.175000000000001</v>
      </c>
      <c r="W5192">
        <v>0</v>
      </c>
      <c r="X5192">
        <v>0</v>
      </c>
      <c r="Y5192">
        <v>0</v>
      </c>
      <c r="Z5192">
        <v>0</v>
      </c>
    </row>
    <row r="5193" spans="1:26" x14ac:dyDescent="0.3">
      <c r="A5193">
        <v>2771883</v>
      </c>
      <c r="B5193">
        <v>1</v>
      </c>
      <c r="C5193" t="s">
        <v>76</v>
      </c>
      <c r="D5193" t="s">
        <v>81</v>
      </c>
      <c r="E5193" t="s">
        <v>153</v>
      </c>
      <c r="F5193" t="s">
        <v>14399</v>
      </c>
      <c r="G5193" t="s">
        <v>155</v>
      </c>
      <c r="H5193" t="s">
        <v>46</v>
      </c>
      <c r="I5193" t="s">
        <v>129</v>
      </c>
      <c r="J5193" t="s">
        <v>130</v>
      </c>
      <c r="K5193" t="s">
        <v>131</v>
      </c>
      <c r="L5193" t="s">
        <v>14400</v>
      </c>
      <c r="M5193" t="s">
        <v>14401</v>
      </c>
      <c r="N5193">
        <v>1.8263888880000001</v>
      </c>
      <c r="O5193">
        <v>0</v>
      </c>
      <c r="P5193">
        <v>11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20.090278000000001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2771887</v>
      </c>
      <c r="B5194">
        <v>1</v>
      </c>
      <c r="C5194" t="s">
        <v>77</v>
      </c>
      <c r="D5194" t="s">
        <v>116</v>
      </c>
      <c r="E5194" t="s">
        <v>126</v>
      </c>
      <c r="F5194" t="s">
        <v>14402</v>
      </c>
      <c r="G5194" t="s">
        <v>128</v>
      </c>
      <c r="H5194" t="s">
        <v>46</v>
      </c>
      <c r="I5194" t="s">
        <v>129</v>
      </c>
      <c r="J5194" t="s">
        <v>130</v>
      </c>
      <c r="K5194" t="s">
        <v>131</v>
      </c>
      <c r="L5194" t="s">
        <v>14403</v>
      </c>
      <c r="M5194" t="s">
        <v>14404</v>
      </c>
      <c r="N5194">
        <v>0.68527777700000003</v>
      </c>
      <c r="O5194">
        <v>0</v>
      </c>
      <c r="P5194">
        <v>101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69.213054999999997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2771893</v>
      </c>
      <c r="B5195">
        <v>1</v>
      </c>
      <c r="C5195" t="s">
        <v>76</v>
      </c>
      <c r="D5195" t="s">
        <v>79</v>
      </c>
      <c r="E5195" t="s">
        <v>153</v>
      </c>
      <c r="F5195" t="s">
        <v>14405</v>
      </c>
      <c r="G5195" t="s">
        <v>206</v>
      </c>
      <c r="H5195" t="s">
        <v>46</v>
      </c>
      <c r="I5195" t="s">
        <v>129</v>
      </c>
      <c r="J5195" t="s">
        <v>130</v>
      </c>
      <c r="K5195" t="s">
        <v>131</v>
      </c>
      <c r="L5195" t="s">
        <v>14406</v>
      </c>
      <c r="M5195" t="s">
        <v>14407</v>
      </c>
      <c r="N5195">
        <v>1.5075000000000001</v>
      </c>
      <c r="O5195">
        <v>0</v>
      </c>
      <c r="P5195">
        <v>5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7.5374999999999996</v>
      </c>
      <c r="W5195">
        <v>0</v>
      </c>
      <c r="X5195">
        <v>0</v>
      </c>
      <c r="Y5195">
        <v>0</v>
      </c>
      <c r="Z5195">
        <v>0</v>
      </c>
    </row>
    <row r="5196" spans="1:26" x14ac:dyDescent="0.3">
      <c r="A5196">
        <v>2771892</v>
      </c>
      <c r="B5196">
        <v>1</v>
      </c>
      <c r="C5196" t="s">
        <v>76</v>
      </c>
      <c r="D5196" t="s">
        <v>97</v>
      </c>
      <c r="E5196" t="s">
        <v>126</v>
      </c>
      <c r="F5196" t="s">
        <v>14408</v>
      </c>
      <c r="G5196" t="s">
        <v>128</v>
      </c>
      <c r="H5196" t="s">
        <v>46</v>
      </c>
      <c r="I5196" t="s">
        <v>129</v>
      </c>
      <c r="J5196" t="s">
        <v>130</v>
      </c>
      <c r="K5196" t="s">
        <v>131</v>
      </c>
      <c r="L5196" t="s">
        <v>14409</v>
      </c>
      <c r="M5196" t="s">
        <v>14410</v>
      </c>
      <c r="N5196">
        <v>2.7066666659999998</v>
      </c>
      <c r="O5196">
        <v>0</v>
      </c>
      <c r="P5196">
        <v>11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29.773333000000001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2771894</v>
      </c>
      <c r="B5197">
        <v>1</v>
      </c>
      <c r="C5197" t="s">
        <v>76</v>
      </c>
      <c r="D5197" t="s">
        <v>78</v>
      </c>
      <c r="E5197" t="s">
        <v>126</v>
      </c>
      <c r="F5197" t="s">
        <v>1264</v>
      </c>
      <c r="G5197" t="s">
        <v>128</v>
      </c>
      <c r="H5197" t="s">
        <v>46</v>
      </c>
      <c r="I5197" t="s">
        <v>129</v>
      </c>
      <c r="J5197" t="s">
        <v>130</v>
      </c>
      <c r="K5197" t="s">
        <v>131</v>
      </c>
      <c r="L5197" t="s">
        <v>14411</v>
      </c>
      <c r="M5197" t="s">
        <v>14412</v>
      </c>
      <c r="N5197">
        <v>1.217777777</v>
      </c>
      <c r="O5197">
        <v>0</v>
      </c>
      <c r="P5197">
        <v>63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76.72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2771900</v>
      </c>
      <c r="B5198">
        <v>1</v>
      </c>
      <c r="C5198" t="s">
        <v>76</v>
      </c>
      <c r="D5198" t="s">
        <v>106</v>
      </c>
      <c r="E5198" t="s">
        <v>153</v>
      </c>
      <c r="F5198" t="s">
        <v>13297</v>
      </c>
      <c r="G5198" t="s">
        <v>206</v>
      </c>
      <c r="H5198" t="s">
        <v>46</v>
      </c>
      <c r="I5198" t="s">
        <v>129</v>
      </c>
      <c r="J5198" t="s">
        <v>130</v>
      </c>
      <c r="K5198" t="s">
        <v>131</v>
      </c>
      <c r="L5198" t="s">
        <v>14413</v>
      </c>
      <c r="M5198" t="s">
        <v>14414</v>
      </c>
      <c r="N5198">
        <v>2.5238888880000001</v>
      </c>
      <c r="O5198">
        <v>0</v>
      </c>
      <c r="P5198">
        <v>27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68.144999999999996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2771901</v>
      </c>
      <c r="B5199">
        <v>1</v>
      </c>
      <c r="C5199" t="s">
        <v>76</v>
      </c>
      <c r="D5199" t="s">
        <v>107</v>
      </c>
      <c r="E5199" t="s">
        <v>145</v>
      </c>
      <c r="F5199" t="s">
        <v>12737</v>
      </c>
      <c r="G5199" t="s">
        <v>128</v>
      </c>
      <c r="H5199" t="s">
        <v>46</v>
      </c>
      <c r="I5199" t="s">
        <v>129</v>
      </c>
      <c r="J5199" t="s">
        <v>130</v>
      </c>
      <c r="K5199" t="s">
        <v>131</v>
      </c>
      <c r="L5199" t="s">
        <v>14415</v>
      </c>
      <c r="M5199" t="s">
        <v>14416</v>
      </c>
      <c r="N5199">
        <v>1.0375000000000001</v>
      </c>
      <c r="O5199">
        <v>0</v>
      </c>
      <c r="P5199">
        <v>179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185.71250000000001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2771905</v>
      </c>
      <c r="B5200">
        <v>1</v>
      </c>
      <c r="C5200" t="s">
        <v>76</v>
      </c>
      <c r="D5200" t="s">
        <v>81</v>
      </c>
      <c r="E5200" t="s">
        <v>153</v>
      </c>
      <c r="F5200" t="s">
        <v>14417</v>
      </c>
      <c r="G5200" t="s">
        <v>206</v>
      </c>
      <c r="H5200" t="s">
        <v>46</v>
      </c>
      <c r="I5200" t="s">
        <v>129</v>
      </c>
      <c r="J5200" t="s">
        <v>130</v>
      </c>
      <c r="K5200" t="s">
        <v>131</v>
      </c>
      <c r="L5200" t="s">
        <v>14418</v>
      </c>
      <c r="M5200" t="s">
        <v>14419</v>
      </c>
      <c r="N5200">
        <v>1.3080555549999999</v>
      </c>
      <c r="O5200">
        <v>0</v>
      </c>
      <c r="P5200">
        <v>48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62.786667000000001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2771909</v>
      </c>
      <c r="B5201">
        <v>1</v>
      </c>
      <c r="C5201" t="s">
        <v>77</v>
      </c>
      <c r="D5201" t="s">
        <v>118</v>
      </c>
      <c r="E5201" t="s">
        <v>163</v>
      </c>
      <c r="F5201" t="s">
        <v>14420</v>
      </c>
      <c r="G5201" t="s">
        <v>160</v>
      </c>
      <c r="H5201" t="s">
        <v>47</v>
      </c>
      <c r="I5201" t="s">
        <v>129</v>
      </c>
      <c r="J5201" t="s">
        <v>130</v>
      </c>
      <c r="K5201" t="s">
        <v>131</v>
      </c>
      <c r="L5201" t="s">
        <v>14421</v>
      </c>
      <c r="M5201" t="s">
        <v>14422</v>
      </c>
      <c r="N5201">
        <v>0.1125</v>
      </c>
      <c r="O5201">
        <v>3</v>
      </c>
      <c r="P5201">
        <v>5813</v>
      </c>
      <c r="Q5201">
        <v>0</v>
      </c>
      <c r="R5201">
        <v>0</v>
      </c>
      <c r="S5201">
        <v>0</v>
      </c>
      <c r="T5201">
        <v>0</v>
      </c>
      <c r="U5201">
        <v>0.33750000000000002</v>
      </c>
      <c r="V5201">
        <v>653.96249999999998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2771913</v>
      </c>
      <c r="B5202">
        <v>1</v>
      </c>
      <c r="C5202" t="s">
        <v>76</v>
      </c>
      <c r="D5202" t="s">
        <v>92</v>
      </c>
      <c r="E5202" t="s">
        <v>153</v>
      </c>
      <c r="F5202" t="s">
        <v>14423</v>
      </c>
      <c r="G5202" t="s">
        <v>155</v>
      </c>
      <c r="H5202" t="s">
        <v>46</v>
      </c>
      <c r="I5202" t="s">
        <v>129</v>
      </c>
      <c r="J5202" t="s">
        <v>130</v>
      </c>
      <c r="K5202" t="s">
        <v>131</v>
      </c>
      <c r="L5202" t="s">
        <v>14424</v>
      </c>
      <c r="M5202" t="s">
        <v>14425</v>
      </c>
      <c r="N5202">
        <v>2.3486111109999999</v>
      </c>
      <c r="O5202">
        <v>0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2.348611</v>
      </c>
      <c r="Y5202">
        <v>0</v>
      </c>
      <c r="Z5202">
        <v>0</v>
      </c>
    </row>
    <row r="5203" spans="1:26" x14ac:dyDescent="0.3">
      <c r="A5203">
        <v>2771915</v>
      </c>
      <c r="B5203">
        <v>1</v>
      </c>
      <c r="C5203" t="s">
        <v>76</v>
      </c>
      <c r="D5203" t="s">
        <v>83</v>
      </c>
      <c r="E5203" t="s">
        <v>163</v>
      </c>
      <c r="F5203" t="s">
        <v>14426</v>
      </c>
      <c r="G5203" t="s">
        <v>2917</v>
      </c>
      <c r="H5203" t="s">
        <v>47</v>
      </c>
      <c r="I5203" t="s">
        <v>129</v>
      </c>
      <c r="J5203" t="s">
        <v>130</v>
      </c>
      <c r="K5203" t="s">
        <v>131</v>
      </c>
      <c r="L5203" t="s">
        <v>14427</v>
      </c>
      <c r="M5203" t="s">
        <v>14428</v>
      </c>
      <c r="N5203">
        <v>2.8619444440000001</v>
      </c>
      <c r="O5203">
        <v>2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5.7238889999999998</v>
      </c>
      <c r="V5203">
        <v>0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2771916</v>
      </c>
      <c r="B5204">
        <v>1</v>
      </c>
      <c r="C5204" t="s">
        <v>76</v>
      </c>
      <c r="D5204" t="s">
        <v>90</v>
      </c>
      <c r="E5204" t="s">
        <v>153</v>
      </c>
      <c r="F5204" t="s">
        <v>14429</v>
      </c>
      <c r="G5204" t="s">
        <v>155</v>
      </c>
      <c r="H5204" t="s">
        <v>46</v>
      </c>
      <c r="I5204" t="s">
        <v>129</v>
      </c>
      <c r="J5204" t="s">
        <v>130</v>
      </c>
      <c r="K5204" t="s">
        <v>131</v>
      </c>
      <c r="L5204" t="s">
        <v>14430</v>
      </c>
      <c r="M5204" t="s">
        <v>14431</v>
      </c>
      <c r="N5204">
        <v>1.194722222</v>
      </c>
      <c r="O5204">
        <v>0</v>
      </c>
      <c r="P5204">
        <v>10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11.947222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2771916</v>
      </c>
      <c r="B5205">
        <v>2</v>
      </c>
      <c r="C5205" t="s">
        <v>76</v>
      </c>
      <c r="D5205" t="s">
        <v>90</v>
      </c>
      <c r="E5205" t="s">
        <v>126</v>
      </c>
      <c r="F5205" t="s">
        <v>14432</v>
      </c>
      <c r="G5205" t="s">
        <v>155</v>
      </c>
      <c r="H5205" t="s">
        <v>46</v>
      </c>
      <c r="I5205" t="s">
        <v>129</v>
      </c>
      <c r="J5205" t="s">
        <v>130</v>
      </c>
      <c r="K5205" t="s">
        <v>131</v>
      </c>
      <c r="L5205" t="s">
        <v>14431</v>
      </c>
      <c r="M5205" t="s">
        <v>14433</v>
      </c>
      <c r="N5205">
        <v>1.8177777770000001</v>
      </c>
      <c r="O5205">
        <v>0</v>
      </c>
      <c r="P5205">
        <v>107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194.50222199999999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2771927</v>
      </c>
      <c r="B5206">
        <v>1</v>
      </c>
      <c r="C5206" t="s">
        <v>76</v>
      </c>
      <c r="D5206" t="s">
        <v>97</v>
      </c>
      <c r="E5206" t="s">
        <v>126</v>
      </c>
      <c r="F5206" t="s">
        <v>14434</v>
      </c>
      <c r="G5206" t="s">
        <v>160</v>
      </c>
      <c r="H5206" t="s">
        <v>46</v>
      </c>
      <c r="I5206" t="s">
        <v>129</v>
      </c>
      <c r="J5206" t="s">
        <v>130</v>
      </c>
      <c r="K5206" t="s">
        <v>131</v>
      </c>
      <c r="L5206" t="s">
        <v>14435</v>
      </c>
      <c r="M5206" t="s">
        <v>14436</v>
      </c>
      <c r="N5206">
        <v>0.99444444399999998</v>
      </c>
      <c r="O5206">
        <v>0</v>
      </c>
      <c r="P5206">
        <v>395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392.80555500000003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2771928</v>
      </c>
      <c r="B5207">
        <v>1</v>
      </c>
      <c r="C5207" t="s">
        <v>77</v>
      </c>
      <c r="D5207" t="s">
        <v>123</v>
      </c>
      <c r="E5207" t="s">
        <v>158</v>
      </c>
      <c r="F5207" t="s">
        <v>12980</v>
      </c>
      <c r="G5207" t="s">
        <v>199</v>
      </c>
      <c r="H5207" t="s">
        <v>47</v>
      </c>
      <c r="I5207" t="s">
        <v>129</v>
      </c>
      <c r="J5207" t="s">
        <v>130</v>
      </c>
      <c r="K5207" t="s">
        <v>131</v>
      </c>
      <c r="L5207" t="s">
        <v>14437</v>
      </c>
      <c r="M5207" t="s">
        <v>14438</v>
      </c>
      <c r="N5207">
        <v>0.73861111099999999</v>
      </c>
      <c r="O5207">
        <v>119</v>
      </c>
      <c r="P5207">
        <v>677</v>
      </c>
      <c r="Q5207">
        <v>0</v>
      </c>
      <c r="R5207">
        <v>0</v>
      </c>
      <c r="S5207">
        <v>0</v>
      </c>
      <c r="T5207">
        <v>0</v>
      </c>
      <c r="U5207">
        <v>87.894722000000002</v>
      </c>
      <c r="V5207">
        <v>500.03972199999998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2771931</v>
      </c>
      <c r="B5208">
        <v>1</v>
      </c>
      <c r="C5208" t="s">
        <v>76</v>
      </c>
      <c r="D5208" t="s">
        <v>83</v>
      </c>
      <c r="E5208" t="s">
        <v>163</v>
      </c>
      <c r="F5208" t="s">
        <v>14049</v>
      </c>
      <c r="G5208" t="s">
        <v>199</v>
      </c>
      <c r="H5208" t="s">
        <v>47</v>
      </c>
      <c r="I5208" t="s">
        <v>129</v>
      </c>
      <c r="J5208" t="s">
        <v>130</v>
      </c>
      <c r="K5208" t="s">
        <v>131</v>
      </c>
      <c r="L5208" t="s">
        <v>14439</v>
      </c>
      <c r="M5208" t="s">
        <v>14440</v>
      </c>
      <c r="N5208">
        <v>0.26888888799999999</v>
      </c>
      <c r="O5208">
        <v>14</v>
      </c>
      <c r="P5208">
        <v>9</v>
      </c>
      <c r="Q5208">
        <v>0</v>
      </c>
      <c r="R5208">
        <v>0</v>
      </c>
      <c r="S5208">
        <v>0</v>
      </c>
      <c r="T5208">
        <v>0</v>
      </c>
      <c r="U5208">
        <v>3.7644440000000001</v>
      </c>
      <c r="V5208">
        <v>2.42</v>
      </c>
      <c r="W5208">
        <v>0</v>
      </c>
      <c r="X5208">
        <v>0</v>
      </c>
      <c r="Y5208">
        <v>0</v>
      </c>
      <c r="Z5208">
        <v>0</v>
      </c>
    </row>
    <row r="5209" spans="1:26" x14ac:dyDescent="0.3">
      <c r="A5209">
        <v>2771938</v>
      </c>
      <c r="B5209">
        <v>1</v>
      </c>
      <c r="C5209" t="s">
        <v>76</v>
      </c>
      <c r="D5209" t="s">
        <v>97</v>
      </c>
      <c r="E5209" t="s">
        <v>167</v>
      </c>
      <c r="F5209" t="s">
        <v>14441</v>
      </c>
      <c r="G5209" t="s">
        <v>160</v>
      </c>
      <c r="H5209" t="s">
        <v>46</v>
      </c>
      <c r="I5209" t="s">
        <v>129</v>
      </c>
      <c r="J5209" t="s">
        <v>130</v>
      </c>
      <c r="K5209" t="s">
        <v>131</v>
      </c>
      <c r="L5209" t="s">
        <v>14442</v>
      </c>
      <c r="M5209" t="s">
        <v>14443</v>
      </c>
      <c r="N5209">
        <v>0.84527777699999995</v>
      </c>
      <c r="O5209">
        <v>0</v>
      </c>
      <c r="P5209">
        <v>45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38.037500000000001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2771945</v>
      </c>
      <c r="B5210">
        <v>1</v>
      </c>
      <c r="C5210" t="s">
        <v>76</v>
      </c>
      <c r="D5210" t="s">
        <v>97</v>
      </c>
      <c r="E5210" t="s">
        <v>126</v>
      </c>
      <c r="F5210" t="s">
        <v>14444</v>
      </c>
      <c r="G5210" t="s">
        <v>128</v>
      </c>
      <c r="H5210" t="s">
        <v>46</v>
      </c>
      <c r="I5210" t="s">
        <v>129</v>
      </c>
      <c r="J5210" t="s">
        <v>130</v>
      </c>
      <c r="K5210" t="s">
        <v>131</v>
      </c>
      <c r="L5210" t="s">
        <v>14445</v>
      </c>
      <c r="M5210" t="s">
        <v>14446</v>
      </c>
      <c r="N5210">
        <v>2.7822222220000001</v>
      </c>
      <c r="O5210">
        <v>0</v>
      </c>
      <c r="P5210">
        <v>35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97.377778000000006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2771954</v>
      </c>
      <c r="B5211">
        <v>1</v>
      </c>
      <c r="C5211" t="s">
        <v>76</v>
      </c>
      <c r="D5211" t="s">
        <v>91</v>
      </c>
      <c r="E5211" t="s">
        <v>126</v>
      </c>
      <c r="F5211" t="s">
        <v>14447</v>
      </c>
      <c r="G5211" t="s">
        <v>128</v>
      </c>
      <c r="H5211" t="s">
        <v>46</v>
      </c>
      <c r="I5211" t="s">
        <v>129</v>
      </c>
      <c r="J5211" t="s">
        <v>130</v>
      </c>
      <c r="K5211" t="s">
        <v>131</v>
      </c>
      <c r="L5211" t="s">
        <v>14448</v>
      </c>
      <c r="M5211" t="s">
        <v>14449</v>
      </c>
      <c r="N5211">
        <v>3.5975000000000001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39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140.30250000000001</v>
      </c>
    </row>
    <row r="5212" spans="1:26" x14ac:dyDescent="0.3">
      <c r="A5212">
        <v>2771961</v>
      </c>
      <c r="B5212">
        <v>1</v>
      </c>
      <c r="C5212" t="s">
        <v>76</v>
      </c>
      <c r="D5212" t="s">
        <v>78</v>
      </c>
      <c r="E5212" t="s">
        <v>145</v>
      </c>
      <c r="F5212" t="s">
        <v>14450</v>
      </c>
      <c r="G5212" t="s">
        <v>128</v>
      </c>
      <c r="H5212" t="s">
        <v>46</v>
      </c>
      <c r="I5212" t="s">
        <v>129</v>
      </c>
      <c r="J5212" t="s">
        <v>130</v>
      </c>
      <c r="K5212" t="s">
        <v>131</v>
      </c>
      <c r="L5212" t="s">
        <v>14451</v>
      </c>
      <c r="M5212" t="s">
        <v>14452</v>
      </c>
      <c r="N5212">
        <v>1.8172222220000001</v>
      </c>
      <c r="O5212">
        <v>0</v>
      </c>
      <c r="P5212">
        <v>23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41.796111000000003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2771964</v>
      </c>
      <c r="B5213">
        <v>1</v>
      </c>
      <c r="C5213" t="s">
        <v>76</v>
      </c>
      <c r="D5213" t="s">
        <v>84</v>
      </c>
      <c r="E5213" t="s">
        <v>153</v>
      </c>
      <c r="F5213" t="s">
        <v>14453</v>
      </c>
      <c r="G5213" t="s">
        <v>206</v>
      </c>
      <c r="H5213" t="s">
        <v>46</v>
      </c>
      <c r="I5213" t="s">
        <v>129</v>
      </c>
      <c r="J5213" t="s">
        <v>130</v>
      </c>
      <c r="K5213" t="s">
        <v>131</v>
      </c>
      <c r="L5213" t="s">
        <v>14454</v>
      </c>
      <c r="M5213" t="s">
        <v>14455</v>
      </c>
      <c r="N5213">
        <v>1.0766666659999999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1.076667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2771965</v>
      </c>
      <c r="B5214">
        <v>1</v>
      </c>
      <c r="C5214" t="s">
        <v>76</v>
      </c>
      <c r="D5214" t="s">
        <v>78</v>
      </c>
      <c r="E5214" t="s">
        <v>126</v>
      </c>
      <c r="F5214" t="s">
        <v>14456</v>
      </c>
      <c r="G5214" t="s">
        <v>1488</v>
      </c>
      <c r="H5214" t="s">
        <v>46</v>
      </c>
      <c r="I5214" t="s">
        <v>129</v>
      </c>
      <c r="J5214" t="s">
        <v>130</v>
      </c>
      <c r="K5214" t="s">
        <v>131</v>
      </c>
      <c r="L5214" t="s">
        <v>14457</v>
      </c>
      <c r="M5214" t="s">
        <v>14458</v>
      </c>
      <c r="N5214">
        <v>7.3680555549999998</v>
      </c>
      <c r="O5214">
        <v>0</v>
      </c>
      <c r="P5214">
        <v>44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324.19444399999998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2771975</v>
      </c>
      <c r="B5215">
        <v>1</v>
      </c>
      <c r="C5215" t="s">
        <v>76</v>
      </c>
      <c r="D5215" t="s">
        <v>93</v>
      </c>
      <c r="E5215" t="s">
        <v>126</v>
      </c>
      <c r="F5215" t="s">
        <v>13160</v>
      </c>
      <c r="G5215" t="s">
        <v>128</v>
      </c>
      <c r="H5215" t="s">
        <v>46</v>
      </c>
      <c r="I5215" t="s">
        <v>129</v>
      </c>
      <c r="J5215" t="s">
        <v>130</v>
      </c>
      <c r="K5215" t="s">
        <v>131</v>
      </c>
      <c r="L5215" t="s">
        <v>14459</v>
      </c>
      <c r="M5215" t="s">
        <v>14460</v>
      </c>
      <c r="N5215">
        <v>3.23</v>
      </c>
      <c r="O5215">
        <v>0</v>
      </c>
      <c r="P5215">
        <v>66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213.18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2771974</v>
      </c>
      <c r="B5216">
        <v>1</v>
      </c>
      <c r="C5216" t="s">
        <v>77</v>
      </c>
      <c r="D5216" t="s">
        <v>114</v>
      </c>
      <c r="E5216" t="s">
        <v>126</v>
      </c>
      <c r="F5216" t="s">
        <v>14461</v>
      </c>
      <c r="G5216" t="s">
        <v>128</v>
      </c>
      <c r="H5216" t="s">
        <v>46</v>
      </c>
      <c r="I5216" t="s">
        <v>129</v>
      </c>
      <c r="J5216" t="s">
        <v>130</v>
      </c>
      <c r="K5216" t="s">
        <v>131</v>
      </c>
      <c r="L5216" t="s">
        <v>14462</v>
      </c>
      <c r="M5216" t="s">
        <v>14463</v>
      </c>
      <c r="N5216">
        <v>1.3352777769999999</v>
      </c>
      <c r="O5216">
        <v>0</v>
      </c>
      <c r="P5216">
        <v>50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66.763889000000006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2771972</v>
      </c>
      <c r="B5217">
        <v>1</v>
      </c>
      <c r="C5217" t="s">
        <v>76</v>
      </c>
      <c r="D5217" t="s">
        <v>96</v>
      </c>
      <c r="E5217" t="s">
        <v>163</v>
      </c>
      <c r="F5217" t="s">
        <v>14464</v>
      </c>
      <c r="G5217" t="s">
        <v>199</v>
      </c>
      <c r="H5217" t="s">
        <v>47</v>
      </c>
      <c r="I5217" t="s">
        <v>129</v>
      </c>
      <c r="J5217" t="s">
        <v>130</v>
      </c>
      <c r="K5217" t="s">
        <v>131</v>
      </c>
      <c r="L5217" t="s">
        <v>14465</v>
      </c>
      <c r="M5217" t="s">
        <v>14466</v>
      </c>
      <c r="N5217">
        <v>0.49527777699999997</v>
      </c>
      <c r="O5217">
        <v>15</v>
      </c>
      <c r="P5217">
        <v>594</v>
      </c>
      <c r="Q5217">
        <v>0</v>
      </c>
      <c r="R5217">
        <v>0</v>
      </c>
      <c r="S5217">
        <v>0</v>
      </c>
      <c r="T5217">
        <v>0</v>
      </c>
      <c r="U5217">
        <v>7.4291669999999996</v>
      </c>
      <c r="V5217">
        <v>294.19499999999999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2771973</v>
      </c>
      <c r="B5218">
        <v>1</v>
      </c>
      <c r="C5218" t="s">
        <v>77</v>
      </c>
      <c r="D5218" t="s">
        <v>123</v>
      </c>
      <c r="E5218" t="s">
        <v>163</v>
      </c>
      <c r="F5218" t="s">
        <v>14467</v>
      </c>
      <c r="G5218" t="s">
        <v>264</v>
      </c>
      <c r="H5218" t="s">
        <v>47</v>
      </c>
      <c r="I5218" t="s">
        <v>129</v>
      </c>
      <c r="J5218" t="s">
        <v>130</v>
      </c>
      <c r="K5218" t="s">
        <v>131</v>
      </c>
      <c r="L5218" t="s">
        <v>14468</v>
      </c>
      <c r="M5218" t="s">
        <v>14469</v>
      </c>
      <c r="N5218">
        <v>3.18</v>
      </c>
      <c r="O5218">
        <v>11</v>
      </c>
      <c r="P5218">
        <v>56</v>
      </c>
      <c r="Q5218">
        <v>0</v>
      </c>
      <c r="R5218">
        <v>0</v>
      </c>
      <c r="S5218">
        <v>0</v>
      </c>
      <c r="T5218">
        <v>0</v>
      </c>
      <c r="U5218">
        <v>34.979999999999997</v>
      </c>
      <c r="V5218">
        <v>178.08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2771978</v>
      </c>
      <c r="B5219">
        <v>1</v>
      </c>
      <c r="C5219" t="s">
        <v>77</v>
      </c>
      <c r="D5219" t="s">
        <v>116</v>
      </c>
      <c r="E5219" t="s">
        <v>153</v>
      </c>
      <c r="F5219" t="s">
        <v>14470</v>
      </c>
      <c r="G5219" t="s">
        <v>155</v>
      </c>
      <c r="H5219" t="s">
        <v>46</v>
      </c>
      <c r="I5219" t="s">
        <v>129</v>
      </c>
      <c r="J5219" t="s">
        <v>130</v>
      </c>
      <c r="K5219" t="s">
        <v>131</v>
      </c>
      <c r="L5219" t="s">
        <v>14471</v>
      </c>
      <c r="M5219" t="s">
        <v>14472</v>
      </c>
      <c r="N5219">
        <v>9.7241666660000003</v>
      </c>
      <c r="O5219">
        <v>0</v>
      </c>
      <c r="P5219">
        <v>8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77.793333000000004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2771980</v>
      </c>
      <c r="B5220">
        <v>1</v>
      </c>
      <c r="C5220" t="s">
        <v>76</v>
      </c>
      <c r="D5220" t="s">
        <v>79</v>
      </c>
      <c r="E5220" t="s">
        <v>163</v>
      </c>
      <c r="F5220" t="s">
        <v>14473</v>
      </c>
      <c r="G5220" t="s">
        <v>344</v>
      </c>
      <c r="H5220" t="s">
        <v>47</v>
      </c>
      <c r="I5220" t="s">
        <v>129</v>
      </c>
      <c r="J5220" t="s">
        <v>130</v>
      </c>
      <c r="K5220" t="s">
        <v>142</v>
      </c>
      <c r="L5220" t="s">
        <v>14474</v>
      </c>
      <c r="M5220" t="s">
        <v>14475</v>
      </c>
      <c r="N5220">
        <v>8.4361111110000007</v>
      </c>
      <c r="O5220">
        <v>1</v>
      </c>
      <c r="P5220">
        <v>1390</v>
      </c>
      <c r="Q5220">
        <v>0</v>
      </c>
      <c r="R5220">
        <v>0</v>
      </c>
      <c r="S5220">
        <v>0</v>
      </c>
      <c r="T5220">
        <v>0</v>
      </c>
      <c r="U5220">
        <v>8.4361110000000004</v>
      </c>
      <c r="V5220">
        <v>11726.194444000001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2771983</v>
      </c>
      <c r="B5221">
        <v>1</v>
      </c>
      <c r="C5221" t="s">
        <v>76</v>
      </c>
      <c r="D5221" t="s">
        <v>93</v>
      </c>
      <c r="E5221" t="s">
        <v>153</v>
      </c>
      <c r="F5221" t="s">
        <v>14476</v>
      </c>
      <c r="G5221" t="s">
        <v>155</v>
      </c>
      <c r="H5221" t="s">
        <v>46</v>
      </c>
      <c r="I5221" t="s">
        <v>129</v>
      </c>
      <c r="J5221" t="s">
        <v>130</v>
      </c>
      <c r="K5221" t="s">
        <v>131</v>
      </c>
      <c r="L5221" t="s">
        <v>14477</v>
      </c>
      <c r="M5221" t="s">
        <v>14478</v>
      </c>
      <c r="N5221">
        <v>2.9563888880000002</v>
      </c>
      <c r="O5221">
        <v>0</v>
      </c>
      <c r="P5221">
        <v>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2.9563890000000002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2771992</v>
      </c>
      <c r="B5222">
        <v>1</v>
      </c>
      <c r="C5222" t="s">
        <v>77</v>
      </c>
      <c r="D5222" t="s">
        <v>116</v>
      </c>
      <c r="E5222" t="s">
        <v>158</v>
      </c>
      <c r="F5222" t="s">
        <v>5737</v>
      </c>
      <c r="G5222" t="s">
        <v>199</v>
      </c>
      <c r="H5222" t="s">
        <v>47</v>
      </c>
      <c r="I5222" t="s">
        <v>129</v>
      </c>
      <c r="J5222" t="s">
        <v>130</v>
      </c>
      <c r="K5222" t="s">
        <v>131</v>
      </c>
      <c r="L5222" t="s">
        <v>14479</v>
      </c>
      <c r="M5222" t="s">
        <v>14480</v>
      </c>
      <c r="N5222">
        <v>2.3855555549999998</v>
      </c>
      <c r="O5222">
        <v>97</v>
      </c>
      <c r="P5222">
        <v>106</v>
      </c>
      <c r="Q5222">
        <v>0</v>
      </c>
      <c r="R5222">
        <v>0</v>
      </c>
      <c r="S5222">
        <v>0</v>
      </c>
      <c r="T5222">
        <v>0</v>
      </c>
      <c r="U5222">
        <v>231.398889</v>
      </c>
      <c r="V5222">
        <v>252.868889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2771987</v>
      </c>
      <c r="B5223">
        <v>1</v>
      </c>
      <c r="C5223" t="s">
        <v>76</v>
      </c>
      <c r="D5223" t="s">
        <v>84</v>
      </c>
      <c r="E5223" t="s">
        <v>222</v>
      </c>
      <c r="F5223" t="s">
        <v>14481</v>
      </c>
      <c r="G5223" t="s">
        <v>199</v>
      </c>
      <c r="H5223" t="s">
        <v>47</v>
      </c>
      <c r="I5223" t="s">
        <v>129</v>
      </c>
      <c r="J5223" t="s">
        <v>130</v>
      </c>
      <c r="K5223" t="s">
        <v>131</v>
      </c>
      <c r="L5223" t="s">
        <v>14482</v>
      </c>
      <c r="M5223" t="s">
        <v>14483</v>
      </c>
      <c r="N5223">
        <v>0.87388888799999997</v>
      </c>
      <c r="O5223">
        <v>1</v>
      </c>
      <c r="P5223">
        <v>11696</v>
      </c>
      <c r="Q5223">
        <v>0</v>
      </c>
      <c r="R5223">
        <v>0</v>
      </c>
      <c r="S5223">
        <v>0</v>
      </c>
      <c r="T5223">
        <v>0</v>
      </c>
      <c r="U5223">
        <v>0.87388900000000003</v>
      </c>
      <c r="V5223">
        <v>10221.004434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2771989</v>
      </c>
      <c r="B5224">
        <v>1</v>
      </c>
      <c r="C5224" t="s">
        <v>76</v>
      </c>
      <c r="D5224" t="s">
        <v>78</v>
      </c>
      <c r="E5224" t="s">
        <v>153</v>
      </c>
      <c r="F5224" t="s">
        <v>14484</v>
      </c>
      <c r="G5224" t="s">
        <v>155</v>
      </c>
      <c r="H5224" t="s">
        <v>46</v>
      </c>
      <c r="I5224" t="s">
        <v>129</v>
      </c>
      <c r="J5224" t="s">
        <v>130</v>
      </c>
      <c r="K5224" t="s">
        <v>131</v>
      </c>
      <c r="L5224" t="s">
        <v>14485</v>
      </c>
      <c r="M5224" t="s">
        <v>14486</v>
      </c>
      <c r="N5224">
        <v>0.84666666599999996</v>
      </c>
      <c r="O5224">
        <v>0</v>
      </c>
      <c r="P5224">
        <v>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0.84666699999999995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2771990</v>
      </c>
      <c r="B5225">
        <v>1</v>
      </c>
      <c r="C5225" t="s">
        <v>77</v>
      </c>
      <c r="D5225" t="s">
        <v>113</v>
      </c>
      <c r="E5225" t="s">
        <v>126</v>
      </c>
      <c r="F5225" t="s">
        <v>14487</v>
      </c>
      <c r="G5225" t="s">
        <v>128</v>
      </c>
      <c r="H5225" t="s">
        <v>46</v>
      </c>
      <c r="I5225" t="s">
        <v>129</v>
      </c>
      <c r="J5225" t="s">
        <v>130</v>
      </c>
      <c r="K5225" t="s">
        <v>131</v>
      </c>
      <c r="L5225" t="s">
        <v>14488</v>
      </c>
      <c r="M5225" t="s">
        <v>14489</v>
      </c>
      <c r="N5225">
        <v>1.5752777769999999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12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18.903333</v>
      </c>
    </row>
    <row r="5226" spans="1:26" x14ac:dyDescent="0.3">
      <c r="A5226">
        <v>2771995</v>
      </c>
      <c r="B5226">
        <v>1</v>
      </c>
      <c r="C5226" t="s">
        <v>76</v>
      </c>
      <c r="D5226" t="s">
        <v>102</v>
      </c>
      <c r="E5226" t="s">
        <v>158</v>
      </c>
      <c r="F5226" t="s">
        <v>14490</v>
      </c>
      <c r="G5226" t="s">
        <v>199</v>
      </c>
      <c r="H5226" t="s">
        <v>47</v>
      </c>
      <c r="I5226" t="s">
        <v>129</v>
      </c>
      <c r="J5226" t="s">
        <v>130</v>
      </c>
      <c r="K5226" t="s">
        <v>131</v>
      </c>
      <c r="L5226" t="s">
        <v>14491</v>
      </c>
      <c r="M5226" t="s">
        <v>14492</v>
      </c>
      <c r="N5226">
        <v>0.61527777699999997</v>
      </c>
      <c r="O5226">
        <v>9</v>
      </c>
      <c r="P5226">
        <v>694</v>
      </c>
      <c r="Q5226">
        <v>0</v>
      </c>
      <c r="R5226">
        <v>0</v>
      </c>
      <c r="S5226">
        <v>89</v>
      </c>
      <c r="T5226">
        <v>202</v>
      </c>
      <c r="U5226">
        <v>5.5374999999999996</v>
      </c>
      <c r="V5226">
        <v>427.00277699999998</v>
      </c>
      <c r="W5226">
        <v>0</v>
      </c>
      <c r="X5226">
        <v>0</v>
      </c>
      <c r="Y5226">
        <v>54.759721999999996</v>
      </c>
      <c r="Z5226">
        <v>124.28611100000001</v>
      </c>
    </row>
    <row r="5227" spans="1:26" x14ac:dyDescent="0.3">
      <c r="A5227">
        <v>2771996</v>
      </c>
      <c r="B5227">
        <v>1</v>
      </c>
      <c r="C5227" t="s">
        <v>76</v>
      </c>
      <c r="D5227" t="s">
        <v>87</v>
      </c>
      <c r="E5227" t="s">
        <v>167</v>
      </c>
      <c r="F5227" t="s">
        <v>14493</v>
      </c>
      <c r="G5227" t="s">
        <v>348</v>
      </c>
      <c r="H5227" t="s">
        <v>46</v>
      </c>
      <c r="I5227" t="s">
        <v>129</v>
      </c>
      <c r="J5227" t="s">
        <v>130</v>
      </c>
      <c r="K5227" t="s">
        <v>142</v>
      </c>
      <c r="L5227" t="s">
        <v>14494</v>
      </c>
      <c r="M5227" t="s">
        <v>14495</v>
      </c>
      <c r="N5227">
        <v>7.8427777770000002</v>
      </c>
      <c r="O5227">
        <v>0</v>
      </c>
      <c r="P5227">
        <v>0</v>
      </c>
      <c r="Q5227">
        <v>0</v>
      </c>
      <c r="R5227">
        <v>21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164.69833299999999</v>
      </c>
      <c r="Y5227">
        <v>0</v>
      </c>
      <c r="Z5227">
        <v>0</v>
      </c>
    </row>
    <row r="5228" spans="1:26" x14ac:dyDescent="0.3">
      <c r="A5228">
        <v>2771998</v>
      </c>
      <c r="B5228">
        <v>1</v>
      </c>
      <c r="C5228" t="s">
        <v>76</v>
      </c>
      <c r="D5228" t="s">
        <v>94</v>
      </c>
      <c r="E5228" t="s">
        <v>153</v>
      </c>
      <c r="F5228" t="s">
        <v>8136</v>
      </c>
      <c r="G5228" t="s">
        <v>206</v>
      </c>
      <c r="H5228" t="s">
        <v>46</v>
      </c>
      <c r="I5228" t="s">
        <v>129</v>
      </c>
      <c r="J5228" t="s">
        <v>130</v>
      </c>
      <c r="K5228" t="s">
        <v>131</v>
      </c>
      <c r="L5228" t="s">
        <v>14496</v>
      </c>
      <c r="M5228" t="s">
        <v>14497</v>
      </c>
      <c r="N5228">
        <v>1.785833333</v>
      </c>
      <c r="O5228">
        <v>0</v>
      </c>
      <c r="P5228">
        <v>6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10.715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2772006</v>
      </c>
      <c r="B5229">
        <v>1</v>
      </c>
      <c r="C5229" t="s">
        <v>77</v>
      </c>
      <c r="D5229" t="s">
        <v>108</v>
      </c>
      <c r="E5229" t="s">
        <v>222</v>
      </c>
      <c r="F5229" t="s">
        <v>5341</v>
      </c>
      <c r="G5229" t="s">
        <v>199</v>
      </c>
      <c r="H5229" t="s">
        <v>47</v>
      </c>
      <c r="I5229" t="s">
        <v>129</v>
      </c>
      <c r="J5229" t="s">
        <v>130</v>
      </c>
      <c r="K5229" t="s">
        <v>131</v>
      </c>
      <c r="L5229" t="s">
        <v>14498</v>
      </c>
      <c r="M5229" t="s">
        <v>14499</v>
      </c>
      <c r="N5229">
        <v>1.285833333</v>
      </c>
      <c r="O5229">
        <v>0</v>
      </c>
      <c r="P5229">
        <v>0</v>
      </c>
      <c r="Q5229">
        <v>27</v>
      </c>
      <c r="R5229">
        <v>6</v>
      </c>
      <c r="S5229">
        <v>6</v>
      </c>
      <c r="T5229">
        <v>18</v>
      </c>
      <c r="U5229">
        <v>0</v>
      </c>
      <c r="V5229">
        <v>0</v>
      </c>
      <c r="W5229">
        <v>34.717500000000001</v>
      </c>
      <c r="X5229">
        <v>7.7149999999999999</v>
      </c>
      <c r="Y5229">
        <v>7.7149999999999999</v>
      </c>
      <c r="Z5229">
        <v>23.145</v>
      </c>
    </row>
    <row r="5230" spans="1:26" x14ac:dyDescent="0.3">
      <c r="A5230">
        <v>2772004</v>
      </c>
      <c r="B5230">
        <v>1</v>
      </c>
      <c r="C5230" t="s">
        <v>76</v>
      </c>
      <c r="D5230" t="s">
        <v>106</v>
      </c>
      <c r="E5230" t="s">
        <v>167</v>
      </c>
      <c r="F5230" t="s">
        <v>14500</v>
      </c>
      <c r="G5230" t="s">
        <v>348</v>
      </c>
      <c r="H5230" t="s">
        <v>46</v>
      </c>
      <c r="I5230" t="s">
        <v>129</v>
      </c>
      <c r="J5230" t="s">
        <v>130</v>
      </c>
      <c r="K5230" t="s">
        <v>142</v>
      </c>
      <c r="L5230" t="s">
        <v>14501</v>
      </c>
      <c r="M5230" t="s">
        <v>14502</v>
      </c>
      <c r="N5230">
        <v>2.7288888880000002</v>
      </c>
      <c r="O5230">
        <v>0</v>
      </c>
      <c r="P5230">
        <v>104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283.80444399999999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2772005</v>
      </c>
      <c r="B5231">
        <v>1</v>
      </c>
      <c r="C5231" t="s">
        <v>76</v>
      </c>
      <c r="D5231" t="s">
        <v>99</v>
      </c>
      <c r="E5231" t="s">
        <v>158</v>
      </c>
      <c r="F5231" t="s">
        <v>6606</v>
      </c>
      <c r="G5231" t="s">
        <v>344</v>
      </c>
      <c r="H5231" t="s">
        <v>47</v>
      </c>
      <c r="I5231" t="s">
        <v>129</v>
      </c>
      <c r="J5231" t="s">
        <v>130</v>
      </c>
      <c r="K5231" t="s">
        <v>142</v>
      </c>
      <c r="L5231" t="s">
        <v>14503</v>
      </c>
      <c r="M5231" t="s">
        <v>14504</v>
      </c>
      <c r="N5231">
        <v>0.61027777699999997</v>
      </c>
      <c r="O5231">
        <v>131</v>
      </c>
      <c r="P5231">
        <v>3850</v>
      </c>
      <c r="Q5231">
        <v>0</v>
      </c>
      <c r="R5231">
        <v>0</v>
      </c>
      <c r="S5231">
        <v>0</v>
      </c>
      <c r="T5231">
        <v>0</v>
      </c>
      <c r="U5231">
        <v>79.946388999999996</v>
      </c>
      <c r="V5231">
        <v>2349.5694410000001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2772009</v>
      </c>
      <c r="B5232">
        <v>1</v>
      </c>
      <c r="C5232" t="s">
        <v>76</v>
      </c>
      <c r="D5232" t="s">
        <v>104</v>
      </c>
      <c r="E5232" t="s">
        <v>163</v>
      </c>
      <c r="F5232" t="s">
        <v>377</v>
      </c>
      <c r="G5232" t="s">
        <v>348</v>
      </c>
      <c r="H5232" t="s">
        <v>47</v>
      </c>
      <c r="I5232" t="s">
        <v>129</v>
      </c>
      <c r="J5232" t="s">
        <v>130</v>
      </c>
      <c r="K5232" t="s">
        <v>142</v>
      </c>
      <c r="L5232" t="s">
        <v>14505</v>
      </c>
      <c r="M5232" t="s">
        <v>14506</v>
      </c>
      <c r="N5232">
        <v>8.8569444439999998</v>
      </c>
      <c r="O5232">
        <v>0</v>
      </c>
      <c r="P5232">
        <v>0</v>
      </c>
      <c r="Q5232">
        <v>0</v>
      </c>
      <c r="R5232">
        <v>59</v>
      </c>
      <c r="S5232">
        <v>0</v>
      </c>
      <c r="T5232">
        <v>156</v>
      </c>
      <c r="U5232">
        <v>0</v>
      </c>
      <c r="V5232">
        <v>0</v>
      </c>
      <c r="W5232">
        <v>0</v>
      </c>
      <c r="X5232">
        <v>522.55972199999997</v>
      </c>
      <c r="Y5232">
        <v>0</v>
      </c>
      <c r="Z5232">
        <v>1381.6833329999999</v>
      </c>
    </row>
    <row r="5233" spans="1:26" x14ac:dyDescent="0.3">
      <c r="A5233">
        <v>2772011</v>
      </c>
      <c r="B5233">
        <v>1</v>
      </c>
      <c r="C5233" t="s">
        <v>76</v>
      </c>
      <c r="D5233" t="s">
        <v>95</v>
      </c>
      <c r="E5233" t="s">
        <v>167</v>
      </c>
      <c r="F5233" t="s">
        <v>351</v>
      </c>
      <c r="G5233" t="s">
        <v>348</v>
      </c>
      <c r="H5233" t="s">
        <v>46</v>
      </c>
      <c r="I5233" t="s">
        <v>129</v>
      </c>
      <c r="J5233" t="s">
        <v>130</v>
      </c>
      <c r="K5233" t="s">
        <v>142</v>
      </c>
      <c r="L5233" t="s">
        <v>14507</v>
      </c>
      <c r="M5233" t="s">
        <v>14508</v>
      </c>
      <c r="N5233">
        <v>9.1008333330000006</v>
      </c>
      <c r="O5233">
        <v>0</v>
      </c>
      <c r="P5233">
        <v>0</v>
      </c>
      <c r="Q5233">
        <v>0</v>
      </c>
      <c r="R5233">
        <v>1</v>
      </c>
      <c r="S5233">
        <v>0</v>
      </c>
      <c r="T5233">
        <v>114</v>
      </c>
      <c r="U5233">
        <v>0</v>
      </c>
      <c r="V5233">
        <v>0</v>
      </c>
      <c r="W5233">
        <v>0</v>
      </c>
      <c r="X5233">
        <v>9.1008329999999997</v>
      </c>
      <c r="Y5233">
        <v>0</v>
      </c>
      <c r="Z5233">
        <v>1037.4949999999999</v>
      </c>
    </row>
    <row r="5234" spans="1:26" x14ac:dyDescent="0.3">
      <c r="A5234">
        <v>2772012</v>
      </c>
      <c r="B5234">
        <v>1</v>
      </c>
      <c r="C5234" t="s">
        <v>76</v>
      </c>
      <c r="D5234" t="s">
        <v>101</v>
      </c>
      <c r="E5234" t="s">
        <v>126</v>
      </c>
      <c r="F5234" t="s">
        <v>13963</v>
      </c>
      <c r="G5234" t="s">
        <v>348</v>
      </c>
      <c r="H5234" t="s">
        <v>46</v>
      </c>
      <c r="I5234" t="s">
        <v>129</v>
      </c>
      <c r="J5234" t="s">
        <v>130</v>
      </c>
      <c r="K5234" t="s">
        <v>142</v>
      </c>
      <c r="L5234" t="s">
        <v>14509</v>
      </c>
      <c r="M5234" t="s">
        <v>14510</v>
      </c>
      <c r="N5234">
        <v>4.5152777769999997</v>
      </c>
      <c r="O5234">
        <v>0</v>
      </c>
      <c r="P5234">
        <v>30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135.45833300000001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2772014</v>
      </c>
      <c r="B5235">
        <v>1</v>
      </c>
      <c r="C5235" t="s">
        <v>76</v>
      </c>
      <c r="D5235" t="s">
        <v>99</v>
      </c>
      <c r="E5235" t="s">
        <v>163</v>
      </c>
      <c r="F5235" t="s">
        <v>13872</v>
      </c>
      <c r="G5235" t="s">
        <v>344</v>
      </c>
      <c r="H5235" t="s">
        <v>47</v>
      </c>
      <c r="I5235" t="s">
        <v>129</v>
      </c>
      <c r="J5235" t="s">
        <v>130</v>
      </c>
      <c r="K5235" t="s">
        <v>142</v>
      </c>
      <c r="L5235" t="s">
        <v>14511</v>
      </c>
      <c r="M5235" t="s">
        <v>14512</v>
      </c>
      <c r="N5235">
        <v>6.727777777</v>
      </c>
      <c r="O5235">
        <v>0</v>
      </c>
      <c r="P5235">
        <v>59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396.93888900000002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2772019</v>
      </c>
      <c r="B5236">
        <v>1</v>
      </c>
      <c r="C5236" t="s">
        <v>77</v>
      </c>
      <c r="D5236" t="s">
        <v>123</v>
      </c>
      <c r="E5236" t="s">
        <v>158</v>
      </c>
      <c r="F5236" t="s">
        <v>9385</v>
      </c>
      <c r="G5236" t="s">
        <v>348</v>
      </c>
      <c r="H5236" t="s">
        <v>47</v>
      </c>
      <c r="I5236" t="s">
        <v>129</v>
      </c>
      <c r="J5236" t="s">
        <v>130</v>
      </c>
      <c r="K5236" t="s">
        <v>142</v>
      </c>
      <c r="L5236" t="s">
        <v>14513</v>
      </c>
      <c r="M5236" t="s">
        <v>14514</v>
      </c>
      <c r="N5236">
        <v>7.846666666</v>
      </c>
      <c r="O5236">
        <v>213</v>
      </c>
      <c r="P5236">
        <v>141</v>
      </c>
      <c r="Q5236">
        <v>0</v>
      </c>
      <c r="R5236">
        <v>0</v>
      </c>
      <c r="S5236">
        <v>0</v>
      </c>
      <c r="T5236">
        <v>0</v>
      </c>
      <c r="U5236">
        <v>1671.34</v>
      </c>
      <c r="V5236">
        <v>1106.3800000000001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2772025</v>
      </c>
      <c r="B5237">
        <v>1</v>
      </c>
      <c r="C5237" t="s">
        <v>77</v>
      </c>
      <c r="D5237" t="s">
        <v>117</v>
      </c>
      <c r="E5237" t="s">
        <v>126</v>
      </c>
      <c r="F5237" t="s">
        <v>14515</v>
      </c>
      <c r="G5237" t="s">
        <v>11027</v>
      </c>
      <c r="H5237" t="s">
        <v>46</v>
      </c>
      <c r="I5237" t="s">
        <v>129</v>
      </c>
      <c r="J5237" t="s">
        <v>130</v>
      </c>
      <c r="K5237" t="s">
        <v>131</v>
      </c>
      <c r="L5237" t="s">
        <v>14516</v>
      </c>
      <c r="M5237" t="s">
        <v>14517</v>
      </c>
      <c r="N5237">
        <v>3.8063888879999999</v>
      </c>
      <c r="O5237">
        <v>0</v>
      </c>
      <c r="P5237">
        <v>0</v>
      </c>
      <c r="Q5237">
        <v>0</v>
      </c>
      <c r="R5237">
        <v>45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171.28749999999999</v>
      </c>
      <c r="Y5237">
        <v>0</v>
      </c>
      <c r="Z5237">
        <v>0</v>
      </c>
    </row>
    <row r="5238" spans="1:26" x14ac:dyDescent="0.3">
      <c r="A5238">
        <v>2772028</v>
      </c>
      <c r="B5238">
        <v>1</v>
      </c>
      <c r="C5238" t="s">
        <v>76</v>
      </c>
      <c r="D5238" t="s">
        <v>79</v>
      </c>
      <c r="E5238" t="s">
        <v>153</v>
      </c>
      <c r="F5238" t="s">
        <v>14518</v>
      </c>
      <c r="G5238" t="s">
        <v>249</v>
      </c>
      <c r="H5238" t="s">
        <v>46</v>
      </c>
      <c r="I5238" t="s">
        <v>129</v>
      </c>
      <c r="J5238" t="s">
        <v>130</v>
      </c>
      <c r="K5238" t="s">
        <v>131</v>
      </c>
      <c r="L5238" t="s">
        <v>14519</v>
      </c>
      <c r="M5238" t="s">
        <v>14520</v>
      </c>
      <c r="N5238">
        <v>0.78138888799999995</v>
      </c>
      <c r="O5238">
        <v>0</v>
      </c>
      <c r="P5238">
        <v>7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5.469722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2772026</v>
      </c>
      <c r="B5239">
        <v>1</v>
      </c>
      <c r="C5239" t="s">
        <v>77</v>
      </c>
      <c r="D5239" t="s">
        <v>108</v>
      </c>
      <c r="E5239" t="s">
        <v>222</v>
      </c>
      <c r="F5239" t="s">
        <v>14521</v>
      </c>
      <c r="G5239" t="s">
        <v>344</v>
      </c>
      <c r="H5239" t="s">
        <v>47</v>
      </c>
      <c r="I5239" t="s">
        <v>129</v>
      </c>
      <c r="J5239" t="s">
        <v>130</v>
      </c>
      <c r="K5239" t="s">
        <v>142</v>
      </c>
      <c r="L5239" t="s">
        <v>14522</v>
      </c>
      <c r="M5239" t="s">
        <v>14523</v>
      </c>
      <c r="N5239">
        <v>3.1458333330000001</v>
      </c>
      <c r="O5239">
        <v>86</v>
      </c>
      <c r="P5239">
        <v>5894</v>
      </c>
      <c r="Q5239">
        <v>0</v>
      </c>
      <c r="R5239">
        <v>0</v>
      </c>
      <c r="S5239">
        <v>0</v>
      </c>
      <c r="T5239">
        <v>0</v>
      </c>
      <c r="U5239">
        <v>270.54166700000002</v>
      </c>
      <c r="V5239">
        <v>18541.541665000001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2772030</v>
      </c>
      <c r="B5240">
        <v>1</v>
      </c>
      <c r="C5240" t="s">
        <v>77</v>
      </c>
      <c r="D5240" t="s">
        <v>119</v>
      </c>
      <c r="E5240" t="s">
        <v>167</v>
      </c>
      <c r="F5240" t="s">
        <v>4934</v>
      </c>
      <c r="G5240" t="s">
        <v>348</v>
      </c>
      <c r="H5240" t="s">
        <v>46</v>
      </c>
      <c r="I5240" t="s">
        <v>129</v>
      </c>
      <c r="J5240" t="s">
        <v>130</v>
      </c>
      <c r="K5240" t="s">
        <v>142</v>
      </c>
      <c r="L5240" t="s">
        <v>14524</v>
      </c>
      <c r="M5240" t="s">
        <v>14525</v>
      </c>
      <c r="N5240">
        <v>6.3463888879999999</v>
      </c>
      <c r="O5240">
        <v>0</v>
      </c>
      <c r="P5240">
        <v>218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1383.512778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2772035</v>
      </c>
      <c r="B5241">
        <v>1</v>
      </c>
      <c r="C5241" t="s">
        <v>76</v>
      </c>
      <c r="D5241" t="s">
        <v>96</v>
      </c>
      <c r="E5241" t="s">
        <v>222</v>
      </c>
      <c r="F5241" t="s">
        <v>14526</v>
      </c>
      <c r="G5241" t="s">
        <v>199</v>
      </c>
      <c r="H5241" t="s">
        <v>47</v>
      </c>
      <c r="I5241" t="s">
        <v>129</v>
      </c>
      <c r="J5241" t="s">
        <v>130</v>
      </c>
      <c r="K5241" t="s">
        <v>131</v>
      </c>
      <c r="L5241" t="s">
        <v>14527</v>
      </c>
      <c r="M5241" t="s">
        <v>14528</v>
      </c>
      <c r="N5241">
        <v>0.37638888799999998</v>
      </c>
      <c r="O5241">
        <v>15</v>
      </c>
      <c r="P5241">
        <v>594</v>
      </c>
      <c r="Q5241">
        <v>0</v>
      </c>
      <c r="R5241">
        <v>0</v>
      </c>
      <c r="S5241">
        <v>0</v>
      </c>
      <c r="T5241">
        <v>0</v>
      </c>
      <c r="U5241">
        <v>5.6458329999999997</v>
      </c>
      <c r="V5241">
        <v>223.57499899999999</v>
      </c>
      <c r="W5241">
        <v>0</v>
      </c>
      <c r="X5241">
        <v>0</v>
      </c>
      <c r="Y5241">
        <v>0</v>
      </c>
      <c r="Z5241">
        <v>0</v>
      </c>
    </row>
    <row r="5242" spans="1:26" x14ac:dyDescent="0.3">
      <c r="A5242">
        <v>2772046</v>
      </c>
      <c r="B5242">
        <v>1</v>
      </c>
      <c r="C5242" t="s">
        <v>76</v>
      </c>
      <c r="D5242" t="s">
        <v>99</v>
      </c>
      <c r="E5242" t="s">
        <v>222</v>
      </c>
      <c r="F5242" t="s">
        <v>14529</v>
      </c>
      <c r="G5242" t="s">
        <v>199</v>
      </c>
      <c r="H5242" t="s">
        <v>47</v>
      </c>
      <c r="I5242" t="s">
        <v>129</v>
      </c>
      <c r="J5242" t="s">
        <v>130</v>
      </c>
      <c r="K5242" t="s">
        <v>131</v>
      </c>
      <c r="L5242" t="s">
        <v>14527</v>
      </c>
      <c r="M5242" t="s">
        <v>14530</v>
      </c>
      <c r="N5242">
        <v>1.5958333330000001</v>
      </c>
      <c r="O5242">
        <v>75</v>
      </c>
      <c r="P5242">
        <v>39</v>
      </c>
      <c r="Q5242">
        <v>0</v>
      </c>
      <c r="R5242">
        <v>0</v>
      </c>
      <c r="S5242">
        <v>0</v>
      </c>
      <c r="T5242">
        <v>0</v>
      </c>
      <c r="U5242">
        <v>119.6875</v>
      </c>
      <c r="V5242">
        <v>62.237499999999997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2772032</v>
      </c>
      <c r="B5243">
        <v>1</v>
      </c>
      <c r="C5243" t="s">
        <v>76</v>
      </c>
      <c r="D5243" t="s">
        <v>90</v>
      </c>
      <c r="E5243" t="s">
        <v>163</v>
      </c>
      <c r="F5243" t="s">
        <v>14531</v>
      </c>
      <c r="G5243" t="s">
        <v>344</v>
      </c>
      <c r="H5243" t="s">
        <v>47</v>
      </c>
      <c r="I5243" t="s">
        <v>129</v>
      </c>
      <c r="J5243" t="s">
        <v>130</v>
      </c>
      <c r="K5243" t="s">
        <v>142</v>
      </c>
      <c r="L5243" t="s">
        <v>14532</v>
      </c>
      <c r="M5243" t="s">
        <v>14533</v>
      </c>
      <c r="N5243">
        <v>5.5163888879999998</v>
      </c>
      <c r="O5243">
        <v>1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5.5163890000000002</v>
      </c>
      <c r="V5243">
        <v>0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2772037</v>
      </c>
      <c r="B5244">
        <v>1</v>
      </c>
      <c r="C5244" t="s">
        <v>76</v>
      </c>
      <c r="D5244" t="s">
        <v>78</v>
      </c>
      <c r="E5244" t="s">
        <v>153</v>
      </c>
      <c r="F5244" t="s">
        <v>14534</v>
      </c>
      <c r="G5244" t="s">
        <v>155</v>
      </c>
      <c r="H5244" t="s">
        <v>46</v>
      </c>
      <c r="I5244" t="s">
        <v>129</v>
      </c>
      <c r="J5244" t="s">
        <v>130</v>
      </c>
      <c r="K5244" t="s">
        <v>131</v>
      </c>
      <c r="L5244" t="s">
        <v>14535</v>
      </c>
      <c r="M5244" t="s">
        <v>14536</v>
      </c>
      <c r="N5244">
        <v>1.0366666659999999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1.036667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2772033</v>
      </c>
      <c r="B5245">
        <v>1</v>
      </c>
      <c r="C5245" t="s">
        <v>76</v>
      </c>
      <c r="D5245" t="s">
        <v>94</v>
      </c>
      <c r="E5245" t="s">
        <v>126</v>
      </c>
      <c r="F5245" t="s">
        <v>9415</v>
      </c>
      <c r="G5245" t="s">
        <v>348</v>
      </c>
      <c r="H5245" t="s">
        <v>46</v>
      </c>
      <c r="I5245" t="s">
        <v>129</v>
      </c>
      <c r="J5245" t="s">
        <v>130</v>
      </c>
      <c r="K5245" t="s">
        <v>142</v>
      </c>
      <c r="L5245" t="s">
        <v>14537</v>
      </c>
      <c r="M5245" t="s">
        <v>14538</v>
      </c>
      <c r="N5245">
        <v>8.73</v>
      </c>
      <c r="O5245">
        <v>0</v>
      </c>
      <c r="P5245">
        <v>0</v>
      </c>
      <c r="Q5245">
        <v>0</v>
      </c>
      <c r="R5245">
        <v>62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541.26</v>
      </c>
      <c r="Y5245">
        <v>0</v>
      </c>
      <c r="Z5245">
        <v>0</v>
      </c>
    </row>
    <row r="5246" spans="1:26" x14ac:dyDescent="0.3">
      <c r="A5246">
        <v>2772138</v>
      </c>
      <c r="B5246">
        <v>1</v>
      </c>
      <c r="C5246" t="s">
        <v>76</v>
      </c>
      <c r="D5246" t="s">
        <v>100</v>
      </c>
      <c r="E5246" t="s">
        <v>138</v>
      </c>
      <c r="F5246" t="s">
        <v>14164</v>
      </c>
      <c r="G5246" t="s">
        <v>923</v>
      </c>
      <c r="H5246" t="s">
        <v>47</v>
      </c>
      <c r="I5246" t="s">
        <v>129</v>
      </c>
      <c r="J5246" t="s">
        <v>130</v>
      </c>
      <c r="K5246" t="s">
        <v>131</v>
      </c>
      <c r="L5246" t="s">
        <v>14539</v>
      </c>
      <c r="M5246" t="s">
        <v>14540</v>
      </c>
      <c r="N5246">
        <v>2.6105555549999999</v>
      </c>
      <c r="O5246">
        <v>106</v>
      </c>
      <c r="P5246">
        <v>89</v>
      </c>
      <c r="Q5246">
        <v>0</v>
      </c>
      <c r="R5246">
        <v>0</v>
      </c>
      <c r="S5246">
        <v>0</v>
      </c>
      <c r="T5246">
        <v>0</v>
      </c>
      <c r="U5246">
        <v>276.71888899999999</v>
      </c>
      <c r="V5246">
        <v>232.33944399999999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2772230</v>
      </c>
      <c r="B5247">
        <v>1</v>
      </c>
      <c r="C5247" t="s">
        <v>76</v>
      </c>
      <c r="D5247" t="s">
        <v>88</v>
      </c>
      <c r="E5247" t="s">
        <v>163</v>
      </c>
      <c r="F5247" t="s">
        <v>14541</v>
      </c>
      <c r="G5247" t="s">
        <v>348</v>
      </c>
      <c r="H5247" t="s">
        <v>47</v>
      </c>
      <c r="I5247" t="s">
        <v>129</v>
      </c>
      <c r="J5247" t="s">
        <v>130</v>
      </c>
      <c r="K5247" t="s">
        <v>142</v>
      </c>
      <c r="L5247" t="s">
        <v>14542</v>
      </c>
      <c r="M5247" t="s">
        <v>14543</v>
      </c>
      <c r="N5247">
        <v>6.4363888879999998</v>
      </c>
      <c r="O5247">
        <v>0</v>
      </c>
      <c r="P5247">
        <v>160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1029.822222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2772027</v>
      </c>
      <c r="B5248">
        <v>1</v>
      </c>
      <c r="C5248" t="s">
        <v>76</v>
      </c>
      <c r="D5248" t="s">
        <v>84</v>
      </c>
      <c r="E5248" t="s">
        <v>145</v>
      </c>
      <c r="F5248" t="s">
        <v>13470</v>
      </c>
      <c r="G5248" t="s">
        <v>160</v>
      </c>
      <c r="H5248" t="s">
        <v>46</v>
      </c>
      <c r="I5248" t="s">
        <v>129</v>
      </c>
      <c r="J5248" t="s">
        <v>130</v>
      </c>
      <c r="K5248" t="s">
        <v>131</v>
      </c>
      <c r="L5248" t="s">
        <v>14544</v>
      </c>
      <c r="M5248" t="s">
        <v>14545</v>
      </c>
      <c r="N5248">
        <v>0.62749999999999995</v>
      </c>
      <c r="O5248">
        <v>0</v>
      </c>
      <c r="P5248">
        <v>51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32.002499999999998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2772041</v>
      </c>
      <c r="B5249">
        <v>1</v>
      </c>
      <c r="C5249" t="s">
        <v>76</v>
      </c>
      <c r="D5249" t="s">
        <v>100</v>
      </c>
      <c r="E5249" t="s">
        <v>153</v>
      </c>
      <c r="F5249" t="s">
        <v>14546</v>
      </c>
      <c r="G5249" t="s">
        <v>578</v>
      </c>
      <c r="H5249" t="s">
        <v>46</v>
      </c>
      <c r="I5249" t="s">
        <v>129</v>
      </c>
      <c r="J5249" t="s">
        <v>130</v>
      </c>
      <c r="K5249" t="s">
        <v>131</v>
      </c>
      <c r="L5249" t="s">
        <v>14547</v>
      </c>
      <c r="M5249" t="s">
        <v>14548</v>
      </c>
      <c r="N5249">
        <v>6.2847222220000001</v>
      </c>
      <c r="O5249">
        <v>0</v>
      </c>
      <c r="P5249">
        <v>9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56.5625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2772039</v>
      </c>
      <c r="B5250">
        <v>1</v>
      </c>
      <c r="C5250" t="s">
        <v>76</v>
      </c>
      <c r="D5250" t="s">
        <v>93</v>
      </c>
      <c r="E5250" t="s">
        <v>126</v>
      </c>
      <c r="F5250" t="s">
        <v>14549</v>
      </c>
      <c r="G5250" t="s">
        <v>348</v>
      </c>
      <c r="H5250" t="s">
        <v>46</v>
      </c>
      <c r="I5250" t="s">
        <v>129</v>
      </c>
      <c r="J5250" t="s">
        <v>130</v>
      </c>
      <c r="K5250" t="s">
        <v>142</v>
      </c>
      <c r="L5250" t="s">
        <v>14550</v>
      </c>
      <c r="M5250" t="s">
        <v>14551</v>
      </c>
      <c r="N5250">
        <v>6.2038888879999998</v>
      </c>
      <c r="O5250">
        <v>0</v>
      </c>
      <c r="P5250">
        <v>49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303.99055600000003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2772042</v>
      </c>
      <c r="B5251">
        <v>1</v>
      </c>
      <c r="C5251" t="s">
        <v>76</v>
      </c>
      <c r="D5251" t="s">
        <v>86</v>
      </c>
      <c r="E5251" t="s">
        <v>163</v>
      </c>
      <c r="F5251" t="s">
        <v>14552</v>
      </c>
      <c r="G5251" t="s">
        <v>348</v>
      </c>
      <c r="H5251" t="s">
        <v>47</v>
      </c>
      <c r="I5251" t="s">
        <v>129</v>
      </c>
      <c r="J5251" t="s">
        <v>130</v>
      </c>
      <c r="K5251" t="s">
        <v>142</v>
      </c>
      <c r="L5251" t="s">
        <v>14553</v>
      </c>
      <c r="M5251" t="s">
        <v>14554</v>
      </c>
      <c r="N5251">
        <v>4.1936111110000001</v>
      </c>
      <c r="O5251">
        <v>0</v>
      </c>
      <c r="P5251">
        <v>1294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5426.5327779999998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2772043</v>
      </c>
      <c r="B5252">
        <v>1</v>
      </c>
      <c r="C5252" t="s">
        <v>76</v>
      </c>
      <c r="D5252" t="s">
        <v>102</v>
      </c>
      <c r="E5252" t="s">
        <v>158</v>
      </c>
      <c r="F5252" t="s">
        <v>6740</v>
      </c>
      <c r="G5252" t="s">
        <v>199</v>
      </c>
      <c r="H5252" t="s">
        <v>47</v>
      </c>
      <c r="I5252" t="s">
        <v>339</v>
      </c>
      <c r="J5252" t="s">
        <v>130</v>
      </c>
      <c r="K5252" t="s">
        <v>131</v>
      </c>
      <c r="L5252" t="s">
        <v>14555</v>
      </c>
      <c r="M5252" t="s">
        <v>14556</v>
      </c>
      <c r="N5252">
        <v>4.0277777000000001E-2</v>
      </c>
      <c r="O5252">
        <v>46</v>
      </c>
      <c r="P5252">
        <v>102</v>
      </c>
      <c r="Q5252">
        <v>0</v>
      </c>
      <c r="R5252">
        <v>0</v>
      </c>
      <c r="S5252">
        <v>0</v>
      </c>
      <c r="T5252">
        <v>0</v>
      </c>
      <c r="U5252">
        <v>1.852778</v>
      </c>
      <c r="V5252">
        <v>4.108333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2772050</v>
      </c>
      <c r="B5253">
        <v>1</v>
      </c>
      <c r="C5253" t="s">
        <v>76</v>
      </c>
      <c r="D5253" t="s">
        <v>90</v>
      </c>
      <c r="E5253" t="s">
        <v>126</v>
      </c>
      <c r="F5253" t="s">
        <v>14557</v>
      </c>
      <c r="G5253" t="s">
        <v>128</v>
      </c>
      <c r="H5253" t="s">
        <v>46</v>
      </c>
      <c r="I5253" t="s">
        <v>129</v>
      </c>
      <c r="J5253" t="s">
        <v>130</v>
      </c>
      <c r="K5253" t="s">
        <v>131</v>
      </c>
      <c r="L5253" t="s">
        <v>14558</v>
      </c>
      <c r="M5253" t="s">
        <v>14559</v>
      </c>
      <c r="N5253">
        <v>1.9027777770000001</v>
      </c>
      <c r="O5253">
        <v>0</v>
      </c>
      <c r="P5253">
        <v>5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9.5138890000000007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2772049</v>
      </c>
      <c r="B5254">
        <v>1</v>
      </c>
      <c r="C5254" t="s">
        <v>77</v>
      </c>
      <c r="D5254" t="s">
        <v>108</v>
      </c>
      <c r="E5254" t="s">
        <v>163</v>
      </c>
      <c r="F5254" t="s">
        <v>14560</v>
      </c>
      <c r="G5254" t="s">
        <v>199</v>
      </c>
      <c r="H5254" t="s">
        <v>47</v>
      </c>
      <c r="I5254" t="s">
        <v>339</v>
      </c>
      <c r="J5254" t="s">
        <v>130</v>
      </c>
      <c r="K5254" t="s">
        <v>131</v>
      </c>
      <c r="L5254" t="s">
        <v>14561</v>
      </c>
      <c r="M5254" t="s">
        <v>14562</v>
      </c>
      <c r="N5254">
        <v>5.0000000000000001E-3</v>
      </c>
      <c r="O5254">
        <v>0</v>
      </c>
      <c r="P5254">
        <v>200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1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2772052</v>
      </c>
      <c r="B5255">
        <v>1</v>
      </c>
      <c r="C5255" t="s">
        <v>77</v>
      </c>
      <c r="D5255" t="s">
        <v>108</v>
      </c>
      <c r="E5255" t="s">
        <v>163</v>
      </c>
      <c r="F5255" t="s">
        <v>14560</v>
      </c>
      <c r="G5255" t="s">
        <v>199</v>
      </c>
      <c r="H5255" t="s">
        <v>47</v>
      </c>
      <c r="I5255" t="s">
        <v>339</v>
      </c>
      <c r="J5255" t="s">
        <v>130</v>
      </c>
      <c r="K5255" t="s">
        <v>131</v>
      </c>
      <c r="L5255" t="s">
        <v>14563</v>
      </c>
      <c r="M5255" t="s">
        <v>14564</v>
      </c>
      <c r="N5255">
        <v>1.1111111E-2</v>
      </c>
      <c r="O5255">
        <v>0</v>
      </c>
      <c r="P5255">
        <v>200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2.2222219999999999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2771987</v>
      </c>
      <c r="B5256">
        <v>2</v>
      </c>
      <c r="C5256" t="s">
        <v>76</v>
      </c>
      <c r="D5256" t="s">
        <v>84</v>
      </c>
      <c r="E5256" t="s">
        <v>163</v>
      </c>
      <c r="F5256" t="s">
        <v>14565</v>
      </c>
      <c r="G5256" t="s">
        <v>199</v>
      </c>
      <c r="H5256" t="s">
        <v>47</v>
      </c>
      <c r="I5256" t="s">
        <v>129</v>
      </c>
      <c r="J5256" t="s">
        <v>130</v>
      </c>
      <c r="K5256" t="s">
        <v>131</v>
      </c>
      <c r="L5256" t="s">
        <v>14483</v>
      </c>
      <c r="M5256" t="s">
        <v>14566</v>
      </c>
      <c r="N5256">
        <v>1.2166666660000001</v>
      </c>
      <c r="O5256">
        <v>0</v>
      </c>
      <c r="P5256">
        <v>9920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12069.333327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2772062</v>
      </c>
      <c r="B5257">
        <v>1</v>
      </c>
      <c r="C5257" t="s">
        <v>76</v>
      </c>
      <c r="D5257" t="s">
        <v>78</v>
      </c>
      <c r="E5257" t="s">
        <v>126</v>
      </c>
      <c r="F5257" t="s">
        <v>1264</v>
      </c>
      <c r="G5257" t="s">
        <v>135</v>
      </c>
      <c r="H5257" t="s">
        <v>46</v>
      </c>
      <c r="I5257" t="s">
        <v>129</v>
      </c>
      <c r="J5257" t="s">
        <v>130</v>
      </c>
      <c r="K5257" t="s">
        <v>131</v>
      </c>
      <c r="L5257" t="s">
        <v>14567</v>
      </c>
      <c r="M5257" t="s">
        <v>14568</v>
      </c>
      <c r="N5257">
        <v>4.4625000000000004</v>
      </c>
      <c r="O5257">
        <v>0</v>
      </c>
      <c r="P5257">
        <v>63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281.13749999999999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2772064</v>
      </c>
      <c r="B5258">
        <v>1</v>
      </c>
      <c r="C5258" t="s">
        <v>76</v>
      </c>
      <c r="D5258" t="s">
        <v>78</v>
      </c>
      <c r="E5258" t="s">
        <v>145</v>
      </c>
      <c r="F5258" t="s">
        <v>14569</v>
      </c>
      <c r="G5258" t="s">
        <v>128</v>
      </c>
      <c r="H5258" t="s">
        <v>46</v>
      </c>
      <c r="I5258" t="s">
        <v>129</v>
      </c>
      <c r="J5258" t="s">
        <v>130</v>
      </c>
      <c r="K5258" t="s">
        <v>131</v>
      </c>
      <c r="L5258" t="s">
        <v>14570</v>
      </c>
      <c r="M5258" t="s">
        <v>14571</v>
      </c>
      <c r="N5258">
        <v>3.4938888879999999</v>
      </c>
      <c r="O5258">
        <v>0</v>
      </c>
      <c r="P5258">
        <v>11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38.432777999999999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2772066</v>
      </c>
      <c r="B5259">
        <v>1</v>
      </c>
      <c r="C5259" t="s">
        <v>76</v>
      </c>
      <c r="D5259" t="s">
        <v>97</v>
      </c>
      <c r="E5259" t="s">
        <v>126</v>
      </c>
      <c r="F5259" t="s">
        <v>14572</v>
      </c>
      <c r="G5259" t="s">
        <v>160</v>
      </c>
      <c r="H5259" t="s">
        <v>46</v>
      </c>
      <c r="I5259" t="s">
        <v>129</v>
      </c>
      <c r="J5259" t="s">
        <v>130</v>
      </c>
      <c r="K5259" t="s">
        <v>131</v>
      </c>
      <c r="L5259" t="s">
        <v>14573</v>
      </c>
      <c r="M5259" t="s">
        <v>14574</v>
      </c>
      <c r="N5259">
        <v>0.77500000000000002</v>
      </c>
      <c r="O5259">
        <v>0</v>
      </c>
      <c r="P5259">
        <v>13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10.074999999999999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2772067</v>
      </c>
      <c r="B5260">
        <v>1</v>
      </c>
      <c r="C5260" t="s">
        <v>77</v>
      </c>
      <c r="D5260" t="s">
        <v>115</v>
      </c>
      <c r="E5260" t="s">
        <v>153</v>
      </c>
      <c r="F5260" t="s">
        <v>14575</v>
      </c>
      <c r="G5260" t="s">
        <v>249</v>
      </c>
      <c r="H5260" t="s">
        <v>46</v>
      </c>
      <c r="I5260" t="s">
        <v>129</v>
      </c>
      <c r="J5260" t="s">
        <v>130</v>
      </c>
      <c r="K5260" t="s">
        <v>131</v>
      </c>
      <c r="L5260" t="s">
        <v>14576</v>
      </c>
      <c r="M5260" t="s">
        <v>14577</v>
      </c>
      <c r="N5260">
        <v>1.4808333330000001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1.4808330000000001</v>
      </c>
    </row>
    <row r="5261" spans="1:26" x14ac:dyDescent="0.3">
      <c r="A5261">
        <v>2772072</v>
      </c>
      <c r="B5261">
        <v>1</v>
      </c>
      <c r="C5261" t="s">
        <v>76</v>
      </c>
      <c r="D5261" t="s">
        <v>78</v>
      </c>
      <c r="E5261" t="s">
        <v>126</v>
      </c>
      <c r="F5261" t="s">
        <v>14578</v>
      </c>
      <c r="G5261" t="s">
        <v>160</v>
      </c>
      <c r="H5261" t="s">
        <v>46</v>
      </c>
      <c r="I5261" t="s">
        <v>129</v>
      </c>
      <c r="J5261" t="s">
        <v>130</v>
      </c>
      <c r="K5261" t="s">
        <v>131</v>
      </c>
      <c r="L5261" t="s">
        <v>14579</v>
      </c>
      <c r="M5261" t="s">
        <v>14580</v>
      </c>
      <c r="N5261">
        <v>4.346666666</v>
      </c>
      <c r="O5261">
        <v>0</v>
      </c>
      <c r="P5261">
        <v>28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121.706667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2772073</v>
      </c>
      <c r="B5262">
        <v>1</v>
      </c>
      <c r="C5262" t="s">
        <v>76</v>
      </c>
      <c r="D5262" t="s">
        <v>78</v>
      </c>
      <c r="E5262" t="s">
        <v>126</v>
      </c>
      <c r="F5262" t="s">
        <v>8455</v>
      </c>
      <c r="G5262" t="s">
        <v>128</v>
      </c>
      <c r="H5262" t="s">
        <v>46</v>
      </c>
      <c r="I5262" t="s">
        <v>129</v>
      </c>
      <c r="J5262" t="s">
        <v>130</v>
      </c>
      <c r="K5262" t="s">
        <v>131</v>
      </c>
      <c r="L5262" t="s">
        <v>14581</v>
      </c>
      <c r="M5262" t="s">
        <v>14582</v>
      </c>
      <c r="N5262">
        <v>4.6341666659999996</v>
      </c>
      <c r="O5262">
        <v>0</v>
      </c>
      <c r="P5262">
        <v>193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894.39416700000004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2772075</v>
      </c>
      <c r="B5263">
        <v>1</v>
      </c>
      <c r="C5263" t="s">
        <v>77</v>
      </c>
      <c r="D5263" t="s">
        <v>122</v>
      </c>
      <c r="E5263" t="s">
        <v>163</v>
      </c>
      <c r="F5263" t="s">
        <v>8773</v>
      </c>
      <c r="G5263" t="s">
        <v>348</v>
      </c>
      <c r="H5263" t="s">
        <v>47</v>
      </c>
      <c r="I5263" t="s">
        <v>129</v>
      </c>
      <c r="J5263" t="s">
        <v>130</v>
      </c>
      <c r="K5263" t="s">
        <v>142</v>
      </c>
      <c r="L5263" t="s">
        <v>14583</v>
      </c>
      <c r="M5263" t="s">
        <v>14584</v>
      </c>
      <c r="N5263">
        <v>4.6419444439999999</v>
      </c>
      <c r="O5263">
        <v>0</v>
      </c>
      <c r="P5263">
        <v>0</v>
      </c>
      <c r="Q5263">
        <v>18</v>
      </c>
      <c r="R5263">
        <v>134</v>
      </c>
      <c r="S5263">
        <v>0</v>
      </c>
      <c r="T5263">
        <v>0</v>
      </c>
      <c r="U5263">
        <v>0</v>
      </c>
      <c r="V5263">
        <v>0</v>
      </c>
      <c r="W5263">
        <v>83.555000000000007</v>
      </c>
      <c r="X5263">
        <v>622.02055499999994</v>
      </c>
      <c r="Y5263">
        <v>0</v>
      </c>
      <c r="Z5263">
        <v>0</v>
      </c>
    </row>
    <row r="5264" spans="1:26" x14ac:dyDescent="0.3">
      <c r="A5264">
        <v>2772077</v>
      </c>
      <c r="B5264">
        <v>1</v>
      </c>
      <c r="C5264" t="s">
        <v>77</v>
      </c>
      <c r="D5264" t="s">
        <v>119</v>
      </c>
      <c r="E5264" t="s">
        <v>153</v>
      </c>
      <c r="F5264" t="s">
        <v>14585</v>
      </c>
      <c r="G5264" t="s">
        <v>155</v>
      </c>
      <c r="H5264" t="s">
        <v>46</v>
      </c>
      <c r="I5264" t="s">
        <v>129</v>
      </c>
      <c r="J5264" t="s">
        <v>130</v>
      </c>
      <c r="K5264" t="s">
        <v>131</v>
      </c>
      <c r="L5264" t="s">
        <v>14586</v>
      </c>
      <c r="M5264" t="s">
        <v>14587</v>
      </c>
      <c r="N5264">
        <v>2.3238888879999999</v>
      </c>
      <c r="O5264">
        <v>0</v>
      </c>
      <c r="P5264">
        <v>13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30.210556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2772078</v>
      </c>
      <c r="B5265">
        <v>1</v>
      </c>
      <c r="C5265" t="s">
        <v>77</v>
      </c>
      <c r="D5265" t="s">
        <v>120</v>
      </c>
      <c r="E5265" t="s">
        <v>153</v>
      </c>
      <c r="F5265" t="s">
        <v>14588</v>
      </c>
      <c r="G5265" t="s">
        <v>155</v>
      </c>
      <c r="H5265" t="s">
        <v>46</v>
      </c>
      <c r="I5265" t="s">
        <v>129</v>
      </c>
      <c r="J5265" t="s">
        <v>130</v>
      </c>
      <c r="K5265" t="s">
        <v>131</v>
      </c>
      <c r="L5265" t="s">
        <v>14589</v>
      </c>
      <c r="M5265" t="s">
        <v>14590</v>
      </c>
      <c r="N5265">
        <v>2.9902777770000002</v>
      </c>
      <c r="O5265">
        <v>0</v>
      </c>
      <c r="P5265">
        <v>0</v>
      </c>
      <c r="Q5265">
        <v>0</v>
      </c>
      <c r="R5265">
        <v>10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29.902778000000001</v>
      </c>
      <c r="Y5265">
        <v>0</v>
      </c>
      <c r="Z5265">
        <v>0</v>
      </c>
    </row>
    <row r="5266" spans="1:26" x14ac:dyDescent="0.3">
      <c r="A5266">
        <v>2772076</v>
      </c>
      <c r="B5266">
        <v>1</v>
      </c>
      <c r="C5266" t="s">
        <v>76</v>
      </c>
      <c r="D5266" t="s">
        <v>89</v>
      </c>
      <c r="E5266" t="s">
        <v>167</v>
      </c>
      <c r="F5266" t="s">
        <v>14591</v>
      </c>
      <c r="G5266" t="s">
        <v>344</v>
      </c>
      <c r="H5266" t="s">
        <v>46</v>
      </c>
      <c r="I5266" t="s">
        <v>129</v>
      </c>
      <c r="J5266" t="s">
        <v>130</v>
      </c>
      <c r="K5266" t="s">
        <v>142</v>
      </c>
      <c r="L5266" t="s">
        <v>14592</v>
      </c>
      <c r="M5266" t="s">
        <v>14593</v>
      </c>
      <c r="N5266">
        <v>5.9647222219999998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149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888.74361099999999</v>
      </c>
    </row>
    <row r="5267" spans="1:26" x14ac:dyDescent="0.3">
      <c r="A5267">
        <v>2772079</v>
      </c>
      <c r="B5267">
        <v>1</v>
      </c>
      <c r="C5267" t="s">
        <v>76</v>
      </c>
      <c r="D5267" t="s">
        <v>101</v>
      </c>
      <c r="E5267" t="s">
        <v>222</v>
      </c>
      <c r="F5267" t="s">
        <v>5249</v>
      </c>
      <c r="G5267" t="s">
        <v>199</v>
      </c>
      <c r="H5267" t="s">
        <v>47</v>
      </c>
      <c r="I5267" t="s">
        <v>129</v>
      </c>
      <c r="J5267" t="s">
        <v>130</v>
      </c>
      <c r="K5267" t="s">
        <v>131</v>
      </c>
      <c r="L5267" t="s">
        <v>14594</v>
      </c>
      <c r="M5267" t="s">
        <v>14595</v>
      </c>
      <c r="N5267">
        <v>0.68583333300000004</v>
      </c>
      <c r="O5267">
        <v>4</v>
      </c>
      <c r="P5267">
        <v>1278</v>
      </c>
      <c r="Q5267">
        <v>0</v>
      </c>
      <c r="R5267">
        <v>0</v>
      </c>
      <c r="S5267">
        <v>0</v>
      </c>
      <c r="T5267">
        <v>0</v>
      </c>
      <c r="U5267">
        <v>2.7433329999999998</v>
      </c>
      <c r="V5267">
        <v>876.495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2772090</v>
      </c>
      <c r="B5268">
        <v>1</v>
      </c>
      <c r="C5268" t="s">
        <v>77</v>
      </c>
      <c r="D5268" t="s">
        <v>109</v>
      </c>
      <c r="E5268" t="s">
        <v>222</v>
      </c>
      <c r="F5268" t="s">
        <v>14596</v>
      </c>
      <c r="G5268" t="s">
        <v>344</v>
      </c>
      <c r="H5268" t="s">
        <v>47</v>
      </c>
      <c r="I5268" t="s">
        <v>129</v>
      </c>
      <c r="J5268" t="s">
        <v>130</v>
      </c>
      <c r="K5268" t="s">
        <v>142</v>
      </c>
      <c r="L5268" t="s">
        <v>14597</v>
      </c>
      <c r="M5268" t="s">
        <v>14598</v>
      </c>
      <c r="N5268">
        <v>3.3416666660000001</v>
      </c>
      <c r="O5268">
        <v>0</v>
      </c>
      <c r="P5268">
        <v>2284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7632.3666649999996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2772081</v>
      </c>
      <c r="B5269">
        <v>1</v>
      </c>
      <c r="C5269" t="s">
        <v>76</v>
      </c>
      <c r="D5269" t="s">
        <v>96</v>
      </c>
      <c r="E5269" t="s">
        <v>167</v>
      </c>
      <c r="F5269" t="s">
        <v>14599</v>
      </c>
      <c r="G5269" t="s">
        <v>160</v>
      </c>
      <c r="H5269" t="s">
        <v>46</v>
      </c>
      <c r="I5269" t="s">
        <v>129</v>
      </c>
      <c r="J5269" t="s">
        <v>130</v>
      </c>
      <c r="K5269" t="s">
        <v>131</v>
      </c>
      <c r="L5269" t="s">
        <v>14600</v>
      </c>
      <c r="M5269" t="s">
        <v>14601</v>
      </c>
      <c r="N5269">
        <v>1.436666666</v>
      </c>
      <c r="O5269">
        <v>0</v>
      </c>
      <c r="P5269">
        <v>153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219.81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2772082</v>
      </c>
      <c r="B5270">
        <v>1</v>
      </c>
      <c r="C5270" t="s">
        <v>76</v>
      </c>
      <c r="D5270" t="s">
        <v>92</v>
      </c>
      <c r="E5270" t="s">
        <v>153</v>
      </c>
      <c r="F5270" t="s">
        <v>14602</v>
      </c>
      <c r="G5270" t="s">
        <v>155</v>
      </c>
      <c r="H5270" t="s">
        <v>46</v>
      </c>
      <c r="I5270" t="s">
        <v>129</v>
      </c>
      <c r="J5270" t="s">
        <v>130</v>
      </c>
      <c r="K5270" t="s">
        <v>131</v>
      </c>
      <c r="L5270" t="s">
        <v>14603</v>
      </c>
      <c r="M5270" t="s">
        <v>14604</v>
      </c>
      <c r="N5270">
        <v>1.946111111</v>
      </c>
      <c r="O5270">
        <v>0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1.9461109999999999</v>
      </c>
      <c r="Y5270">
        <v>0</v>
      </c>
      <c r="Z5270">
        <v>0</v>
      </c>
    </row>
    <row r="5271" spans="1:26" x14ac:dyDescent="0.3">
      <c r="A5271">
        <v>2772086</v>
      </c>
      <c r="B5271">
        <v>1</v>
      </c>
      <c r="C5271" t="s">
        <v>76</v>
      </c>
      <c r="D5271" t="s">
        <v>106</v>
      </c>
      <c r="E5271" t="s">
        <v>153</v>
      </c>
      <c r="F5271" t="s">
        <v>14605</v>
      </c>
      <c r="G5271" t="s">
        <v>249</v>
      </c>
      <c r="H5271" t="s">
        <v>46</v>
      </c>
      <c r="I5271" t="s">
        <v>129</v>
      </c>
      <c r="J5271" t="s">
        <v>130</v>
      </c>
      <c r="K5271" t="s">
        <v>131</v>
      </c>
      <c r="L5271" t="s">
        <v>14606</v>
      </c>
      <c r="M5271" t="s">
        <v>14607</v>
      </c>
      <c r="N5271">
        <v>1.365</v>
      </c>
      <c r="O5271">
        <v>0</v>
      </c>
      <c r="P5271">
        <v>3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4.0949999999999998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2772084</v>
      </c>
      <c r="B5272">
        <v>1</v>
      </c>
      <c r="C5272" t="s">
        <v>76</v>
      </c>
      <c r="D5272" t="s">
        <v>81</v>
      </c>
      <c r="E5272" t="s">
        <v>153</v>
      </c>
      <c r="F5272" t="s">
        <v>11136</v>
      </c>
      <c r="G5272" t="s">
        <v>155</v>
      </c>
      <c r="H5272" t="s">
        <v>46</v>
      </c>
      <c r="I5272" t="s">
        <v>129</v>
      </c>
      <c r="J5272" t="s">
        <v>130</v>
      </c>
      <c r="K5272" t="s">
        <v>131</v>
      </c>
      <c r="L5272" t="s">
        <v>14608</v>
      </c>
      <c r="M5272" t="s">
        <v>14609</v>
      </c>
      <c r="N5272">
        <v>2.5811111109999998</v>
      </c>
      <c r="O5272">
        <v>0</v>
      </c>
      <c r="P5272">
        <v>7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18.067778000000001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2772083</v>
      </c>
      <c r="B5273">
        <v>1</v>
      </c>
      <c r="C5273" t="s">
        <v>76</v>
      </c>
      <c r="D5273" t="s">
        <v>90</v>
      </c>
      <c r="E5273" t="s">
        <v>126</v>
      </c>
      <c r="F5273" t="s">
        <v>14610</v>
      </c>
      <c r="G5273" t="s">
        <v>135</v>
      </c>
      <c r="H5273" t="s">
        <v>46</v>
      </c>
      <c r="I5273" t="s">
        <v>129</v>
      </c>
      <c r="J5273" t="s">
        <v>130</v>
      </c>
      <c r="K5273" t="s">
        <v>131</v>
      </c>
      <c r="L5273" t="s">
        <v>14611</v>
      </c>
      <c r="M5273" t="s">
        <v>14612</v>
      </c>
      <c r="N5273">
        <v>1.674722222</v>
      </c>
      <c r="O5273">
        <v>0</v>
      </c>
      <c r="P5273">
        <v>132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221.063333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2772110</v>
      </c>
      <c r="B5274">
        <v>1</v>
      </c>
      <c r="C5274" t="s">
        <v>76</v>
      </c>
      <c r="D5274" t="s">
        <v>94</v>
      </c>
      <c r="E5274" t="s">
        <v>158</v>
      </c>
      <c r="F5274" t="s">
        <v>14613</v>
      </c>
      <c r="G5274" t="s">
        <v>344</v>
      </c>
      <c r="H5274" t="s">
        <v>47</v>
      </c>
      <c r="I5274" t="s">
        <v>129</v>
      </c>
      <c r="J5274" t="s">
        <v>130</v>
      </c>
      <c r="K5274" t="s">
        <v>142</v>
      </c>
      <c r="L5274" t="s">
        <v>14614</v>
      </c>
      <c r="M5274" t="s">
        <v>14615</v>
      </c>
      <c r="N5274">
        <v>5.4088888879999999</v>
      </c>
      <c r="O5274">
        <v>2</v>
      </c>
      <c r="P5274">
        <v>473</v>
      </c>
      <c r="Q5274">
        <v>0</v>
      </c>
      <c r="R5274">
        <v>0</v>
      </c>
      <c r="S5274">
        <v>0</v>
      </c>
      <c r="T5274">
        <v>0</v>
      </c>
      <c r="U5274">
        <v>10.817778000000001</v>
      </c>
      <c r="V5274">
        <v>2558.4044439999998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2772088</v>
      </c>
      <c r="B5275">
        <v>1</v>
      </c>
      <c r="C5275" t="s">
        <v>77</v>
      </c>
      <c r="D5275" t="s">
        <v>114</v>
      </c>
      <c r="E5275" t="s">
        <v>126</v>
      </c>
      <c r="F5275" t="s">
        <v>1663</v>
      </c>
      <c r="G5275" t="s">
        <v>128</v>
      </c>
      <c r="H5275" t="s">
        <v>46</v>
      </c>
      <c r="I5275" t="s">
        <v>129</v>
      </c>
      <c r="J5275" t="s">
        <v>130</v>
      </c>
      <c r="K5275" t="s">
        <v>131</v>
      </c>
      <c r="L5275" t="s">
        <v>14616</v>
      </c>
      <c r="M5275" t="s">
        <v>14617</v>
      </c>
      <c r="N5275">
        <v>1.098055555</v>
      </c>
      <c r="O5275">
        <v>0</v>
      </c>
      <c r="P5275">
        <v>157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172.394722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2772089</v>
      </c>
      <c r="B5276">
        <v>1</v>
      </c>
      <c r="C5276" t="s">
        <v>76</v>
      </c>
      <c r="D5276" t="s">
        <v>79</v>
      </c>
      <c r="E5276" t="s">
        <v>153</v>
      </c>
      <c r="F5276" t="s">
        <v>14618</v>
      </c>
      <c r="G5276" t="s">
        <v>206</v>
      </c>
      <c r="H5276" t="s">
        <v>46</v>
      </c>
      <c r="I5276" t="s">
        <v>129</v>
      </c>
      <c r="J5276" t="s">
        <v>130</v>
      </c>
      <c r="K5276" t="s">
        <v>131</v>
      </c>
      <c r="L5276" t="s">
        <v>14619</v>
      </c>
      <c r="M5276" t="s">
        <v>14620</v>
      </c>
      <c r="N5276">
        <v>1.6263888879999999</v>
      </c>
      <c r="O5276">
        <v>0</v>
      </c>
      <c r="P5276">
        <v>28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45.538888999999998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2772092</v>
      </c>
      <c r="B5277">
        <v>1</v>
      </c>
      <c r="C5277" t="s">
        <v>76</v>
      </c>
      <c r="D5277" t="s">
        <v>81</v>
      </c>
      <c r="E5277" t="s">
        <v>145</v>
      </c>
      <c r="F5277" t="s">
        <v>14621</v>
      </c>
      <c r="G5277" t="s">
        <v>128</v>
      </c>
      <c r="H5277" t="s">
        <v>46</v>
      </c>
      <c r="I5277" t="s">
        <v>129</v>
      </c>
      <c r="J5277" t="s">
        <v>130</v>
      </c>
      <c r="K5277" t="s">
        <v>131</v>
      </c>
      <c r="L5277" t="s">
        <v>14622</v>
      </c>
      <c r="M5277" t="s">
        <v>14623</v>
      </c>
      <c r="N5277">
        <v>1.023055555</v>
      </c>
      <c r="O5277">
        <v>0</v>
      </c>
      <c r="P5277">
        <v>88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90.028889000000007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2772096</v>
      </c>
      <c r="B5278">
        <v>1</v>
      </c>
      <c r="C5278" t="s">
        <v>76</v>
      </c>
      <c r="D5278" t="s">
        <v>92</v>
      </c>
      <c r="E5278" t="s">
        <v>126</v>
      </c>
      <c r="F5278" t="s">
        <v>14624</v>
      </c>
      <c r="G5278" t="s">
        <v>344</v>
      </c>
      <c r="H5278" t="s">
        <v>46</v>
      </c>
      <c r="I5278" t="s">
        <v>129</v>
      </c>
      <c r="J5278" t="s">
        <v>130</v>
      </c>
      <c r="K5278" t="s">
        <v>142</v>
      </c>
      <c r="L5278" t="s">
        <v>14625</v>
      </c>
      <c r="M5278" t="s">
        <v>14626</v>
      </c>
      <c r="N5278">
        <v>5.7436111109999999</v>
      </c>
      <c r="O5278">
        <v>0</v>
      </c>
      <c r="P5278">
        <v>0</v>
      </c>
      <c r="Q5278">
        <v>0</v>
      </c>
      <c r="R5278">
        <v>40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229.74444399999999</v>
      </c>
      <c r="Y5278">
        <v>0</v>
      </c>
      <c r="Z5278">
        <v>0</v>
      </c>
    </row>
    <row r="5279" spans="1:26" x14ac:dyDescent="0.3">
      <c r="A5279">
        <v>2772097</v>
      </c>
      <c r="B5279">
        <v>1</v>
      </c>
      <c r="C5279" t="s">
        <v>76</v>
      </c>
      <c r="D5279" t="s">
        <v>78</v>
      </c>
      <c r="E5279" t="s">
        <v>145</v>
      </c>
      <c r="F5279" t="s">
        <v>13276</v>
      </c>
      <c r="G5279" t="s">
        <v>227</v>
      </c>
      <c r="H5279" t="s">
        <v>46</v>
      </c>
      <c r="I5279" t="s">
        <v>129</v>
      </c>
      <c r="J5279" t="s">
        <v>130</v>
      </c>
      <c r="K5279" t="s">
        <v>131</v>
      </c>
      <c r="L5279" t="s">
        <v>14627</v>
      </c>
      <c r="M5279" t="s">
        <v>14628</v>
      </c>
      <c r="N5279">
        <v>2.0772222220000001</v>
      </c>
      <c r="O5279">
        <v>0</v>
      </c>
      <c r="P5279">
        <v>35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72.702777999999995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2772113</v>
      </c>
      <c r="B5280">
        <v>1</v>
      </c>
      <c r="C5280" t="s">
        <v>77</v>
      </c>
      <c r="D5280" t="s">
        <v>114</v>
      </c>
      <c r="E5280" t="s">
        <v>163</v>
      </c>
      <c r="F5280" t="s">
        <v>14629</v>
      </c>
      <c r="G5280" t="s">
        <v>344</v>
      </c>
      <c r="H5280" t="s">
        <v>47</v>
      </c>
      <c r="I5280" t="s">
        <v>129</v>
      </c>
      <c r="J5280" t="s">
        <v>130</v>
      </c>
      <c r="K5280" t="s">
        <v>142</v>
      </c>
      <c r="L5280" t="s">
        <v>14630</v>
      </c>
      <c r="M5280" t="s">
        <v>14631</v>
      </c>
      <c r="N5280">
        <v>3.4527777770000001</v>
      </c>
      <c r="O5280">
        <v>26</v>
      </c>
      <c r="P5280">
        <v>73</v>
      </c>
      <c r="Q5280">
        <v>0</v>
      </c>
      <c r="R5280">
        <v>0</v>
      </c>
      <c r="S5280">
        <v>0</v>
      </c>
      <c r="T5280">
        <v>0</v>
      </c>
      <c r="U5280">
        <v>89.772221999999999</v>
      </c>
      <c r="V5280">
        <v>252.05277799999999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2772107</v>
      </c>
      <c r="B5281">
        <v>1</v>
      </c>
      <c r="C5281" t="s">
        <v>76</v>
      </c>
      <c r="D5281" t="s">
        <v>97</v>
      </c>
      <c r="E5281" t="s">
        <v>126</v>
      </c>
      <c r="F5281" t="s">
        <v>9309</v>
      </c>
      <c r="G5281" t="s">
        <v>177</v>
      </c>
      <c r="H5281" t="s">
        <v>46</v>
      </c>
      <c r="I5281" t="s">
        <v>129</v>
      </c>
      <c r="J5281" t="s">
        <v>130</v>
      </c>
      <c r="K5281" t="s">
        <v>131</v>
      </c>
      <c r="L5281" t="s">
        <v>14632</v>
      </c>
      <c r="M5281" t="s">
        <v>14633</v>
      </c>
      <c r="N5281">
        <v>2.8452777770000002</v>
      </c>
      <c r="O5281">
        <v>0</v>
      </c>
      <c r="P5281">
        <v>148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421.101111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2772103</v>
      </c>
      <c r="B5282">
        <v>1</v>
      </c>
      <c r="C5282" t="s">
        <v>76</v>
      </c>
      <c r="D5282" t="s">
        <v>82</v>
      </c>
      <c r="E5282" t="s">
        <v>153</v>
      </c>
      <c r="F5282" t="s">
        <v>14634</v>
      </c>
      <c r="G5282" t="s">
        <v>155</v>
      </c>
      <c r="H5282" t="s">
        <v>46</v>
      </c>
      <c r="I5282" t="s">
        <v>129</v>
      </c>
      <c r="J5282" t="s">
        <v>130</v>
      </c>
      <c r="K5282" t="s">
        <v>131</v>
      </c>
      <c r="L5282" t="s">
        <v>14635</v>
      </c>
      <c r="M5282" t="s">
        <v>14636</v>
      </c>
      <c r="N5282">
        <v>1.0236111109999999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1.023611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2772105</v>
      </c>
      <c r="B5283">
        <v>1</v>
      </c>
      <c r="C5283" t="s">
        <v>76</v>
      </c>
      <c r="D5283" t="s">
        <v>106</v>
      </c>
      <c r="E5283" t="s">
        <v>145</v>
      </c>
      <c r="F5283" t="s">
        <v>14637</v>
      </c>
      <c r="G5283" t="s">
        <v>150</v>
      </c>
      <c r="H5283" t="s">
        <v>46</v>
      </c>
      <c r="I5283" t="s">
        <v>129</v>
      </c>
      <c r="J5283" t="s">
        <v>130</v>
      </c>
      <c r="K5283" t="s">
        <v>131</v>
      </c>
      <c r="L5283" t="s">
        <v>14638</v>
      </c>
      <c r="M5283" t="s">
        <v>14639</v>
      </c>
      <c r="N5283">
        <v>1.853611111</v>
      </c>
      <c r="O5283">
        <v>0</v>
      </c>
      <c r="P5283">
        <v>120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222.433333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2772120</v>
      </c>
      <c r="B5284">
        <v>1</v>
      </c>
      <c r="C5284" t="s">
        <v>77</v>
      </c>
      <c r="D5284" t="s">
        <v>108</v>
      </c>
      <c r="E5284" t="s">
        <v>153</v>
      </c>
      <c r="F5284" t="s">
        <v>14640</v>
      </c>
      <c r="G5284" t="s">
        <v>249</v>
      </c>
      <c r="H5284" t="s">
        <v>46</v>
      </c>
      <c r="I5284" t="s">
        <v>129</v>
      </c>
      <c r="J5284" t="s">
        <v>130</v>
      </c>
      <c r="K5284" t="s">
        <v>131</v>
      </c>
      <c r="L5284" t="s">
        <v>14641</v>
      </c>
      <c r="M5284" t="s">
        <v>14642</v>
      </c>
      <c r="N5284">
        <v>1.3797222220000001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1.3797219999999999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2772122</v>
      </c>
      <c r="B5285">
        <v>1</v>
      </c>
      <c r="C5285" t="s">
        <v>76</v>
      </c>
      <c r="D5285" t="s">
        <v>100</v>
      </c>
      <c r="E5285" t="s">
        <v>222</v>
      </c>
      <c r="F5285" t="s">
        <v>13486</v>
      </c>
      <c r="G5285" t="s">
        <v>348</v>
      </c>
      <c r="H5285" t="s">
        <v>47</v>
      </c>
      <c r="I5285" t="s">
        <v>129</v>
      </c>
      <c r="J5285" t="s">
        <v>130</v>
      </c>
      <c r="K5285" t="s">
        <v>142</v>
      </c>
      <c r="L5285" t="s">
        <v>14643</v>
      </c>
      <c r="M5285" t="s">
        <v>14644</v>
      </c>
      <c r="N5285">
        <v>6.3952777770000004</v>
      </c>
      <c r="O5285">
        <v>1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6.3952780000000002</v>
      </c>
      <c r="V5285">
        <v>0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2772127</v>
      </c>
      <c r="B5286">
        <v>1</v>
      </c>
      <c r="C5286" t="s">
        <v>76</v>
      </c>
      <c r="D5286" t="s">
        <v>92</v>
      </c>
      <c r="E5286" t="s">
        <v>126</v>
      </c>
      <c r="F5286" t="s">
        <v>14645</v>
      </c>
      <c r="G5286" t="s">
        <v>344</v>
      </c>
      <c r="H5286" t="s">
        <v>46</v>
      </c>
      <c r="I5286" t="s">
        <v>129</v>
      </c>
      <c r="J5286" t="s">
        <v>130</v>
      </c>
      <c r="K5286" t="s">
        <v>142</v>
      </c>
      <c r="L5286" t="s">
        <v>14646</v>
      </c>
      <c r="M5286" t="s">
        <v>14647</v>
      </c>
      <c r="N5286">
        <v>6.2074999999999996</v>
      </c>
      <c r="O5286">
        <v>0</v>
      </c>
      <c r="P5286">
        <v>0</v>
      </c>
      <c r="Q5286">
        <v>0</v>
      </c>
      <c r="R5286">
        <v>70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434.52499999999998</v>
      </c>
      <c r="Y5286">
        <v>0</v>
      </c>
      <c r="Z5286">
        <v>0</v>
      </c>
    </row>
    <row r="5287" spans="1:26" x14ac:dyDescent="0.3">
      <c r="A5287">
        <v>2772130</v>
      </c>
      <c r="B5287">
        <v>1</v>
      </c>
      <c r="C5287" t="s">
        <v>76</v>
      </c>
      <c r="D5287" t="s">
        <v>94</v>
      </c>
      <c r="E5287" t="s">
        <v>158</v>
      </c>
      <c r="F5287" t="s">
        <v>14648</v>
      </c>
      <c r="G5287" t="s">
        <v>199</v>
      </c>
      <c r="H5287" t="s">
        <v>47</v>
      </c>
      <c r="I5287" t="s">
        <v>129</v>
      </c>
      <c r="J5287" t="s">
        <v>130</v>
      </c>
      <c r="K5287" t="s">
        <v>131</v>
      </c>
      <c r="L5287" t="s">
        <v>14649</v>
      </c>
      <c r="M5287" t="s">
        <v>14650</v>
      </c>
      <c r="N5287">
        <v>6.25E-2</v>
      </c>
      <c r="O5287">
        <v>2</v>
      </c>
      <c r="P5287">
        <v>537</v>
      </c>
      <c r="Q5287">
        <v>0</v>
      </c>
      <c r="R5287">
        <v>0</v>
      </c>
      <c r="S5287">
        <v>0</v>
      </c>
      <c r="T5287">
        <v>0</v>
      </c>
      <c r="U5287">
        <v>0.125</v>
      </c>
      <c r="V5287">
        <v>33.5625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2772135</v>
      </c>
      <c r="B5288">
        <v>1</v>
      </c>
      <c r="C5288" t="s">
        <v>76</v>
      </c>
      <c r="D5288" t="s">
        <v>83</v>
      </c>
      <c r="E5288" t="s">
        <v>167</v>
      </c>
      <c r="F5288" t="s">
        <v>14651</v>
      </c>
      <c r="G5288" t="s">
        <v>160</v>
      </c>
      <c r="H5288" t="s">
        <v>46</v>
      </c>
      <c r="I5288" t="s">
        <v>129</v>
      </c>
      <c r="J5288" t="s">
        <v>130</v>
      </c>
      <c r="K5288" t="s">
        <v>131</v>
      </c>
      <c r="L5288" t="s">
        <v>14652</v>
      </c>
      <c r="M5288" t="s">
        <v>14653</v>
      </c>
      <c r="N5288">
        <v>3.1858333330000002</v>
      </c>
      <c r="O5288">
        <v>0</v>
      </c>
      <c r="P5288">
        <v>226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719.998333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2772136</v>
      </c>
      <c r="B5289">
        <v>1</v>
      </c>
      <c r="C5289" t="s">
        <v>76</v>
      </c>
      <c r="D5289" t="s">
        <v>101</v>
      </c>
      <c r="E5289" t="s">
        <v>153</v>
      </c>
      <c r="F5289" t="s">
        <v>14654</v>
      </c>
      <c r="G5289" t="s">
        <v>249</v>
      </c>
      <c r="H5289" t="s">
        <v>46</v>
      </c>
      <c r="I5289" t="s">
        <v>129</v>
      </c>
      <c r="J5289" t="s">
        <v>130</v>
      </c>
      <c r="K5289" t="s">
        <v>131</v>
      </c>
      <c r="L5289" t="s">
        <v>14655</v>
      </c>
      <c r="M5289" t="s">
        <v>14656</v>
      </c>
      <c r="N5289">
        <v>1.112777777</v>
      </c>
      <c r="O5289">
        <v>0</v>
      </c>
      <c r="P5289">
        <v>2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2.2255560000000001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2772133</v>
      </c>
      <c r="B5290">
        <v>1</v>
      </c>
      <c r="C5290" t="s">
        <v>76</v>
      </c>
      <c r="D5290" t="s">
        <v>96</v>
      </c>
      <c r="E5290" t="s">
        <v>163</v>
      </c>
      <c r="F5290" t="s">
        <v>14464</v>
      </c>
      <c r="G5290" t="s">
        <v>199</v>
      </c>
      <c r="H5290" t="s">
        <v>47</v>
      </c>
      <c r="I5290" t="s">
        <v>129</v>
      </c>
      <c r="J5290" t="s">
        <v>130</v>
      </c>
      <c r="K5290" t="s">
        <v>131</v>
      </c>
      <c r="L5290" t="s">
        <v>14657</v>
      </c>
      <c r="M5290" t="s">
        <v>14658</v>
      </c>
      <c r="N5290">
        <v>0.66277777699999996</v>
      </c>
      <c r="O5290">
        <v>15</v>
      </c>
      <c r="P5290">
        <v>594</v>
      </c>
      <c r="Q5290">
        <v>0</v>
      </c>
      <c r="R5290">
        <v>0</v>
      </c>
      <c r="S5290">
        <v>0</v>
      </c>
      <c r="T5290">
        <v>0</v>
      </c>
      <c r="U5290">
        <v>9.9416670000000007</v>
      </c>
      <c r="V5290">
        <v>393.69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2771987</v>
      </c>
      <c r="B5291">
        <v>3</v>
      </c>
      <c r="C5291" t="s">
        <v>76</v>
      </c>
      <c r="D5291" t="s">
        <v>84</v>
      </c>
      <c r="E5291" t="s">
        <v>163</v>
      </c>
      <c r="F5291" t="s">
        <v>14659</v>
      </c>
      <c r="G5291" t="s">
        <v>199</v>
      </c>
      <c r="H5291" t="s">
        <v>47</v>
      </c>
      <c r="I5291" t="s">
        <v>129</v>
      </c>
      <c r="J5291" t="s">
        <v>130</v>
      </c>
      <c r="K5291" t="s">
        <v>131</v>
      </c>
      <c r="L5291" t="s">
        <v>14566</v>
      </c>
      <c r="M5291" t="s">
        <v>14660</v>
      </c>
      <c r="N5291">
        <v>1.019722222</v>
      </c>
      <c r="O5291">
        <v>2</v>
      </c>
      <c r="P5291">
        <v>3816</v>
      </c>
      <c r="Q5291">
        <v>0</v>
      </c>
      <c r="R5291">
        <v>0</v>
      </c>
      <c r="S5291">
        <v>0</v>
      </c>
      <c r="T5291">
        <v>0</v>
      </c>
      <c r="U5291">
        <v>2.039444</v>
      </c>
      <c r="V5291">
        <v>3891.2599989999999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2772141</v>
      </c>
      <c r="B5292">
        <v>1</v>
      </c>
      <c r="C5292" t="s">
        <v>76</v>
      </c>
      <c r="D5292" t="s">
        <v>96</v>
      </c>
      <c r="E5292" t="s">
        <v>158</v>
      </c>
      <c r="F5292" t="s">
        <v>8313</v>
      </c>
      <c r="G5292" t="s">
        <v>199</v>
      </c>
      <c r="H5292" t="s">
        <v>47</v>
      </c>
      <c r="I5292" t="s">
        <v>129</v>
      </c>
      <c r="J5292" t="s">
        <v>130</v>
      </c>
      <c r="K5292" t="s">
        <v>131</v>
      </c>
      <c r="L5292" t="s">
        <v>14661</v>
      </c>
      <c r="M5292" t="s">
        <v>14662</v>
      </c>
      <c r="N5292">
        <v>0.50833333300000005</v>
      </c>
      <c r="O5292">
        <v>102</v>
      </c>
      <c r="P5292">
        <v>28</v>
      </c>
      <c r="Q5292">
        <v>0</v>
      </c>
      <c r="R5292">
        <v>0</v>
      </c>
      <c r="S5292">
        <v>0</v>
      </c>
      <c r="T5292">
        <v>0</v>
      </c>
      <c r="U5292">
        <v>51.85</v>
      </c>
      <c r="V5292">
        <v>14.233333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2772142</v>
      </c>
      <c r="B5293">
        <v>1</v>
      </c>
      <c r="C5293" t="s">
        <v>76</v>
      </c>
      <c r="D5293" t="s">
        <v>78</v>
      </c>
      <c r="E5293" t="s">
        <v>153</v>
      </c>
      <c r="F5293" t="s">
        <v>14663</v>
      </c>
      <c r="G5293" t="s">
        <v>206</v>
      </c>
      <c r="H5293" t="s">
        <v>46</v>
      </c>
      <c r="I5293" t="s">
        <v>129</v>
      </c>
      <c r="J5293" t="s">
        <v>130</v>
      </c>
      <c r="K5293" t="s">
        <v>131</v>
      </c>
      <c r="L5293" t="s">
        <v>14664</v>
      </c>
      <c r="M5293" t="s">
        <v>14665</v>
      </c>
      <c r="N5293">
        <v>1.8730555550000001</v>
      </c>
      <c r="O5293">
        <v>0</v>
      </c>
      <c r="P5293">
        <v>16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29.968889000000001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2772146</v>
      </c>
      <c r="B5294">
        <v>1</v>
      </c>
      <c r="C5294" t="s">
        <v>76</v>
      </c>
      <c r="D5294" t="s">
        <v>92</v>
      </c>
      <c r="E5294" t="s">
        <v>145</v>
      </c>
      <c r="F5294" t="s">
        <v>14666</v>
      </c>
      <c r="G5294" t="s">
        <v>160</v>
      </c>
      <c r="H5294" t="s">
        <v>46</v>
      </c>
      <c r="I5294" t="s">
        <v>129</v>
      </c>
      <c r="J5294" t="s">
        <v>130</v>
      </c>
      <c r="K5294" t="s">
        <v>131</v>
      </c>
      <c r="L5294" t="s">
        <v>14667</v>
      </c>
      <c r="M5294" t="s">
        <v>14668</v>
      </c>
      <c r="N5294">
        <v>3.966388888</v>
      </c>
      <c r="O5294">
        <v>0</v>
      </c>
      <c r="P5294">
        <v>0</v>
      </c>
      <c r="Q5294">
        <v>0</v>
      </c>
      <c r="R5294">
        <v>67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265.74805500000002</v>
      </c>
      <c r="Y5294">
        <v>0</v>
      </c>
      <c r="Z5294">
        <v>0</v>
      </c>
    </row>
    <row r="5295" spans="1:26" x14ac:dyDescent="0.3">
      <c r="A5295">
        <v>2772149</v>
      </c>
      <c r="B5295">
        <v>1</v>
      </c>
      <c r="C5295" t="s">
        <v>76</v>
      </c>
      <c r="D5295" t="s">
        <v>86</v>
      </c>
      <c r="E5295" t="s">
        <v>167</v>
      </c>
      <c r="F5295" t="s">
        <v>14669</v>
      </c>
      <c r="G5295" t="s">
        <v>344</v>
      </c>
      <c r="H5295" t="s">
        <v>46</v>
      </c>
      <c r="I5295" t="s">
        <v>129</v>
      </c>
      <c r="J5295" t="s">
        <v>130</v>
      </c>
      <c r="K5295" t="s">
        <v>142</v>
      </c>
      <c r="L5295" t="s">
        <v>14670</v>
      </c>
      <c r="M5295" t="s">
        <v>14671</v>
      </c>
      <c r="N5295">
        <v>1.0152777770000001</v>
      </c>
      <c r="O5295">
        <v>0</v>
      </c>
      <c r="P5295">
        <v>276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280.21666599999998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2772152</v>
      </c>
      <c r="B5296">
        <v>1</v>
      </c>
      <c r="C5296" t="s">
        <v>76</v>
      </c>
      <c r="D5296" t="s">
        <v>99</v>
      </c>
      <c r="E5296" t="s">
        <v>158</v>
      </c>
      <c r="F5296" t="s">
        <v>8160</v>
      </c>
      <c r="G5296" t="s">
        <v>199</v>
      </c>
      <c r="H5296" t="s">
        <v>47</v>
      </c>
      <c r="I5296" t="s">
        <v>129</v>
      </c>
      <c r="J5296" t="s">
        <v>130</v>
      </c>
      <c r="K5296" t="s">
        <v>131</v>
      </c>
      <c r="L5296" t="s">
        <v>14672</v>
      </c>
      <c r="M5296" t="s">
        <v>14673</v>
      </c>
      <c r="N5296">
        <v>4.0788888879999998</v>
      </c>
      <c r="O5296">
        <v>30</v>
      </c>
      <c r="P5296">
        <v>5</v>
      </c>
      <c r="Q5296">
        <v>0</v>
      </c>
      <c r="R5296">
        <v>0</v>
      </c>
      <c r="S5296">
        <v>0</v>
      </c>
      <c r="T5296">
        <v>0</v>
      </c>
      <c r="U5296">
        <v>122.36666700000001</v>
      </c>
      <c r="V5296">
        <v>20.394444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2772250</v>
      </c>
      <c r="B5297">
        <v>1</v>
      </c>
      <c r="C5297" t="s">
        <v>76</v>
      </c>
      <c r="D5297" t="s">
        <v>100</v>
      </c>
      <c r="E5297" t="s">
        <v>222</v>
      </c>
      <c r="F5297" t="s">
        <v>14674</v>
      </c>
      <c r="G5297" t="s">
        <v>348</v>
      </c>
      <c r="H5297" t="s">
        <v>47</v>
      </c>
      <c r="I5297" t="s">
        <v>129</v>
      </c>
      <c r="J5297" t="s">
        <v>130</v>
      </c>
      <c r="K5297" t="s">
        <v>142</v>
      </c>
      <c r="L5297" t="s">
        <v>14675</v>
      </c>
      <c r="M5297" t="s">
        <v>14676</v>
      </c>
      <c r="N5297">
        <v>4.8949999999999996</v>
      </c>
      <c r="O5297">
        <v>0</v>
      </c>
      <c r="P5297">
        <v>696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3406.92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2771973</v>
      </c>
      <c r="B5298">
        <v>2</v>
      </c>
      <c r="C5298" t="s">
        <v>77</v>
      </c>
      <c r="D5298" t="s">
        <v>123</v>
      </c>
      <c r="E5298" t="s">
        <v>158</v>
      </c>
      <c r="F5298" t="s">
        <v>3365</v>
      </c>
      <c r="G5298" t="s">
        <v>264</v>
      </c>
      <c r="H5298" t="s">
        <v>47</v>
      </c>
      <c r="I5298" t="s">
        <v>129</v>
      </c>
      <c r="J5298" t="s">
        <v>130</v>
      </c>
      <c r="K5298" t="s">
        <v>131</v>
      </c>
      <c r="L5298" t="s">
        <v>14469</v>
      </c>
      <c r="M5298" t="s">
        <v>14677</v>
      </c>
      <c r="N5298">
        <v>0.151388888</v>
      </c>
      <c r="O5298">
        <v>106</v>
      </c>
      <c r="P5298">
        <v>197</v>
      </c>
      <c r="Q5298">
        <v>0</v>
      </c>
      <c r="R5298">
        <v>0</v>
      </c>
      <c r="S5298">
        <v>0</v>
      </c>
      <c r="T5298">
        <v>0</v>
      </c>
      <c r="U5298">
        <v>16.047222000000001</v>
      </c>
      <c r="V5298">
        <v>29.823611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2772160</v>
      </c>
      <c r="B5299">
        <v>1</v>
      </c>
      <c r="C5299" t="s">
        <v>76</v>
      </c>
      <c r="D5299" t="s">
        <v>83</v>
      </c>
      <c r="E5299" t="s">
        <v>163</v>
      </c>
      <c r="F5299" t="s">
        <v>14678</v>
      </c>
      <c r="G5299" t="s">
        <v>264</v>
      </c>
      <c r="H5299" t="s">
        <v>47</v>
      </c>
      <c r="I5299" t="s">
        <v>129</v>
      </c>
      <c r="J5299" t="s">
        <v>130</v>
      </c>
      <c r="K5299" t="s">
        <v>131</v>
      </c>
      <c r="L5299" t="s">
        <v>14679</v>
      </c>
      <c r="M5299" t="s">
        <v>14680</v>
      </c>
      <c r="N5299">
        <v>5.221666666</v>
      </c>
      <c r="O5299">
        <v>0</v>
      </c>
      <c r="P5299">
        <v>27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140.98500000000001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2772162</v>
      </c>
      <c r="B5300">
        <v>1</v>
      </c>
      <c r="C5300" t="s">
        <v>76</v>
      </c>
      <c r="D5300" t="s">
        <v>99</v>
      </c>
      <c r="E5300" t="s">
        <v>222</v>
      </c>
      <c r="F5300" t="s">
        <v>14529</v>
      </c>
      <c r="G5300" t="s">
        <v>199</v>
      </c>
      <c r="H5300" t="s">
        <v>47</v>
      </c>
      <c r="I5300" t="s">
        <v>129</v>
      </c>
      <c r="J5300" t="s">
        <v>130</v>
      </c>
      <c r="K5300" t="s">
        <v>131</v>
      </c>
      <c r="L5300" t="s">
        <v>14681</v>
      </c>
      <c r="M5300" t="s">
        <v>14682</v>
      </c>
      <c r="N5300">
        <v>2.784166666</v>
      </c>
      <c r="O5300">
        <v>75</v>
      </c>
      <c r="P5300">
        <v>39</v>
      </c>
      <c r="Q5300">
        <v>0</v>
      </c>
      <c r="R5300">
        <v>0</v>
      </c>
      <c r="S5300">
        <v>0</v>
      </c>
      <c r="T5300">
        <v>0</v>
      </c>
      <c r="U5300">
        <v>208.8125</v>
      </c>
      <c r="V5300">
        <v>108.5825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2772178</v>
      </c>
      <c r="B5301">
        <v>1</v>
      </c>
      <c r="C5301" t="s">
        <v>76</v>
      </c>
      <c r="D5301" t="s">
        <v>103</v>
      </c>
      <c r="E5301" t="s">
        <v>126</v>
      </c>
      <c r="F5301" t="s">
        <v>14683</v>
      </c>
      <c r="G5301" t="s">
        <v>160</v>
      </c>
      <c r="H5301" t="s">
        <v>46</v>
      </c>
      <c r="I5301" t="s">
        <v>129</v>
      </c>
      <c r="J5301" t="s">
        <v>130</v>
      </c>
      <c r="K5301" t="s">
        <v>131</v>
      </c>
      <c r="L5301" t="s">
        <v>14684</v>
      </c>
      <c r="M5301" t="s">
        <v>14685</v>
      </c>
      <c r="N5301">
        <v>0.98388888799999996</v>
      </c>
      <c r="O5301">
        <v>0</v>
      </c>
      <c r="P5301">
        <v>0</v>
      </c>
      <c r="Q5301">
        <v>0</v>
      </c>
      <c r="R5301">
        <v>70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68.872221999999994</v>
      </c>
      <c r="Y5301">
        <v>0</v>
      </c>
      <c r="Z5301">
        <v>0</v>
      </c>
    </row>
    <row r="5302" spans="1:26" x14ac:dyDescent="0.3">
      <c r="A5302">
        <v>2772176</v>
      </c>
      <c r="B5302">
        <v>1</v>
      </c>
      <c r="C5302" t="s">
        <v>76</v>
      </c>
      <c r="D5302" t="s">
        <v>99</v>
      </c>
      <c r="E5302" t="s">
        <v>138</v>
      </c>
      <c r="F5302" t="s">
        <v>14686</v>
      </c>
      <c r="G5302" t="s">
        <v>199</v>
      </c>
      <c r="H5302" t="s">
        <v>47</v>
      </c>
      <c r="I5302" t="s">
        <v>129</v>
      </c>
      <c r="J5302" t="s">
        <v>130</v>
      </c>
      <c r="K5302" t="s">
        <v>131</v>
      </c>
      <c r="L5302" t="s">
        <v>14687</v>
      </c>
      <c r="M5302" t="s">
        <v>14688</v>
      </c>
      <c r="N5302">
        <v>5.7500000000000002E-2</v>
      </c>
      <c r="O5302">
        <v>53</v>
      </c>
      <c r="P5302">
        <v>47</v>
      </c>
      <c r="Q5302">
        <v>0</v>
      </c>
      <c r="R5302">
        <v>0</v>
      </c>
      <c r="S5302">
        <v>0</v>
      </c>
      <c r="T5302">
        <v>0</v>
      </c>
      <c r="U5302">
        <v>3.0474999999999999</v>
      </c>
      <c r="V5302">
        <v>2.7025000000000001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2771987</v>
      </c>
      <c r="B5303">
        <v>4</v>
      </c>
      <c r="C5303" t="s">
        <v>76</v>
      </c>
      <c r="D5303" t="s">
        <v>84</v>
      </c>
      <c r="E5303" t="s">
        <v>163</v>
      </c>
      <c r="F5303" t="s">
        <v>14689</v>
      </c>
      <c r="G5303" t="s">
        <v>199</v>
      </c>
      <c r="H5303" t="s">
        <v>47</v>
      </c>
      <c r="I5303" t="s">
        <v>129</v>
      </c>
      <c r="J5303" t="s">
        <v>130</v>
      </c>
      <c r="K5303" t="s">
        <v>131</v>
      </c>
      <c r="L5303" t="s">
        <v>14660</v>
      </c>
      <c r="M5303" t="s">
        <v>14690</v>
      </c>
      <c r="N5303">
        <v>0.34888888800000001</v>
      </c>
      <c r="O5303">
        <v>0</v>
      </c>
      <c r="P5303">
        <v>102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35.586666999999998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2772195</v>
      </c>
      <c r="B5304">
        <v>1</v>
      </c>
      <c r="C5304" t="s">
        <v>76</v>
      </c>
      <c r="D5304" t="s">
        <v>96</v>
      </c>
      <c r="E5304" t="s">
        <v>126</v>
      </c>
      <c r="F5304" t="s">
        <v>14691</v>
      </c>
      <c r="G5304" t="s">
        <v>277</v>
      </c>
      <c r="H5304" t="s">
        <v>46</v>
      </c>
      <c r="I5304" t="s">
        <v>129</v>
      </c>
      <c r="J5304" t="s">
        <v>130</v>
      </c>
      <c r="K5304" t="s">
        <v>131</v>
      </c>
      <c r="L5304" t="s">
        <v>14692</v>
      </c>
      <c r="M5304" t="s">
        <v>14693</v>
      </c>
      <c r="N5304">
        <v>1.036944444</v>
      </c>
      <c r="O5304">
        <v>0</v>
      </c>
      <c r="P5304">
        <v>20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20.738889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2772198</v>
      </c>
      <c r="B5305">
        <v>1</v>
      </c>
      <c r="C5305" t="s">
        <v>76</v>
      </c>
      <c r="D5305" t="s">
        <v>106</v>
      </c>
      <c r="E5305" t="s">
        <v>126</v>
      </c>
      <c r="F5305" t="s">
        <v>14694</v>
      </c>
      <c r="G5305" t="s">
        <v>371</v>
      </c>
      <c r="H5305" t="s">
        <v>46</v>
      </c>
      <c r="I5305" t="s">
        <v>129</v>
      </c>
      <c r="J5305" t="s">
        <v>130</v>
      </c>
      <c r="K5305" t="s">
        <v>131</v>
      </c>
      <c r="L5305" t="s">
        <v>14695</v>
      </c>
      <c r="M5305" t="s">
        <v>14696</v>
      </c>
      <c r="N5305">
        <v>2.698611111</v>
      </c>
      <c r="O5305">
        <v>0</v>
      </c>
      <c r="P5305">
        <v>24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64.766666999999998</v>
      </c>
      <c r="W5305">
        <v>0</v>
      </c>
      <c r="X5305">
        <v>0</v>
      </c>
      <c r="Y5305">
        <v>0</v>
      </c>
      <c r="Z5305">
        <v>0</v>
      </c>
    </row>
    <row r="5306" spans="1:26" x14ac:dyDescent="0.3">
      <c r="A5306">
        <v>2772192</v>
      </c>
      <c r="B5306">
        <v>1</v>
      </c>
      <c r="C5306" t="s">
        <v>76</v>
      </c>
      <c r="D5306" t="s">
        <v>97</v>
      </c>
      <c r="E5306" t="s">
        <v>126</v>
      </c>
      <c r="F5306" t="s">
        <v>14697</v>
      </c>
      <c r="G5306" t="s">
        <v>160</v>
      </c>
      <c r="H5306" t="s">
        <v>46</v>
      </c>
      <c r="I5306" t="s">
        <v>129</v>
      </c>
      <c r="J5306" t="s">
        <v>130</v>
      </c>
      <c r="K5306" t="s">
        <v>131</v>
      </c>
      <c r="L5306" t="s">
        <v>14698</v>
      </c>
      <c r="M5306" t="s">
        <v>14699</v>
      </c>
      <c r="N5306">
        <v>1.4225000000000001</v>
      </c>
      <c r="O5306">
        <v>0</v>
      </c>
      <c r="P5306">
        <v>103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146.51750000000001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2772205</v>
      </c>
      <c r="B5307">
        <v>1</v>
      </c>
      <c r="C5307" t="s">
        <v>76</v>
      </c>
      <c r="D5307" t="s">
        <v>78</v>
      </c>
      <c r="E5307" t="s">
        <v>145</v>
      </c>
      <c r="F5307" t="s">
        <v>1416</v>
      </c>
      <c r="G5307" t="s">
        <v>227</v>
      </c>
      <c r="H5307" t="s">
        <v>46</v>
      </c>
      <c r="I5307" t="s">
        <v>129</v>
      </c>
      <c r="J5307" t="s">
        <v>130</v>
      </c>
      <c r="K5307" t="s">
        <v>131</v>
      </c>
      <c r="L5307" t="s">
        <v>14700</v>
      </c>
      <c r="M5307" t="s">
        <v>14701</v>
      </c>
      <c r="N5307">
        <v>3.5219444439999998</v>
      </c>
      <c r="O5307">
        <v>0</v>
      </c>
      <c r="P5307">
        <v>89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313.453056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2772206</v>
      </c>
      <c r="B5308">
        <v>1</v>
      </c>
      <c r="C5308" t="s">
        <v>76</v>
      </c>
      <c r="D5308" t="s">
        <v>85</v>
      </c>
      <c r="E5308" t="s">
        <v>153</v>
      </c>
      <c r="F5308" t="s">
        <v>14702</v>
      </c>
      <c r="G5308" t="s">
        <v>155</v>
      </c>
      <c r="H5308" t="s">
        <v>46</v>
      </c>
      <c r="I5308" t="s">
        <v>129</v>
      </c>
      <c r="J5308" t="s">
        <v>130</v>
      </c>
      <c r="K5308" t="s">
        <v>131</v>
      </c>
      <c r="L5308" t="s">
        <v>14703</v>
      </c>
      <c r="M5308" t="s">
        <v>14704</v>
      </c>
      <c r="N5308">
        <v>1.9650000000000001</v>
      </c>
      <c r="O5308">
        <v>0</v>
      </c>
      <c r="P5308">
        <v>1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1.9650000000000001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2772208</v>
      </c>
      <c r="B5309">
        <v>1</v>
      </c>
      <c r="C5309" t="s">
        <v>76</v>
      </c>
      <c r="D5309" t="s">
        <v>85</v>
      </c>
      <c r="E5309" t="s">
        <v>153</v>
      </c>
      <c r="F5309" t="s">
        <v>14705</v>
      </c>
      <c r="G5309" t="s">
        <v>206</v>
      </c>
      <c r="H5309" t="s">
        <v>46</v>
      </c>
      <c r="I5309" t="s">
        <v>129</v>
      </c>
      <c r="J5309" t="s">
        <v>130</v>
      </c>
      <c r="K5309" t="s">
        <v>131</v>
      </c>
      <c r="L5309" t="s">
        <v>14706</v>
      </c>
      <c r="M5309" t="s">
        <v>14707</v>
      </c>
      <c r="N5309">
        <v>2.571111111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2.5711110000000001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2772209</v>
      </c>
      <c r="B5310">
        <v>1</v>
      </c>
      <c r="C5310" t="s">
        <v>76</v>
      </c>
      <c r="D5310" t="s">
        <v>99</v>
      </c>
      <c r="E5310" t="s">
        <v>138</v>
      </c>
      <c r="F5310" t="s">
        <v>13354</v>
      </c>
      <c r="G5310" t="s">
        <v>199</v>
      </c>
      <c r="H5310" t="s">
        <v>47</v>
      </c>
      <c r="I5310" t="s">
        <v>129</v>
      </c>
      <c r="J5310" t="s">
        <v>130</v>
      </c>
      <c r="K5310" t="s">
        <v>131</v>
      </c>
      <c r="L5310" t="s">
        <v>14708</v>
      </c>
      <c r="M5310" t="s">
        <v>14709</v>
      </c>
      <c r="N5310">
        <v>0.47638888800000001</v>
      </c>
      <c r="O5310">
        <v>164</v>
      </c>
      <c r="P5310">
        <v>536</v>
      </c>
      <c r="Q5310">
        <v>0</v>
      </c>
      <c r="R5310">
        <v>0</v>
      </c>
      <c r="S5310">
        <v>0</v>
      </c>
      <c r="T5310">
        <v>0</v>
      </c>
      <c r="U5310">
        <v>78.127778000000006</v>
      </c>
      <c r="V5310">
        <v>255.34444400000001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2772215</v>
      </c>
      <c r="B5311">
        <v>1</v>
      </c>
      <c r="C5311" t="s">
        <v>76</v>
      </c>
      <c r="D5311" t="s">
        <v>86</v>
      </c>
      <c r="E5311" t="s">
        <v>153</v>
      </c>
      <c r="F5311" t="s">
        <v>14710</v>
      </c>
      <c r="G5311" t="s">
        <v>155</v>
      </c>
      <c r="H5311" t="s">
        <v>46</v>
      </c>
      <c r="I5311" t="s">
        <v>129</v>
      </c>
      <c r="J5311" t="s">
        <v>130</v>
      </c>
      <c r="K5311" t="s">
        <v>131</v>
      </c>
      <c r="L5311" t="s">
        <v>14711</v>
      </c>
      <c r="M5311" t="s">
        <v>14712</v>
      </c>
      <c r="N5311">
        <v>1.105</v>
      </c>
      <c r="O5311">
        <v>0</v>
      </c>
      <c r="P5311">
        <v>2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2.21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2772269</v>
      </c>
      <c r="B5312">
        <v>1</v>
      </c>
      <c r="C5312" t="s">
        <v>76</v>
      </c>
      <c r="D5312" t="s">
        <v>79</v>
      </c>
      <c r="E5312" t="s">
        <v>167</v>
      </c>
      <c r="F5312" t="s">
        <v>14713</v>
      </c>
      <c r="G5312" t="s">
        <v>160</v>
      </c>
      <c r="H5312" t="s">
        <v>46</v>
      </c>
      <c r="I5312" t="s">
        <v>129</v>
      </c>
      <c r="J5312" t="s">
        <v>130</v>
      </c>
      <c r="K5312" t="s">
        <v>131</v>
      </c>
      <c r="L5312" t="s">
        <v>14714</v>
      </c>
      <c r="M5312" t="s">
        <v>14715</v>
      </c>
      <c r="N5312">
        <v>1.1488888880000001</v>
      </c>
      <c r="O5312">
        <v>0</v>
      </c>
      <c r="P5312">
        <v>1045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1200.588888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2772213</v>
      </c>
      <c r="B5313">
        <v>1</v>
      </c>
      <c r="C5313" t="s">
        <v>76</v>
      </c>
      <c r="D5313" t="s">
        <v>104</v>
      </c>
      <c r="E5313" t="s">
        <v>153</v>
      </c>
      <c r="F5313" t="s">
        <v>14716</v>
      </c>
      <c r="G5313" t="s">
        <v>249</v>
      </c>
      <c r="H5313" t="s">
        <v>46</v>
      </c>
      <c r="I5313" t="s">
        <v>129</v>
      </c>
      <c r="J5313" t="s">
        <v>130</v>
      </c>
      <c r="K5313" t="s">
        <v>131</v>
      </c>
      <c r="L5313" t="s">
        <v>14717</v>
      </c>
      <c r="M5313" t="s">
        <v>14718</v>
      </c>
      <c r="N5313">
        <v>2.9130555550000001</v>
      </c>
      <c r="O5313">
        <v>0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2.9130560000000001</v>
      </c>
      <c r="Y5313">
        <v>0</v>
      </c>
      <c r="Z5313">
        <v>0</v>
      </c>
    </row>
    <row r="5314" spans="1:26" x14ac:dyDescent="0.3">
      <c r="A5314">
        <v>2772219</v>
      </c>
      <c r="B5314">
        <v>1</v>
      </c>
      <c r="C5314" t="s">
        <v>77</v>
      </c>
      <c r="D5314" t="s">
        <v>120</v>
      </c>
      <c r="E5314" t="s">
        <v>126</v>
      </c>
      <c r="F5314" t="s">
        <v>14719</v>
      </c>
      <c r="G5314" t="s">
        <v>128</v>
      </c>
      <c r="H5314" t="s">
        <v>46</v>
      </c>
      <c r="I5314" t="s">
        <v>129</v>
      </c>
      <c r="J5314" t="s">
        <v>130</v>
      </c>
      <c r="K5314" t="s">
        <v>131</v>
      </c>
      <c r="L5314" t="s">
        <v>14720</v>
      </c>
      <c r="M5314" t="s">
        <v>14721</v>
      </c>
      <c r="N5314">
        <v>1.783055555</v>
      </c>
      <c r="O5314">
        <v>0</v>
      </c>
      <c r="P5314">
        <v>0</v>
      </c>
      <c r="Q5314">
        <v>0</v>
      </c>
      <c r="R5314">
        <v>122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217.53277800000001</v>
      </c>
      <c r="Y5314">
        <v>0</v>
      </c>
      <c r="Z5314">
        <v>0</v>
      </c>
    </row>
    <row r="5315" spans="1:26" x14ac:dyDescent="0.3">
      <c r="A5315">
        <v>2772214</v>
      </c>
      <c r="B5315">
        <v>1</v>
      </c>
      <c r="C5315" t="s">
        <v>76</v>
      </c>
      <c r="D5315" t="s">
        <v>102</v>
      </c>
      <c r="E5315" t="s">
        <v>158</v>
      </c>
      <c r="F5315" t="s">
        <v>14722</v>
      </c>
      <c r="G5315" t="s">
        <v>199</v>
      </c>
      <c r="H5315" t="s">
        <v>47</v>
      </c>
      <c r="I5315" t="s">
        <v>129</v>
      </c>
      <c r="J5315" t="s">
        <v>130</v>
      </c>
      <c r="K5315" t="s">
        <v>131</v>
      </c>
      <c r="L5315" t="s">
        <v>14723</v>
      </c>
      <c r="M5315" t="s">
        <v>14724</v>
      </c>
      <c r="N5315">
        <v>5.4166666000000002E-2</v>
      </c>
      <c r="O5315">
        <v>5</v>
      </c>
      <c r="P5315">
        <v>315</v>
      </c>
      <c r="Q5315">
        <v>0</v>
      </c>
      <c r="R5315">
        <v>0</v>
      </c>
      <c r="S5315">
        <v>0</v>
      </c>
      <c r="T5315">
        <v>0</v>
      </c>
      <c r="U5315">
        <v>0.27083299999999999</v>
      </c>
      <c r="V5315">
        <v>17.0625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2772223</v>
      </c>
      <c r="B5316">
        <v>1</v>
      </c>
      <c r="C5316" t="s">
        <v>76</v>
      </c>
      <c r="D5316" t="s">
        <v>93</v>
      </c>
      <c r="E5316" t="s">
        <v>145</v>
      </c>
      <c r="F5316" t="s">
        <v>1715</v>
      </c>
      <c r="G5316" t="s">
        <v>128</v>
      </c>
      <c r="H5316" t="s">
        <v>46</v>
      </c>
      <c r="I5316" t="s">
        <v>129</v>
      </c>
      <c r="J5316" t="s">
        <v>130</v>
      </c>
      <c r="K5316" t="s">
        <v>131</v>
      </c>
      <c r="L5316" t="s">
        <v>14725</v>
      </c>
      <c r="M5316" t="s">
        <v>14726</v>
      </c>
      <c r="N5316">
        <v>2.1463888880000002</v>
      </c>
      <c r="O5316">
        <v>0</v>
      </c>
      <c r="P5316">
        <v>4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8.5855560000000004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2772232</v>
      </c>
      <c r="B5317">
        <v>1</v>
      </c>
      <c r="C5317" t="s">
        <v>76</v>
      </c>
      <c r="D5317" t="s">
        <v>90</v>
      </c>
      <c r="E5317" t="s">
        <v>222</v>
      </c>
      <c r="F5317" t="s">
        <v>14727</v>
      </c>
      <c r="G5317" t="s">
        <v>199</v>
      </c>
      <c r="H5317" t="s">
        <v>47</v>
      </c>
      <c r="I5317" t="s">
        <v>129</v>
      </c>
      <c r="J5317" t="s">
        <v>130</v>
      </c>
      <c r="K5317" t="s">
        <v>131</v>
      </c>
      <c r="L5317" t="s">
        <v>14728</v>
      </c>
      <c r="M5317" t="s">
        <v>14729</v>
      </c>
      <c r="N5317">
        <v>2.062777777</v>
      </c>
      <c r="O5317">
        <v>0</v>
      </c>
      <c r="P5317">
        <v>9</v>
      </c>
      <c r="Q5317">
        <v>0</v>
      </c>
      <c r="R5317">
        <v>0</v>
      </c>
      <c r="S5317">
        <v>0</v>
      </c>
      <c r="T5317">
        <v>91</v>
      </c>
      <c r="U5317">
        <v>0</v>
      </c>
      <c r="V5317">
        <v>18.565000000000001</v>
      </c>
      <c r="W5317">
        <v>0</v>
      </c>
      <c r="X5317">
        <v>0</v>
      </c>
      <c r="Y5317">
        <v>0</v>
      </c>
      <c r="Z5317">
        <v>187.71277799999999</v>
      </c>
    </row>
    <row r="5318" spans="1:26" x14ac:dyDescent="0.3">
      <c r="A5318">
        <v>2772246</v>
      </c>
      <c r="B5318">
        <v>1</v>
      </c>
      <c r="C5318" t="s">
        <v>76</v>
      </c>
      <c r="D5318" t="s">
        <v>96</v>
      </c>
      <c r="E5318" t="s">
        <v>222</v>
      </c>
      <c r="F5318" t="s">
        <v>14730</v>
      </c>
      <c r="G5318" t="s">
        <v>199</v>
      </c>
      <c r="H5318" t="s">
        <v>47</v>
      </c>
      <c r="I5318" t="s">
        <v>129</v>
      </c>
      <c r="J5318" t="s">
        <v>130</v>
      </c>
      <c r="K5318" t="s">
        <v>131</v>
      </c>
      <c r="L5318" t="s">
        <v>14731</v>
      </c>
      <c r="M5318" t="s">
        <v>14732</v>
      </c>
      <c r="N5318">
        <v>0.54305555500000002</v>
      </c>
      <c r="O5318">
        <v>60</v>
      </c>
      <c r="P5318">
        <v>75</v>
      </c>
      <c r="Q5318">
        <v>0</v>
      </c>
      <c r="R5318">
        <v>0</v>
      </c>
      <c r="S5318">
        <v>0</v>
      </c>
      <c r="T5318">
        <v>0</v>
      </c>
      <c r="U5318">
        <v>32.583333000000003</v>
      </c>
      <c r="V5318">
        <v>40.729166999999997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2772252</v>
      </c>
      <c r="B5319">
        <v>1</v>
      </c>
      <c r="C5319" t="s">
        <v>76</v>
      </c>
      <c r="D5319" t="s">
        <v>102</v>
      </c>
      <c r="E5319" t="s">
        <v>158</v>
      </c>
      <c r="F5319" t="s">
        <v>14733</v>
      </c>
      <c r="G5319" t="s">
        <v>199</v>
      </c>
      <c r="H5319" t="s">
        <v>47</v>
      </c>
      <c r="I5319" t="s">
        <v>129</v>
      </c>
      <c r="J5319" t="s">
        <v>130</v>
      </c>
      <c r="K5319" t="s">
        <v>131</v>
      </c>
      <c r="L5319" t="s">
        <v>14734</v>
      </c>
      <c r="M5319" t="s">
        <v>14735</v>
      </c>
      <c r="N5319">
        <v>0.28055555500000001</v>
      </c>
      <c r="O5319">
        <v>46</v>
      </c>
      <c r="P5319">
        <v>102</v>
      </c>
      <c r="Q5319">
        <v>0</v>
      </c>
      <c r="R5319">
        <v>0</v>
      </c>
      <c r="S5319">
        <v>0</v>
      </c>
      <c r="T5319">
        <v>0</v>
      </c>
      <c r="U5319">
        <v>12.905556000000001</v>
      </c>
      <c r="V5319">
        <v>28.616667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2772260</v>
      </c>
      <c r="B5320">
        <v>1</v>
      </c>
      <c r="C5320" t="s">
        <v>77</v>
      </c>
      <c r="D5320" t="s">
        <v>113</v>
      </c>
      <c r="E5320" t="s">
        <v>163</v>
      </c>
      <c r="F5320" t="s">
        <v>14736</v>
      </c>
      <c r="G5320" t="s">
        <v>264</v>
      </c>
      <c r="H5320" t="s">
        <v>47</v>
      </c>
      <c r="I5320" t="s">
        <v>129</v>
      </c>
      <c r="J5320" t="s">
        <v>130</v>
      </c>
      <c r="K5320" t="s">
        <v>131</v>
      </c>
      <c r="L5320" t="s">
        <v>14737</v>
      </c>
      <c r="M5320" t="s">
        <v>14738</v>
      </c>
      <c r="N5320">
        <v>5.0408333330000001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68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342.77666699999997</v>
      </c>
    </row>
    <row r="5321" spans="1:26" x14ac:dyDescent="0.3">
      <c r="A5321">
        <v>2772261</v>
      </c>
      <c r="B5321">
        <v>1</v>
      </c>
      <c r="C5321" t="s">
        <v>77</v>
      </c>
      <c r="D5321" t="s">
        <v>114</v>
      </c>
      <c r="E5321" t="s">
        <v>126</v>
      </c>
      <c r="F5321" t="s">
        <v>14739</v>
      </c>
      <c r="G5321" t="s">
        <v>160</v>
      </c>
      <c r="H5321" t="s">
        <v>46</v>
      </c>
      <c r="I5321" t="s">
        <v>129</v>
      </c>
      <c r="J5321" t="s">
        <v>130</v>
      </c>
      <c r="K5321" t="s">
        <v>131</v>
      </c>
      <c r="L5321" t="s">
        <v>14740</v>
      </c>
      <c r="M5321" t="s">
        <v>14741</v>
      </c>
      <c r="N5321">
        <v>0.70583333299999995</v>
      </c>
      <c r="O5321">
        <v>0</v>
      </c>
      <c r="P5321">
        <v>55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38.820833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2772264</v>
      </c>
      <c r="B5322">
        <v>1</v>
      </c>
      <c r="C5322" t="s">
        <v>76</v>
      </c>
      <c r="D5322" t="s">
        <v>78</v>
      </c>
      <c r="E5322" t="s">
        <v>163</v>
      </c>
      <c r="F5322" t="s">
        <v>14742</v>
      </c>
      <c r="G5322" t="s">
        <v>344</v>
      </c>
      <c r="H5322" t="s">
        <v>47</v>
      </c>
      <c r="I5322" t="s">
        <v>129</v>
      </c>
      <c r="J5322" t="s">
        <v>130</v>
      </c>
      <c r="K5322" t="s">
        <v>142</v>
      </c>
      <c r="L5322" t="s">
        <v>14743</v>
      </c>
      <c r="M5322" t="s">
        <v>14744</v>
      </c>
      <c r="N5322">
        <v>5.2152777769999998</v>
      </c>
      <c r="O5322">
        <v>0</v>
      </c>
      <c r="P5322">
        <v>1092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5695.0833320000002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2772266</v>
      </c>
      <c r="B5323">
        <v>1</v>
      </c>
      <c r="C5323" t="s">
        <v>76</v>
      </c>
      <c r="D5323" t="s">
        <v>87</v>
      </c>
      <c r="E5323" t="s">
        <v>222</v>
      </c>
      <c r="F5323" t="s">
        <v>14745</v>
      </c>
      <c r="G5323" t="s">
        <v>348</v>
      </c>
      <c r="H5323" t="s">
        <v>47</v>
      </c>
      <c r="I5323" t="s">
        <v>129</v>
      </c>
      <c r="J5323" t="s">
        <v>130</v>
      </c>
      <c r="K5323" t="s">
        <v>142</v>
      </c>
      <c r="L5323" t="s">
        <v>14746</v>
      </c>
      <c r="M5323" t="s">
        <v>14747</v>
      </c>
      <c r="N5323">
        <v>2.4063888879999999</v>
      </c>
      <c r="O5323">
        <v>0</v>
      </c>
      <c r="P5323">
        <v>0</v>
      </c>
      <c r="Q5323">
        <v>43</v>
      </c>
      <c r="R5323">
        <v>377</v>
      </c>
      <c r="S5323">
        <v>79</v>
      </c>
      <c r="T5323">
        <v>1516</v>
      </c>
      <c r="U5323">
        <v>0</v>
      </c>
      <c r="V5323">
        <v>0</v>
      </c>
      <c r="W5323">
        <v>103.474722</v>
      </c>
      <c r="X5323">
        <v>907.20861100000002</v>
      </c>
      <c r="Y5323">
        <v>190.10472200000001</v>
      </c>
      <c r="Z5323">
        <v>3648.0855539999998</v>
      </c>
    </row>
    <row r="5324" spans="1:26" x14ac:dyDescent="0.3">
      <c r="A5324">
        <v>2772272</v>
      </c>
      <c r="B5324">
        <v>1</v>
      </c>
      <c r="C5324" t="s">
        <v>76</v>
      </c>
      <c r="D5324" t="s">
        <v>78</v>
      </c>
      <c r="E5324" t="s">
        <v>153</v>
      </c>
      <c r="F5324" t="s">
        <v>14748</v>
      </c>
      <c r="G5324" t="s">
        <v>249</v>
      </c>
      <c r="H5324" t="s">
        <v>46</v>
      </c>
      <c r="I5324" t="s">
        <v>129</v>
      </c>
      <c r="J5324" t="s">
        <v>130</v>
      </c>
      <c r="K5324" t="s">
        <v>131</v>
      </c>
      <c r="L5324" t="s">
        <v>14749</v>
      </c>
      <c r="M5324" t="s">
        <v>14750</v>
      </c>
      <c r="N5324">
        <v>4.6808333329999998</v>
      </c>
      <c r="O5324">
        <v>0</v>
      </c>
      <c r="P5324">
        <v>3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14.0425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2772107</v>
      </c>
      <c r="B5325">
        <v>2</v>
      </c>
      <c r="C5325" t="s">
        <v>76</v>
      </c>
      <c r="D5325" t="s">
        <v>97</v>
      </c>
      <c r="E5325" t="s">
        <v>167</v>
      </c>
      <c r="F5325" t="s">
        <v>14751</v>
      </c>
      <c r="G5325" t="s">
        <v>177</v>
      </c>
      <c r="H5325" t="s">
        <v>46</v>
      </c>
      <c r="I5325" t="s">
        <v>129</v>
      </c>
      <c r="J5325" t="s">
        <v>130</v>
      </c>
      <c r="K5325" t="s">
        <v>131</v>
      </c>
      <c r="L5325" t="s">
        <v>14633</v>
      </c>
      <c r="M5325" t="s">
        <v>14752</v>
      </c>
      <c r="N5325">
        <v>2.2855555550000002</v>
      </c>
      <c r="O5325">
        <v>0</v>
      </c>
      <c r="P5325">
        <v>507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1158.776666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2772280</v>
      </c>
      <c r="B5326">
        <v>1</v>
      </c>
      <c r="C5326" t="s">
        <v>77</v>
      </c>
      <c r="D5326" t="s">
        <v>117</v>
      </c>
      <c r="E5326" t="s">
        <v>158</v>
      </c>
      <c r="F5326" t="s">
        <v>14753</v>
      </c>
      <c r="G5326" t="s">
        <v>199</v>
      </c>
      <c r="H5326" t="s">
        <v>47</v>
      </c>
      <c r="I5326" t="s">
        <v>129</v>
      </c>
      <c r="J5326" t="s">
        <v>130</v>
      </c>
      <c r="K5326" t="s">
        <v>131</v>
      </c>
      <c r="L5326" t="s">
        <v>14754</v>
      </c>
      <c r="M5326" t="s">
        <v>14755</v>
      </c>
      <c r="N5326">
        <v>0.22638888800000001</v>
      </c>
      <c r="O5326">
        <v>0</v>
      </c>
      <c r="P5326">
        <v>0</v>
      </c>
      <c r="Q5326">
        <v>0</v>
      </c>
      <c r="R5326">
        <v>27</v>
      </c>
      <c r="S5326">
        <v>4</v>
      </c>
      <c r="T5326">
        <v>779</v>
      </c>
      <c r="U5326">
        <v>0</v>
      </c>
      <c r="V5326">
        <v>0</v>
      </c>
      <c r="W5326">
        <v>0</v>
      </c>
      <c r="X5326">
        <v>6.1124999999999998</v>
      </c>
      <c r="Y5326">
        <v>0.90555600000000003</v>
      </c>
      <c r="Z5326">
        <v>176.356944</v>
      </c>
    </row>
    <row r="5327" spans="1:26" x14ac:dyDescent="0.3">
      <c r="A5327">
        <v>2772278</v>
      </c>
      <c r="B5327">
        <v>1</v>
      </c>
      <c r="C5327" t="s">
        <v>76</v>
      </c>
      <c r="D5327" t="s">
        <v>101</v>
      </c>
      <c r="E5327" t="s">
        <v>138</v>
      </c>
      <c r="F5327" t="s">
        <v>14756</v>
      </c>
      <c r="G5327" t="s">
        <v>199</v>
      </c>
      <c r="H5327" t="s">
        <v>47</v>
      </c>
      <c r="I5327" t="s">
        <v>129</v>
      </c>
      <c r="J5327" t="s">
        <v>130</v>
      </c>
      <c r="K5327" t="s">
        <v>131</v>
      </c>
      <c r="L5327" t="s">
        <v>14757</v>
      </c>
      <c r="M5327" t="s">
        <v>14758</v>
      </c>
      <c r="N5327">
        <v>0.47499999999999998</v>
      </c>
      <c r="O5327">
        <v>64</v>
      </c>
      <c r="P5327">
        <v>2266</v>
      </c>
      <c r="Q5327">
        <v>0</v>
      </c>
      <c r="R5327">
        <v>0</v>
      </c>
      <c r="S5327">
        <v>0</v>
      </c>
      <c r="T5327">
        <v>0</v>
      </c>
      <c r="U5327">
        <v>30.4</v>
      </c>
      <c r="V5327">
        <v>1076.3499999999999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2772281</v>
      </c>
      <c r="B5328">
        <v>1</v>
      </c>
      <c r="C5328" t="s">
        <v>76</v>
      </c>
      <c r="D5328" t="s">
        <v>102</v>
      </c>
      <c r="E5328" t="s">
        <v>153</v>
      </c>
      <c r="F5328" t="s">
        <v>14759</v>
      </c>
      <c r="G5328" t="s">
        <v>249</v>
      </c>
      <c r="H5328" t="s">
        <v>46</v>
      </c>
      <c r="I5328" t="s">
        <v>129</v>
      </c>
      <c r="J5328" t="s">
        <v>130</v>
      </c>
      <c r="K5328" t="s">
        <v>131</v>
      </c>
      <c r="L5328" t="s">
        <v>14760</v>
      </c>
      <c r="M5328" t="s">
        <v>14761</v>
      </c>
      <c r="N5328">
        <v>6.0347222220000001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6.0347220000000004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2772285</v>
      </c>
      <c r="B5329">
        <v>1</v>
      </c>
      <c r="C5329" t="s">
        <v>76</v>
      </c>
      <c r="D5329" t="s">
        <v>89</v>
      </c>
      <c r="E5329" t="s">
        <v>163</v>
      </c>
      <c r="F5329" t="s">
        <v>14762</v>
      </c>
      <c r="G5329" t="s">
        <v>364</v>
      </c>
      <c r="H5329" t="s">
        <v>47</v>
      </c>
      <c r="I5329" t="s">
        <v>129</v>
      </c>
      <c r="J5329" t="s">
        <v>130</v>
      </c>
      <c r="K5329" t="s">
        <v>131</v>
      </c>
      <c r="L5329" t="s">
        <v>14763</v>
      </c>
      <c r="M5329" t="s">
        <v>14764</v>
      </c>
      <c r="N5329">
        <v>4.8091666660000003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420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2019.85</v>
      </c>
    </row>
    <row r="5330" spans="1:26" x14ac:dyDescent="0.3">
      <c r="A5330">
        <v>2772288</v>
      </c>
      <c r="B5330">
        <v>1</v>
      </c>
      <c r="C5330" t="s">
        <v>76</v>
      </c>
      <c r="D5330" t="s">
        <v>100</v>
      </c>
      <c r="E5330" t="s">
        <v>145</v>
      </c>
      <c r="F5330" t="s">
        <v>14765</v>
      </c>
      <c r="G5330" t="s">
        <v>128</v>
      </c>
      <c r="H5330" t="s">
        <v>46</v>
      </c>
      <c r="I5330" t="s">
        <v>129</v>
      </c>
      <c r="J5330" t="s">
        <v>130</v>
      </c>
      <c r="K5330" t="s">
        <v>131</v>
      </c>
      <c r="L5330" t="s">
        <v>14766</v>
      </c>
      <c r="M5330" t="s">
        <v>14767</v>
      </c>
      <c r="N5330">
        <v>4.1805555549999998</v>
      </c>
      <c r="O5330">
        <v>0</v>
      </c>
      <c r="P5330">
        <v>69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288.45833299999998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2772291</v>
      </c>
      <c r="B5331">
        <v>1</v>
      </c>
      <c r="C5331" t="s">
        <v>77</v>
      </c>
      <c r="D5331" t="s">
        <v>116</v>
      </c>
      <c r="E5331" t="s">
        <v>126</v>
      </c>
      <c r="F5331" t="s">
        <v>14768</v>
      </c>
      <c r="G5331" t="s">
        <v>128</v>
      </c>
      <c r="H5331" t="s">
        <v>46</v>
      </c>
      <c r="I5331" t="s">
        <v>129</v>
      </c>
      <c r="J5331" t="s">
        <v>130</v>
      </c>
      <c r="K5331" t="s">
        <v>131</v>
      </c>
      <c r="L5331" t="s">
        <v>14769</v>
      </c>
      <c r="M5331" t="s">
        <v>14770</v>
      </c>
      <c r="N5331">
        <v>0.63611111099999995</v>
      </c>
      <c r="O5331">
        <v>0</v>
      </c>
      <c r="P5331">
        <v>65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41.347222000000002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2772215</v>
      </c>
      <c r="B5332">
        <v>2</v>
      </c>
      <c r="C5332" t="s">
        <v>76</v>
      </c>
      <c r="D5332" t="s">
        <v>86</v>
      </c>
      <c r="E5332" t="s">
        <v>126</v>
      </c>
      <c r="F5332" t="s">
        <v>14771</v>
      </c>
      <c r="G5332" t="s">
        <v>155</v>
      </c>
      <c r="H5332" t="s">
        <v>46</v>
      </c>
      <c r="I5332" t="s">
        <v>129</v>
      </c>
      <c r="J5332" t="s">
        <v>130</v>
      </c>
      <c r="K5332" t="s">
        <v>131</v>
      </c>
      <c r="L5332" t="s">
        <v>14712</v>
      </c>
      <c r="M5332" t="s">
        <v>14772</v>
      </c>
      <c r="N5332">
        <v>0.98694444400000003</v>
      </c>
      <c r="O5332">
        <v>0</v>
      </c>
      <c r="P5332">
        <v>259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255.61861099999999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2772301</v>
      </c>
      <c r="B5333">
        <v>1</v>
      </c>
      <c r="C5333" t="s">
        <v>76</v>
      </c>
      <c r="D5333" t="s">
        <v>106</v>
      </c>
      <c r="E5333" t="s">
        <v>167</v>
      </c>
      <c r="F5333" t="s">
        <v>14773</v>
      </c>
      <c r="G5333" t="s">
        <v>348</v>
      </c>
      <c r="H5333" t="s">
        <v>46</v>
      </c>
      <c r="I5333" t="s">
        <v>129</v>
      </c>
      <c r="J5333" t="s">
        <v>130</v>
      </c>
      <c r="K5333" t="s">
        <v>142</v>
      </c>
      <c r="L5333" t="s">
        <v>14774</v>
      </c>
      <c r="M5333" t="s">
        <v>14775</v>
      </c>
      <c r="N5333">
        <v>3.648055555</v>
      </c>
      <c r="O5333">
        <v>0</v>
      </c>
      <c r="P5333">
        <v>569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2075.7436109999999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2772305</v>
      </c>
      <c r="B5334">
        <v>1</v>
      </c>
      <c r="C5334" t="s">
        <v>76</v>
      </c>
      <c r="D5334" t="s">
        <v>103</v>
      </c>
      <c r="E5334" t="s">
        <v>222</v>
      </c>
      <c r="F5334" t="s">
        <v>14776</v>
      </c>
      <c r="G5334" t="s">
        <v>199</v>
      </c>
      <c r="H5334" t="s">
        <v>47</v>
      </c>
      <c r="I5334" t="s">
        <v>129</v>
      </c>
      <c r="J5334" t="s">
        <v>130</v>
      </c>
      <c r="K5334" t="s">
        <v>131</v>
      </c>
      <c r="L5334" t="s">
        <v>14777</v>
      </c>
      <c r="M5334" t="s">
        <v>14778</v>
      </c>
      <c r="N5334">
        <v>0.22500000000000001</v>
      </c>
      <c r="O5334">
        <v>0</v>
      </c>
      <c r="P5334">
        <v>0</v>
      </c>
      <c r="Q5334">
        <v>28</v>
      </c>
      <c r="R5334">
        <v>68</v>
      </c>
      <c r="S5334">
        <v>0</v>
      </c>
      <c r="T5334">
        <v>0</v>
      </c>
      <c r="U5334">
        <v>0</v>
      </c>
      <c r="V5334">
        <v>0</v>
      </c>
      <c r="W5334">
        <v>6.3</v>
      </c>
      <c r="X5334">
        <v>15.3</v>
      </c>
      <c r="Y5334">
        <v>0</v>
      </c>
      <c r="Z5334">
        <v>0</v>
      </c>
    </row>
    <row r="5335" spans="1:26" x14ac:dyDescent="0.3">
      <c r="A5335">
        <v>2772313</v>
      </c>
      <c r="B5335">
        <v>1</v>
      </c>
      <c r="C5335" t="s">
        <v>76</v>
      </c>
      <c r="D5335" t="s">
        <v>96</v>
      </c>
      <c r="E5335" t="s">
        <v>153</v>
      </c>
      <c r="F5335" t="s">
        <v>14779</v>
      </c>
      <c r="G5335" t="s">
        <v>155</v>
      </c>
      <c r="H5335" t="s">
        <v>46</v>
      </c>
      <c r="I5335" t="s">
        <v>129</v>
      </c>
      <c r="J5335" t="s">
        <v>130</v>
      </c>
      <c r="K5335" t="s">
        <v>131</v>
      </c>
      <c r="L5335" t="s">
        <v>14780</v>
      </c>
      <c r="M5335" t="s">
        <v>14781</v>
      </c>
      <c r="N5335">
        <v>4.238888888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4.2388890000000004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2772314</v>
      </c>
      <c r="B5336">
        <v>1</v>
      </c>
      <c r="C5336" t="s">
        <v>76</v>
      </c>
      <c r="D5336" t="s">
        <v>101</v>
      </c>
      <c r="E5336" t="s">
        <v>126</v>
      </c>
      <c r="F5336" t="s">
        <v>14782</v>
      </c>
      <c r="G5336" t="s">
        <v>160</v>
      </c>
      <c r="H5336" t="s">
        <v>46</v>
      </c>
      <c r="I5336" t="s">
        <v>129</v>
      </c>
      <c r="J5336" t="s">
        <v>130</v>
      </c>
      <c r="K5336" t="s">
        <v>131</v>
      </c>
      <c r="L5336" t="s">
        <v>14783</v>
      </c>
      <c r="M5336" t="s">
        <v>14784</v>
      </c>
      <c r="N5336">
        <v>1.666666666</v>
      </c>
      <c r="O5336">
        <v>0</v>
      </c>
      <c r="P5336">
        <v>54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90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2772315</v>
      </c>
      <c r="B5337">
        <v>1</v>
      </c>
      <c r="C5337" t="s">
        <v>76</v>
      </c>
      <c r="D5337" t="s">
        <v>91</v>
      </c>
      <c r="E5337" t="s">
        <v>222</v>
      </c>
      <c r="F5337" t="s">
        <v>14785</v>
      </c>
      <c r="G5337" t="s">
        <v>199</v>
      </c>
      <c r="H5337" t="s">
        <v>47</v>
      </c>
      <c r="I5337" t="s">
        <v>129</v>
      </c>
      <c r="J5337" t="s">
        <v>130</v>
      </c>
      <c r="K5337" t="s">
        <v>131</v>
      </c>
      <c r="L5337" t="s">
        <v>14786</v>
      </c>
      <c r="M5337" t="s">
        <v>14787</v>
      </c>
      <c r="N5337">
        <v>0.52222222200000001</v>
      </c>
      <c r="O5337">
        <v>5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2.6111110000000002</v>
      </c>
      <c r="V5337">
        <v>0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2772324</v>
      </c>
      <c r="B5338">
        <v>1</v>
      </c>
      <c r="C5338" t="s">
        <v>77</v>
      </c>
      <c r="D5338" t="s">
        <v>114</v>
      </c>
      <c r="E5338" t="s">
        <v>153</v>
      </c>
      <c r="F5338" t="s">
        <v>14788</v>
      </c>
      <c r="G5338" t="s">
        <v>249</v>
      </c>
      <c r="H5338" t="s">
        <v>46</v>
      </c>
      <c r="I5338" t="s">
        <v>129</v>
      </c>
      <c r="J5338" t="s">
        <v>130</v>
      </c>
      <c r="K5338" t="s">
        <v>131</v>
      </c>
      <c r="L5338" t="s">
        <v>14789</v>
      </c>
      <c r="M5338" t="s">
        <v>14790</v>
      </c>
      <c r="N5338">
        <v>1.0758333330000001</v>
      </c>
      <c r="O5338">
        <v>0</v>
      </c>
      <c r="P5338">
        <v>9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9.6824999999999992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2772317</v>
      </c>
      <c r="B5339">
        <v>1</v>
      </c>
      <c r="C5339" t="s">
        <v>76</v>
      </c>
      <c r="D5339" t="s">
        <v>79</v>
      </c>
      <c r="E5339" t="s">
        <v>138</v>
      </c>
      <c r="F5339" t="s">
        <v>14791</v>
      </c>
      <c r="G5339" t="s">
        <v>578</v>
      </c>
      <c r="H5339" t="s">
        <v>47</v>
      </c>
      <c r="I5339" t="s">
        <v>339</v>
      </c>
      <c r="J5339" t="s">
        <v>15</v>
      </c>
      <c r="K5339" t="s">
        <v>131</v>
      </c>
      <c r="L5339" t="s">
        <v>14792</v>
      </c>
      <c r="M5339" t="s">
        <v>14793</v>
      </c>
      <c r="N5339">
        <v>3.2500000000000001E-2</v>
      </c>
      <c r="O5339">
        <v>73</v>
      </c>
      <c r="P5339">
        <v>6855</v>
      </c>
      <c r="Q5339">
        <v>0</v>
      </c>
      <c r="R5339">
        <v>0</v>
      </c>
      <c r="S5339">
        <v>0</v>
      </c>
      <c r="T5339">
        <v>0</v>
      </c>
      <c r="U5339">
        <v>2.3725000000000001</v>
      </c>
      <c r="V5339">
        <v>222.78749999999999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2772317</v>
      </c>
      <c r="B5340">
        <v>2</v>
      </c>
      <c r="C5340" t="s">
        <v>76</v>
      </c>
      <c r="D5340" t="s">
        <v>79</v>
      </c>
      <c r="E5340" t="s">
        <v>222</v>
      </c>
      <c r="F5340" t="s">
        <v>14794</v>
      </c>
      <c r="G5340" t="s">
        <v>199</v>
      </c>
      <c r="H5340" t="s">
        <v>47</v>
      </c>
      <c r="I5340" t="s">
        <v>129</v>
      </c>
      <c r="J5340" t="s">
        <v>130</v>
      </c>
      <c r="K5340" t="s">
        <v>131</v>
      </c>
      <c r="L5340" t="s">
        <v>14793</v>
      </c>
      <c r="M5340" t="s">
        <v>14795</v>
      </c>
      <c r="N5340">
        <v>0.40472222200000002</v>
      </c>
      <c r="O5340">
        <v>6</v>
      </c>
      <c r="P5340">
        <v>114</v>
      </c>
      <c r="Q5340">
        <v>0</v>
      </c>
      <c r="R5340">
        <v>0</v>
      </c>
      <c r="S5340">
        <v>0</v>
      </c>
      <c r="T5340">
        <v>0</v>
      </c>
      <c r="U5340">
        <v>2.4283329999999999</v>
      </c>
      <c r="V5340">
        <v>46.138333000000003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2772320</v>
      </c>
      <c r="B5341">
        <v>1</v>
      </c>
      <c r="C5341" t="s">
        <v>76</v>
      </c>
      <c r="D5341" t="s">
        <v>89</v>
      </c>
      <c r="E5341" t="s">
        <v>222</v>
      </c>
      <c r="F5341" t="s">
        <v>2913</v>
      </c>
      <c r="G5341" t="s">
        <v>199</v>
      </c>
      <c r="H5341" t="s">
        <v>47</v>
      </c>
      <c r="I5341" t="s">
        <v>129</v>
      </c>
      <c r="J5341" t="s">
        <v>130</v>
      </c>
      <c r="K5341" t="s">
        <v>131</v>
      </c>
      <c r="L5341" t="s">
        <v>14796</v>
      </c>
      <c r="M5341" t="s">
        <v>14797</v>
      </c>
      <c r="N5341">
        <v>0.108333333</v>
      </c>
      <c r="O5341">
        <v>44</v>
      </c>
      <c r="P5341">
        <v>346</v>
      </c>
      <c r="Q5341">
        <v>0</v>
      </c>
      <c r="R5341">
        <v>0</v>
      </c>
      <c r="S5341">
        <v>0</v>
      </c>
      <c r="T5341">
        <v>0</v>
      </c>
      <c r="U5341">
        <v>4.766667</v>
      </c>
      <c r="V5341">
        <v>37.483333000000002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2772334</v>
      </c>
      <c r="B5342">
        <v>1</v>
      </c>
      <c r="C5342" t="s">
        <v>77</v>
      </c>
      <c r="D5342" t="s">
        <v>123</v>
      </c>
      <c r="E5342" t="s">
        <v>158</v>
      </c>
      <c r="F5342" t="s">
        <v>4117</v>
      </c>
      <c r="G5342" t="s">
        <v>199</v>
      </c>
      <c r="H5342" t="s">
        <v>47</v>
      </c>
      <c r="I5342" t="s">
        <v>129</v>
      </c>
      <c r="J5342" t="s">
        <v>130</v>
      </c>
      <c r="K5342" t="s">
        <v>131</v>
      </c>
      <c r="L5342" t="s">
        <v>14798</v>
      </c>
      <c r="M5342" t="s">
        <v>14799</v>
      </c>
      <c r="N5342">
        <v>3.4169444439999999</v>
      </c>
      <c r="O5342">
        <v>317</v>
      </c>
      <c r="P5342">
        <v>51</v>
      </c>
      <c r="Q5342">
        <v>0</v>
      </c>
      <c r="R5342">
        <v>0</v>
      </c>
      <c r="S5342">
        <v>0</v>
      </c>
      <c r="T5342">
        <v>0</v>
      </c>
      <c r="U5342">
        <v>1083.1713890000001</v>
      </c>
      <c r="V5342">
        <v>174.26416699999999</v>
      </c>
      <c r="W5342">
        <v>0</v>
      </c>
      <c r="X5342">
        <v>0</v>
      </c>
      <c r="Y5342">
        <v>0</v>
      </c>
      <c r="Z5342">
        <v>0</v>
      </c>
    </row>
    <row r="5343" spans="1:26" x14ac:dyDescent="0.3">
      <c r="A5343">
        <v>2772335</v>
      </c>
      <c r="B5343">
        <v>1</v>
      </c>
      <c r="C5343" t="s">
        <v>76</v>
      </c>
      <c r="D5343" t="s">
        <v>97</v>
      </c>
      <c r="E5343" t="s">
        <v>158</v>
      </c>
      <c r="F5343" t="s">
        <v>14800</v>
      </c>
      <c r="G5343" t="s">
        <v>199</v>
      </c>
      <c r="H5343" t="s">
        <v>47</v>
      </c>
      <c r="I5343" t="s">
        <v>129</v>
      </c>
      <c r="J5343" t="s">
        <v>130</v>
      </c>
      <c r="K5343" t="s">
        <v>131</v>
      </c>
      <c r="L5343" t="s">
        <v>14801</v>
      </c>
      <c r="M5343" t="s">
        <v>14802</v>
      </c>
      <c r="N5343">
        <v>0.13305555499999999</v>
      </c>
      <c r="O5343">
        <v>81</v>
      </c>
      <c r="P5343">
        <v>5731</v>
      </c>
      <c r="Q5343">
        <v>0</v>
      </c>
      <c r="R5343">
        <v>0</v>
      </c>
      <c r="S5343">
        <v>0</v>
      </c>
      <c r="T5343">
        <v>0</v>
      </c>
      <c r="U5343">
        <v>10.7775</v>
      </c>
      <c r="V5343">
        <v>762.54138599999999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2772347</v>
      </c>
      <c r="B5344">
        <v>1</v>
      </c>
      <c r="C5344" t="s">
        <v>76</v>
      </c>
      <c r="D5344" t="s">
        <v>83</v>
      </c>
      <c r="E5344" t="s">
        <v>153</v>
      </c>
      <c r="F5344" t="s">
        <v>14803</v>
      </c>
      <c r="G5344" t="s">
        <v>206</v>
      </c>
      <c r="H5344" t="s">
        <v>46</v>
      </c>
      <c r="I5344" t="s">
        <v>129</v>
      </c>
      <c r="J5344" t="s">
        <v>130</v>
      </c>
      <c r="K5344" t="s">
        <v>131</v>
      </c>
      <c r="L5344" t="s">
        <v>14804</v>
      </c>
      <c r="M5344" t="s">
        <v>14805</v>
      </c>
      <c r="N5344">
        <v>2.5788888879999998</v>
      </c>
      <c r="O5344">
        <v>0</v>
      </c>
      <c r="P5344">
        <v>13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33.525556000000002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2772355</v>
      </c>
      <c r="B5345">
        <v>1</v>
      </c>
      <c r="C5345" t="s">
        <v>76</v>
      </c>
      <c r="D5345" t="s">
        <v>89</v>
      </c>
      <c r="E5345" t="s">
        <v>222</v>
      </c>
      <c r="F5345" t="s">
        <v>7949</v>
      </c>
      <c r="G5345" t="s">
        <v>199</v>
      </c>
      <c r="H5345" t="s">
        <v>47</v>
      </c>
      <c r="I5345" t="s">
        <v>129</v>
      </c>
      <c r="J5345" t="s">
        <v>130</v>
      </c>
      <c r="K5345" t="s">
        <v>131</v>
      </c>
      <c r="L5345" t="s">
        <v>14806</v>
      </c>
      <c r="M5345" t="s">
        <v>14807</v>
      </c>
      <c r="N5345">
        <v>0.76611111099999996</v>
      </c>
      <c r="O5345">
        <v>44</v>
      </c>
      <c r="P5345">
        <v>346</v>
      </c>
      <c r="Q5345">
        <v>0</v>
      </c>
      <c r="R5345">
        <v>0</v>
      </c>
      <c r="S5345">
        <v>0</v>
      </c>
      <c r="T5345">
        <v>0</v>
      </c>
      <c r="U5345">
        <v>33.708888999999999</v>
      </c>
      <c r="V5345">
        <v>265.07444400000003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2772354</v>
      </c>
      <c r="B5346">
        <v>1</v>
      </c>
      <c r="C5346" t="s">
        <v>77</v>
      </c>
      <c r="D5346" t="s">
        <v>111</v>
      </c>
      <c r="E5346" t="s">
        <v>126</v>
      </c>
      <c r="F5346" t="s">
        <v>14808</v>
      </c>
      <c r="G5346" t="s">
        <v>128</v>
      </c>
      <c r="H5346" t="s">
        <v>46</v>
      </c>
      <c r="I5346" t="s">
        <v>129</v>
      </c>
      <c r="J5346" t="s">
        <v>130</v>
      </c>
      <c r="K5346" t="s">
        <v>131</v>
      </c>
      <c r="L5346" t="s">
        <v>14809</v>
      </c>
      <c r="M5346" t="s">
        <v>14810</v>
      </c>
      <c r="N5346">
        <v>2.5436111110000001</v>
      </c>
      <c r="O5346">
        <v>0</v>
      </c>
      <c r="P5346">
        <v>0</v>
      </c>
      <c r="Q5346">
        <v>0</v>
      </c>
      <c r="R5346">
        <v>9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22.892499999999998</v>
      </c>
      <c r="Y5346">
        <v>0</v>
      </c>
      <c r="Z5346">
        <v>0</v>
      </c>
    </row>
    <row r="5347" spans="1:26" x14ac:dyDescent="0.3">
      <c r="A5347">
        <v>2772361</v>
      </c>
      <c r="B5347">
        <v>1</v>
      </c>
      <c r="C5347" t="s">
        <v>76</v>
      </c>
      <c r="D5347" t="s">
        <v>89</v>
      </c>
      <c r="E5347" t="s">
        <v>167</v>
      </c>
      <c r="F5347" t="s">
        <v>14811</v>
      </c>
      <c r="G5347" t="s">
        <v>195</v>
      </c>
      <c r="H5347" t="s">
        <v>46</v>
      </c>
      <c r="I5347" t="s">
        <v>129</v>
      </c>
      <c r="J5347" t="s">
        <v>130</v>
      </c>
      <c r="K5347" t="s">
        <v>131</v>
      </c>
      <c r="L5347" t="s">
        <v>14812</v>
      </c>
      <c r="M5347" t="s">
        <v>14813</v>
      </c>
      <c r="N5347">
        <v>2.7661111109999998</v>
      </c>
      <c r="O5347">
        <v>0</v>
      </c>
      <c r="P5347">
        <v>36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99.58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2772359</v>
      </c>
      <c r="B5348">
        <v>1</v>
      </c>
      <c r="C5348" t="s">
        <v>77</v>
      </c>
      <c r="D5348" t="s">
        <v>123</v>
      </c>
      <c r="E5348" t="s">
        <v>153</v>
      </c>
      <c r="F5348" t="s">
        <v>14814</v>
      </c>
      <c r="G5348" t="s">
        <v>155</v>
      </c>
      <c r="H5348" t="s">
        <v>46</v>
      </c>
      <c r="I5348" t="s">
        <v>129</v>
      </c>
      <c r="J5348" t="s">
        <v>130</v>
      </c>
      <c r="K5348" t="s">
        <v>131</v>
      </c>
      <c r="L5348" t="s">
        <v>14815</v>
      </c>
      <c r="M5348" t="s">
        <v>14816</v>
      </c>
      <c r="N5348">
        <v>4.0638888880000001</v>
      </c>
      <c r="O5348">
        <v>0</v>
      </c>
      <c r="P5348">
        <v>2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8.1277779999999993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2772356</v>
      </c>
      <c r="B5349">
        <v>1</v>
      </c>
      <c r="C5349" t="s">
        <v>76</v>
      </c>
      <c r="D5349" t="s">
        <v>103</v>
      </c>
      <c r="E5349" t="s">
        <v>163</v>
      </c>
      <c r="F5349" t="s">
        <v>7931</v>
      </c>
      <c r="G5349" t="s">
        <v>199</v>
      </c>
      <c r="H5349" t="s">
        <v>47</v>
      </c>
      <c r="I5349" t="s">
        <v>129</v>
      </c>
      <c r="J5349" t="s">
        <v>130</v>
      </c>
      <c r="K5349" t="s">
        <v>131</v>
      </c>
      <c r="L5349" t="s">
        <v>14817</v>
      </c>
      <c r="M5349" t="s">
        <v>14818</v>
      </c>
      <c r="N5349">
        <v>0.48388888800000002</v>
      </c>
      <c r="O5349">
        <v>0</v>
      </c>
      <c r="P5349">
        <v>0</v>
      </c>
      <c r="Q5349">
        <v>1</v>
      </c>
      <c r="R5349">
        <v>11</v>
      </c>
      <c r="S5349">
        <v>7</v>
      </c>
      <c r="T5349">
        <v>1</v>
      </c>
      <c r="U5349">
        <v>0</v>
      </c>
      <c r="V5349">
        <v>0</v>
      </c>
      <c r="W5349">
        <v>0.48388900000000001</v>
      </c>
      <c r="X5349">
        <v>5.3227779999999996</v>
      </c>
      <c r="Y5349">
        <v>3.387222</v>
      </c>
      <c r="Z5349">
        <v>0.48388900000000001</v>
      </c>
    </row>
    <row r="5350" spans="1:26" x14ac:dyDescent="0.3">
      <c r="A5350">
        <v>2772366</v>
      </c>
      <c r="B5350">
        <v>1</v>
      </c>
      <c r="C5350" t="s">
        <v>76</v>
      </c>
      <c r="D5350" t="s">
        <v>99</v>
      </c>
      <c r="E5350" t="s">
        <v>158</v>
      </c>
      <c r="F5350" t="s">
        <v>14819</v>
      </c>
      <c r="G5350" t="s">
        <v>199</v>
      </c>
      <c r="H5350" t="s">
        <v>47</v>
      </c>
      <c r="I5350" t="s">
        <v>129</v>
      </c>
      <c r="J5350" t="s">
        <v>130</v>
      </c>
      <c r="K5350" t="s">
        <v>131</v>
      </c>
      <c r="L5350" t="s">
        <v>14820</v>
      </c>
      <c r="M5350" t="s">
        <v>14673</v>
      </c>
      <c r="N5350">
        <v>0.21583333299999999</v>
      </c>
      <c r="O5350">
        <v>15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3.2374999999999998</v>
      </c>
      <c r="V5350">
        <v>0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2772367</v>
      </c>
      <c r="B5351">
        <v>1</v>
      </c>
      <c r="C5351" t="s">
        <v>76</v>
      </c>
      <c r="D5351" t="s">
        <v>99</v>
      </c>
      <c r="E5351" t="s">
        <v>158</v>
      </c>
      <c r="F5351" t="s">
        <v>6893</v>
      </c>
      <c r="G5351" t="s">
        <v>728</v>
      </c>
      <c r="H5351" t="s">
        <v>47</v>
      </c>
      <c r="I5351" t="s">
        <v>129</v>
      </c>
      <c r="J5351" t="s">
        <v>130</v>
      </c>
      <c r="K5351" t="s">
        <v>142</v>
      </c>
      <c r="L5351" t="s">
        <v>14820</v>
      </c>
      <c r="M5351" t="s">
        <v>14821</v>
      </c>
      <c r="N5351">
        <v>0.819722222</v>
      </c>
      <c r="O5351">
        <v>131</v>
      </c>
      <c r="P5351">
        <v>3850</v>
      </c>
      <c r="Q5351">
        <v>0</v>
      </c>
      <c r="R5351">
        <v>0</v>
      </c>
      <c r="S5351">
        <v>0</v>
      </c>
      <c r="T5351">
        <v>0</v>
      </c>
      <c r="U5351">
        <v>107.383611</v>
      </c>
      <c r="V5351">
        <v>3155.9305549999999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2772369</v>
      </c>
      <c r="B5352">
        <v>1</v>
      </c>
      <c r="C5352" t="s">
        <v>76</v>
      </c>
      <c r="D5352" t="s">
        <v>99</v>
      </c>
      <c r="E5352" t="s">
        <v>222</v>
      </c>
      <c r="F5352" t="s">
        <v>14822</v>
      </c>
      <c r="G5352" t="s">
        <v>199</v>
      </c>
      <c r="H5352" t="s">
        <v>47</v>
      </c>
      <c r="I5352" t="s">
        <v>129</v>
      </c>
      <c r="J5352" t="s">
        <v>130</v>
      </c>
      <c r="K5352" t="s">
        <v>131</v>
      </c>
      <c r="L5352" t="s">
        <v>14823</v>
      </c>
      <c r="M5352" t="s">
        <v>14824</v>
      </c>
      <c r="N5352">
        <v>0.31166666599999998</v>
      </c>
      <c r="O5352">
        <v>75</v>
      </c>
      <c r="P5352">
        <v>39</v>
      </c>
      <c r="Q5352">
        <v>0</v>
      </c>
      <c r="R5352">
        <v>0</v>
      </c>
      <c r="S5352">
        <v>0</v>
      </c>
      <c r="T5352">
        <v>0</v>
      </c>
      <c r="U5352">
        <v>23.375</v>
      </c>
      <c r="V5352">
        <v>12.154999999999999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2772382</v>
      </c>
      <c r="B5353">
        <v>1</v>
      </c>
      <c r="C5353" t="s">
        <v>76</v>
      </c>
      <c r="D5353" t="s">
        <v>99</v>
      </c>
      <c r="E5353" t="s">
        <v>163</v>
      </c>
      <c r="F5353" t="s">
        <v>14825</v>
      </c>
      <c r="G5353" t="s">
        <v>2917</v>
      </c>
      <c r="H5353" t="s">
        <v>47</v>
      </c>
      <c r="I5353" t="s">
        <v>129</v>
      </c>
      <c r="J5353" t="s">
        <v>130</v>
      </c>
      <c r="K5353" t="s">
        <v>131</v>
      </c>
      <c r="L5353" t="s">
        <v>14826</v>
      </c>
      <c r="M5353" t="s">
        <v>14827</v>
      </c>
      <c r="N5353">
        <v>7.1466666659999998</v>
      </c>
      <c r="O5353">
        <v>1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7.1466669999999999</v>
      </c>
      <c r="V5353">
        <v>0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2772373</v>
      </c>
      <c r="B5354">
        <v>1</v>
      </c>
      <c r="C5354" t="s">
        <v>76</v>
      </c>
      <c r="D5354" t="s">
        <v>90</v>
      </c>
      <c r="E5354" t="s">
        <v>153</v>
      </c>
      <c r="F5354" t="s">
        <v>14828</v>
      </c>
      <c r="G5354" t="s">
        <v>155</v>
      </c>
      <c r="H5354" t="s">
        <v>46</v>
      </c>
      <c r="I5354" t="s">
        <v>129</v>
      </c>
      <c r="J5354" t="s">
        <v>130</v>
      </c>
      <c r="K5354" t="s">
        <v>131</v>
      </c>
      <c r="L5354" t="s">
        <v>14829</v>
      </c>
      <c r="M5354" t="s">
        <v>14830</v>
      </c>
      <c r="N5354">
        <v>5.3380555550000004</v>
      </c>
      <c r="O5354">
        <v>0</v>
      </c>
      <c r="P5354">
        <v>15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80.070832999999993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2772375</v>
      </c>
      <c r="B5355">
        <v>1</v>
      </c>
      <c r="C5355" t="s">
        <v>76</v>
      </c>
      <c r="D5355" t="s">
        <v>78</v>
      </c>
      <c r="E5355" t="s">
        <v>126</v>
      </c>
      <c r="F5355" t="s">
        <v>14831</v>
      </c>
      <c r="G5355" t="s">
        <v>578</v>
      </c>
      <c r="H5355" t="s">
        <v>46</v>
      </c>
      <c r="I5355" t="s">
        <v>129</v>
      </c>
      <c r="J5355" t="s">
        <v>15</v>
      </c>
      <c r="K5355" t="s">
        <v>131</v>
      </c>
      <c r="L5355" t="s">
        <v>14832</v>
      </c>
      <c r="M5355" t="s">
        <v>14833</v>
      </c>
      <c r="N5355">
        <v>2.196111111</v>
      </c>
      <c r="O5355">
        <v>0</v>
      </c>
      <c r="P5355">
        <v>77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169.10055600000001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2772376</v>
      </c>
      <c r="B5356">
        <v>1</v>
      </c>
      <c r="C5356" t="s">
        <v>77</v>
      </c>
      <c r="D5356" t="s">
        <v>114</v>
      </c>
      <c r="E5356" t="s">
        <v>158</v>
      </c>
      <c r="F5356" t="s">
        <v>2817</v>
      </c>
      <c r="G5356" t="s">
        <v>199</v>
      </c>
      <c r="H5356" t="s">
        <v>47</v>
      </c>
      <c r="I5356" t="s">
        <v>339</v>
      </c>
      <c r="J5356" t="s">
        <v>130</v>
      </c>
      <c r="K5356" t="s">
        <v>131</v>
      </c>
      <c r="L5356" t="s">
        <v>14834</v>
      </c>
      <c r="M5356" t="s">
        <v>14835</v>
      </c>
      <c r="N5356">
        <v>5.0000000000000001E-3</v>
      </c>
      <c r="O5356">
        <v>0</v>
      </c>
      <c r="P5356">
        <v>0</v>
      </c>
      <c r="Q5356">
        <v>3</v>
      </c>
      <c r="R5356">
        <v>0</v>
      </c>
      <c r="S5356">
        <v>63</v>
      </c>
      <c r="T5356">
        <v>503</v>
      </c>
      <c r="U5356">
        <v>0</v>
      </c>
      <c r="V5356">
        <v>0</v>
      </c>
      <c r="W5356">
        <v>1.4999999999999999E-2</v>
      </c>
      <c r="X5356">
        <v>0</v>
      </c>
      <c r="Y5356">
        <v>0.315</v>
      </c>
      <c r="Z5356">
        <v>2.5150000000000001</v>
      </c>
    </row>
    <row r="5357" spans="1:26" x14ac:dyDescent="0.3">
      <c r="A5357">
        <v>2772378</v>
      </c>
      <c r="B5357">
        <v>1</v>
      </c>
      <c r="C5357" t="s">
        <v>77</v>
      </c>
      <c r="D5357" t="s">
        <v>116</v>
      </c>
      <c r="E5357" t="s">
        <v>163</v>
      </c>
      <c r="F5357" t="s">
        <v>14836</v>
      </c>
      <c r="G5357" t="s">
        <v>199</v>
      </c>
      <c r="H5357" t="s">
        <v>47</v>
      </c>
      <c r="I5357" t="s">
        <v>129</v>
      </c>
      <c r="J5357" t="s">
        <v>130</v>
      </c>
      <c r="K5357" t="s">
        <v>131</v>
      </c>
      <c r="L5357" t="s">
        <v>14837</v>
      </c>
      <c r="M5357" t="s">
        <v>14838</v>
      </c>
      <c r="N5357">
        <v>3.3661111109999999</v>
      </c>
      <c r="O5357">
        <v>0</v>
      </c>
      <c r="P5357">
        <v>296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996.36888899999997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2772380</v>
      </c>
      <c r="B5358">
        <v>1</v>
      </c>
      <c r="C5358" t="s">
        <v>76</v>
      </c>
      <c r="D5358" t="s">
        <v>96</v>
      </c>
      <c r="E5358" t="s">
        <v>222</v>
      </c>
      <c r="F5358" t="s">
        <v>14839</v>
      </c>
      <c r="G5358" t="s">
        <v>160</v>
      </c>
      <c r="H5358" t="s">
        <v>47</v>
      </c>
      <c r="I5358" t="s">
        <v>129</v>
      </c>
      <c r="J5358" t="s">
        <v>130</v>
      </c>
      <c r="K5358" t="s">
        <v>131</v>
      </c>
      <c r="L5358" t="s">
        <v>14840</v>
      </c>
      <c r="M5358" t="s">
        <v>14841</v>
      </c>
      <c r="N5358">
        <v>0.60166666599999996</v>
      </c>
      <c r="O5358">
        <v>12</v>
      </c>
      <c r="P5358">
        <v>1194</v>
      </c>
      <c r="Q5358">
        <v>0</v>
      </c>
      <c r="R5358">
        <v>0</v>
      </c>
      <c r="S5358">
        <v>0</v>
      </c>
      <c r="T5358">
        <v>0</v>
      </c>
      <c r="U5358">
        <v>7.22</v>
      </c>
      <c r="V5358">
        <v>718.38999899999999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2772379</v>
      </c>
      <c r="B5359">
        <v>1</v>
      </c>
      <c r="C5359" t="s">
        <v>77</v>
      </c>
      <c r="D5359" t="s">
        <v>121</v>
      </c>
      <c r="E5359" t="s">
        <v>222</v>
      </c>
      <c r="F5359" t="s">
        <v>14842</v>
      </c>
      <c r="G5359" t="s">
        <v>199</v>
      </c>
      <c r="H5359" t="s">
        <v>47</v>
      </c>
      <c r="I5359" t="s">
        <v>129</v>
      </c>
      <c r="J5359" t="s">
        <v>130</v>
      </c>
      <c r="K5359" t="s">
        <v>131</v>
      </c>
      <c r="L5359" t="s">
        <v>14843</v>
      </c>
      <c r="M5359" t="s">
        <v>14844</v>
      </c>
      <c r="N5359">
        <v>0.27555555500000001</v>
      </c>
      <c r="O5359">
        <v>0</v>
      </c>
      <c r="P5359">
        <v>0</v>
      </c>
      <c r="Q5359">
        <v>171</v>
      </c>
      <c r="R5359">
        <v>203</v>
      </c>
      <c r="S5359">
        <v>12</v>
      </c>
      <c r="T5359">
        <v>121</v>
      </c>
      <c r="U5359">
        <v>0</v>
      </c>
      <c r="V5359">
        <v>0</v>
      </c>
      <c r="W5359">
        <v>47.12</v>
      </c>
      <c r="X5359">
        <v>55.937778000000002</v>
      </c>
      <c r="Y5359">
        <v>3.306667</v>
      </c>
      <c r="Z5359">
        <v>33.342222</v>
      </c>
    </row>
    <row r="5360" spans="1:26" x14ac:dyDescent="0.3">
      <c r="A5360">
        <v>2772384</v>
      </c>
      <c r="B5360">
        <v>1</v>
      </c>
      <c r="C5360" t="s">
        <v>76</v>
      </c>
      <c r="D5360" t="s">
        <v>101</v>
      </c>
      <c r="E5360" t="s">
        <v>158</v>
      </c>
      <c r="F5360" t="s">
        <v>14845</v>
      </c>
      <c r="G5360" t="s">
        <v>732</v>
      </c>
      <c r="H5360" t="s">
        <v>47</v>
      </c>
      <c r="I5360" t="s">
        <v>129</v>
      </c>
      <c r="J5360" t="s">
        <v>130</v>
      </c>
      <c r="K5360" t="s">
        <v>131</v>
      </c>
      <c r="L5360" t="s">
        <v>14846</v>
      </c>
      <c r="M5360" t="s">
        <v>14847</v>
      </c>
      <c r="N5360">
        <v>8.8561111110000006</v>
      </c>
      <c r="O5360">
        <v>14</v>
      </c>
      <c r="P5360">
        <v>19</v>
      </c>
      <c r="Q5360">
        <v>0</v>
      </c>
      <c r="R5360">
        <v>0</v>
      </c>
      <c r="S5360">
        <v>0</v>
      </c>
      <c r="T5360">
        <v>0</v>
      </c>
      <c r="U5360">
        <v>123.985556</v>
      </c>
      <c r="V5360">
        <v>168.266111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2772388</v>
      </c>
      <c r="B5361">
        <v>1</v>
      </c>
      <c r="C5361" t="s">
        <v>77</v>
      </c>
      <c r="D5361" t="s">
        <v>113</v>
      </c>
      <c r="E5361" t="s">
        <v>163</v>
      </c>
      <c r="F5361" t="s">
        <v>14848</v>
      </c>
      <c r="G5361" t="s">
        <v>264</v>
      </c>
      <c r="H5361" t="s">
        <v>47</v>
      </c>
      <c r="I5361" t="s">
        <v>129</v>
      </c>
      <c r="J5361" t="s">
        <v>130</v>
      </c>
      <c r="K5361" t="s">
        <v>131</v>
      </c>
      <c r="L5361" t="s">
        <v>14849</v>
      </c>
      <c r="M5361" t="s">
        <v>14850</v>
      </c>
      <c r="N5361">
        <v>1.3863888879999999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29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40.205278</v>
      </c>
    </row>
    <row r="5362" spans="1:26" x14ac:dyDescent="0.3">
      <c r="A5362">
        <v>2772392</v>
      </c>
      <c r="B5362">
        <v>1</v>
      </c>
      <c r="C5362" t="s">
        <v>76</v>
      </c>
      <c r="D5362" t="s">
        <v>96</v>
      </c>
      <c r="E5362" t="s">
        <v>158</v>
      </c>
      <c r="F5362" t="s">
        <v>3124</v>
      </c>
      <c r="G5362" t="s">
        <v>199</v>
      </c>
      <c r="H5362" t="s">
        <v>47</v>
      </c>
      <c r="I5362" t="s">
        <v>129</v>
      </c>
      <c r="J5362" t="s">
        <v>130</v>
      </c>
      <c r="K5362" t="s">
        <v>131</v>
      </c>
      <c r="L5362" t="s">
        <v>14851</v>
      </c>
      <c r="M5362" t="s">
        <v>14852</v>
      </c>
      <c r="N5362">
        <v>1.8036111109999999</v>
      </c>
      <c r="O5362">
        <v>102</v>
      </c>
      <c r="P5362">
        <v>28</v>
      </c>
      <c r="Q5362">
        <v>0</v>
      </c>
      <c r="R5362">
        <v>0</v>
      </c>
      <c r="S5362">
        <v>0</v>
      </c>
      <c r="T5362">
        <v>0</v>
      </c>
      <c r="U5362">
        <v>183.968333</v>
      </c>
      <c r="V5362">
        <v>50.501111000000002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2772398</v>
      </c>
      <c r="B5363">
        <v>1</v>
      </c>
      <c r="C5363" t="s">
        <v>77</v>
      </c>
      <c r="D5363" t="s">
        <v>119</v>
      </c>
      <c r="E5363" t="s">
        <v>158</v>
      </c>
      <c r="F5363" t="s">
        <v>3766</v>
      </c>
      <c r="G5363" t="s">
        <v>199</v>
      </c>
      <c r="H5363" t="s">
        <v>47</v>
      </c>
      <c r="I5363" t="s">
        <v>129</v>
      </c>
      <c r="J5363" t="s">
        <v>130</v>
      </c>
      <c r="K5363" t="s">
        <v>131</v>
      </c>
      <c r="L5363" t="s">
        <v>14853</v>
      </c>
      <c r="M5363" t="s">
        <v>14854</v>
      </c>
      <c r="N5363">
        <v>1.5491666660000001</v>
      </c>
      <c r="O5363">
        <v>28</v>
      </c>
      <c r="P5363">
        <v>289</v>
      </c>
      <c r="Q5363">
        <v>0</v>
      </c>
      <c r="R5363">
        <v>0</v>
      </c>
      <c r="S5363">
        <v>0</v>
      </c>
      <c r="T5363">
        <v>0</v>
      </c>
      <c r="U5363">
        <v>43.376666999999998</v>
      </c>
      <c r="V5363">
        <v>447.70916599999998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2772401</v>
      </c>
      <c r="B5364">
        <v>1</v>
      </c>
      <c r="C5364" t="s">
        <v>76</v>
      </c>
      <c r="D5364" t="s">
        <v>104</v>
      </c>
      <c r="E5364" t="s">
        <v>158</v>
      </c>
      <c r="F5364" t="s">
        <v>441</v>
      </c>
      <c r="G5364" t="s">
        <v>199</v>
      </c>
      <c r="H5364" t="s">
        <v>47</v>
      </c>
      <c r="I5364" t="s">
        <v>129</v>
      </c>
      <c r="J5364" t="s">
        <v>130</v>
      </c>
      <c r="K5364" t="s">
        <v>131</v>
      </c>
      <c r="L5364" t="s">
        <v>14855</v>
      </c>
      <c r="M5364" t="s">
        <v>14856</v>
      </c>
      <c r="N5364">
        <v>0.86</v>
      </c>
      <c r="O5364">
        <v>0</v>
      </c>
      <c r="P5364">
        <v>0</v>
      </c>
      <c r="Q5364">
        <v>8</v>
      </c>
      <c r="R5364">
        <v>1142</v>
      </c>
      <c r="S5364">
        <v>0</v>
      </c>
      <c r="T5364">
        <v>0</v>
      </c>
      <c r="U5364">
        <v>0</v>
      </c>
      <c r="V5364">
        <v>0</v>
      </c>
      <c r="W5364">
        <v>6.88</v>
      </c>
      <c r="X5364">
        <v>982.12</v>
      </c>
      <c r="Y5364">
        <v>0</v>
      </c>
      <c r="Z5364">
        <v>0</v>
      </c>
    </row>
    <row r="5365" spans="1:26" x14ac:dyDescent="0.3">
      <c r="A5365">
        <v>2772408</v>
      </c>
      <c r="B5365">
        <v>1</v>
      </c>
      <c r="C5365" t="s">
        <v>77</v>
      </c>
      <c r="D5365" t="s">
        <v>124</v>
      </c>
      <c r="E5365" t="s">
        <v>158</v>
      </c>
      <c r="F5365" t="s">
        <v>492</v>
      </c>
      <c r="G5365" t="s">
        <v>199</v>
      </c>
      <c r="H5365" t="s">
        <v>47</v>
      </c>
      <c r="I5365" t="s">
        <v>129</v>
      </c>
      <c r="J5365" t="s">
        <v>130</v>
      </c>
      <c r="K5365" t="s">
        <v>131</v>
      </c>
      <c r="L5365" t="s">
        <v>14857</v>
      </c>
      <c r="M5365" t="s">
        <v>14858</v>
      </c>
      <c r="N5365">
        <v>1.048888888</v>
      </c>
      <c r="O5365">
        <v>112</v>
      </c>
      <c r="P5365">
        <v>751</v>
      </c>
      <c r="Q5365">
        <v>0</v>
      </c>
      <c r="R5365">
        <v>0</v>
      </c>
      <c r="S5365">
        <v>0</v>
      </c>
      <c r="T5365">
        <v>0</v>
      </c>
      <c r="U5365">
        <v>117.475555</v>
      </c>
      <c r="V5365">
        <v>787.71555499999999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2772405</v>
      </c>
      <c r="B5366">
        <v>1</v>
      </c>
      <c r="C5366" t="s">
        <v>77</v>
      </c>
      <c r="D5366" t="s">
        <v>117</v>
      </c>
      <c r="E5366" t="s">
        <v>126</v>
      </c>
      <c r="F5366" t="s">
        <v>14859</v>
      </c>
      <c r="G5366" t="s">
        <v>578</v>
      </c>
      <c r="H5366" t="s">
        <v>46</v>
      </c>
      <c r="I5366" t="s">
        <v>129</v>
      </c>
      <c r="J5366" t="s">
        <v>15</v>
      </c>
      <c r="K5366" t="s">
        <v>131</v>
      </c>
      <c r="L5366" t="s">
        <v>14860</v>
      </c>
      <c r="M5366" t="s">
        <v>14861</v>
      </c>
      <c r="N5366">
        <v>2.8725000000000001</v>
      </c>
      <c r="O5366">
        <v>0</v>
      </c>
      <c r="P5366">
        <v>0</v>
      </c>
      <c r="Q5366">
        <v>0</v>
      </c>
      <c r="R5366">
        <v>14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40.215000000000003</v>
      </c>
      <c r="Y5366">
        <v>0</v>
      </c>
      <c r="Z5366">
        <v>0</v>
      </c>
    </row>
    <row r="5367" spans="1:26" x14ac:dyDescent="0.3">
      <c r="A5367">
        <v>2772409</v>
      </c>
      <c r="B5367">
        <v>1</v>
      </c>
      <c r="C5367" t="s">
        <v>77</v>
      </c>
      <c r="D5367" t="s">
        <v>122</v>
      </c>
      <c r="E5367" t="s">
        <v>158</v>
      </c>
      <c r="F5367" t="s">
        <v>14862</v>
      </c>
      <c r="G5367" t="s">
        <v>199</v>
      </c>
      <c r="H5367" t="s">
        <v>47</v>
      </c>
      <c r="I5367" t="s">
        <v>129</v>
      </c>
      <c r="J5367" t="s">
        <v>130</v>
      </c>
      <c r="K5367" t="s">
        <v>131</v>
      </c>
      <c r="L5367" t="s">
        <v>14863</v>
      </c>
      <c r="M5367" t="s">
        <v>14864</v>
      </c>
      <c r="N5367">
        <v>0.21972222199999999</v>
      </c>
      <c r="O5367">
        <v>0</v>
      </c>
      <c r="P5367">
        <v>0</v>
      </c>
      <c r="Q5367">
        <v>14</v>
      </c>
      <c r="R5367">
        <v>1618</v>
      </c>
      <c r="S5367">
        <v>50</v>
      </c>
      <c r="T5367">
        <v>986</v>
      </c>
      <c r="U5367">
        <v>0</v>
      </c>
      <c r="V5367">
        <v>0</v>
      </c>
      <c r="W5367">
        <v>3.076111</v>
      </c>
      <c r="X5367">
        <v>355.51055500000001</v>
      </c>
      <c r="Y5367">
        <v>10.986110999999999</v>
      </c>
      <c r="Z5367">
        <v>216.64611099999999</v>
      </c>
    </row>
    <row r="5368" spans="1:26" x14ac:dyDescent="0.3">
      <c r="A5368">
        <v>2772205</v>
      </c>
      <c r="B5368">
        <v>2</v>
      </c>
      <c r="C5368" t="s">
        <v>76</v>
      </c>
      <c r="D5368" t="s">
        <v>78</v>
      </c>
      <c r="E5368" t="s">
        <v>167</v>
      </c>
      <c r="F5368" t="s">
        <v>2549</v>
      </c>
      <c r="G5368" t="s">
        <v>227</v>
      </c>
      <c r="H5368" t="s">
        <v>46</v>
      </c>
      <c r="I5368" t="s">
        <v>129</v>
      </c>
      <c r="J5368" t="s">
        <v>130</v>
      </c>
      <c r="K5368" t="s">
        <v>131</v>
      </c>
      <c r="L5368" t="s">
        <v>14701</v>
      </c>
      <c r="M5368" t="s">
        <v>14865</v>
      </c>
      <c r="N5368">
        <v>0.81388888800000003</v>
      </c>
      <c r="O5368">
        <v>0</v>
      </c>
      <c r="P5368">
        <v>306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249.05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2772417</v>
      </c>
      <c r="B5369">
        <v>1</v>
      </c>
      <c r="C5369" t="s">
        <v>76</v>
      </c>
      <c r="D5369" t="s">
        <v>86</v>
      </c>
      <c r="E5369" t="s">
        <v>167</v>
      </c>
      <c r="F5369" t="s">
        <v>10653</v>
      </c>
      <c r="G5369" t="s">
        <v>195</v>
      </c>
      <c r="H5369" t="s">
        <v>46</v>
      </c>
      <c r="I5369" t="s">
        <v>129</v>
      </c>
      <c r="J5369" t="s">
        <v>130</v>
      </c>
      <c r="K5369" t="s">
        <v>131</v>
      </c>
      <c r="L5369" t="s">
        <v>14866</v>
      </c>
      <c r="M5369" t="s">
        <v>14867</v>
      </c>
      <c r="N5369">
        <v>1.313055555</v>
      </c>
      <c r="O5369">
        <v>0</v>
      </c>
      <c r="P5369">
        <v>429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563.30083300000001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2772418</v>
      </c>
      <c r="B5370">
        <v>1</v>
      </c>
      <c r="C5370" t="s">
        <v>76</v>
      </c>
      <c r="D5370" t="s">
        <v>81</v>
      </c>
      <c r="E5370" t="s">
        <v>126</v>
      </c>
      <c r="F5370" t="s">
        <v>14868</v>
      </c>
      <c r="G5370" t="s">
        <v>578</v>
      </c>
      <c r="H5370" t="s">
        <v>46</v>
      </c>
      <c r="I5370" t="s">
        <v>129</v>
      </c>
      <c r="J5370" t="s">
        <v>15</v>
      </c>
      <c r="K5370" t="s">
        <v>131</v>
      </c>
      <c r="L5370" t="s">
        <v>14869</v>
      </c>
      <c r="M5370" t="s">
        <v>14870</v>
      </c>
      <c r="N5370">
        <v>8.0494444440000006</v>
      </c>
      <c r="O5370">
        <v>0</v>
      </c>
      <c r="P5370">
        <v>92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740.54888900000003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2772424</v>
      </c>
      <c r="B5371">
        <v>1</v>
      </c>
      <c r="C5371" t="s">
        <v>76</v>
      </c>
      <c r="D5371" t="s">
        <v>102</v>
      </c>
      <c r="E5371" t="s">
        <v>222</v>
      </c>
      <c r="F5371" t="s">
        <v>14871</v>
      </c>
      <c r="G5371" t="s">
        <v>199</v>
      </c>
      <c r="H5371" t="s">
        <v>47</v>
      </c>
      <c r="I5371" t="s">
        <v>129</v>
      </c>
      <c r="J5371" t="s">
        <v>130</v>
      </c>
      <c r="K5371" t="s">
        <v>131</v>
      </c>
      <c r="L5371" t="s">
        <v>14872</v>
      </c>
      <c r="M5371" t="s">
        <v>14873</v>
      </c>
      <c r="N5371">
        <v>0.124444444</v>
      </c>
      <c r="O5371">
        <v>150</v>
      </c>
      <c r="P5371">
        <v>2690</v>
      </c>
      <c r="Q5371">
        <v>0</v>
      </c>
      <c r="R5371">
        <v>0</v>
      </c>
      <c r="S5371">
        <v>255</v>
      </c>
      <c r="T5371">
        <v>4023</v>
      </c>
      <c r="U5371">
        <v>18.666667</v>
      </c>
      <c r="V5371">
        <v>334.75555400000002</v>
      </c>
      <c r="W5371">
        <v>0</v>
      </c>
      <c r="X5371">
        <v>0</v>
      </c>
      <c r="Y5371">
        <v>31.733332999999998</v>
      </c>
      <c r="Z5371">
        <v>500.63999799999999</v>
      </c>
    </row>
    <row r="5372" spans="1:26" x14ac:dyDescent="0.3">
      <c r="A5372">
        <v>2772429</v>
      </c>
      <c r="B5372">
        <v>1</v>
      </c>
      <c r="C5372" t="s">
        <v>77</v>
      </c>
      <c r="D5372" t="s">
        <v>108</v>
      </c>
      <c r="E5372" t="s">
        <v>126</v>
      </c>
      <c r="F5372" t="s">
        <v>14874</v>
      </c>
      <c r="G5372" t="s">
        <v>128</v>
      </c>
      <c r="H5372" t="s">
        <v>46</v>
      </c>
      <c r="I5372" t="s">
        <v>129</v>
      </c>
      <c r="J5372" t="s">
        <v>130</v>
      </c>
      <c r="K5372" t="s">
        <v>131</v>
      </c>
      <c r="L5372" t="s">
        <v>14875</v>
      </c>
      <c r="M5372" t="s">
        <v>14876</v>
      </c>
      <c r="N5372">
        <v>1.3094444439999999</v>
      </c>
      <c r="O5372">
        <v>0</v>
      </c>
      <c r="P5372">
        <v>3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3.9283329999999999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2772428</v>
      </c>
      <c r="B5373">
        <v>1</v>
      </c>
      <c r="C5373" t="s">
        <v>77</v>
      </c>
      <c r="D5373" t="s">
        <v>114</v>
      </c>
      <c r="E5373" t="s">
        <v>126</v>
      </c>
      <c r="F5373" t="s">
        <v>14877</v>
      </c>
      <c r="G5373" t="s">
        <v>128</v>
      </c>
      <c r="H5373" t="s">
        <v>46</v>
      </c>
      <c r="I5373" t="s">
        <v>129</v>
      </c>
      <c r="J5373" t="s">
        <v>130</v>
      </c>
      <c r="K5373" t="s">
        <v>131</v>
      </c>
      <c r="L5373" t="s">
        <v>14878</v>
      </c>
      <c r="M5373" t="s">
        <v>14879</v>
      </c>
      <c r="N5373">
        <v>1.5208333329999999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9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13.6875</v>
      </c>
    </row>
    <row r="5374" spans="1:26" x14ac:dyDescent="0.3">
      <c r="A5374">
        <v>2772433</v>
      </c>
      <c r="B5374">
        <v>1</v>
      </c>
      <c r="C5374" t="s">
        <v>76</v>
      </c>
      <c r="D5374" t="s">
        <v>102</v>
      </c>
      <c r="E5374" t="s">
        <v>126</v>
      </c>
      <c r="F5374" t="s">
        <v>14880</v>
      </c>
      <c r="G5374" t="s">
        <v>128</v>
      </c>
      <c r="H5374" t="s">
        <v>46</v>
      </c>
      <c r="I5374" t="s">
        <v>129</v>
      </c>
      <c r="J5374" t="s">
        <v>130</v>
      </c>
      <c r="K5374" t="s">
        <v>131</v>
      </c>
      <c r="L5374" t="s">
        <v>14881</v>
      </c>
      <c r="M5374" t="s">
        <v>14882</v>
      </c>
      <c r="N5374">
        <v>2.2011111109999999</v>
      </c>
      <c r="O5374">
        <v>0</v>
      </c>
      <c r="P5374">
        <v>3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6.6033330000000001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2772443</v>
      </c>
      <c r="B5375">
        <v>1</v>
      </c>
      <c r="C5375" t="s">
        <v>76</v>
      </c>
      <c r="D5375" t="s">
        <v>97</v>
      </c>
      <c r="E5375" t="s">
        <v>126</v>
      </c>
      <c r="F5375" t="s">
        <v>4143</v>
      </c>
      <c r="G5375" t="s">
        <v>578</v>
      </c>
      <c r="H5375" t="s">
        <v>46</v>
      </c>
      <c r="I5375" t="s">
        <v>129</v>
      </c>
      <c r="J5375" t="s">
        <v>130</v>
      </c>
      <c r="K5375" t="s">
        <v>131</v>
      </c>
      <c r="L5375" t="s">
        <v>14883</v>
      </c>
      <c r="M5375" t="s">
        <v>14884</v>
      </c>
      <c r="N5375">
        <v>4.8386111109999996</v>
      </c>
      <c r="O5375">
        <v>0</v>
      </c>
      <c r="P5375">
        <v>117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566.11749999999995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2772444</v>
      </c>
      <c r="B5376">
        <v>1</v>
      </c>
      <c r="C5376" t="s">
        <v>76</v>
      </c>
      <c r="D5376" t="s">
        <v>100</v>
      </c>
      <c r="E5376" t="s">
        <v>153</v>
      </c>
      <c r="F5376" t="s">
        <v>14885</v>
      </c>
      <c r="G5376" t="s">
        <v>155</v>
      </c>
      <c r="H5376" t="s">
        <v>46</v>
      </c>
      <c r="I5376" t="s">
        <v>129</v>
      </c>
      <c r="J5376" t="s">
        <v>130</v>
      </c>
      <c r="K5376" t="s">
        <v>131</v>
      </c>
      <c r="L5376" t="s">
        <v>14886</v>
      </c>
      <c r="M5376" t="s">
        <v>14887</v>
      </c>
      <c r="N5376">
        <v>4.0080555550000003</v>
      </c>
      <c r="O5376">
        <v>0</v>
      </c>
      <c r="P5376">
        <v>16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64.128889000000001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2772438</v>
      </c>
      <c r="B5377">
        <v>1</v>
      </c>
      <c r="C5377" t="s">
        <v>76</v>
      </c>
      <c r="D5377" t="s">
        <v>79</v>
      </c>
      <c r="E5377" t="s">
        <v>138</v>
      </c>
      <c r="F5377" t="s">
        <v>14888</v>
      </c>
      <c r="G5377" t="s">
        <v>199</v>
      </c>
      <c r="H5377" t="s">
        <v>47</v>
      </c>
      <c r="I5377" t="s">
        <v>129</v>
      </c>
      <c r="J5377" t="s">
        <v>130</v>
      </c>
      <c r="K5377" t="s">
        <v>131</v>
      </c>
      <c r="L5377" t="s">
        <v>14889</v>
      </c>
      <c r="M5377" t="s">
        <v>14890</v>
      </c>
      <c r="N5377">
        <v>0.35694444400000003</v>
      </c>
      <c r="O5377">
        <v>25</v>
      </c>
      <c r="P5377">
        <v>3911</v>
      </c>
      <c r="Q5377">
        <v>0</v>
      </c>
      <c r="R5377">
        <v>0</v>
      </c>
      <c r="S5377">
        <v>0</v>
      </c>
      <c r="T5377">
        <v>0</v>
      </c>
      <c r="U5377">
        <v>8.9236109999999993</v>
      </c>
      <c r="V5377">
        <v>1396.00972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2772440</v>
      </c>
      <c r="B5378">
        <v>1</v>
      </c>
      <c r="C5378" t="s">
        <v>76</v>
      </c>
      <c r="D5378" t="s">
        <v>79</v>
      </c>
      <c r="E5378" t="s">
        <v>138</v>
      </c>
      <c r="F5378" t="s">
        <v>14891</v>
      </c>
      <c r="G5378" t="s">
        <v>2917</v>
      </c>
      <c r="H5378" t="s">
        <v>47</v>
      </c>
      <c r="I5378" t="s">
        <v>129</v>
      </c>
      <c r="J5378" t="s">
        <v>130</v>
      </c>
      <c r="K5378" t="s">
        <v>131</v>
      </c>
      <c r="L5378" t="s">
        <v>14892</v>
      </c>
      <c r="M5378" t="s">
        <v>14893</v>
      </c>
      <c r="N5378">
        <v>0.689722222</v>
      </c>
      <c r="O5378">
        <v>0</v>
      </c>
      <c r="P5378">
        <v>1669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1151.146389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2772446</v>
      </c>
      <c r="B5379">
        <v>1</v>
      </c>
      <c r="C5379" t="s">
        <v>76</v>
      </c>
      <c r="D5379" t="s">
        <v>89</v>
      </c>
      <c r="E5379" t="s">
        <v>153</v>
      </c>
      <c r="F5379" t="s">
        <v>14894</v>
      </c>
      <c r="G5379" t="s">
        <v>155</v>
      </c>
      <c r="H5379" t="s">
        <v>46</v>
      </c>
      <c r="I5379" t="s">
        <v>129</v>
      </c>
      <c r="J5379" t="s">
        <v>130</v>
      </c>
      <c r="K5379" t="s">
        <v>131</v>
      </c>
      <c r="L5379" t="s">
        <v>14895</v>
      </c>
      <c r="M5379" t="s">
        <v>14896</v>
      </c>
      <c r="N5379">
        <v>1.481944444</v>
      </c>
      <c r="O5379">
        <v>0</v>
      </c>
      <c r="P5379">
        <v>13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19.265277999999999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2772453</v>
      </c>
      <c r="B5380">
        <v>1</v>
      </c>
      <c r="C5380" t="s">
        <v>76</v>
      </c>
      <c r="D5380" t="s">
        <v>89</v>
      </c>
      <c r="E5380" t="s">
        <v>163</v>
      </c>
      <c r="F5380" t="s">
        <v>14897</v>
      </c>
      <c r="G5380" t="s">
        <v>160</v>
      </c>
      <c r="H5380" t="s">
        <v>47</v>
      </c>
      <c r="I5380" t="s">
        <v>129</v>
      </c>
      <c r="J5380" t="s">
        <v>130</v>
      </c>
      <c r="K5380" t="s">
        <v>131</v>
      </c>
      <c r="L5380" t="s">
        <v>14898</v>
      </c>
      <c r="M5380" t="s">
        <v>14899</v>
      </c>
      <c r="N5380">
        <v>0.14027777699999999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148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20.761111</v>
      </c>
    </row>
    <row r="5381" spans="1:26" x14ac:dyDescent="0.3">
      <c r="A5381">
        <v>2772456</v>
      </c>
      <c r="B5381">
        <v>1</v>
      </c>
      <c r="C5381" t="s">
        <v>76</v>
      </c>
      <c r="D5381" t="s">
        <v>91</v>
      </c>
      <c r="E5381" t="s">
        <v>126</v>
      </c>
      <c r="F5381" t="s">
        <v>14900</v>
      </c>
      <c r="G5381" t="s">
        <v>160</v>
      </c>
      <c r="H5381" t="s">
        <v>46</v>
      </c>
      <c r="I5381" t="s">
        <v>129</v>
      </c>
      <c r="J5381" t="s">
        <v>130</v>
      </c>
      <c r="K5381" t="s">
        <v>131</v>
      </c>
      <c r="L5381" t="s">
        <v>14901</v>
      </c>
      <c r="M5381" t="s">
        <v>14902</v>
      </c>
      <c r="N5381">
        <v>1.008888888</v>
      </c>
      <c r="O5381">
        <v>0</v>
      </c>
      <c r="P5381">
        <v>35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35.311110999999997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2772459</v>
      </c>
      <c r="B5382">
        <v>1</v>
      </c>
      <c r="C5382" t="s">
        <v>77</v>
      </c>
      <c r="D5382" t="s">
        <v>115</v>
      </c>
      <c r="E5382" t="s">
        <v>126</v>
      </c>
      <c r="F5382" t="s">
        <v>14903</v>
      </c>
      <c r="G5382" t="s">
        <v>160</v>
      </c>
      <c r="H5382" t="s">
        <v>46</v>
      </c>
      <c r="I5382" t="s">
        <v>129</v>
      </c>
      <c r="J5382" t="s">
        <v>130</v>
      </c>
      <c r="K5382" t="s">
        <v>131</v>
      </c>
      <c r="L5382" t="s">
        <v>14904</v>
      </c>
      <c r="M5382" t="s">
        <v>14905</v>
      </c>
      <c r="N5382">
        <v>1.055555555</v>
      </c>
      <c r="O5382">
        <v>0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1.0555559999999999</v>
      </c>
      <c r="Y5382">
        <v>0</v>
      </c>
      <c r="Z5382">
        <v>0</v>
      </c>
    </row>
    <row r="5383" spans="1:26" x14ac:dyDescent="0.3">
      <c r="A5383">
        <v>2772438</v>
      </c>
      <c r="B5383">
        <v>2</v>
      </c>
      <c r="C5383" t="s">
        <v>76</v>
      </c>
      <c r="D5383" t="s">
        <v>79</v>
      </c>
      <c r="E5383" t="s">
        <v>163</v>
      </c>
      <c r="F5383" t="s">
        <v>14906</v>
      </c>
      <c r="G5383" t="s">
        <v>199</v>
      </c>
      <c r="H5383" t="s">
        <v>47</v>
      </c>
      <c r="I5383" t="s">
        <v>129</v>
      </c>
      <c r="J5383" t="s">
        <v>130</v>
      </c>
      <c r="K5383" t="s">
        <v>131</v>
      </c>
      <c r="L5383" t="s">
        <v>14890</v>
      </c>
      <c r="M5383" t="s">
        <v>14907</v>
      </c>
      <c r="N5383">
        <v>0.59305555499999996</v>
      </c>
      <c r="O5383">
        <v>4</v>
      </c>
      <c r="P5383">
        <v>1939</v>
      </c>
      <c r="Q5383">
        <v>0</v>
      </c>
      <c r="R5383">
        <v>0</v>
      </c>
      <c r="S5383">
        <v>0</v>
      </c>
      <c r="T5383">
        <v>0</v>
      </c>
      <c r="U5383">
        <v>2.3722219999999998</v>
      </c>
      <c r="V5383">
        <v>1149.9347210000001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2772463</v>
      </c>
      <c r="B5384">
        <v>1</v>
      </c>
      <c r="C5384" t="s">
        <v>76</v>
      </c>
      <c r="D5384" t="s">
        <v>101</v>
      </c>
      <c r="E5384" t="s">
        <v>126</v>
      </c>
      <c r="F5384" t="s">
        <v>14908</v>
      </c>
      <c r="G5384" t="s">
        <v>177</v>
      </c>
      <c r="H5384" t="s">
        <v>46</v>
      </c>
      <c r="I5384" t="s">
        <v>129</v>
      </c>
      <c r="J5384" t="s">
        <v>130</v>
      </c>
      <c r="K5384" t="s">
        <v>131</v>
      </c>
      <c r="L5384" t="s">
        <v>14909</v>
      </c>
      <c r="M5384" t="s">
        <v>14910</v>
      </c>
      <c r="N5384">
        <v>2.9997222219999999</v>
      </c>
      <c r="O5384">
        <v>0</v>
      </c>
      <c r="P5384">
        <v>67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200.98138900000001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2772563</v>
      </c>
      <c r="B5385">
        <v>1</v>
      </c>
      <c r="C5385" t="s">
        <v>76</v>
      </c>
      <c r="D5385" t="s">
        <v>102</v>
      </c>
      <c r="E5385" t="s">
        <v>222</v>
      </c>
      <c r="F5385" t="s">
        <v>4290</v>
      </c>
      <c r="G5385" t="s">
        <v>199</v>
      </c>
      <c r="H5385" t="s">
        <v>47</v>
      </c>
      <c r="I5385" t="s">
        <v>129</v>
      </c>
      <c r="J5385" t="s">
        <v>130</v>
      </c>
      <c r="K5385" t="s">
        <v>131</v>
      </c>
      <c r="L5385" t="s">
        <v>14911</v>
      </c>
      <c r="M5385" t="s">
        <v>14912</v>
      </c>
      <c r="N5385">
        <v>3.1841666659999999</v>
      </c>
      <c r="O5385">
        <v>21</v>
      </c>
      <c r="P5385">
        <v>181</v>
      </c>
      <c r="Q5385">
        <v>0</v>
      </c>
      <c r="R5385">
        <v>0</v>
      </c>
      <c r="S5385">
        <v>14</v>
      </c>
      <c r="T5385">
        <v>11</v>
      </c>
      <c r="U5385">
        <v>66.867500000000007</v>
      </c>
      <c r="V5385">
        <v>576.33416699999998</v>
      </c>
      <c r="W5385">
        <v>0</v>
      </c>
      <c r="X5385">
        <v>0</v>
      </c>
      <c r="Y5385">
        <v>44.578333000000001</v>
      </c>
      <c r="Z5385">
        <v>35.025832999999999</v>
      </c>
    </row>
    <row r="5386" spans="1:26" x14ac:dyDescent="0.3">
      <c r="A5386">
        <v>2772467</v>
      </c>
      <c r="B5386">
        <v>1</v>
      </c>
      <c r="C5386" t="s">
        <v>76</v>
      </c>
      <c r="D5386" t="s">
        <v>89</v>
      </c>
      <c r="E5386" t="s">
        <v>222</v>
      </c>
      <c r="F5386" t="s">
        <v>14913</v>
      </c>
      <c r="G5386" t="s">
        <v>199</v>
      </c>
      <c r="H5386" t="s">
        <v>47</v>
      </c>
      <c r="I5386" t="s">
        <v>129</v>
      </c>
      <c r="J5386" t="s">
        <v>130</v>
      </c>
      <c r="K5386" t="s">
        <v>131</v>
      </c>
      <c r="L5386" t="s">
        <v>14914</v>
      </c>
      <c r="M5386" t="s">
        <v>14915</v>
      </c>
      <c r="N5386">
        <v>8.9444443999999998E-2</v>
      </c>
      <c r="O5386">
        <v>0</v>
      </c>
      <c r="P5386">
        <v>0</v>
      </c>
      <c r="Q5386">
        <v>12</v>
      </c>
      <c r="R5386">
        <v>354</v>
      </c>
      <c r="S5386">
        <v>55</v>
      </c>
      <c r="T5386">
        <v>716</v>
      </c>
      <c r="U5386">
        <v>0</v>
      </c>
      <c r="V5386">
        <v>0</v>
      </c>
      <c r="W5386">
        <v>1.0733330000000001</v>
      </c>
      <c r="X5386">
        <v>31.663333000000002</v>
      </c>
      <c r="Y5386">
        <v>4.9194440000000004</v>
      </c>
      <c r="Z5386">
        <v>64.042221999999995</v>
      </c>
    </row>
    <row r="5387" spans="1:26" x14ac:dyDescent="0.3">
      <c r="A5387">
        <v>2772472</v>
      </c>
      <c r="B5387">
        <v>1</v>
      </c>
      <c r="C5387" t="s">
        <v>76</v>
      </c>
      <c r="D5387" t="s">
        <v>90</v>
      </c>
      <c r="E5387" t="s">
        <v>167</v>
      </c>
      <c r="F5387" t="s">
        <v>14916</v>
      </c>
      <c r="G5387" t="s">
        <v>160</v>
      </c>
      <c r="H5387" t="s">
        <v>46</v>
      </c>
      <c r="I5387" t="s">
        <v>129</v>
      </c>
      <c r="J5387" t="s">
        <v>130</v>
      </c>
      <c r="K5387" t="s">
        <v>131</v>
      </c>
      <c r="L5387" t="s">
        <v>14917</v>
      </c>
      <c r="M5387" t="s">
        <v>14918</v>
      </c>
      <c r="N5387">
        <v>0.36444444399999998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41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14.942221999999999</v>
      </c>
    </row>
    <row r="5388" spans="1:26" x14ac:dyDescent="0.3">
      <c r="A5388">
        <v>2772471</v>
      </c>
      <c r="B5388">
        <v>1</v>
      </c>
      <c r="C5388" t="s">
        <v>77</v>
      </c>
      <c r="D5388" t="s">
        <v>113</v>
      </c>
      <c r="E5388" t="s">
        <v>126</v>
      </c>
      <c r="F5388" t="s">
        <v>14919</v>
      </c>
      <c r="G5388" t="s">
        <v>128</v>
      </c>
      <c r="H5388" t="s">
        <v>46</v>
      </c>
      <c r="I5388" t="s">
        <v>129</v>
      </c>
      <c r="J5388" t="s">
        <v>130</v>
      </c>
      <c r="K5388" t="s">
        <v>131</v>
      </c>
      <c r="L5388" t="s">
        <v>14920</v>
      </c>
      <c r="M5388" t="s">
        <v>14921</v>
      </c>
      <c r="N5388">
        <v>3.5788888879999998</v>
      </c>
      <c r="O5388">
        <v>0</v>
      </c>
      <c r="P5388">
        <v>0</v>
      </c>
      <c r="Q5388">
        <v>0</v>
      </c>
      <c r="R5388">
        <v>11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39.367778000000001</v>
      </c>
      <c r="Y5388">
        <v>0</v>
      </c>
      <c r="Z5388">
        <v>0</v>
      </c>
    </row>
    <row r="5389" spans="1:26" x14ac:dyDescent="0.3">
      <c r="A5389">
        <v>2772478</v>
      </c>
      <c r="B5389">
        <v>1</v>
      </c>
      <c r="C5389" t="s">
        <v>76</v>
      </c>
      <c r="D5389" t="s">
        <v>81</v>
      </c>
      <c r="E5389" t="s">
        <v>153</v>
      </c>
      <c r="F5389" t="s">
        <v>14922</v>
      </c>
      <c r="G5389" t="s">
        <v>155</v>
      </c>
      <c r="H5389" t="s">
        <v>46</v>
      </c>
      <c r="I5389" t="s">
        <v>129</v>
      </c>
      <c r="J5389" t="s">
        <v>130</v>
      </c>
      <c r="K5389" t="s">
        <v>131</v>
      </c>
      <c r="L5389" t="s">
        <v>14923</v>
      </c>
      <c r="M5389" t="s">
        <v>14924</v>
      </c>
      <c r="N5389">
        <v>3.215833333</v>
      </c>
      <c r="O5389">
        <v>0</v>
      </c>
      <c r="P5389">
        <v>1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3.2158329999999999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2772564</v>
      </c>
      <c r="B5390">
        <v>1</v>
      </c>
      <c r="C5390" t="s">
        <v>77</v>
      </c>
      <c r="D5390" t="s">
        <v>121</v>
      </c>
      <c r="E5390" t="s">
        <v>158</v>
      </c>
      <c r="F5390" t="s">
        <v>14925</v>
      </c>
      <c r="G5390" t="s">
        <v>199</v>
      </c>
      <c r="H5390" t="s">
        <v>47</v>
      </c>
      <c r="I5390" t="s">
        <v>129</v>
      </c>
      <c r="J5390" t="s">
        <v>130</v>
      </c>
      <c r="K5390" t="s">
        <v>131</v>
      </c>
      <c r="L5390" t="s">
        <v>14926</v>
      </c>
      <c r="M5390" t="s">
        <v>14927</v>
      </c>
      <c r="N5390">
        <v>3.0669444440000002</v>
      </c>
      <c r="O5390">
        <v>51</v>
      </c>
      <c r="P5390">
        <v>454</v>
      </c>
      <c r="Q5390">
        <v>8</v>
      </c>
      <c r="R5390">
        <v>20</v>
      </c>
      <c r="S5390">
        <v>2</v>
      </c>
      <c r="T5390">
        <v>0</v>
      </c>
      <c r="U5390">
        <v>156.41416699999999</v>
      </c>
      <c r="V5390">
        <v>1392.3927779999999</v>
      </c>
      <c r="W5390">
        <v>24.535556</v>
      </c>
      <c r="X5390">
        <v>61.338889000000002</v>
      </c>
      <c r="Y5390">
        <v>6.1338889999999999</v>
      </c>
      <c r="Z5390">
        <v>0</v>
      </c>
    </row>
    <row r="5391" spans="1:26" x14ac:dyDescent="0.3">
      <c r="A5391">
        <v>2772440</v>
      </c>
      <c r="B5391">
        <v>2</v>
      </c>
      <c r="C5391" t="s">
        <v>76</v>
      </c>
      <c r="D5391" t="s">
        <v>80</v>
      </c>
      <c r="E5391" t="s">
        <v>163</v>
      </c>
      <c r="F5391" t="s">
        <v>14928</v>
      </c>
      <c r="G5391" t="s">
        <v>2917</v>
      </c>
      <c r="H5391" t="s">
        <v>47</v>
      </c>
      <c r="I5391" t="s">
        <v>129</v>
      </c>
      <c r="J5391" t="s">
        <v>130</v>
      </c>
      <c r="K5391" t="s">
        <v>131</v>
      </c>
      <c r="L5391" t="s">
        <v>14893</v>
      </c>
      <c r="M5391" t="s">
        <v>14929</v>
      </c>
      <c r="N5391">
        <v>9.8888887999999994E-2</v>
      </c>
      <c r="O5391">
        <v>0</v>
      </c>
      <c r="P5391">
        <v>287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28.381111000000001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2772646</v>
      </c>
      <c r="B5392">
        <v>1</v>
      </c>
      <c r="C5392" t="s">
        <v>76</v>
      </c>
      <c r="D5392" t="s">
        <v>90</v>
      </c>
      <c r="E5392" t="s">
        <v>163</v>
      </c>
      <c r="F5392" t="s">
        <v>14930</v>
      </c>
      <c r="G5392" t="s">
        <v>264</v>
      </c>
      <c r="H5392" t="s">
        <v>47</v>
      </c>
      <c r="I5392" t="s">
        <v>129</v>
      </c>
      <c r="J5392" t="s">
        <v>130</v>
      </c>
      <c r="K5392" t="s">
        <v>131</v>
      </c>
      <c r="L5392" t="s">
        <v>14931</v>
      </c>
      <c r="M5392" t="s">
        <v>14932</v>
      </c>
      <c r="N5392">
        <v>1.912222222</v>
      </c>
      <c r="O5392">
        <v>7</v>
      </c>
      <c r="P5392">
        <v>46</v>
      </c>
      <c r="Q5392">
        <v>0</v>
      </c>
      <c r="R5392">
        <v>0</v>
      </c>
      <c r="S5392">
        <v>0</v>
      </c>
      <c r="T5392">
        <v>0</v>
      </c>
      <c r="U5392">
        <v>13.385555999999999</v>
      </c>
      <c r="V5392">
        <v>87.962221999999997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2772440</v>
      </c>
      <c r="B5393">
        <v>3</v>
      </c>
      <c r="C5393" t="s">
        <v>76</v>
      </c>
      <c r="D5393" t="s">
        <v>79</v>
      </c>
      <c r="E5393" t="s">
        <v>138</v>
      </c>
      <c r="F5393" t="s">
        <v>14891</v>
      </c>
      <c r="G5393" t="s">
        <v>2917</v>
      </c>
      <c r="H5393" t="s">
        <v>47</v>
      </c>
      <c r="I5393" t="s">
        <v>129</v>
      </c>
      <c r="J5393" t="s">
        <v>130</v>
      </c>
      <c r="K5393" t="s">
        <v>131</v>
      </c>
      <c r="L5393" t="s">
        <v>14929</v>
      </c>
      <c r="M5393" t="s">
        <v>14933</v>
      </c>
      <c r="N5393">
        <v>0.41749999999999998</v>
      </c>
      <c r="O5393">
        <v>0</v>
      </c>
      <c r="P5393">
        <v>1669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696.8075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2772438</v>
      </c>
      <c r="B5394">
        <v>3</v>
      </c>
      <c r="C5394" t="s">
        <v>76</v>
      </c>
      <c r="D5394" t="s">
        <v>79</v>
      </c>
      <c r="E5394" t="s">
        <v>163</v>
      </c>
      <c r="F5394" t="s">
        <v>14934</v>
      </c>
      <c r="G5394" t="s">
        <v>199</v>
      </c>
      <c r="H5394" t="s">
        <v>47</v>
      </c>
      <c r="I5394" t="s">
        <v>129</v>
      </c>
      <c r="J5394" t="s">
        <v>130</v>
      </c>
      <c r="K5394" t="s">
        <v>131</v>
      </c>
      <c r="L5394" t="s">
        <v>14907</v>
      </c>
      <c r="M5394" t="s">
        <v>14935</v>
      </c>
      <c r="N5394">
        <v>2.4049999999999998</v>
      </c>
      <c r="O5394">
        <v>0</v>
      </c>
      <c r="P5394">
        <v>185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444.92500000000001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2772488</v>
      </c>
      <c r="B5395">
        <v>1</v>
      </c>
      <c r="C5395" t="s">
        <v>77</v>
      </c>
      <c r="D5395" t="s">
        <v>109</v>
      </c>
      <c r="E5395" t="s">
        <v>138</v>
      </c>
      <c r="F5395" t="s">
        <v>14936</v>
      </c>
      <c r="G5395" t="s">
        <v>199</v>
      </c>
      <c r="H5395" t="s">
        <v>47</v>
      </c>
      <c r="I5395" t="s">
        <v>129</v>
      </c>
      <c r="J5395" t="s">
        <v>130</v>
      </c>
      <c r="K5395" t="s">
        <v>131</v>
      </c>
      <c r="L5395" t="s">
        <v>14937</v>
      </c>
      <c r="M5395" t="s">
        <v>14938</v>
      </c>
      <c r="N5395">
        <v>0.83194444400000001</v>
      </c>
      <c r="O5395">
        <v>27</v>
      </c>
      <c r="P5395">
        <v>15224</v>
      </c>
      <c r="Q5395">
        <v>0</v>
      </c>
      <c r="R5395">
        <v>0</v>
      </c>
      <c r="S5395">
        <v>0</v>
      </c>
      <c r="T5395">
        <v>0</v>
      </c>
      <c r="U5395">
        <v>22.462499999999999</v>
      </c>
      <c r="V5395">
        <v>12665.522215000001</v>
      </c>
      <c r="W5395">
        <v>0</v>
      </c>
      <c r="X5395">
        <v>0</v>
      </c>
      <c r="Y5395">
        <v>0</v>
      </c>
      <c r="Z5395">
        <v>0</v>
      </c>
    </row>
    <row r="5396" spans="1:26" x14ac:dyDescent="0.3">
      <c r="A5396">
        <v>2772487</v>
      </c>
      <c r="B5396">
        <v>1</v>
      </c>
      <c r="C5396" t="s">
        <v>77</v>
      </c>
      <c r="D5396" t="s">
        <v>109</v>
      </c>
      <c r="E5396" t="s">
        <v>222</v>
      </c>
      <c r="F5396" t="s">
        <v>14939</v>
      </c>
      <c r="G5396" t="s">
        <v>199</v>
      </c>
      <c r="H5396" t="s">
        <v>47</v>
      </c>
      <c r="I5396" t="s">
        <v>129</v>
      </c>
      <c r="J5396" t="s">
        <v>130</v>
      </c>
      <c r="K5396" t="s">
        <v>131</v>
      </c>
      <c r="L5396" t="s">
        <v>14940</v>
      </c>
      <c r="M5396" t="s">
        <v>14941</v>
      </c>
      <c r="N5396">
        <v>0.81944444400000005</v>
      </c>
      <c r="O5396">
        <v>13</v>
      </c>
      <c r="P5396">
        <v>10379</v>
      </c>
      <c r="Q5396">
        <v>0</v>
      </c>
      <c r="R5396">
        <v>0</v>
      </c>
      <c r="S5396">
        <v>0</v>
      </c>
      <c r="T5396">
        <v>0</v>
      </c>
      <c r="U5396">
        <v>10.652778</v>
      </c>
      <c r="V5396">
        <v>8505.013884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2772489</v>
      </c>
      <c r="B5397">
        <v>1</v>
      </c>
      <c r="C5397" t="s">
        <v>77</v>
      </c>
      <c r="D5397" t="s">
        <v>109</v>
      </c>
      <c r="E5397" t="s">
        <v>158</v>
      </c>
      <c r="F5397" t="s">
        <v>14942</v>
      </c>
      <c r="G5397" t="s">
        <v>199</v>
      </c>
      <c r="H5397" t="s">
        <v>47</v>
      </c>
      <c r="I5397" t="s">
        <v>129</v>
      </c>
      <c r="J5397" t="s">
        <v>130</v>
      </c>
      <c r="K5397" t="s">
        <v>131</v>
      </c>
      <c r="L5397" t="s">
        <v>14940</v>
      </c>
      <c r="M5397" t="s">
        <v>14943</v>
      </c>
      <c r="N5397">
        <v>1.9424999999999999</v>
      </c>
      <c r="O5397">
        <v>59</v>
      </c>
      <c r="P5397">
        <v>953</v>
      </c>
      <c r="Q5397">
        <v>0</v>
      </c>
      <c r="R5397">
        <v>0</v>
      </c>
      <c r="S5397">
        <v>3</v>
      </c>
      <c r="T5397">
        <v>60</v>
      </c>
      <c r="U5397">
        <v>114.6075</v>
      </c>
      <c r="V5397">
        <v>1851.2025000000001</v>
      </c>
      <c r="W5397">
        <v>0</v>
      </c>
      <c r="X5397">
        <v>0</v>
      </c>
      <c r="Y5397">
        <v>5.8274999999999997</v>
      </c>
      <c r="Z5397">
        <v>116.55</v>
      </c>
    </row>
    <row r="5398" spans="1:26" x14ac:dyDescent="0.3">
      <c r="A5398">
        <v>2772493</v>
      </c>
      <c r="B5398">
        <v>1</v>
      </c>
      <c r="C5398" t="s">
        <v>76</v>
      </c>
      <c r="D5398" t="s">
        <v>106</v>
      </c>
      <c r="E5398" t="s">
        <v>145</v>
      </c>
      <c r="F5398" t="s">
        <v>14944</v>
      </c>
      <c r="G5398" t="s">
        <v>150</v>
      </c>
      <c r="H5398" t="s">
        <v>46</v>
      </c>
      <c r="I5398" t="s">
        <v>129</v>
      </c>
      <c r="J5398" t="s">
        <v>130</v>
      </c>
      <c r="K5398" t="s">
        <v>131</v>
      </c>
      <c r="L5398" t="s">
        <v>14945</v>
      </c>
      <c r="M5398" t="s">
        <v>14946</v>
      </c>
      <c r="N5398">
        <v>1.783055555</v>
      </c>
      <c r="O5398">
        <v>0</v>
      </c>
      <c r="P5398">
        <v>53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94.501943999999995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2772440</v>
      </c>
      <c r="B5399">
        <v>4</v>
      </c>
      <c r="C5399" t="s">
        <v>76</v>
      </c>
      <c r="D5399" t="s">
        <v>79</v>
      </c>
      <c r="E5399" t="s">
        <v>138</v>
      </c>
      <c r="F5399" t="s">
        <v>14947</v>
      </c>
      <c r="G5399" t="s">
        <v>2917</v>
      </c>
      <c r="H5399" t="s">
        <v>47</v>
      </c>
      <c r="I5399" t="s">
        <v>129</v>
      </c>
      <c r="J5399" t="s">
        <v>130</v>
      </c>
      <c r="K5399" t="s">
        <v>131</v>
      </c>
      <c r="L5399" t="s">
        <v>14933</v>
      </c>
      <c r="M5399" t="s">
        <v>14948</v>
      </c>
      <c r="N5399">
        <v>2.0297222220000002</v>
      </c>
      <c r="O5399">
        <v>0</v>
      </c>
      <c r="P5399">
        <v>1669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3387.606389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2772506</v>
      </c>
      <c r="B5400">
        <v>1</v>
      </c>
      <c r="C5400" t="s">
        <v>76</v>
      </c>
      <c r="D5400" t="s">
        <v>92</v>
      </c>
      <c r="E5400" t="s">
        <v>126</v>
      </c>
      <c r="F5400" t="s">
        <v>11302</v>
      </c>
      <c r="G5400" t="s">
        <v>128</v>
      </c>
      <c r="H5400" t="s">
        <v>46</v>
      </c>
      <c r="I5400" t="s">
        <v>129</v>
      </c>
      <c r="J5400" t="s">
        <v>130</v>
      </c>
      <c r="K5400" t="s">
        <v>131</v>
      </c>
      <c r="L5400" t="s">
        <v>14949</v>
      </c>
      <c r="M5400" t="s">
        <v>14950</v>
      </c>
      <c r="N5400">
        <v>0.42027777700000002</v>
      </c>
      <c r="O5400">
        <v>0</v>
      </c>
      <c r="P5400">
        <v>0</v>
      </c>
      <c r="Q5400">
        <v>0</v>
      </c>
      <c r="R5400">
        <v>79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33.201943999999997</v>
      </c>
      <c r="Y5400">
        <v>0</v>
      </c>
      <c r="Z5400">
        <v>0</v>
      </c>
    </row>
    <row r="5401" spans="1:26" x14ac:dyDescent="0.3">
      <c r="A5401">
        <v>2772508</v>
      </c>
      <c r="B5401">
        <v>1</v>
      </c>
      <c r="C5401" t="s">
        <v>76</v>
      </c>
      <c r="D5401" t="s">
        <v>104</v>
      </c>
      <c r="E5401" t="s">
        <v>167</v>
      </c>
      <c r="F5401" t="s">
        <v>9858</v>
      </c>
      <c r="G5401" t="s">
        <v>160</v>
      </c>
      <c r="H5401" t="s">
        <v>46</v>
      </c>
      <c r="I5401" t="s">
        <v>129</v>
      </c>
      <c r="J5401" t="s">
        <v>130</v>
      </c>
      <c r="K5401" t="s">
        <v>131</v>
      </c>
      <c r="L5401" t="s">
        <v>14951</v>
      </c>
      <c r="M5401" t="s">
        <v>14952</v>
      </c>
      <c r="N5401">
        <v>0.32361111100000001</v>
      </c>
      <c r="O5401">
        <v>0</v>
      </c>
      <c r="P5401">
        <v>0</v>
      </c>
      <c r="Q5401">
        <v>0</v>
      </c>
      <c r="R5401">
        <v>35</v>
      </c>
      <c r="S5401">
        <v>0</v>
      </c>
      <c r="T5401">
        <v>46</v>
      </c>
      <c r="U5401">
        <v>0</v>
      </c>
      <c r="V5401">
        <v>0</v>
      </c>
      <c r="W5401">
        <v>0</v>
      </c>
      <c r="X5401">
        <v>11.326389000000001</v>
      </c>
      <c r="Y5401">
        <v>0</v>
      </c>
      <c r="Z5401">
        <v>14.886111</v>
      </c>
    </row>
    <row r="5402" spans="1:26" x14ac:dyDescent="0.3">
      <c r="A5402">
        <v>2772530</v>
      </c>
      <c r="B5402">
        <v>1</v>
      </c>
      <c r="C5402" t="s">
        <v>76</v>
      </c>
      <c r="D5402" t="s">
        <v>86</v>
      </c>
      <c r="E5402" t="s">
        <v>153</v>
      </c>
      <c r="F5402" t="s">
        <v>14953</v>
      </c>
      <c r="G5402" t="s">
        <v>249</v>
      </c>
      <c r="H5402" t="s">
        <v>46</v>
      </c>
      <c r="I5402" t="s">
        <v>129</v>
      </c>
      <c r="J5402" t="s">
        <v>130</v>
      </c>
      <c r="K5402" t="s">
        <v>131</v>
      </c>
      <c r="L5402" t="s">
        <v>14954</v>
      </c>
      <c r="M5402" t="s">
        <v>14955</v>
      </c>
      <c r="N5402">
        <v>2.648055555</v>
      </c>
      <c r="O5402">
        <v>0</v>
      </c>
      <c r="P5402">
        <v>4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10.592222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2772534</v>
      </c>
      <c r="B5403">
        <v>1</v>
      </c>
      <c r="C5403" t="s">
        <v>77</v>
      </c>
      <c r="D5403" t="s">
        <v>108</v>
      </c>
      <c r="E5403" t="s">
        <v>222</v>
      </c>
      <c r="F5403" t="s">
        <v>13281</v>
      </c>
      <c r="G5403" t="s">
        <v>199</v>
      </c>
      <c r="H5403" t="s">
        <v>47</v>
      </c>
      <c r="I5403" t="s">
        <v>129</v>
      </c>
      <c r="J5403" t="s">
        <v>130</v>
      </c>
      <c r="K5403" t="s">
        <v>131</v>
      </c>
      <c r="L5403" t="s">
        <v>14956</v>
      </c>
      <c r="M5403" t="s">
        <v>14957</v>
      </c>
      <c r="N5403">
        <v>1.6611111110000001</v>
      </c>
      <c r="O5403">
        <v>0</v>
      </c>
      <c r="P5403">
        <v>0</v>
      </c>
      <c r="Q5403">
        <v>9</v>
      </c>
      <c r="R5403">
        <v>487</v>
      </c>
      <c r="S5403">
        <v>0</v>
      </c>
      <c r="T5403">
        <v>0</v>
      </c>
      <c r="U5403">
        <v>0</v>
      </c>
      <c r="V5403">
        <v>0</v>
      </c>
      <c r="W5403">
        <v>14.95</v>
      </c>
      <c r="X5403">
        <v>808.96111099999996</v>
      </c>
      <c r="Y5403">
        <v>0</v>
      </c>
      <c r="Z5403">
        <v>0</v>
      </c>
    </row>
    <row r="5404" spans="1:26" x14ac:dyDescent="0.3">
      <c r="A5404">
        <v>2772517</v>
      </c>
      <c r="B5404">
        <v>1</v>
      </c>
      <c r="C5404" t="s">
        <v>77</v>
      </c>
      <c r="D5404" t="s">
        <v>124</v>
      </c>
      <c r="E5404" t="s">
        <v>153</v>
      </c>
      <c r="F5404" t="s">
        <v>10797</v>
      </c>
      <c r="G5404" t="s">
        <v>155</v>
      </c>
      <c r="H5404" t="s">
        <v>46</v>
      </c>
      <c r="I5404" t="s">
        <v>129</v>
      </c>
      <c r="J5404" t="s">
        <v>130</v>
      </c>
      <c r="K5404" t="s">
        <v>131</v>
      </c>
      <c r="L5404" t="s">
        <v>14958</v>
      </c>
      <c r="M5404" t="s">
        <v>14959</v>
      </c>
      <c r="N5404">
        <v>1.1302777770000001</v>
      </c>
      <c r="O5404">
        <v>0</v>
      </c>
      <c r="P5404">
        <v>10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11.302778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2772559</v>
      </c>
      <c r="B5405">
        <v>1</v>
      </c>
      <c r="C5405" t="s">
        <v>76</v>
      </c>
      <c r="D5405" t="s">
        <v>93</v>
      </c>
      <c r="E5405" t="s">
        <v>145</v>
      </c>
      <c r="F5405" t="s">
        <v>14960</v>
      </c>
      <c r="G5405" t="s">
        <v>128</v>
      </c>
      <c r="H5405" t="s">
        <v>46</v>
      </c>
      <c r="I5405" t="s">
        <v>129</v>
      </c>
      <c r="J5405" t="s">
        <v>130</v>
      </c>
      <c r="K5405" t="s">
        <v>131</v>
      </c>
      <c r="L5405" t="s">
        <v>14961</v>
      </c>
      <c r="M5405" t="s">
        <v>14962</v>
      </c>
      <c r="N5405">
        <v>1.8105555550000001</v>
      </c>
      <c r="O5405">
        <v>0</v>
      </c>
      <c r="P5405">
        <v>284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514.19777799999997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2772565</v>
      </c>
      <c r="B5406">
        <v>1</v>
      </c>
      <c r="C5406" t="s">
        <v>77</v>
      </c>
      <c r="D5406" t="s">
        <v>119</v>
      </c>
      <c r="E5406" t="s">
        <v>126</v>
      </c>
      <c r="F5406" t="s">
        <v>14963</v>
      </c>
      <c r="G5406" t="s">
        <v>128</v>
      </c>
      <c r="H5406" t="s">
        <v>46</v>
      </c>
      <c r="I5406" t="s">
        <v>129</v>
      </c>
      <c r="J5406" t="s">
        <v>130</v>
      </c>
      <c r="K5406" t="s">
        <v>131</v>
      </c>
      <c r="L5406" t="s">
        <v>14964</v>
      </c>
      <c r="M5406" t="s">
        <v>14965</v>
      </c>
      <c r="N5406">
        <v>1.1675</v>
      </c>
      <c r="O5406">
        <v>0</v>
      </c>
      <c r="P5406">
        <v>520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607.1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2772568</v>
      </c>
      <c r="B5407">
        <v>1</v>
      </c>
      <c r="C5407" t="s">
        <v>77</v>
      </c>
      <c r="D5407" t="s">
        <v>115</v>
      </c>
      <c r="E5407" t="s">
        <v>126</v>
      </c>
      <c r="F5407" t="s">
        <v>14966</v>
      </c>
      <c r="G5407" t="s">
        <v>128</v>
      </c>
      <c r="H5407" t="s">
        <v>46</v>
      </c>
      <c r="I5407" t="s">
        <v>129</v>
      </c>
      <c r="J5407" t="s">
        <v>130</v>
      </c>
      <c r="K5407" t="s">
        <v>131</v>
      </c>
      <c r="L5407" t="s">
        <v>14967</v>
      </c>
      <c r="M5407" t="s">
        <v>14968</v>
      </c>
      <c r="N5407">
        <v>1.946388888</v>
      </c>
      <c r="O5407">
        <v>0</v>
      </c>
      <c r="P5407">
        <v>0</v>
      </c>
      <c r="Q5407">
        <v>0</v>
      </c>
      <c r="R5407">
        <v>92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179.067778</v>
      </c>
      <c r="Y5407">
        <v>0</v>
      </c>
      <c r="Z5407">
        <v>0</v>
      </c>
    </row>
    <row r="5408" spans="1:26" x14ac:dyDescent="0.3">
      <c r="A5408">
        <v>2772567</v>
      </c>
      <c r="B5408">
        <v>1</v>
      </c>
      <c r="C5408" t="s">
        <v>77</v>
      </c>
      <c r="D5408" t="s">
        <v>115</v>
      </c>
      <c r="E5408" t="s">
        <v>126</v>
      </c>
      <c r="F5408" t="s">
        <v>14969</v>
      </c>
      <c r="G5408" t="s">
        <v>160</v>
      </c>
      <c r="H5408" t="s">
        <v>46</v>
      </c>
      <c r="I5408" t="s">
        <v>129</v>
      </c>
      <c r="J5408" t="s">
        <v>130</v>
      </c>
      <c r="K5408" t="s">
        <v>131</v>
      </c>
      <c r="L5408" t="s">
        <v>14970</v>
      </c>
      <c r="M5408" t="s">
        <v>14971</v>
      </c>
      <c r="N5408">
        <v>0.79361111100000004</v>
      </c>
      <c r="O5408">
        <v>0</v>
      </c>
      <c r="P5408">
        <v>0</v>
      </c>
      <c r="Q5408">
        <v>0</v>
      </c>
      <c r="R5408">
        <v>9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7.1425000000000001</v>
      </c>
      <c r="Y5408">
        <v>0</v>
      </c>
      <c r="Z5408">
        <v>0</v>
      </c>
    </row>
    <row r="5409" spans="1:26" x14ac:dyDescent="0.3">
      <c r="A5409">
        <v>2772569</v>
      </c>
      <c r="B5409">
        <v>1</v>
      </c>
      <c r="C5409" t="s">
        <v>76</v>
      </c>
      <c r="D5409" t="s">
        <v>96</v>
      </c>
      <c r="E5409" t="s">
        <v>167</v>
      </c>
      <c r="F5409" t="s">
        <v>14972</v>
      </c>
      <c r="G5409" t="s">
        <v>160</v>
      </c>
      <c r="H5409" t="s">
        <v>46</v>
      </c>
      <c r="I5409" t="s">
        <v>129</v>
      </c>
      <c r="J5409" t="s">
        <v>130</v>
      </c>
      <c r="K5409" t="s">
        <v>131</v>
      </c>
      <c r="L5409" t="s">
        <v>14973</v>
      </c>
      <c r="M5409" t="s">
        <v>14974</v>
      </c>
      <c r="N5409">
        <v>0.41222222200000003</v>
      </c>
      <c r="O5409">
        <v>0</v>
      </c>
      <c r="P5409">
        <v>89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36.687778000000002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2772577</v>
      </c>
      <c r="B5410">
        <v>1</v>
      </c>
      <c r="C5410" t="s">
        <v>76</v>
      </c>
      <c r="D5410" t="s">
        <v>99</v>
      </c>
      <c r="E5410" t="s">
        <v>222</v>
      </c>
      <c r="F5410" t="s">
        <v>14822</v>
      </c>
      <c r="G5410" t="s">
        <v>199</v>
      </c>
      <c r="H5410" t="s">
        <v>47</v>
      </c>
      <c r="I5410" t="s">
        <v>129</v>
      </c>
      <c r="J5410" t="s">
        <v>130</v>
      </c>
      <c r="K5410" t="s">
        <v>131</v>
      </c>
      <c r="L5410" t="s">
        <v>14975</v>
      </c>
      <c r="M5410" t="s">
        <v>14976</v>
      </c>
      <c r="N5410">
        <v>0.95166666600000005</v>
      </c>
      <c r="O5410">
        <v>75</v>
      </c>
      <c r="P5410">
        <v>39</v>
      </c>
      <c r="Q5410">
        <v>0</v>
      </c>
      <c r="R5410">
        <v>0</v>
      </c>
      <c r="S5410">
        <v>0</v>
      </c>
      <c r="T5410">
        <v>0</v>
      </c>
      <c r="U5410">
        <v>71.375</v>
      </c>
      <c r="V5410">
        <v>37.115000000000002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2772579</v>
      </c>
      <c r="B5411">
        <v>1</v>
      </c>
      <c r="C5411" t="s">
        <v>77</v>
      </c>
      <c r="D5411" t="s">
        <v>114</v>
      </c>
      <c r="E5411" t="s">
        <v>126</v>
      </c>
      <c r="F5411" t="s">
        <v>14977</v>
      </c>
      <c r="G5411" t="s">
        <v>160</v>
      </c>
      <c r="H5411" t="s">
        <v>46</v>
      </c>
      <c r="I5411" t="s">
        <v>129</v>
      </c>
      <c r="J5411" t="s">
        <v>130</v>
      </c>
      <c r="K5411" t="s">
        <v>131</v>
      </c>
      <c r="L5411" t="s">
        <v>14978</v>
      </c>
      <c r="M5411" t="s">
        <v>14979</v>
      </c>
      <c r="N5411">
        <v>0.24722222199999999</v>
      </c>
      <c r="O5411">
        <v>0</v>
      </c>
      <c r="P5411">
        <v>34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8.4055560000000007</v>
      </c>
      <c r="W5411">
        <v>0</v>
      </c>
      <c r="X5411">
        <v>0</v>
      </c>
      <c r="Y5411">
        <v>0</v>
      </c>
      <c r="Z5411">
        <v>0</v>
      </c>
    </row>
    <row r="5412" spans="1:26" x14ac:dyDescent="0.3">
      <c r="A5412">
        <v>2772582</v>
      </c>
      <c r="B5412">
        <v>1</v>
      </c>
      <c r="C5412" t="s">
        <v>76</v>
      </c>
      <c r="D5412" t="s">
        <v>106</v>
      </c>
      <c r="E5412" t="s">
        <v>153</v>
      </c>
      <c r="F5412" t="s">
        <v>14980</v>
      </c>
      <c r="G5412" t="s">
        <v>155</v>
      </c>
      <c r="H5412" t="s">
        <v>46</v>
      </c>
      <c r="I5412" t="s">
        <v>129</v>
      </c>
      <c r="J5412" t="s">
        <v>130</v>
      </c>
      <c r="K5412" t="s">
        <v>131</v>
      </c>
      <c r="L5412" t="s">
        <v>14981</v>
      </c>
      <c r="M5412" t="s">
        <v>14982</v>
      </c>
      <c r="N5412">
        <v>4.4277777770000002</v>
      </c>
      <c r="O5412">
        <v>0</v>
      </c>
      <c r="P5412">
        <v>2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8.855556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2772583</v>
      </c>
      <c r="B5413">
        <v>1</v>
      </c>
      <c r="C5413" t="s">
        <v>76</v>
      </c>
      <c r="D5413" t="s">
        <v>100</v>
      </c>
      <c r="E5413" t="s">
        <v>167</v>
      </c>
      <c r="F5413" t="s">
        <v>14983</v>
      </c>
      <c r="G5413" t="s">
        <v>1679</v>
      </c>
      <c r="H5413" t="s">
        <v>46</v>
      </c>
      <c r="I5413" t="s">
        <v>129</v>
      </c>
      <c r="J5413" t="s">
        <v>130</v>
      </c>
      <c r="K5413" t="s">
        <v>131</v>
      </c>
      <c r="L5413" t="s">
        <v>14984</v>
      </c>
      <c r="M5413" t="s">
        <v>14985</v>
      </c>
      <c r="N5413">
        <v>4.4980555549999997</v>
      </c>
      <c r="O5413">
        <v>1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4.4980560000000001</v>
      </c>
      <c r="V5413">
        <v>0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2772584</v>
      </c>
      <c r="B5414">
        <v>1</v>
      </c>
      <c r="C5414" t="s">
        <v>77</v>
      </c>
      <c r="D5414" t="s">
        <v>109</v>
      </c>
      <c r="E5414" t="s">
        <v>163</v>
      </c>
      <c r="F5414" t="s">
        <v>14986</v>
      </c>
      <c r="G5414" t="s">
        <v>578</v>
      </c>
      <c r="H5414" t="s">
        <v>47</v>
      </c>
      <c r="I5414" t="s">
        <v>129</v>
      </c>
      <c r="J5414" t="s">
        <v>15</v>
      </c>
      <c r="K5414" t="s">
        <v>131</v>
      </c>
      <c r="L5414" t="s">
        <v>14987</v>
      </c>
      <c r="M5414" t="s">
        <v>14988</v>
      </c>
      <c r="N5414">
        <v>6.2408333330000003</v>
      </c>
      <c r="O5414">
        <v>1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6.2408330000000003</v>
      </c>
      <c r="V5414">
        <v>0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2772585</v>
      </c>
      <c r="B5415">
        <v>1</v>
      </c>
      <c r="C5415" t="s">
        <v>76</v>
      </c>
      <c r="D5415" t="s">
        <v>100</v>
      </c>
      <c r="E5415" t="s">
        <v>126</v>
      </c>
      <c r="F5415" t="s">
        <v>14989</v>
      </c>
      <c r="G5415" t="s">
        <v>160</v>
      </c>
      <c r="H5415" t="s">
        <v>46</v>
      </c>
      <c r="I5415" t="s">
        <v>129</v>
      </c>
      <c r="J5415" t="s">
        <v>130</v>
      </c>
      <c r="K5415" t="s">
        <v>131</v>
      </c>
      <c r="L5415" t="s">
        <v>14990</v>
      </c>
      <c r="M5415" t="s">
        <v>14991</v>
      </c>
      <c r="N5415">
        <v>1.5238888880000001</v>
      </c>
      <c r="O5415">
        <v>0</v>
      </c>
      <c r="P5415">
        <v>26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39.621110999999999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2772593</v>
      </c>
      <c r="B5416">
        <v>1</v>
      </c>
      <c r="C5416" t="s">
        <v>77</v>
      </c>
      <c r="D5416" t="s">
        <v>114</v>
      </c>
      <c r="E5416" t="s">
        <v>153</v>
      </c>
      <c r="F5416" t="s">
        <v>14992</v>
      </c>
      <c r="G5416" t="s">
        <v>206</v>
      </c>
      <c r="H5416" t="s">
        <v>46</v>
      </c>
      <c r="I5416" t="s">
        <v>129</v>
      </c>
      <c r="J5416" t="s">
        <v>130</v>
      </c>
      <c r="K5416" t="s">
        <v>131</v>
      </c>
      <c r="L5416" t="s">
        <v>14993</v>
      </c>
      <c r="M5416" t="s">
        <v>14994</v>
      </c>
      <c r="N5416">
        <v>0.86222222199999998</v>
      </c>
      <c r="O5416">
        <v>0</v>
      </c>
      <c r="P5416">
        <v>16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13.795555999999999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2772594</v>
      </c>
      <c r="B5417">
        <v>1</v>
      </c>
      <c r="C5417" t="s">
        <v>77</v>
      </c>
      <c r="D5417" t="s">
        <v>114</v>
      </c>
      <c r="E5417" t="s">
        <v>126</v>
      </c>
      <c r="F5417" t="s">
        <v>14995</v>
      </c>
      <c r="G5417" t="s">
        <v>128</v>
      </c>
      <c r="H5417" t="s">
        <v>46</v>
      </c>
      <c r="I5417" t="s">
        <v>129</v>
      </c>
      <c r="J5417" t="s">
        <v>130</v>
      </c>
      <c r="K5417" t="s">
        <v>131</v>
      </c>
      <c r="L5417" t="s">
        <v>14996</v>
      </c>
      <c r="M5417" t="s">
        <v>14997</v>
      </c>
      <c r="N5417">
        <v>0.66</v>
      </c>
      <c r="O5417">
        <v>0</v>
      </c>
      <c r="P5417">
        <v>68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44.88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2772589</v>
      </c>
      <c r="B5418">
        <v>1</v>
      </c>
      <c r="C5418" t="s">
        <v>76</v>
      </c>
      <c r="D5418" t="s">
        <v>78</v>
      </c>
      <c r="E5418" t="s">
        <v>153</v>
      </c>
      <c r="F5418" t="s">
        <v>8869</v>
      </c>
      <c r="G5418" t="s">
        <v>206</v>
      </c>
      <c r="H5418" t="s">
        <v>46</v>
      </c>
      <c r="I5418" t="s">
        <v>129</v>
      </c>
      <c r="J5418" t="s">
        <v>130</v>
      </c>
      <c r="K5418" t="s">
        <v>131</v>
      </c>
      <c r="L5418" t="s">
        <v>14998</v>
      </c>
      <c r="M5418" t="s">
        <v>14999</v>
      </c>
      <c r="N5418">
        <v>1.630833333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1.630833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2772595</v>
      </c>
      <c r="B5419">
        <v>1</v>
      </c>
      <c r="C5419" t="s">
        <v>77</v>
      </c>
      <c r="D5419" t="s">
        <v>109</v>
      </c>
      <c r="E5419" t="s">
        <v>153</v>
      </c>
      <c r="F5419" t="s">
        <v>15000</v>
      </c>
      <c r="G5419" t="s">
        <v>206</v>
      </c>
      <c r="H5419" t="s">
        <v>46</v>
      </c>
      <c r="I5419" t="s">
        <v>129</v>
      </c>
      <c r="J5419" t="s">
        <v>130</v>
      </c>
      <c r="K5419" t="s">
        <v>131</v>
      </c>
      <c r="L5419" t="s">
        <v>15001</v>
      </c>
      <c r="M5419" t="s">
        <v>15002</v>
      </c>
      <c r="N5419">
        <v>0.73416666600000002</v>
      </c>
      <c r="O5419">
        <v>0</v>
      </c>
      <c r="P5419">
        <v>5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3.670833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2772598</v>
      </c>
      <c r="B5420">
        <v>1</v>
      </c>
      <c r="C5420" t="s">
        <v>76</v>
      </c>
      <c r="D5420" t="s">
        <v>90</v>
      </c>
      <c r="E5420" t="s">
        <v>167</v>
      </c>
      <c r="F5420" t="s">
        <v>7809</v>
      </c>
      <c r="G5420" t="s">
        <v>195</v>
      </c>
      <c r="H5420" t="s">
        <v>46</v>
      </c>
      <c r="I5420" t="s">
        <v>129</v>
      </c>
      <c r="J5420" t="s">
        <v>130</v>
      </c>
      <c r="K5420" t="s">
        <v>131</v>
      </c>
      <c r="L5420" t="s">
        <v>15003</v>
      </c>
      <c r="M5420" t="s">
        <v>15004</v>
      </c>
      <c r="N5420">
        <v>0.84444444399999996</v>
      </c>
      <c r="O5420">
        <v>0</v>
      </c>
      <c r="P5420">
        <v>163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137.64444399999999</v>
      </c>
      <c r="W5420">
        <v>0</v>
      </c>
      <c r="X5420">
        <v>0</v>
      </c>
      <c r="Y5420">
        <v>0</v>
      </c>
      <c r="Z5420">
        <v>0</v>
      </c>
    </row>
    <row r="5421" spans="1:26" x14ac:dyDescent="0.3">
      <c r="A5421">
        <v>2772440</v>
      </c>
      <c r="B5421">
        <v>5</v>
      </c>
      <c r="C5421" t="s">
        <v>76</v>
      </c>
      <c r="D5421" t="s">
        <v>79</v>
      </c>
      <c r="E5421" t="s">
        <v>138</v>
      </c>
      <c r="F5421" t="s">
        <v>14891</v>
      </c>
      <c r="G5421" t="s">
        <v>2917</v>
      </c>
      <c r="H5421" t="s">
        <v>47</v>
      </c>
      <c r="I5421" t="s">
        <v>129</v>
      </c>
      <c r="J5421" t="s">
        <v>130</v>
      </c>
      <c r="K5421" t="s">
        <v>131</v>
      </c>
      <c r="L5421" t="s">
        <v>14948</v>
      </c>
      <c r="M5421" t="s">
        <v>15005</v>
      </c>
      <c r="N5421">
        <v>0.30364444400000001</v>
      </c>
      <c r="O5421">
        <v>0</v>
      </c>
      <c r="P5421">
        <v>1669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506.782577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2772611</v>
      </c>
      <c r="B5422">
        <v>1</v>
      </c>
      <c r="C5422" t="s">
        <v>76</v>
      </c>
      <c r="D5422" t="s">
        <v>78</v>
      </c>
      <c r="E5422" t="s">
        <v>153</v>
      </c>
      <c r="F5422" t="s">
        <v>15006</v>
      </c>
      <c r="G5422" t="s">
        <v>249</v>
      </c>
      <c r="H5422" t="s">
        <v>46</v>
      </c>
      <c r="I5422" t="s">
        <v>129</v>
      </c>
      <c r="J5422" t="s">
        <v>130</v>
      </c>
      <c r="K5422" t="s">
        <v>131</v>
      </c>
      <c r="L5422" t="s">
        <v>15007</v>
      </c>
      <c r="M5422" t="s">
        <v>15008</v>
      </c>
      <c r="N5422">
        <v>2.017222222</v>
      </c>
      <c r="O5422">
        <v>0</v>
      </c>
      <c r="P5422">
        <v>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2.0172219999999998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2772613</v>
      </c>
      <c r="B5423">
        <v>1</v>
      </c>
      <c r="C5423" t="s">
        <v>76</v>
      </c>
      <c r="D5423" t="s">
        <v>99</v>
      </c>
      <c r="E5423" t="s">
        <v>222</v>
      </c>
      <c r="F5423" t="s">
        <v>14822</v>
      </c>
      <c r="G5423" t="s">
        <v>199</v>
      </c>
      <c r="H5423" t="s">
        <v>47</v>
      </c>
      <c r="I5423" t="s">
        <v>129</v>
      </c>
      <c r="J5423" t="s">
        <v>130</v>
      </c>
      <c r="K5423" t="s">
        <v>131</v>
      </c>
      <c r="L5423" t="s">
        <v>15009</v>
      </c>
      <c r="M5423" t="s">
        <v>15010</v>
      </c>
      <c r="N5423">
        <v>0.56666666600000004</v>
      </c>
      <c r="O5423">
        <v>75</v>
      </c>
      <c r="P5423">
        <v>39</v>
      </c>
      <c r="Q5423">
        <v>0</v>
      </c>
      <c r="R5423">
        <v>0</v>
      </c>
      <c r="S5423">
        <v>0</v>
      </c>
      <c r="T5423">
        <v>0</v>
      </c>
      <c r="U5423">
        <v>42.5</v>
      </c>
      <c r="V5423">
        <v>22.1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2772373</v>
      </c>
      <c r="B5424">
        <v>2</v>
      </c>
      <c r="C5424" t="s">
        <v>76</v>
      </c>
      <c r="D5424" t="s">
        <v>90</v>
      </c>
      <c r="E5424" t="s">
        <v>167</v>
      </c>
      <c r="F5424" t="s">
        <v>15011</v>
      </c>
      <c r="G5424" t="s">
        <v>155</v>
      </c>
      <c r="H5424" t="s">
        <v>46</v>
      </c>
      <c r="I5424" t="s">
        <v>129</v>
      </c>
      <c r="J5424" t="s">
        <v>130</v>
      </c>
      <c r="K5424" t="s">
        <v>131</v>
      </c>
      <c r="L5424" t="s">
        <v>14830</v>
      </c>
      <c r="M5424" t="s">
        <v>15012</v>
      </c>
      <c r="N5424">
        <v>0.54305555500000002</v>
      </c>
      <c r="O5424">
        <v>0</v>
      </c>
      <c r="P5424">
        <v>386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209.61944399999999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2772616</v>
      </c>
      <c r="B5425">
        <v>1</v>
      </c>
      <c r="C5425" t="s">
        <v>77</v>
      </c>
      <c r="D5425" t="s">
        <v>116</v>
      </c>
      <c r="E5425" t="s">
        <v>158</v>
      </c>
      <c r="F5425" t="s">
        <v>11182</v>
      </c>
      <c r="G5425" t="s">
        <v>199</v>
      </c>
      <c r="H5425" t="s">
        <v>47</v>
      </c>
      <c r="I5425" t="s">
        <v>129</v>
      </c>
      <c r="J5425" t="s">
        <v>130</v>
      </c>
      <c r="K5425" t="s">
        <v>131</v>
      </c>
      <c r="L5425" t="s">
        <v>15013</v>
      </c>
      <c r="M5425" t="s">
        <v>15014</v>
      </c>
      <c r="N5425">
        <v>6.1111111000000003E-2</v>
      </c>
      <c r="O5425">
        <v>51</v>
      </c>
      <c r="P5425">
        <v>454</v>
      </c>
      <c r="Q5425">
        <v>8</v>
      </c>
      <c r="R5425">
        <v>20</v>
      </c>
      <c r="S5425">
        <v>2</v>
      </c>
      <c r="T5425">
        <v>0</v>
      </c>
      <c r="U5425">
        <v>3.1166670000000001</v>
      </c>
      <c r="V5425">
        <v>27.744444000000001</v>
      </c>
      <c r="W5425">
        <v>0.48888900000000002</v>
      </c>
      <c r="X5425">
        <v>1.2222219999999999</v>
      </c>
      <c r="Y5425">
        <v>0.122222</v>
      </c>
      <c r="Z5425">
        <v>0</v>
      </c>
    </row>
    <row r="5426" spans="1:26" x14ac:dyDescent="0.3">
      <c r="A5426">
        <v>2772619</v>
      </c>
      <c r="B5426">
        <v>1</v>
      </c>
      <c r="C5426" t="s">
        <v>77</v>
      </c>
      <c r="D5426" t="s">
        <v>114</v>
      </c>
      <c r="E5426" t="s">
        <v>153</v>
      </c>
      <c r="F5426" t="s">
        <v>15015</v>
      </c>
      <c r="G5426" t="s">
        <v>249</v>
      </c>
      <c r="H5426" t="s">
        <v>46</v>
      </c>
      <c r="I5426" t="s">
        <v>129</v>
      </c>
      <c r="J5426" t="s">
        <v>130</v>
      </c>
      <c r="K5426" t="s">
        <v>131</v>
      </c>
      <c r="L5426" t="s">
        <v>15016</v>
      </c>
      <c r="M5426" t="s">
        <v>15017</v>
      </c>
      <c r="N5426">
        <v>2.7469444439999999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1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2.7469440000000001</v>
      </c>
    </row>
    <row r="5427" spans="1:26" x14ac:dyDescent="0.3">
      <c r="A5427">
        <v>2772620</v>
      </c>
      <c r="B5427">
        <v>1</v>
      </c>
      <c r="C5427" t="s">
        <v>77</v>
      </c>
      <c r="D5427" t="s">
        <v>114</v>
      </c>
      <c r="E5427" t="s">
        <v>126</v>
      </c>
      <c r="F5427" t="s">
        <v>1663</v>
      </c>
      <c r="G5427" t="s">
        <v>128</v>
      </c>
      <c r="H5427" t="s">
        <v>46</v>
      </c>
      <c r="I5427" t="s">
        <v>129</v>
      </c>
      <c r="J5427" t="s">
        <v>130</v>
      </c>
      <c r="K5427" t="s">
        <v>131</v>
      </c>
      <c r="L5427" t="s">
        <v>15018</v>
      </c>
      <c r="M5427" t="s">
        <v>15019</v>
      </c>
      <c r="N5427">
        <v>1.5549999999999999</v>
      </c>
      <c r="O5427">
        <v>0</v>
      </c>
      <c r="P5427">
        <v>157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244.13499999999999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2772624</v>
      </c>
      <c r="B5428">
        <v>1</v>
      </c>
      <c r="C5428" t="s">
        <v>76</v>
      </c>
      <c r="D5428" t="s">
        <v>89</v>
      </c>
      <c r="E5428" t="s">
        <v>222</v>
      </c>
      <c r="F5428" t="s">
        <v>15020</v>
      </c>
      <c r="G5428" t="s">
        <v>199</v>
      </c>
      <c r="H5428" t="s">
        <v>47</v>
      </c>
      <c r="I5428" t="s">
        <v>129</v>
      </c>
      <c r="J5428" t="s">
        <v>130</v>
      </c>
      <c r="K5428" t="s">
        <v>131</v>
      </c>
      <c r="L5428" t="s">
        <v>15021</v>
      </c>
      <c r="M5428" t="s">
        <v>15022</v>
      </c>
      <c r="N5428">
        <v>1.0280555549999999</v>
      </c>
      <c r="O5428">
        <v>0</v>
      </c>
      <c r="P5428">
        <v>3</v>
      </c>
      <c r="Q5428">
        <v>0</v>
      </c>
      <c r="R5428">
        <v>0</v>
      </c>
      <c r="S5428">
        <v>12</v>
      </c>
      <c r="T5428">
        <v>328</v>
      </c>
      <c r="U5428">
        <v>0</v>
      </c>
      <c r="V5428">
        <v>3.0841669999999999</v>
      </c>
      <c r="W5428">
        <v>0</v>
      </c>
      <c r="X5428">
        <v>0</v>
      </c>
      <c r="Y5428">
        <v>12.336667</v>
      </c>
      <c r="Z5428">
        <v>337.20222200000001</v>
      </c>
    </row>
    <row r="5429" spans="1:26" x14ac:dyDescent="0.3">
      <c r="A5429">
        <v>2772625</v>
      </c>
      <c r="B5429">
        <v>1</v>
      </c>
      <c r="C5429" t="s">
        <v>77</v>
      </c>
      <c r="D5429" t="s">
        <v>124</v>
      </c>
      <c r="E5429" t="s">
        <v>167</v>
      </c>
      <c r="F5429" t="s">
        <v>15023</v>
      </c>
      <c r="G5429" t="s">
        <v>160</v>
      </c>
      <c r="H5429" t="s">
        <v>46</v>
      </c>
      <c r="I5429" t="s">
        <v>129</v>
      </c>
      <c r="J5429" t="s">
        <v>130</v>
      </c>
      <c r="K5429" t="s">
        <v>131</v>
      </c>
      <c r="L5429" t="s">
        <v>15024</v>
      </c>
      <c r="M5429" t="s">
        <v>15025</v>
      </c>
      <c r="N5429">
        <v>0.64500000000000002</v>
      </c>
      <c r="O5429">
        <v>0</v>
      </c>
      <c r="P5429">
        <v>102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65.790000000000006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2772626</v>
      </c>
      <c r="B5430">
        <v>1</v>
      </c>
      <c r="C5430" t="s">
        <v>77</v>
      </c>
      <c r="D5430" t="s">
        <v>114</v>
      </c>
      <c r="E5430" t="s">
        <v>167</v>
      </c>
      <c r="F5430" t="s">
        <v>2436</v>
      </c>
      <c r="G5430" t="s">
        <v>160</v>
      </c>
      <c r="H5430" t="s">
        <v>46</v>
      </c>
      <c r="I5430" t="s">
        <v>129</v>
      </c>
      <c r="J5430" t="s">
        <v>130</v>
      </c>
      <c r="K5430" t="s">
        <v>131</v>
      </c>
      <c r="L5430" t="s">
        <v>15026</v>
      </c>
      <c r="M5430" t="s">
        <v>15027</v>
      </c>
      <c r="N5430">
        <v>0.52361111100000002</v>
      </c>
      <c r="O5430">
        <v>0</v>
      </c>
      <c r="P5430">
        <v>78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40.841667000000001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2772631</v>
      </c>
      <c r="B5431">
        <v>1</v>
      </c>
      <c r="C5431" t="s">
        <v>76</v>
      </c>
      <c r="D5431" t="s">
        <v>96</v>
      </c>
      <c r="E5431" t="s">
        <v>222</v>
      </c>
      <c r="F5431" t="s">
        <v>15028</v>
      </c>
      <c r="G5431" t="s">
        <v>199</v>
      </c>
      <c r="H5431" t="s">
        <v>47</v>
      </c>
      <c r="I5431" t="s">
        <v>129</v>
      </c>
      <c r="J5431" t="s">
        <v>130</v>
      </c>
      <c r="K5431" t="s">
        <v>131</v>
      </c>
      <c r="L5431" t="s">
        <v>15029</v>
      </c>
      <c r="M5431" t="s">
        <v>15030</v>
      </c>
      <c r="N5431">
        <v>0.29305555500000002</v>
      </c>
      <c r="O5431">
        <v>218</v>
      </c>
      <c r="P5431">
        <v>1911</v>
      </c>
      <c r="Q5431">
        <v>0</v>
      </c>
      <c r="R5431">
        <v>0</v>
      </c>
      <c r="S5431">
        <v>0</v>
      </c>
      <c r="T5431">
        <v>0</v>
      </c>
      <c r="U5431">
        <v>63.886111</v>
      </c>
      <c r="V5431">
        <v>560.02916600000003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2772632</v>
      </c>
      <c r="B5432">
        <v>1</v>
      </c>
      <c r="C5432" t="s">
        <v>76</v>
      </c>
      <c r="D5432" t="s">
        <v>99</v>
      </c>
      <c r="E5432" t="s">
        <v>222</v>
      </c>
      <c r="F5432" t="s">
        <v>14822</v>
      </c>
      <c r="G5432" t="s">
        <v>199</v>
      </c>
      <c r="H5432" t="s">
        <v>47</v>
      </c>
      <c r="I5432" t="s">
        <v>129</v>
      </c>
      <c r="J5432" t="s">
        <v>130</v>
      </c>
      <c r="K5432" t="s">
        <v>131</v>
      </c>
      <c r="L5432" t="s">
        <v>15031</v>
      </c>
      <c r="M5432" t="s">
        <v>15032</v>
      </c>
      <c r="N5432">
        <v>0.41361111099999998</v>
      </c>
      <c r="O5432">
        <v>75</v>
      </c>
      <c r="P5432">
        <v>39</v>
      </c>
      <c r="Q5432">
        <v>0</v>
      </c>
      <c r="R5432">
        <v>0</v>
      </c>
      <c r="S5432">
        <v>0</v>
      </c>
      <c r="T5432">
        <v>0</v>
      </c>
      <c r="U5432">
        <v>31.020833</v>
      </c>
      <c r="V5432">
        <v>16.130832999999999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2772623</v>
      </c>
      <c r="B5433">
        <v>1</v>
      </c>
      <c r="C5433" t="s">
        <v>76</v>
      </c>
      <c r="D5433" t="s">
        <v>90</v>
      </c>
      <c r="E5433" t="s">
        <v>167</v>
      </c>
      <c r="F5433" t="s">
        <v>7809</v>
      </c>
      <c r="G5433" t="s">
        <v>160</v>
      </c>
      <c r="H5433" t="s">
        <v>46</v>
      </c>
      <c r="I5433" t="s">
        <v>129</v>
      </c>
      <c r="J5433" t="s">
        <v>130</v>
      </c>
      <c r="K5433" t="s">
        <v>131</v>
      </c>
      <c r="L5433" t="s">
        <v>15033</v>
      </c>
      <c r="M5433" t="s">
        <v>15034</v>
      </c>
      <c r="N5433">
        <v>5.9722221999999998E-2</v>
      </c>
      <c r="O5433">
        <v>0</v>
      </c>
      <c r="P5433">
        <v>163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9.7347219999999997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2772636</v>
      </c>
      <c r="B5434">
        <v>1</v>
      </c>
      <c r="C5434" t="s">
        <v>76</v>
      </c>
      <c r="D5434" t="s">
        <v>92</v>
      </c>
      <c r="E5434" t="s">
        <v>167</v>
      </c>
      <c r="F5434" t="s">
        <v>15035</v>
      </c>
      <c r="G5434" t="s">
        <v>160</v>
      </c>
      <c r="H5434" t="s">
        <v>46</v>
      </c>
      <c r="I5434" t="s">
        <v>129</v>
      </c>
      <c r="J5434" t="s">
        <v>130</v>
      </c>
      <c r="K5434" t="s">
        <v>131</v>
      </c>
      <c r="L5434" t="s">
        <v>15036</v>
      </c>
      <c r="M5434" t="s">
        <v>15037</v>
      </c>
      <c r="N5434">
        <v>0.21916666600000001</v>
      </c>
      <c r="O5434">
        <v>0</v>
      </c>
      <c r="P5434">
        <v>0</v>
      </c>
      <c r="Q5434">
        <v>0</v>
      </c>
      <c r="R5434">
        <v>113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24.765833000000001</v>
      </c>
      <c r="Y5434">
        <v>0</v>
      </c>
      <c r="Z5434">
        <v>0</v>
      </c>
    </row>
    <row r="5435" spans="1:26" x14ac:dyDescent="0.3">
      <c r="A5435">
        <v>2772640</v>
      </c>
      <c r="B5435">
        <v>1</v>
      </c>
      <c r="C5435" t="s">
        <v>76</v>
      </c>
      <c r="D5435" t="s">
        <v>78</v>
      </c>
      <c r="E5435" t="s">
        <v>153</v>
      </c>
      <c r="F5435" t="s">
        <v>15038</v>
      </c>
      <c r="G5435" t="s">
        <v>155</v>
      </c>
      <c r="H5435" t="s">
        <v>46</v>
      </c>
      <c r="I5435" t="s">
        <v>129</v>
      </c>
      <c r="J5435" t="s">
        <v>130</v>
      </c>
      <c r="K5435" t="s">
        <v>131</v>
      </c>
      <c r="L5435" t="s">
        <v>15039</v>
      </c>
      <c r="M5435" t="s">
        <v>15040</v>
      </c>
      <c r="N5435">
        <v>2.7855555550000002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2.7855560000000001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2772641</v>
      </c>
      <c r="B5436">
        <v>1</v>
      </c>
      <c r="C5436" t="s">
        <v>76</v>
      </c>
      <c r="D5436" t="s">
        <v>96</v>
      </c>
      <c r="E5436" t="s">
        <v>158</v>
      </c>
      <c r="F5436" t="s">
        <v>6940</v>
      </c>
      <c r="G5436" t="s">
        <v>199</v>
      </c>
      <c r="H5436" t="s">
        <v>47</v>
      </c>
      <c r="I5436" t="s">
        <v>129</v>
      </c>
      <c r="J5436" t="s">
        <v>130</v>
      </c>
      <c r="K5436" t="s">
        <v>131</v>
      </c>
      <c r="L5436" t="s">
        <v>15041</v>
      </c>
      <c r="M5436" t="s">
        <v>15042</v>
      </c>
      <c r="N5436">
        <v>0.49388888800000003</v>
      </c>
      <c r="O5436">
        <v>15</v>
      </c>
      <c r="P5436">
        <v>449</v>
      </c>
      <c r="Q5436">
        <v>0</v>
      </c>
      <c r="R5436">
        <v>0</v>
      </c>
      <c r="S5436">
        <v>0</v>
      </c>
      <c r="T5436">
        <v>0</v>
      </c>
      <c r="U5436">
        <v>7.4083329999999998</v>
      </c>
      <c r="V5436">
        <v>221.756111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2772642</v>
      </c>
      <c r="B5437">
        <v>1</v>
      </c>
      <c r="C5437" t="s">
        <v>77</v>
      </c>
      <c r="D5437" t="s">
        <v>119</v>
      </c>
      <c r="E5437" t="s">
        <v>126</v>
      </c>
      <c r="F5437" t="s">
        <v>15043</v>
      </c>
      <c r="G5437" t="s">
        <v>128</v>
      </c>
      <c r="H5437" t="s">
        <v>46</v>
      </c>
      <c r="I5437" t="s">
        <v>129</v>
      </c>
      <c r="J5437" t="s">
        <v>130</v>
      </c>
      <c r="K5437" t="s">
        <v>131</v>
      </c>
      <c r="L5437" t="s">
        <v>15044</v>
      </c>
      <c r="M5437" t="s">
        <v>15045</v>
      </c>
      <c r="N5437">
        <v>0.94499999999999995</v>
      </c>
      <c r="O5437">
        <v>0</v>
      </c>
      <c r="P5437">
        <v>117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110.565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2772645</v>
      </c>
      <c r="B5438">
        <v>1</v>
      </c>
      <c r="C5438" t="s">
        <v>76</v>
      </c>
      <c r="D5438" t="s">
        <v>101</v>
      </c>
      <c r="E5438" t="s">
        <v>222</v>
      </c>
      <c r="F5438" t="s">
        <v>15046</v>
      </c>
      <c r="G5438" t="s">
        <v>199</v>
      </c>
      <c r="H5438" t="s">
        <v>47</v>
      </c>
      <c r="I5438" t="s">
        <v>129</v>
      </c>
      <c r="J5438" t="s">
        <v>130</v>
      </c>
      <c r="K5438" t="s">
        <v>131</v>
      </c>
      <c r="L5438" t="s">
        <v>15047</v>
      </c>
      <c r="M5438" t="s">
        <v>15048</v>
      </c>
      <c r="N5438">
        <v>1.1491666659999999</v>
      </c>
      <c r="O5438">
        <v>63</v>
      </c>
      <c r="P5438">
        <v>178</v>
      </c>
      <c r="Q5438">
        <v>0</v>
      </c>
      <c r="R5438">
        <v>0</v>
      </c>
      <c r="S5438">
        <v>0</v>
      </c>
      <c r="T5438">
        <v>0</v>
      </c>
      <c r="U5438">
        <v>72.397499999999994</v>
      </c>
      <c r="V5438">
        <v>204.55166700000001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2772647</v>
      </c>
      <c r="B5439">
        <v>1</v>
      </c>
      <c r="C5439" t="s">
        <v>76</v>
      </c>
      <c r="D5439" t="s">
        <v>90</v>
      </c>
      <c r="E5439" t="s">
        <v>126</v>
      </c>
      <c r="F5439" t="s">
        <v>15049</v>
      </c>
      <c r="G5439" t="s">
        <v>160</v>
      </c>
      <c r="H5439" t="s">
        <v>46</v>
      </c>
      <c r="I5439" t="s">
        <v>129</v>
      </c>
      <c r="J5439" t="s">
        <v>130</v>
      </c>
      <c r="K5439" t="s">
        <v>131</v>
      </c>
      <c r="L5439" t="s">
        <v>15050</v>
      </c>
      <c r="M5439" t="s">
        <v>15051</v>
      </c>
      <c r="N5439">
        <v>1.081111111</v>
      </c>
      <c r="O5439">
        <v>0</v>
      </c>
      <c r="P5439">
        <v>34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36.757778000000002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2772653</v>
      </c>
      <c r="B5440">
        <v>1</v>
      </c>
      <c r="C5440" t="s">
        <v>76</v>
      </c>
      <c r="D5440" t="s">
        <v>90</v>
      </c>
      <c r="E5440" t="s">
        <v>153</v>
      </c>
      <c r="F5440" t="s">
        <v>15052</v>
      </c>
      <c r="G5440" t="s">
        <v>155</v>
      </c>
      <c r="H5440" t="s">
        <v>46</v>
      </c>
      <c r="I5440" t="s">
        <v>129</v>
      </c>
      <c r="J5440" t="s">
        <v>130</v>
      </c>
      <c r="K5440" t="s">
        <v>131</v>
      </c>
      <c r="L5440" t="s">
        <v>15053</v>
      </c>
      <c r="M5440" t="s">
        <v>15054</v>
      </c>
      <c r="N5440">
        <v>2.395</v>
      </c>
      <c r="O5440">
        <v>0</v>
      </c>
      <c r="P5440">
        <v>29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69.454999999999998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2772659</v>
      </c>
      <c r="B5441">
        <v>1</v>
      </c>
      <c r="C5441" t="s">
        <v>76</v>
      </c>
      <c r="D5441" t="s">
        <v>83</v>
      </c>
      <c r="E5441" t="s">
        <v>153</v>
      </c>
      <c r="F5441" t="s">
        <v>15055</v>
      </c>
      <c r="G5441" t="s">
        <v>249</v>
      </c>
      <c r="H5441" t="s">
        <v>46</v>
      </c>
      <c r="I5441" t="s">
        <v>339</v>
      </c>
      <c r="J5441" t="s">
        <v>130</v>
      </c>
      <c r="K5441" t="s">
        <v>131</v>
      </c>
      <c r="L5441" t="s">
        <v>15056</v>
      </c>
      <c r="M5441" t="s">
        <v>15057</v>
      </c>
      <c r="N5441">
        <v>1.4999999999999999E-2</v>
      </c>
      <c r="O5441">
        <v>0</v>
      </c>
      <c r="P5441">
        <v>5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7.4999999999999997E-2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2772659</v>
      </c>
      <c r="B5442">
        <v>2</v>
      </c>
      <c r="C5442" t="s">
        <v>76</v>
      </c>
      <c r="D5442" t="s">
        <v>83</v>
      </c>
      <c r="E5442" t="s">
        <v>167</v>
      </c>
      <c r="F5442" t="s">
        <v>15058</v>
      </c>
      <c r="G5442" t="s">
        <v>249</v>
      </c>
      <c r="H5442" t="s">
        <v>46</v>
      </c>
      <c r="I5442" t="s">
        <v>129</v>
      </c>
      <c r="J5442" t="s">
        <v>130</v>
      </c>
      <c r="K5442" t="s">
        <v>131</v>
      </c>
      <c r="L5442" t="s">
        <v>15057</v>
      </c>
      <c r="M5442" t="s">
        <v>15059</v>
      </c>
      <c r="N5442">
        <v>1.363611111</v>
      </c>
      <c r="O5442">
        <v>0</v>
      </c>
      <c r="P5442">
        <v>109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148.633611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2807790</v>
      </c>
      <c r="B5443">
        <v>1</v>
      </c>
      <c r="C5443" t="s">
        <v>76</v>
      </c>
      <c r="D5443" t="s">
        <v>78</v>
      </c>
      <c r="E5443" t="s">
        <v>222</v>
      </c>
      <c r="F5443" t="s">
        <v>15060</v>
      </c>
      <c r="G5443" t="s">
        <v>199</v>
      </c>
      <c r="H5443" t="s">
        <v>47</v>
      </c>
      <c r="I5443" t="s">
        <v>129</v>
      </c>
      <c r="J5443" t="s">
        <v>130</v>
      </c>
      <c r="K5443" t="s">
        <v>131</v>
      </c>
      <c r="L5443" t="s">
        <v>15061</v>
      </c>
      <c r="M5443" t="s">
        <v>15062</v>
      </c>
      <c r="N5443">
        <v>8.3333332999999996E-2</v>
      </c>
      <c r="O5443">
        <v>7</v>
      </c>
      <c r="P5443">
        <v>1877</v>
      </c>
      <c r="Q5443">
        <v>0</v>
      </c>
      <c r="R5443">
        <v>0</v>
      </c>
      <c r="S5443">
        <v>0</v>
      </c>
      <c r="T5443">
        <v>0</v>
      </c>
      <c r="U5443">
        <v>0.58333299999999999</v>
      </c>
      <c r="V5443">
        <v>156.41666599999999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2772670</v>
      </c>
      <c r="B5444">
        <v>1</v>
      </c>
      <c r="C5444" t="s">
        <v>76</v>
      </c>
      <c r="D5444" t="s">
        <v>101</v>
      </c>
      <c r="E5444" t="s">
        <v>222</v>
      </c>
      <c r="F5444" t="s">
        <v>15063</v>
      </c>
      <c r="G5444" t="s">
        <v>199</v>
      </c>
      <c r="H5444" t="s">
        <v>47</v>
      </c>
      <c r="I5444" t="s">
        <v>129</v>
      </c>
      <c r="J5444" t="s">
        <v>130</v>
      </c>
      <c r="K5444" t="s">
        <v>131</v>
      </c>
      <c r="L5444" t="s">
        <v>15064</v>
      </c>
      <c r="M5444" t="s">
        <v>15065</v>
      </c>
      <c r="N5444">
        <v>0.66138888799999995</v>
      </c>
      <c r="O5444">
        <v>73</v>
      </c>
      <c r="P5444">
        <v>699</v>
      </c>
      <c r="Q5444">
        <v>0</v>
      </c>
      <c r="R5444">
        <v>0</v>
      </c>
      <c r="S5444">
        <v>0</v>
      </c>
      <c r="T5444">
        <v>0</v>
      </c>
      <c r="U5444">
        <v>48.281388999999997</v>
      </c>
      <c r="V5444">
        <v>462.310833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2772678</v>
      </c>
      <c r="B5445">
        <v>1</v>
      </c>
      <c r="C5445" t="s">
        <v>76</v>
      </c>
      <c r="D5445" t="s">
        <v>107</v>
      </c>
      <c r="E5445" t="s">
        <v>153</v>
      </c>
      <c r="F5445" t="s">
        <v>15066</v>
      </c>
      <c r="G5445" t="s">
        <v>155</v>
      </c>
      <c r="H5445" t="s">
        <v>46</v>
      </c>
      <c r="I5445" t="s">
        <v>129</v>
      </c>
      <c r="J5445" t="s">
        <v>130</v>
      </c>
      <c r="K5445" t="s">
        <v>131</v>
      </c>
      <c r="L5445" t="s">
        <v>15067</v>
      </c>
      <c r="M5445" t="s">
        <v>15068</v>
      </c>
      <c r="N5445">
        <v>1.1277777769999999</v>
      </c>
      <c r="O5445">
        <v>0</v>
      </c>
      <c r="P5445">
        <v>5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5.6388889999999998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2772680</v>
      </c>
      <c r="B5446">
        <v>1</v>
      </c>
      <c r="C5446" t="s">
        <v>76</v>
      </c>
      <c r="D5446" t="s">
        <v>97</v>
      </c>
      <c r="E5446" t="s">
        <v>126</v>
      </c>
      <c r="F5446" t="s">
        <v>15069</v>
      </c>
      <c r="G5446" t="s">
        <v>160</v>
      </c>
      <c r="H5446" t="s">
        <v>46</v>
      </c>
      <c r="I5446" t="s">
        <v>129</v>
      </c>
      <c r="J5446" t="s">
        <v>130</v>
      </c>
      <c r="K5446" t="s">
        <v>131</v>
      </c>
      <c r="L5446" t="s">
        <v>15070</v>
      </c>
      <c r="M5446" t="s">
        <v>15071</v>
      </c>
      <c r="N5446">
        <v>0.94750000000000001</v>
      </c>
      <c r="O5446">
        <v>0</v>
      </c>
      <c r="P5446">
        <v>52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49.27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2772689</v>
      </c>
      <c r="B5447">
        <v>1</v>
      </c>
      <c r="C5447" t="s">
        <v>76</v>
      </c>
      <c r="D5447" t="s">
        <v>99</v>
      </c>
      <c r="E5447" t="s">
        <v>138</v>
      </c>
      <c r="F5447" t="s">
        <v>7875</v>
      </c>
      <c r="G5447" t="s">
        <v>199</v>
      </c>
      <c r="H5447" t="s">
        <v>47</v>
      </c>
      <c r="I5447" t="s">
        <v>129</v>
      </c>
      <c r="J5447" t="s">
        <v>130</v>
      </c>
      <c r="K5447" t="s">
        <v>131</v>
      </c>
      <c r="L5447" t="s">
        <v>15072</v>
      </c>
      <c r="M5447" t="s">
        <v>15073</v>
      </c>
      <c r="N5447">
        <v>0.71611111100000002</v>
      </c>
      <c r="O5447">
        <v>66</v>
      </c>
      <c r="P5447">
        <v>123</v>
      </c>
      <c r="Q5447">
        <v>0</v>
      </c>
      <c r="R5447">
        <v>0</v>
      </c>
      <c r="S5447">
        <v>0</v>
      </c>
      <c r="T5447">
        <v>0</v>
      </c>
      <c r="U5447">
        <v>47.263333000000003</v>
      </c>
      <c r="V5447">
        <v>88.081666999999996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2772690</v>
      </c>
      <c r="B5448">
        <v>1</v>
      </c>
      <c r="C5448" t="s">
        <v>76</v>
      </c>
      <c r="D5448" t="s">
        <v>90</v>
      </c>
      <c r="E5448" t="s">
        <v>153</v>
      </c>
      <c r="F5448" t="s">
        <v>8529</v>
      </c>
      <c r="G5448" t="s">
        <v>206</v>
      </c>
      <c r="H5448" t="s">
        <v>46</v>
      </c>
      <c r="I5448" t="s">
        <v>129</v>
      </c>
      <c r="J5448" t="s">
        <v>130</v>
      </c>
      <c r="K5448" t="s">
        <v>131</v>
      </c>
      <c r="L5448" t="s">
        <v>15074</v>
      </c>
      <c r="M5448" t="s">
        <v>15075</v>
      </c>
      <c r="N5448">
        <v>0.93527777700000003</v>
      </c>
      <c r="O5448">
        <v>0</v>
      </c>
      <c r="P5448">
        <v>13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12.158611000000001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2772695</v>
      </c>
      <c r="B5449">
        <v>1</v>
      </c>
      <c r="C5449" t="s">
        <v>76</v>
      </c>
      <c r="D5449" t="s">
        <v>99</v>
      </c>
      <c r="E5449" t="s">
        <v>158</v>
      </c>
      <c r="F5449" t="s">
        <v>15076</v>
      </c>
      <c r="G5449" t="s">
        <v>199</v>
      </c>
      <c r="H5449" t="s">
        <v>47</v>
      </c>
      <c r="I5449" t="s">
        <v>129</v>
      </c>
      <c r="J5449" t="s">
        <v>130</v>
      </c>
      <c r="K5449" t="s">
        <v>131</v>
      </c>
      <c r="L5449" t="s">
        <v>15077</v>
      </c>
      <c r="M5449" t="s">
        <v>15078</v>
      </c>
      <c r="N5449">
        <v>0.27111111100000002</v>
      </c>
      <c r="O5449">
        <v>57</v>
      </c>
      <c r="P5449">
        <v>123</v>
      </c>
      <c r="Q5449">
        <v>0</v>
      </c>
      <c r="R5449">
        <v>0</v>
      </c>
      <c r="S5449">
        <v>0</v>
      </c>
      <c r="T5449">
        <v>0</v>
      </c>
      <c r="U5449">
        <v>15.453333000000001</v>
      </c>
      <c r="V5449">
        <v>33.346666999999997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2772697</v>
      </c>
      <c r="B5450">
        <v>1</v>
      </c>
      <c r="C5450" t="s">
        <v>76</v>
      </c>
      <c r="D5450" t="s">
        <v>93</v>
      </c>
      <c r="E5450" t="s">
        <v>145</v>
      </c>
      <c r="F5450" t="s">
        <v>15079</v>
      </c>
      <c r="G5450" t="s">
        <v>150</v>
      </c>
      <c r="H5450" t="s">
        <v>46</v>
      </c>
      <c r="I5450" t="s">
        <v>129</v>
      </c>
      <c r="J5450" t="s">
        <v>130</v>
      </c>
      <c r="K5450" t="s">
        <v>131</v>
      </c>
      <c r="L5450" t="s">
        <v>15080</v>
      </c>
      <c r="M5450" t="s">
        <v>15081</v>
      </c>
      <c r="N5450">
        <v>1.175277777</v>
      </c>
      <c r="O5450">
        <v>0</v>
      </c>
      <c r="P5450">
        <v>36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42.31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2772698</v>
      </c>
      <c r="B5451">
        <v>1</v>
      </c>
      <c r="C5451" t="s">
        <v>77</v>
      </c>
      <c r="D5451" t="s">
        <v>112</v>
      </c>
      <c r="E5451" t="s">
        <v>222</v>
      </c>
      <c r="F5451" t="s">
        <v>6099</v>
      </c>
      <c r="G5451" t="s">
        <v>199</v>
      </c>
      <c r="H5451" t="s">
        <v>47</v>
      </c>
      <c r="I5451" t="s">
        <v>129</v>
      </c>
      <c r="J5451" t="s">
        <v>130</v>
      </c>
      <c r="K5451" t="s">
        <v>131</v>
      </c>
      <c r="L5451" t="s">
        <v>15082</v>
      </c>
      <c r="M5451" t="s">
        <v>15083</v>
      </c>
      <c r="N5451">
        <v>0.16972222200000001</v>
      </c>
      <c r="O5451">
        <v>10</v>
      </c>
      <c r="P5451">
        <v>0</v>
      </c>
      <c r="Q5451">
        <v>429</v>
      </c>
      <c r="R5451">
        <v>111</v>
      </c>
      <c r="S5451">
        <v>197</v>
      </c>
      <c r="T5451">
        <v>5255</v>
      </c>
      <c r="U5451">
        <v>1.697222</v>
      </c>
      <c r="V5451">
        <v>0</v>
      </c>
      <c r="W5451">
        <v>72.810833000000002</v>
      </c>
      <c r="X5451">
        <v>18.839167</v>
      </c>
      <c r="Y5451">
        <v>33.435277999999997</v>
      </c>
      <c r="Z5451">
        <v>891.89027699999997</v>
      </c>
    </row>
    <row r="5452" spans="1:26" x14ac:dyDescent="0.3">
      <c r="A5452">
        <v>2772707</v>
      </c>
      <c r="B5452">
        <v>1</v>
      </c>
      <c r="C5452" t="s">
        <v>76</v>
      </c>
      <c r="D5452" t="s">
        <v>93</v>
      </c>
      <c r="E5452" t="s">
        <v>163</v>
      </c>
      <c r="F5452" t="s">
        <v>15084</v>
      </c>
      <c r="G5452" t="s">
        <v>364</v>
      </c>
      <c r="H5452" t="s">
        <v>47</v>
      </c>
      <c r="I5452" t="s">
        <v>129</v>
      </c>
      <c r="J5452" t="s">
        <v>130</v>
      </c>
      <c r="K5452" t="s">
        <v>131</v>
      </c>
      <c r="L5452" t="s">
        <v>15085</v>
      </c>
      <c r="M5452" t="s">
        <v>15086</v>
      </c>
      <c r="N5452">
        <v>1.779722222</v>
      </c>
      <c r="O5452">
        <v>0</v>
      </c>
      <c r="P5452">
        <v>158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281.19611099999997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2772703</v>
      </c>
      <c r="B5453">
        <v>1</v>
      </c>
      <c r="C5453" t="s">
        <v>76</v>
      </c>
      <c r="D5453" t="s">
        <v>78</v>
      </c>
      <c r="E5453" t="s">
        <v>145</v>
      </c>
      <c r="F5453" t="s">
        <v>4192</v>
      </c>
      <c r="G5453" t="s">
        <v>128</v>
      </c>
      <c r="H5453" t="s">
        <v>46</v>
      </c>
      <c r="I5453" t="s">
        <v>129</v>
      </c>
      <c r="J5453" t="s">
        <v>130</v>
      </c>
      <c r="K5453" t="s">
        <v>131</v>
      </c>
      <c r="L5453" t="s">
        <v>15087</v>
      </c>
      <c r="M5453" t="s">
        <v>15088</v>
      </c>
      <c r="N5453">
        <v>0.28583333300000002</v>
      </c>
      <c r="O5453">
        <v>0</v>
      </c>
      <c r="P5453">
        <v>40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11.433332999999999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2772705</v>
      </c>
      <c r="B5454">
        <v>1</v>
      </c>
      <c r="C5454" t="s">
        <v>76</v>
      </c>
      <c r="D5454" t="s">
        <v>78</v>
      </c>
      <c r="E5454" t="s">
        <v>145</v>
      </c>
      <c r="F5454" t="s">
        <v>15089</v>
      </c>
      <c r="G5454" t="s">
        <v>155</v>
      </c>
      <c r="H5454" t="s">
        <v>46</v>
      </c>
      <c r="I5454" t="s">
        <v>129</v>
      </c>
      <c r="J5454" t="s">
        <v>130</v>
      </c>
      <c r="K5454" t="s">
        <v>131</v>
      </c>
      <c r="L5454" t="s">
        <v>15090</v>
      </c>
      <c r="M5454" t="s">
        <v>15091</v>
      </c>
      <c r="N5454">
        <v>1.4736111110000001</v>
      </c>
      <c r="O5454">
        <v>0</v>
      </c>
      <c r="P5454">
        <v>38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55.997222000000001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2772703</v>
      </c>
      <c r="B5455">
        <v>2</v>
      </c>
      <c r="C5455" t="s">
        <v>76</v>
      </c>
      <c r="D5455" t="s">
        <v>78</v>
      </c>
      <c r="E5455" t="s">
        <v>167</v>
      </c>
      <c r="F5455" t="s">
        <v>4209</v>
      </c>
      <c r="G5455" t="s">
        <v>128</v>
      </c>
      <c r="H5455" t="s">
        <v>46</v>
      </c>
      <c r="I5455" t="s">
        <v>129</v>
      </c>
      <c r="J5455" t="s">
        <v>130</v>
      </c>
      <c r="K5455" t="s">
        <v>131</v>
      </c>
      <c r="L5455" t="s">
        <v>15088</v>
      </c>
      <c r="M5455" t="s">
        <v>15092</v>
      </c>
      <c r="N5455">
        <v>0.67194444399999997</v>
      </c>
      <c r="O5455">
        <v>0</v>
      </c>
      <c r="P5455">
        <v>434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291.62388900000002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2772720</v>
      </c>
      <c r="B5456">
        <v>1</v>
      </c>
      <c r="C5456" t="s">
        <v>77</v>
      </c>
      <c r="D5456" t="s">
        <v>119</v>
      </c>
      <c r="E5456" t="s">
        <v>158</v>
      </c>
      <c r="F5456" t="s">
        <v>9388</v>
      </c>
      <c r="G5456" t="s">
        <v>199</v>
      </c>
      <c r="H5456" t="s">
        <v>47</v>
      </c>
      <c r="I5456" t="s">
        <v>129</v>
      </c>
      <c r="J5456" t="s">
        <v>130</v>
      </c>
      <c r="K5456" t="s">
        <v>131</v>
      </c>
      <c r="L5456" t="s">
        <v>15093</v>
      </c>
      <c r="M5456" t="s">
        <v>15094</v>
      </c>
      <c r="N5456">
        <v>1.1888888879999999</v>
      </c>
      <c r="O5456">
        <v>151</v>
      </c>
      <c r="P5456">
        <v>483</v>
      </c>
      <c r="Q5456">
        <v>0</v>
      </c>
      <c r="R5456">
        <v>0</v>
      </c>
      <c r="S5456">
        <v>0</v>
      </c>
      <c r="T5456">
        <v>0</v>
      </c>
      <c r="U5456">
        <v>179.522222</v>
      </c>
      <c r="V5456">
        <v>574.23333300000002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2772713</v>
      </c>
      <c r="B5457">
        <v>1</v>
      </c>
      <c r="C5457" t="s">
        <v>76</v>
      </c>
      <c r="D5457" t="s">
        <v>97</v>
      </c>
      <c r="E5457" t="s">
        <v>222</v>
      </c>
      <c r="F5457" t="s">
        <v>11962</v>
      </c>
      <c r="G5457" t="s">
        <v>199</v>
      </c>
      <c r="H5457" t="s">
        <v>47</v>
      </c>
      <c r="I5457" t="s">
        <v>129</v>
      </c>
      <c r="J5457" t="s">
        <v>130</v>
      </c>
      <c r="K5457" t="s">
        <v>131</v>
      </c>
      <c r="L5457" t="s">
        <v>15095</v>
      </c>
      <c r="M5457" t="s">
        <v>15086</v>
      </c>
      <c r="N5457">
        <v>0.273888888</v>
      </c>
      <c r="O5457">
        <v>27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7.3949999999999996</v>
      </c>
      <c r="V5457">
        <v>0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2772712</v>
      </c>
      <c r="B5458">
        <v>1</v>
      </c>
      <c r="C5458" t="s">
        <v>76</v>
      </c>
      <c r="D5458" t="s">
        <v>97</v>
      </c>
      <c r="E5458" t="s">
        <v>158</v>
      </c>
      <c r="F5458" t="s">
        <v>15096</v>
      </c>
      <c r="G5458" t="s">
        <v>199</v>
      </c>
      <c r="H5458" t="s">
        <v>47</v>
      </c>
      <c r="I5458" t="s">
        <v>129</v>
      </c>
      <c r="J5458" t="s">
        <v>130</v>
      </c>
      <c r="K5458" t="s">
        <v>131</v>
      </c>
      <c r="L5458" t="s">
        <v>15097</v>
      </c>
      <c r="M5458" t="s">
        <v>15098</v>
      </c>
      <c r="N5458">
        <v>0.256111111</v>
      </c>
      <c r="O5458">
        <v>50</v>
      </c>
      <c r="P5458">
        <v>4799</v>
      </c>
      <c r="Q5458">
        <v>0</v>
      </c>
      <c r="R5458">
        <v>0</v>
      </c>
      <c r="S5458">
        <v>0</v>
      </c>
      <c r="T5458">
        <v>0</v>
      </c>
      <c r="U5458">
        <v>12.805555999999999</v>
      </c>
      <c r="V5458">
        <v>1229.0772219999999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2772874</v>
      </c>
      <c r="B5459">
        <v>1</v>
      </c>
      <c r="C5459" t="s">
        <v>76</v>
      </c>
      <c r="D5459" t="s">
        <v>80</v>
      </c>
      <c r="E5459" t="s">
        <v>126</v>
      </c>
      <c r="F5459" t="s">
        <v>15099</v>
      </c>
      <c r="G5459" t="s">
        <v>128</v>
      </c>
      <c r="H5459" t="s">
        <v>46</v>
      </c>
      <c r="I5459" t="s">
        <v>129</v>
      </c>
      <c r="J5459" t="s">
        <v>130</v>
      </c>
      <c r="K5459" t="s">
        <v>131</v>
      </c>
      <c r="L5459" t="s">
        <v>15100</v>
      </c>
      <c r="M5459" t="s">
        <v>15101</v>
      </c>
      <c r="N5459">
        <v>7.551388888</v>
      </c>
      <c r="O5459">
        <v>0</v>
      </c>
      <c r="P5459">
        <v>254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1918.052778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2772707</v>
      </c>
      <c r="B5460">
        <v>2</v>
      </c>
      <c r="C5460" t="s">
        <v>76</v>
      </c>
      <c r="D5460" t="s">
        <v>93</v>
      </c>
      <c r="E5460" t="s">
        <v>163</v>
      </c>
      <c r="F5460" t="s">
        <v>15102</v>
      </c>
      <c r="G5460" t="s">
        <v>364</v>
      </c>
      <c r="H5460" t="s">
        <v>47</v>
      </c>
      <c r="I5460" t="s">
        <v>129</v>
      </c>
      <c r="J5460" t="s">
        <v>130</v>
      </c>
      <c r="K5460" t="s">
        <v>131</v>
      </c>
      <c r="L5460" t="s">
        <v>15086</v>
      </c>
      <c r="M5460" t="s">
        <v>15103</v>
      </c>
      <c r="N5460">
        <v>1.594166666</v>
      </c>
      <c r="O5460">
        <v>25</v>
      </c>
      <c r="P5460">
        <v>2535</v>
      </c>
      <c r="Q5460">
        <v>0</v>
      </c>
      <c r="R5460">
        <v>0</v>
      </c>
      <c r="S5460">
        <v>0</v>
      </c>
      <c r="T5460">
        <v>0</v>
      </c>
      <c r="U5460">
        <v>39.854166999999997</v>
      </c>
      <c r="V5460">
        <v>4041.2124979999999</v>
      </c>
      <c r="W5460">
        <v>0</v>
      </c>
      <c r="X5460">
        <v>0</v>
      </c>
      <c r="Y5460">
        <v>0</v>
      </c>
      <c r="Z5460">
        <v>0</v>
      </c>
    </row>
    <row r="5461" spans="1:26" x14ac:dyDescent="0.3">
      <c r="A5461">
        <v>2772718</v>
      </c>
      <c r="B5461">
        <v>1</v>
      </c>
      <c r="C5461" t="s">
        <v>76</v>
      </c>
      <c r="D5461" t="s">
        <v>84</v>
      </c>
      <c r="E5461" t="s">
        <v>158</v>
      </c>
      <c r="F5461" t="s">
        <v>15104</v>
      </c>
      <c r="G5461" t="s">
        <v>199</v>
      </c>
      <c r="H5461" t="s">
        <v>47</v>
      </c>
      <c r="I5461" t="s">
        <v>129</v>
      </c>
      <c r="J5461" t="s">
        <v>130</v>
      </c>
      <c r="K5461" t="s">
        <v>131</v>
      </c>
      <c r="L5461" t="s">
        <v>15105</v>
      </c>
      <c r="M5461" t="s">
        <v>15106</v>
      </c>
      <c r="N5461">
        <v>8.8888887999999999E-2</v>
      </c>
      <c r="O5461">
        <v>3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0.26666699999999999</v>
      </c>
      <c r="V5461">
        <v>0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2772722</v>
      </c>
      <c r="B5462">
        <v>1</v>
      </c>
      <c r="C5462" t="s">
        <v>76</v>
      </c>
      <c r="D5462" t="s">
        <v>78</v>
      </c>
      <c r="E5462" t="s">
        <v>145</v>
      </c>
      <c r="F5462" t="s">
        <v>15107</v>
      </c>
      <c r="G5462" t="s">
        <v>128</v>
      </c>
      <c r="H5462" t="s">
        <v>46</v>
      </c>
      <c r="I5462" t="s">
        <v>129</v>
      </c>
      <c r="J5462" t="s">
        <v>130</v>
      </c>
      <c r="K5462" t="s">
        <v>131</v>
      </c>
      <c r="L5462" t="s">
        <v>15108</v>
      </c>
      <c r="M5462" t="s">
        <v>15109</v>
      </c>
      <c r="N5462">
        <v>2.2686111109999998</v>
      </c>
      <c r="O5462">
        <v>0</v>
      </c>
      <c r="P5462">
        <v>135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306.26249999999999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2772734</v>
      </c>
      <c r="B5463">
        <v>1</v>
      </c>
      <c r="C5463" t="s">
        <v>77</v>
      </c>
      <c r="D5463" t="s">
        <v>108</v>
      </c>
      <c r="E5463" t="s">
        <v>167</v>
      </c>
      <c r="F5463" t="s">
        <v>15110</v>
      </c>
      <c r="G5463" t="s">
        <v>195</v>
      </c>
      <c r="H5463" t="s">
        <v>46</v>
      </c>
      <c r="I5463" t="s">
        <v>129</v>
      </c>
      <c r="J5463" t="s">
        <v>130</v>
      </c>
      <c r="K5463" t="s">
        <v>131</v>
      </c>
      <c r="L5463" t="s">
        <v>15111</v>
      </c>
      <c r="M5463" t="s">
        <v>15112</v>
      </c>
      <c r="N5463">
        <v>1.201944444</v>
      </c>
      <c r="O5463">
        <v>0</v>
      </c>
      <c r="P5463">
        <v>62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74.520555999999999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2772736</v>
      </c>
      <c r="B5464">
        <v>1</v>
      </c>
      <c r="C5464" t="s">
        <v>76</v>
      </c>
      <c r="D5464" t="s">
        <v>106</v>
      </c>
      <c r="E5464" t="s">
        <v>153</v>
      </c>
      <c r="F5464" t="s">
        <v>8088</v>
      </c>
      <c r="G5464" t="s">
        <v>206</v>
      </c>
      <c r="H5464" t="s">
        <v>46</v>
      </c>
      <c r="I5464" t="s">
        <v>129</v>
      </c>
      <c r="J5464" t="s">
        <v>130</v>
      </c>
      <c r="K5464" t="s">
        <v>131</v>
      </c>
      <c r="L5464" t="s">
        <v>15113</v>
      </c>
      <c r="M5464" t="s">
        <v>15114</v>
      </c>
      <c r="N5464">
        <v>2.4363888880000002</v>
      </c>
      <c r="O5464">
        <v>0</v>
      </c>
      <c r="P5464">
        <v>12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29.236667000000001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2772737</v>
      </c>
      <c r="B5465">
        <v>1</v>
      </c>
      <c r="C5465" t="s">
        <v>76</v>
      </c>
      <c r="D5465" t="s">
        <v>98</v>
      </c>
      <c r="E5465" t="s">
        <v>222</v>
      </c>
      <c r="F5465" t="s">
        <v>15115</v>
      </c>
      <c r="G5465" t="s">
        <v>199</v>
      </c>
      <c r="H5465" t="s">
        <v>47</v>
      </c>
      <c r="I5465" t="s">
        <v>129</v>
      </c>
      <c r="J5465" t="s">
        <v>130</v>
      </c>
      <c r="K5465" t="s">
        <v>131</v>
      </c>
      <c r="L5465" t="s">
        <v>15116</v>
      </c>
      <c r="M5465" t="s">
        <v>15117</v>
      </c>
      <c r="N5465">
        <v>0.36111111099999998</v>
      </c>
      <c r="O5465">
        <v>2</v>
      </c>
      <c r="P5465">
        <v>110</v>
      </c>
      <c r="Q5465">
        <v>0</v>
      </c>
      <c r="R5465">
        <v>100</v>
      </c>
      <c r="S5465">
        <v>8</v>
      </c>
      <c r="T5465">
        <v>1353</v>
      </c>
      <c r="U5465">
        <v>0.72222200000000003</v>
      </c>
      <c r="V5465">
        <v>39.722222000000002</v>
      </c>
      <c r="W5465">
        <v>0</v>
      </c>
      <c r="X5465">
        <v>36.111111000000001</v>
      </c>
      <c r="Y5465">
        <v>2.8888889999999998</v>
      </c>
      <c r="Z5465">
        <v>488.58333299999998</v>
      </c>
    </row>
    <row r="5466" spans="1:26" x14ac:dyDescent="0.3">
      <c r="A5466">
        <v>2772738</v>
      </c>
      <c r="B5466">
        <v>1</v>
      </c>
      <c r="C5466" t="s">
        <v>76</v>
      </c>
      <c r="D5466" t="s">
        <v>78</v>
      </c>
      <c r="E5466" t="s">
        <v>145</v>
      </c>
      <c r="F5466" t="s">
        <v>15118</v>
      </c>
      <c r="G5466" t="s">
        <v>128</v>
      </c>
      <c r="H5466" t="s">
        <v>46</v>
      </c>
      <c r="I5466" t="s">
        <v>129</v>
      </c>
      <c r="J5466" t="s">
        <v>130</v>
      </c>
      <c r="K5466" t="s">
        <v>131</v>
      </c>
      <c r="L5466" t="s">
        <v>15119</v>
      </c>
      <c r="M5466" t="s">
        <v>15120</v>
      </c>
      <c r="N5466">
        <v>2.0461111110000001</v>
      </c>
      <c r="O5466">
        <v>0</v>
      </c>
      <c r="P5466">
        <v>20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40.922221999999998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2772791</v>
      </c>
      <c r="B5467">
        <v>1</v>
      </c>
      <c r="C5467" t="s">
        <v>76</v>
      </c>
      <c r="D5467" t="s">
        <v>78</v>
      </c>
      <c r="E5467" t="s">
        <v>167</v>
      </c>
      <c r="F5467" t="s">
        <v>4209</v>
      </c>
      <c r="G5467" t="s">
        <v>160</v>
      </c>
      <c r="H5467" t="s">
        <v>46</v>
      </c>
      <c r="I5467" t="s">
        <v>129</v>
      </c>
      <c r="J5467" t="s">
        <v>130</v>
      </c>
      <c r="K5467" t="s">
        <v>131</v>
      </c>
      <c r="L5467" t="s">
        <v>15119</v>
      </c>
      <c r="M5467" t="s">
        <v>15121</v>
      </c>
      <c r="N5467">
        <v>2.48</v>
      </c>
      <c r="O5467">
        <v>0</v>
      </c>
      <c r="P5467">
        <v>434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1076.32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2772750</v>
      </c>
      <c r="B5468">
        <v>1</v>
      </c>
      <c r="C5468" t="s">
        <v>77</v>
      </c>
      <c r="D5468" t="s">
        <v>114</v>
      </c>
      <c r="E5468" t="s">
        <v>126</v>
      </c>
      <c r="F5468" t="s">
        <v>11760</v>
      </c>
      <c r="G5468" t="s">
        <v>128</v>
      </c>
      <c r="H5468" t="s">
        <v>46</v>
      </c>
      <c r="I5468" t="s">
        <v>129</v>
      </c>
      <c r="J5468" t="s">
        <v>130</v>
      </c>
      <c r="K5468" t="s">
        <v>131</v>
      </c>
      <c r="L5468" t="s">
        <v>15122</v>
      </c>
      <c r="M5468" t="s">
        <v>15123</v>
      </c>
      <c r="N5468">
        <v>2.1150000000000002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36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76.14</v>
      </c>
    </row>
    <row r="5469" spans="1:26" x14ac:dyDescent="0.3">
      <c r="A5469">
        <v>2772739</v>
      </c>
      <c r="B5469">
        <v>1</v>
      </c>
      <c r="C5469" t="s">
        <v>76</v>
      </c>
      <c r="D5469" t="s">
        <v>92</v>
      </c>
      <c r="E5469" t="s">
        <v>222</v>
      </c>
      <c r="F5469" t="s">
        <v>15124</v>
      </c>
      <c r="G5469" t="s">
        <v>728</v>
      </c>
      <c r="H5469" t="s">
        <v>47</v>
      </c>
      <c r="I5469" t="s">
        <v>129</v>
      </c>
      <c r="J5469" t="s">
        <v>130</v>
      </c>
      <c r="K5469" t="s">
        <v>142</v>
      </c>
      <c r="L5469" t="s">
        <v>15125</v>
      </c>
      <c r="M5469" t="s">
        <v>15126</v>
      </c>
      <c r="N5469">
        <v>8.3333332999999996E-2</v>
      </c>
      <c r="O5469">
        <v>0</v>
      </c>
      <c r="P5469">
        <v>0</v>
      </c>
      <c r="Q5469">
        <v>45</v>
      </c>
      <c r="R5469">
        <v>5497</v>
      </c>
      <c r="S5469">
        <v>0</v>
      </c>
      <c r="T5469">
        <v>0</v>
      </c>
      <c r="U5469">
        <v>0</v>
      </c>
      <c r="V5469">
        <v>0</v>
      </c>
      <c r="W5469">
        <v>3.75</v>
      </c>
      <c r="X5469">
        <v>458.08333199999998</v>
      </c>
      <c r="Y5469">
        <v>0</v>
      </c>
      <c r="Z5469">
        <v>0</v>
      </c>
    </row>
    <row r="5470" spans="1:26" x14ac:dyDescent="0.3">
      <c r="A5470">
        <v>2772749</v>
      </c>
      <c r="B5470">
        <v>1</v>
      </c>
      <c r="C5470" t="s">
        <v>76</v>
      </c>
      <c r="D5470" t="s">
        <v>92</v>
      </c>
      <c r="E5470" t="s">
        <v>222</v>
      </c>
      <c r="F5470" t="s">
        <v>15127</v>
      </c>
      <c r="G5470" t="s">
        <v>728</v>
      </c>
      <c r="H5470" t="s">
        <v>47</v>
      </c>
      <c r="I5470" t="s">
        <v>129</v>
      </c>
      <c r="J5470" t="s">
        <v>130</v>
      </c>
      <c r="K5470" t="s">
        <v>142</v>
      </c>
      <c r="L5470" t="s">
        <v>15128</v>
      </c>
      <c r="M5470" t="s">
        <v>15129</v>
      </c>
      <c r="N5470">
        <v>5.5277777E-2</v>
      </c>
      <c r="O5470">
        <v>0</v>
      </c>
      <c r="P5470">
        <v>0</v>
      </c>
      <c r="Q5470">
        <v>16</v>
      </c>
      <c r="R5470">
        <v>7446</v>
      </c>
      <c r="S5470">
        <v>2</v>
      </c>
      <c r="T5470">
        <v>2279</v>
      </c>
      <c r="U5470">
        <v>0</v>
      </c>
      <c r="V5470">
        <v>0</v>
      </c>
      <c r="W5470">
        <v>0.88444400000000001</v>
      </c>
      <c r="X5470">
        <v>411.59832799999998</v>
      </c>
      <c r="Y5470">
        <v>0.110556</v>
      </c>
      <c r="Z5470">
        <v>125.978054</v>
      </c>
    </row>
    <row r="5471" spans="1:26" x14ac:dyDescent="0.3">
      <c r="A5471">
        <v>2772757</v>
      </c>
      <c r="B5471">
        <v>1</v>
      </c>
      <c r="C5471" t="s">
        <v>76</v>
      </c>
      <c r="D5471" t="s">
        <v>98</v>
      </c>
      <c r="E5471" t="s">
        <v>126</v>
      </c>
      <c r="F5471" t="s">
        <v>15130</v>
      </c>
      <c r="G5471" t="s">
        <v>128</v>
      </c>
      <c r="H5471" t="s">
        <v>46</v>
      </c>
      <c r="I5471" t="s">
        <v>129</v>
      </c>
      <c r="J5471" t="s">
        <v>130</v>
      </c>
      <c r="K5471" t="s">
        <v>131</v>
      </c>
      <c r="L5471" t="s">
        <v>15131</v>
      </c>
      <c r="M5471" t="s">
        <v>15132</v>
      </c>
      <c r="N5471">
        <v>3.1147222220000002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34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105.90055599999999</v>
      </c>
    </row>
    <row r="5472" spans="1:26" x14ac:dyDescent="0.3">
      <c r="A5472">
        <v>2772759</v>
      </c>
      <c r="B5472">
        <v>1</v>
      </c>
      <c r="C5472" t="s">
        <v>76</v>
      </c>
      <c r="D5472" t="s">
        <v>82</v>
      </c>
      <c r="E5472" t="s">
        <v>126</v>
      </c>
      <c r="F5472" t="s">
        <v>10800</v>
      </c>
      <c r="G5472" t="s">
        <v>128</v>
      </c>
      <c r="H5472" t="s">
        <v>46</v>
      </c>
      <c r="I5472" t="s">
        <v>129</v>
      </c>
      <c r="J5472" t="s">
        <v>130</v>
      </c>
      <c r="K5472" t="s">
        <v>131</v>
      </c>
      <c r="L5472" t="s">
        <v>15133</v>
      </c>
      <c r="M5472" t="s">
        <v>15134</v>
      </c>
      <c r="N5472">
        <v>1.889444444</v>
      </c>
      <c r="O5472">
        <v>0</v>
      </c>
      <c r="P5472">
        <v>17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32.120556000000001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2772761</v>
      </c>
      <c r="B5473">
        <v>1</v>
      </c>
      <c r="C5473" t="s">
        <v>76</v>
      </c>
      <c r="D5473" t="s">
        <v>91</v>
      </c>
      <c r="E5473" t="s">
        <v>153</v>
      </c>
      <c r="F5473" t="s">
        <v>15135</v>
      </c>
      <c r="G5473" t="s">
        <v>155</v>
      </c>
      <c r="H5473" t="s">
        <v>46</v>
      </c>
      <c r="I5473" t="s">
        <v>129</v>
      </c>
      <c r="J5473" t="s">
        <v>130</v>
      </c>
      <c r="K5473" t="s">
        <v>131</v>
      </c>
      <c r="L5473" t="s">
        <v>15136</v>
      </c>
      <c r="M5473" t="s">
        <v>15137</v>
      </c>
      <c r="N5473">
        <v>5.596666666</v>
      </c>
      <c r="O5473">
        <v>0</v>
      </c>
      <c r="P5473">
        <v>11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61.563333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2772766</v>
      </c>
      <c r="B5474">
        <v>1</v>
      </c>
      <c r="C5474" t="s">
        <v>76</v>
      </c>
      <c r="D5474" t="s">
        <v>90</v>
      </c>
      <c r="E5474" t="s">
        <v>167</v>
      </c>
      <c r="F5474" t="s">
        <v>5546</v>
      </c>
      <c r="G5474" t="s">
        <v>195</v>
      </c>
      <c r="H5474" t="s">
        <v>46</v>
      </c>
      <c r="I5474" t="s">
        <v>129</v>
      </c>
      <c r="J5474" t="s">
        <v>130</v>
      </c>
      <c r="K5474" t="s">
        <v>131</v>
      </c>
      <c r="L5474" t="s">
        <v>15138</v>
      </c>
      <c r="M5474" t="s">
        <v>15139</v>
      </c>
      <c r="N5474">
        <v>2.6011111109999998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58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150.86444399999999</v>
      </c>
    </row>
    <row r="5475" spans="1:26" x14ac:dyDescent="0.3">
      <c r="A5475">
        <v>2772765</v>
      </c>
      <c r="B5475">
        <v>1</v>
      </c>
      <c r="C5475" t="s">
        <v>77</v>
      </c>
      <c r="D5475" t="s">
        <v>108</v>
      </c>
      <c r="E5475" t="s">
        <v>153</v>
      </c>
      <c r="F5475" t="s">
        <v>15140</v>
      </c>
      <c r="G5475" t="s">
        <v>249</v>
      </c>
      <c r="H5475" t="s">
        <v>46</v>
      </c>
      <c r="I5475" t="s">
        <v>129</v>
      </c>
      <c r="J5475" t="s">
        <v>130</v>
      </c>
      <c r="K5475" t="s">
        <v>131</v>
      </c>
      <c r="L5475" t="s">
        <v>15141</v>
      </c>
      <c r="M5475" t="s">
        <v>15142</v>
      </c>
      <c r="N5475">
        <v>2.4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2.4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2772769</v>
      </c>
      <c r="B5476">
        <v>1</v>
      </c>
      <c r="C5476" t="s">
        <v>77</v>
      </c>
      <c r="D5476" t="s">
        <v>108</v>
      </c>
      <c r="E5476" t="s">
        <v>126</v>
      </c>
      <c r="F5476" t="s">
        <v>3468</v>
      </c>
      <c r="G5476" t="s">
        <v>1924</v>
      </c>
      <c r="H5476" t="s">
        <v>46</v>
      </c>
      <c r="I5476" t="s">
        <v>129</v>
      </c>
      <c r="J5476" t="s">
        <v>130</v>
      </c>
      <c r="K5476" t="s">
        <v>131</v>
      </c>
      <c r="L5476" t="s">
        <v>15143</v>
      </c>
      <c r="M5476" t="s">
        <v>15144</v>
      </c>
      <c r="N5476">
        <v>1.465833333</v>
      </c>
      <c r="O5476">
        <v>0</v>
      </c>
      <c r="P5476">
        <v>35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51.304167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2772771</v>
      </c>
      <c r="B5477">
        <v>1</v>
      </c>
      <c r="C5477" t="s">
        <v>76</v>
      </c>
      <c r="D5477" t="s">
        <v>84</v>
      </c>
      <c r="E5477" t="s">
        <v>153</v>
      </c>
      <c r="F5477" t="s">
        <v>15145</v>
      </c>
      <c r="G5477" t="s">
        <v>206</v>
      </c>
      <c r="H5477" t="s">
        <v>46</v>
      </c>
      <c r="I5477" t="s">
        <v>129</v>
      </c>
      <c r="J5477" t="s">
        <v>130</v>
      </c>
      <c r="K5477" t="s">
        <v>131</v>
      </c>
      <c r="L5477" t="s">
        <v>15146</v>
      </c>
      <c r="M5477" t="s">
        <v>15147</v>
      </c>
      <c r="N5477">
        <v>1.122222222</v>
      </c>
      <c r="O5477">
        <v>0</v>
      </c>
      <c r="P5477">
        <v>39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43.766666999999998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2772782</v>
      </c>
      <c r="B5478">
        <v>1</v>
      </c>
      <c r="C5478" t="s">
        <v>76</v>
      </c>
      <c r="D5478" t="s">
        <v>78</v>
      </c>
      <c r="E5478" t="s">
        <v>126</v>
      </c>
      <c r="F5478" t="s">
        <v>1026</v>
      </c>
      <c r="G5478" t="s">
        <v>128</v>
      </c>
      <c r="H5478" t="s">
        <v>46</v>
      </c>
      <c r="I5478" t="s">
        <v>129</v>
      </c>
      <c r="J5478" t="s">
        <v>130</v>
      </c>
      <c r="K5478" t="s">
        <v>131</v>
      </c>
      <c r="L5478" t="s">
        <v>15148</v>
      </c>
      <c r="M5478" t="s">
        <v>15149</v>
      </c>
      <c r="N5478">
        <v>1.451944444</v>
      </c>
      <c r="O5478">
        <v>0</v>
      </c>
      <c r="P5478">
        <v>146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211.983889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2772776</v>
      </c>
      <c r="B5479">
        <v>1</v>
      </c>
      <c r="C5479" t="s">
        <v>76</v>
      </c>
      <c r="D5479" t="s">
        <v>90</v>
      </c>
      <c r="E5479" t="s">
        <v>126</v>
      </c>
      <c r="F5479" t="s">
        <v>15150</v>
      </c>
      <c r="G5479" t="s">
        <v>128</v>
      </c>
      <c r="H5479" t="s">
        <v>46</v>
      </c>
      <c r="I5479" t="s">
        <v>129</v>
      </c>
      <c r="J5479" t="s">
        <v>130</v>
      </c>
      <c r="K5479" t="s">
        <v>131</v>
      </c>
      <c r="L5479" t="s">
        <v>15151</v>
      </c>
      <c r="M5479" t="s">
        <v>15152</v>
      </c>
      <c r="N5479">
        <v>5.6230555549999997</v>
      </c>
      <c r="O5479">
        <v>0</v>
      </c>
      <c r="P5479">
        <v>269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1512.601944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2772783</v>
      </c>
      <c r="B5480">
        <v>1</v>
      </c>
      <c r="C5480" t="s">
        <v>76</v>
      </c>
      <c r="D5480" t="s">
        <v>99</v>
      </c>
      <c r="E5480" t="s">
        <v>158</v>
      </c>
      <c r="F5480" t="s">
        <v>2702</v>
      </c>
      <c r="G5480" t="s">
        <v>199</v>
      </c>
      <c r="H5480" t="s">
        <v>47</v>
      </c>
      <c r="I5480" t="s">
        <v>129</v>
      </c>
      <c r="J5480" t="s">
        <v>130</v>
      </c>
      <c r="K5480" t="s">
        <v>131</v>
      </c>
      <c r="L5480" t="s">
        <v>15153</v>
      </c>
      <c r="M5480" t="s">
        <v>15154</v>
      </c>
      <c r="N5480">
        <v>4.9191666659999997</v>
      </c>
      <c r="O5480">
        <v>53</v>
      </c>
      <c r="P5480">
        <v>85</v>
      </c>
      <c r="Q5480">
        <v>0</v>
      </c>
      <c r="R5480">
        <v>0</v>
      </c>
      <c r="S5480">
        <v>0</v>
      </c>
      <c r="T5480">
        <v>0</v>
      </c>
      <c r="U5480">
        <v>260.71583299999998</v>
      </c>
      <c r="V5480">
        <v>418.129167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2772788</v>
      </c>
      <c r="B5481">
        <v>1</v>
      </c>
      <c r="C5481" t="s">
        <v>76</v>
      </c>
      <c r="D5481" t="s">
        <v>94</v>
      </c>
      <c r="E5481" t="s">
        <v>126</v>
      </c>
      <c r="F5481" t="s">
        <v>15155</v>
      </c>
      <c r="G5481" t="s">
        <v>128</v>
      </c>
      <c r="H5481" t="s">
        <v>46</v>
      </c>
      <c r="I5481" t="s">
        <v>129</v>
      </c>
      <c r="J5481" t="s">
        <v>130</v>
      </c>
      <c r="K5481" t="s">
        <v>131</v>
      </c>
      <c r="L5481" t="s">
        <v>15156</v>
      </c>
      <c r="M5481" t="s">
        <v>15157</v>
      </c>
      <c r="N5481">
        <v>3.6783333329999999</v>
      </c>
      <c r="O5481">
        <v>0</v>
      </c>
      <c r="P5481">
        <v>0</v>
      </c>
      <c r="Q5481">
        <v>0</v>
      </c>
      <c r="R5481">
        <v>14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51.496667000000002</v>
      </c>
      <c r="Y5481">
        <v>0</v>
      </c>
      <c r="Z5481">
        <v>0</v>
      </c>
    </row>
    <row r="5482" spans="1:26" x14ac:dyDescent="0.3">
      <c r="A5482">
        <v>2772796</v>
      </c>
      <c r="B5482">
        <v>1</v>
      </c>
      <c r="C5482" t="s">
        <v>76</v>
      </c>
      <c r="D5482" t="s">
        <v>78</v>
      </c>
      <c r="E5482" t="s">
        <v>145</v>
      </c>
      <c r="F5482" t="s">
        <v>15158</v>
      </c>
      <c r="G5482" t="s">
        <v>135</v>
      </c>
      <c r="H5482" t="s">
        <v>46</v>
      </c>
      <c r="I5482" t="s">
        <v>129</v>
      </c>
      <c r="J5482" t="s">
        <v>130</v>
      </c>
      <c r="K5482" t="s">
        <v>131</v>
      </c>
      <c r="L5482" t="s">
        <v>15159</v>
      </c>
      <c r="M5482" t="s">
        <v>15160</v>
      </c>
      <c r="N5482">
        <v>0.65861111100000003</v>
      </c>
      <c r="O5482">
        <v>0</v>
      </c>
      <c r="P5482">
        <v>53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34.906388999999997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2772798</v>
      </c>
      <c r="B5483">
        <v>1</v>
      </c>
      <c r="C5483" t="s">
        <v>76</v>
      </c>
      <c r="D5483" t="s">
        <v>101</v>
      </c>
      <c r="E5483" t="s">
        <v>163</v>
      </c>
      <c r="F5483" t="s">
        <v>12349</v>
      </c>
      <c r="G5483" t="s">
        <v>264</v>
      </c>
      <c r="H5483" t="s">
        <v>47</v>
      </c>
      <c r="I5483" t="s">
        <v>129</v>
      </c>
      <c r="J5483" t="s">
        <v>130</v>
      </c>
      <c r="K5483" t="s">
        <v>131</v>
      </c>
      <c r="L5483" t="s">
        <v>15161</v>
      </c>
      <c r="M5483" t="s">
        <v>15162</v>
      </c>
      <c r="N5483">
        <v>4.1663888880000002</v>
      </c>
      <c r="O5483">
        <v>1</v>
      </c>
      <c r="P5483">
        <v>158</v>
      </c>
      <c r="Q5483">
        <v>0</v>
      </c>
      <c r="R5483">
        <v>0</v>
      </c>
      <c r="S5483">
        <v>0</v>
      </c>
      <c r="T5483">
        <v>0</v>
      </c>
      <c r="U5483">
        <v>4.1663889999999997</v>
      </c>
      <c r="V5483">
        <v>658.289444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2772808</v>
      </c>
      <c r="B5484">
        <v>1</v>
      </c>
      <c r="C5484" t="s">
        <v>76</v>
      </c>
      <c r="D5484" t="s">
        <v>86</v>
      </c>
      <c r="E5484" t="s">
        <v>153</v>
      </c>
      <c r="F5484" t="s">
        <v>15163</v>
      </c>
      <c r="G5484" t="s">
        <v>155</v>
      </c>
      <c r="H5484" t="s">
        <v>46</v>
      </c>
      <c r="I5484" t="s">
        <v>129</v>
      </c>
      <c r="J5484" t="s">
        <v>130</v>
      </c>
      <c r="K5484" t="s">
        <v>131</v>
      </c>
      <c r="L5484" t="s">
        <v>15164</v>
      </c>
      <c r="M5484" t="s">
        <v>15165</v>
      </c>
      <c r="N5484">
        <v>1.0377777770000001</v>
      </c>
      <c r="O5484">
        <v>0</v>
      </c>
      <c r="P5484">
        <v>2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2.0755560000000002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2772802</v>
      </c>
      <c r="B5485">
        <v>1</v>
      </c>
      <c r="C5485" t="s">
        <v>77</v>
      </c>
      <c r="D5485" t="s">
        <v>108</v>
      </c>
      <c r="E5485" t="s">
        <v>222</v>
      </c>
      <c r="F5485" t="s">
        <v>15166</v>
      </c>
      <c r="G5485" t="s">
        <v>199</v>
      </c>
      <c r="H5485" t="s">
        <v>47</v>
      </c>
      <c r="I5485" t="s">
        <v>129</v>
      </c>
      <c r="J5485" t="s">
        <v>130</v>
      </c>
      <c r="K5485" t="s">
        <v>131</v>
      </c>
      <c r="L5485" t="s">
        <v>15167</v>
      </c>
      <c r="M5485" t="s">
        <v>15168</v>
      </c>
      <c r="N5485">
        <v>0.105</v>
      </c>
      <c r="O5485">
        <v>143</v>
      </c>
      <c r="P5485">
        <v>661</v>
      </c>
      <c r="Q5485">
        <v>0</v>
      </c>
      <c r="R5485">
        <v>0</v>
      </c>
      <c r="S5485">
        <v>0</v>
      </c>
      <c r="T5485">
        <v>0</v>
      </c>
      <c r="U5485">
        <v>15.015000000000001</v>
      </c>
      <c r="V5485">
        <v>69.405000000000001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2772805</v>
      </c>
      <c r="B5486">
        <v>1</v>
      </c>
      <c r="C5486" t="s">
        <v>76</v>
      </c>
      <c r="D5486" t="s">
        <v>93</v>
      </c>
      <c r="E5486" t="s">
        <v>126</v>
      </c>
      <c r="F5486" t="s">
        <v>7191</v>
      </c>
      <c r="G5486" t="s">
        <v>128</v>
      </c>
      <c r="H5486" t="s">
        <v>46</v>
      </c>
      <c r="I5486" t="s">
        <v>129</v>
      </c>
      <c r="J5486" t="s">
        <v>130</v>
      </c>
      <c r="K5486" t="s">
        <v>131</v>
      </c>
      <c r="L5486" t="s">
        <v>15169</v>
      </c>
      <c r="M5486" t="s">
        <v>15170</v>
      </c>
      <c r="N5486">
        <v>3.9422222219999998</v>
      </c>
      <c r="O5486">
        <v>0</v>
      </c>
      <c r="P5486">
        <v>57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224.70666700000001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2772810</v>
      </c>
      <c r="B5487">
        <v>1</v>
      </c>
      <c r="C5487" t="s">
        <v>76</v>
      </c>
      <c r="D5487" t="s">
        <v>93</v>
      </c>
      <c r="E5487" t="s">
        <v>153</v>
      </c>
      <c r="F5487" t="s">
        <v>15171</v>
      </c>
      <c r="G5487" t="s">
        <v>249</v>
      </c>
      <c r="H5487" t="s">
        <v>46</v>
      </c>
      <c r="I5487" t="s">
        <v>129</v>
      </c>
      <c r="J5487" t="s">
        <v>130</v>
      </c>
      <c r="K5487" t="s">
        <v>131</v>
      </c>
      <c r="L5487" t="s">
        <v>15172</v>
      </c>
      <c r="M5487" t="s">
        <v>15173</v>
      </c>
      <c r="N5487">
        <v>5.0724999999999998</v>
      </c>
      <c r="O5487">
        <v>0</v>
      </c>
      <c r="P5487">
        <v>4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20.29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2772811</v>
      </c>
      <c r="B5488">
        <v>1</v>
      </c>
      <c r="C5488" t="s">
        <v>76</v>
      </c>
      <c r="D5488" t="s">
        <v>96</v>
      </c>
      <c r="E5488" t="s">
        <v>163</v>
      </c>
      <c r="F5488" t="s">
        <v>15174</v>
      </c>
      <c r="G5488" t="s">
        <v>264</v>
      </c>
      <c r="H5488" t="s">
        <v>47</v>
      </c>
      <c r="I5488" t="s">
        <v>129</v>
      </c>
      <c r="J5488" t="s">
        <v>130</v>
      </c>
      <c r="K5488" t="s">
        <v>131</v>
      </c>
      <c r="L5488" t="s">
        <v>15175</v>
      </c>
      <c r="M5488" t="s">
        <v>15176</v>
      </c>
      <c r="N5488">
        <v>1.8177777770000001</v>
      </c>
      <c r="O5488">
        <v>0</v>
      </c>
      <c r="P5488">
        <v>66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119.973333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2772813</v>
      </c>
      <c r="B5489">
        <v>1</v>
      </c>
      <c r="C5489" t="s">
        <v>77</v>
      </c>
      <c r="D5489" t="s">
        <v>124</v>
      </c>
      <c r="E5489" t="s">
        <v>222</v>
      </c>
      <c r="F5489" t="s">
        <v>7610</v>
      </c>
      <c r="G5489" t="s">
        <v>344</v>
      </c>
      <c r="H5489" t="s">
        <v>47</v>
      </c>
      <c r="I5489" t="s">
        <v>129</v>
      </c>
      <c r="J5489" t="s">
        <v>130</v>
      </c>
      <c r="K5489" t="s">
        <v>142</v>
      </c>
      <c r="L5489" t="s">
        <v>15177</v>
      </c>
      <c r="M5489" t="s">
        <v>15178</v>
      </c>
      <c r="N5489">
        <v>1.4075</v>
      </c>
      <c r="O5489">
        <v>86</v>
      </c>
      <c r="P5489">
        <v>3049</v>
      </c>
      <c r="Q5489">
        <v>0</v>
      </c>
      <c r="R5489">
        <v>0</v>
      </c>
      <c r="S5489">
        <v>10</v>
      </c>
      <c r="T5489">
        <v>898</v>
      </c>
      <c r="U5489">
        <v>121.045</v>
      </c>
      <c r="V5489">
        <v>4291.4674999999997</v>
      </c>
      <c r="W5489">
        <v>0</v>
      </c>
      <c r="X5489">
        <v>0</v>
      </c>
      <c r="Y5489">
        <v>14.074999999999999</v>
      </c>
      <c r="Z5489">
        <v>1263.9349999999999</v>
      </c>
    </row>
    <row r="5490" spans="1:26" x14ac:dyDescent="0.3">
      <c r="A5490">
        <v>2772814</v>
      </c>
      <c r="B5490">
        <v>1</v>
      </c>
      <c r="C5490" t="s">
        <v>76</v>
      </c>
      <c r="D5490" t="s">
        <v>103</v>
      </c>
      <c r="E5490" t="s">
        <v>167</v>
      </c>
      <c r="F5490" t="s">
        <v>15179</v>
      </c>
      <c r="G5490" t="s">
        <v>2281</v>
      </c>
      <c r="H5490" t="s">
        <v>46</v>
      </c>
      <c r="I5490" t="s">
        <v>129</v>
      </c>
      <c r="J5490" t="s">
        <v>130</v>
      </c>
      <c r="K5490" t="s">
        <v>131</v>
      </c>
      <c r="L5490" t="s">
        <v>15180</v>
      </c>
      <c r="M5490" t="s">
        <v>15181</v>
      </c>
      <c r="N5490">
        <v>0.60694444400000003</v>
      </c>
      <c r="O5490">
        <v>0</v>
      </c>
      <c r="P5490">
        <v>0</v>
      </c>
      <c r="Q5490">
        <v>0</v>
      </c>
      <c r="R5490">
        <v>626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379.94722200000001</v>
      </c>
      <c r="Y5490">
        <v>0</v>
      </c>
      <c r="Z5490">
        <v>0</v>
      </c>
    </row>
    <row r="5491" spans="1:26" x14ac:dyDescent="0.3">
      <c r="A5491">
        <v>2772816</v>
      </c>
      <c r="B5491">
        <v>1</v>
      </c>
      <c r="C5491" t="s">
        <v>77</v>
      </c>
      <c r="D5491" t="s">
        <v>123</v>
      </c>
      <c r="E5491" t="s">
        <v>158</v>
      </c>
      <c r="F5491" t="s">
        <v>159</v>
      </c>
      <c r="G5491" t="s">
        <v>344</v>
      </c>
      <c r="H5491" t="s">
        <v>47</v>
      </c>
      <c r="I5491" t="s">
        <v>129</v>
      </c>
      <c r="J5491" t="s">
        <v>130</v>
      </c>
      <c r="K5491" t="s">
        <v>142</v>
      </c>
      <c r="L5491" t="s">
        <v>15182</v>
      </c>
      <c r="M5491" t="s">
        <v>15183</v>
      </c>
      <c r="N5491">
        <v>5.0972222220000001</v>
      </c>
      <c r="O5491">
        <v>213</v>
      </c>
      <c r="P5491">
        <v>141</v>
      </c>
      <c r="Q5491">
        <v>0</v>
      </c>
      <c r="R5491">
        <v>0</v>
      </c>
      <c r="S5491">
        <v>0</v>
      </c>
      <c r="T5491">
        <v>0</v>
      </c>
      <c r="U5491">
        <v>1085.708333</v>
      </c>
      <c r="V5491">
        <v>718.70833300000004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2772831</v>
      </c>
      <c r="B5492">
        <v>1</v>
      </c>
      <c r="C5492" t="s">
        <v>76</v>
      </c>
      <c r="D5492" t="s">
        <v>80</v>
      </c>
      <c r="E5492" t="s">
        <v>153</v>
      </c>
      <c r="F5492" t="s">
        <v>15184</v>
      </c>
      <c r="G5492" t="s">
        <v>155</v>
      </c>
      <c r="H5492" t="s">
        <v>46</v>
      </c>
      <c r="I5492" t="s">
        <v>129</v>
      </c>
      <c r="J5492" t="s">
        <v>130</v>
      </c>
      <c r="K5492" t="s">
        <v>131</v>
      </c>
      <c r="L5492" t="s">
        <v>15185</v>
      </c>
      <c r="M5492" t="s">
        <v>15186</v>
      </c>
      <c r="N5492">
        <v>2.9358333330000002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2.9358330000000001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2772818</v>
      </c>
      <c r="B5493">
        <v>1</v>
      </c>
      <c r="C5493" t="s">
        <v>76</v>
      </c>
      <c r="D5493" t="s">
        <v>104</v>
      </c>
      <c r="E5493" t="s">
        <v>167</v>
      </c>
      <c r="F5493" t="s">
        <v>15187</v>
      </c>
      <c r="G5493" t="s">
        <v>348</v>
      </c>
      <c r="H5493" t="s">
        <v>46</v>
      </c>
      <c r="I5493" t="s">
        <v>129</v>
      </c>
      <c r="J5493" t="s">
        <v>130</v>
      </c>
      <c r="K5493" t="s">
        <v>142</v>
      </c>
      <c r="L5493" t="s">
        <v>15188</v>
      </c>
      <c r="M5493" t="s">
        <v>15189</v>
      </c>
      <c r="N5493">
        <v>2.3530555550000001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42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98.828333000000001</v>
      </c>
    </row>
    <row r="5494" spans="1:26" x14ac:dyDescent="0.3">
      <c r="A5494">
        <v>2772830</v>
      </c>
      <c r="B5494">
        <v>1</v>
      </c>
      <c r="C5494" t="s">
        <v>76</v>
      </c>
      <c r="D5494" t="s">
        <v>78</v>
      </c>
      <c r="E5494" t="s">
        <v>153</v>
      </c>
      <c r="F5494" t="s">
        <v>15190</v>
      </c>
      <c r="G5494" t="s">
        <v>206</v>
      </c>
      <c r="H5494" t="s">
        <v>46</v>
      </c>
      <c r="I5494" t="s">
        <v>129</v>
      </c>
      <c r="J5494" t="s">
        <v>130</v>
      </c>
      <c r="K5494" t="s">
        <v>131</v>
      </c>
      <c r="L5494" t="s">
        <v>15191</v>
      </c>
      <c r="M5494" t="s">
        <v>15192</v>
      </c>
      <c r="N5494">
        <v>1.304444444</v>
      </c>
      <c r="O5494">
        <v>0</v>
      </c>
      <c r="P5494">
        <v>14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18.262222000000001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2772824</v>
      </c>
      <c r="B5495">
        <v>1</v>
      </c>
      <c r="C5495" t="s">
        <v>76</v>
      </c>
      <c r="D5495" t="s">
        <v>78</v>
      </c>
      <c r="E5495" t="s">
        <v>145</v>
      </c>
      <c r="F5495" t="s">
        <v>4192</v>
      </c>
      <c r="G5495" t="s">
        <v>135</v>
      </c>
      <c r="H5495" t="s">
        <v>46</v>
      </c>
      <c r="I5495" t="s">
        <v>129</v>
      </c>
      <c r="J5495" t="s">
        <v>130</v>
      </c>
      <c r="K5495" t="s">
        <v>131</v>
      </c>
      <c r="L5495" t="s">
        <v>15193</v>
      </c>
      <c r="M5495" t="s">
        <v>15194</v>
      </c>
      <c r="N5495">
        <v>0.8125</v>
      </c>
      <c r="O5495">
        <v>0</v>
      </c>
      <c r="P5495">
        <v>40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32.5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2772826</v>
      </c>
      <c r="B5496">
        <v>1</v>
      </c>
      <c r="C5496" t="s">
        <v>76</v>
      </c>
      <c r="D5496" t="s">
        <v>78</v>
      </c>
      <c r="E5496" t="s">
        <v>145</v>
      </c>
      <c r="F5496" t="s">
        <v>15195</v>
      </c>
      <c r="G5496" t="s">
        <v>135</v>
      </c>
      <c r="H5496" t="s">
        <v>46</v>
      </c>
      <c r="I5496" t="s">
        <v>129</v>
      </c>
      <c r="J5496" t="s">
        <v>130</v>
      </c>
      <c r="K5496" t="s">
        <v>131</v>
      </c>
      <c r="L5496" t="s">
        <v>15196</v>
      </c>
      <c r="M5496" t="s">
        <v>15197</v>
      </c>
      <c r="N5496">
        <v>1.044444444</v>
      </c>
      <c r="O5496">
        <v>0</v>
      </c>
      <c r="P5496">
        <v>42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43.866667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2772833</v>
      </c>
      <c r="B5497">
        <v>1</v>
      </c>
      <c r="C5497" t="s">
        <v>76</v>
      </c>
      <c r="D5497" t="s">
        <v>96</v>
      </c>
      <c r="E5497" t="s">
        <v>153</v>
      </c>
      <c r="F5497" t="s">
        <v>15198</v>
      </c>
      <c r="G5497" t="s">
        <v>249</v>
      </c>
      <c r="H5497" t="s">
        <v>46</v>
      </c>
      <c r="I5497" t="s">
        <v>129</v>
      </c>
      <c r="J5497" t="s">
        <v>130</v>
      </c>
      <c r="K5497" t="s">
        <v>131</v>
      </c>
      <c r="L5497" t="s">
        <v>15199</v>
      </c>
      <c r="M5497" t="s">
        <v>15200</v>
      </c>
      <c r="N5497">
        <v>2.0833333330000001</v>
      </c>
      <c r="O5497">
        <v>0</v>
      </c>
      <c r="P5497">
        <v>2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4.1666670000000003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2772769</v>
      </c>
      <c r="B5498">
        <v>2</v>
      </c>
      <c r="C5498" t="s">
        <v>77</v>
      </c>
      <c r="D5498" t="s">
        <v>108</v>
      </c>
      <c r="E5498" t="s">
        <v>167</v>
      </c>
      <c r="F5498" t="s">
        <v>15110</v>
      </c>
      <c r="G5498" t="s">
        <v>1924</v>
      </c>
      <c r="H5498" t="s">
        <v>46</v>
      </c>
      <c r="I5498" t="s">
        <v>129</v>
      </c>
      <c r="J5498" t="s">
        <v>130</v>
      </c>
      <c r="K5498" t="s">
        <v>131</v>
      </c>
      <c r="L5498" t="s">
        <v>15144</v>
      </c>
      <c r="M5498" t="s">
        <v>15201</v>
      </c>
      <c r="N5498">
        <v>0.30777777699999997</v>
      </c>
      <c r="O5498">
        <v>0</v>
      </c>
      <c r="P5498">
        <v>62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19.082222000000002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2772837</v>
      </c>
      <c r="B5499">
        <v>1</v>
      </c>
      <c r="C5499" t="s">
        <v>76</v>
      </c>
      <c r="D5499" t="s">
        <v>89</v>
      </c>
      <c r="E5499" t="s">
        <v>153</v>
      </c>
      <c r="F5499" t="s">
        <v>15202</v>
      </c>
      <c r="G5499" t="s">
        <v>155</v>
      </c>
      <c r="H5499" t="s">
        <v>46</v>
      </c>
      <c r="I5499" t="s">
        <v>129</v>
      </c>
      <c r="J5499" t="s">
        <v>130</v>
      </c>
      <c r="K5499" t="s">
        <v>131</v>
      </c>
      <c r="L5499" t="s">
        <v>15203</v>
      </c>
      <c r="M5499" t="s">
        <v>15204</v>
      </c>
      <c r="N5499">
        <v>2.633888888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2.6338889999999999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2772857</v>
      </c>
      <c r="B5500">
        <v>1</v>
      </c>
      <c r="C5500" t="s">
        <v>76</v>
      </c>
      <c r="D5500" t="s">
        <v>84</v>
      </c>
      <c r="E5500" t="s">
        <v>153</v>
      </c>
      <c r="F5500" t="s">
        <v>15205</v>
      </c>
      <c r="G5500" t="s">
        <v>206</v>
      </c>
      <c r="H5500" t="s">
        <v>46</v>
      </c>
      <c r="I5500" t="s">
        <v>129</v>
      </c>
      <c r="J5500" t="s">
        <v>130</v>
      </c>
      <c r="K5500" t="s">
        <v>131</v>
      </c>
      <c r="L5500" t="s">
        <v>15206</v>
      </c>
      <c r="M5500" t="s">
        <v>15207</v>
      </c>
      <c r="N5500">
        <v>0.52638888800000005</v>
      </c>
      <c r="O5500">
        <v>0</v>
      </c>
      <c r="P5500">
        <v>3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1.579167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2772953</v>
      </c>
      <c r="B5501">
        <v>1</v>
      </c>
      <c r="C5501" t="s">
        <v>76</v>
      </c>
      <c r="D5501" t="s">
        <v>84</v>
      </c>
      <c r="E5501" t="s">
        <v>145</v>
      </c>
      <c r="F5501" t="s">
        <v>15208</v>
      </c>
      <c r="G5501" t="s">
        <v>150</v>
      </c>
      <c r="H5501" t="s">
        <v>46</v>
      </c>
      <c r="I5501" t="s">
        <v>129</v>
      </c>
      <c r="J5501" t="s">
        <v>130</v>
      </c>
      <c r="K5501" t="s">
        <v>131</v>
      </c>
      <c r="L5501" t="s">
        <v>15209</v>
      </c>
      <c r="M5501" t="s">
        <v>15210</v>
      </c>
      <c r="N5501">
        <v>2.4927777770000001</v>
      </c>
      <c r="O5501">
        <v>0</v>
      </c>
      <c r="P5501">
        <v>129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321.568333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2772853</v>
      </c>
      <c r="B5502">
        <v>1</v>
      </c>
      <c r="C5502" t="s">
        <v>77</v>
      </c>
      <c r="D5502" t="s">
        <v>119</v>
      </c>
      <c r="E5502" t="s">
        <v>163</v>
      </c>
      <c r="F5502" t="s">
        <v>15211</v>
      </c>
      <c r="G5502" t="s">
        <v>199</v>
      </c>
      <c r="H5502" t="s">
        <v>47</v>
      </c>
      <c r="I5502" t="s">
        <v>129</v>
      </c>
      <c r="J5502" t="s">
        <v>130</v>
      </c>
      <c r="K5502" t="s">
        <v>131</v>
      </c>
      <c r="L5502" t="s">
        <v>15212</v>
      </c>
      <c r="M5502" t="s">
        <v>15213</v>
      </c>
      <c r="N5502">
        <v>1.4286111109999999</v>
      </c>
      <c r="O5502">
        <v>7</v>
      </c>
      <c r="P5502">
        <v>37</v>
      </c>
      <c r="Q5502">
        <v>0</v>
      </c>
      <c r="R5502">
        <v>0</v>
      </c>
      <c r="S5502">
        <v>0</v>
      </c>
      <c r="T5502">
        <v>0</v>
      </c>
      <c r="U5502">
        <v>10.000278</v>
      </c>
      <c r="V5502">
        <v>52.858611000000003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2772862</v>
      </c>
      <c r="B5503">
        <v>1</v>
      </c>
      <c r="C5503" t="s">
        <v>76</v>
      </c>
      <c r="D5503" t="s">
        <v>90</v>
      </c>
      <c r="E5503" t="s">
        <v>222</v>
      </c>
      <c r="F5503" t="s">
        <v>11973</v>
      </c>
      <c r="G5503" t="s">
        <v>199</v>
      </c>
      <c r="H5503" t="s">
        <v>47</v>
      </c>
      <c r="I5503" t="s">
        <v>129</v>
      </c>
      <c r="J5503" t="s">
        <v>130</v>
      </c>
      <c r="K5503" t="s">
        <v>131</v>
      </c>
      <c r="L5503" t="s">
        <v>15214</v>
      </c>
      <c r="M5503" t="s">
        <v>15215</v>
      </c>
      <c r="N5503">
        <v>0.115555555</v>
      </c>
      <c r="O5503">
        <v>0</v>
      </c>
      <c r="P5503">
        <v>0</v>
      </c>
      <c r="Q5503">
        <v>20</v>
      </c>
      <c r="R5503">
        <v>175</v>
      </c>
      <c r="S5503">
        <v>0</v>
      </c>
      <c r="T5503">
        <v>0</v>
      </c>
      <c r="U5503">
        <v>0</v>
      </c>
      <c r="V5503">
        <v>0</v>
      </c>
      <c r="W5503">
        <v>2.3111109999999999</v>
      </c>
      <c r="X5503">
        <v>20.222221999999999</v>
      </c>
      <c r="Y5503">
        <v>0</v>
      </c>
      <c r="Z5503">
        <v>0</v>
      </c>
    </row>
    <row r="5504" spans="1:26" x14ac:dyDescent="0.3">
      <c r="A5504">
        <v>2772861</v>
      </c>
      <c r="B5504">
        <v>1</v>
      </c>
      <c r="C5504" t="s">
        <v>77</v>
      </c>
      <c r="D5504" t="s">
        <v>118</v>
      </c>
      <c r="E5504" t="s">
        <v>222</v>
      </c>
      <c r="F5504" t="s">
        <v>15216</v>
      </c>
      <c r="G5504" t="s">
        <v>344</v>
      </c>
      <c r="H5504" t="s">
        <v>47</v>
      </c>
      <c r="I5504" t="s">
        <v>129</v>
      </c>
      <c r="J5504" t="s">
        <v>130</v>
      </c>
      <c r="K5504" t="s">
        <v>142</v>
      </c>
      <c r="L5504" t="s">
        <v>15217</v>
      </c>
      <c r="M5504" t="s">
        <v>15218</v>
      </c>
      <c r="N5504">
        <v>5.631388888</v>
      </c>
      <c r="O5504">
        <v>0</v>
      </c>
      <c r="P5504">
        <v>312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1756.9933329999999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2772863</v>
      </c>
      <c r="B5505">
        <v>1</v>
      </c>
      <c r="C5505" t="s">
        <v>76</v>
      </c>
      <c r="D5505" t="s">
        <v>96</v>
      </c>
      <c r="E5505" t="s">
        <v>158</v>
      </c>
      <c r="F5505" t="s">
        <v>14063</v>
      </c>
      <c r="G5505" t="s">
        <v>199</v>
      </c>
      <c r="H5505" t="s">
        <v>47</v>
      </c>
      <c r="I5505" t="s">
        <v>129</v>
      </c>
      <c r="J5505" t="s">
        <v>130</v>
      </c>
      <c r="K5505" t="s">
        <v>131</v>
      </c>
      <c r="L5505" t="s">
        <v>15219</v>
      </c>
      <c r="M5505" t="s">
        <v>15220</v>
      </c>
      <c r="N5505">
        <v>0.46944444400000002</v>
      </c>
      <c r="O5505">
        <v>61</v>
      </c>
      <c r="P5505">
        <v>41</v>
      </c>
      <c r="Q5505">
        <v>0</v>
      </c>
      <c r="R5505">
        <v>0</v>
      </c>
      <c r="S5505">
        <v>0</v>
      </c>
      <c r="T5505">
        <v>0</v>
      </c>
      <c r="U5505">
        <v>28.636111</v>
      </c>
      <c r="V5505">
        <v>19.247222000000001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2772865</v>
      </c>
      <c r="B5506">
        <v>1</v>
      </c>
      <c r="C5506" t="s">
        <v>76</v>
      </c>
      <c r="D5506" t="s">
        <v>103</v>
      </c>
      <c r="E5506" t="s">
        <v>163</v>
      </c>
      <c r="F5506" t="s">
        <v>15221</v>
      </c>
      <c r="G5506" t="s">
        <v>199</v>
      </c>
      <c r="H5506" t="s">
        <v>47</v>
      </c>
      <c r="I5506" t="s">
        <v>129</v>
      </c>
      <c r="J5506" t="s">
        <v>130</v>
      </c>
      <c r="K5506" t="s">
        <v>131</v>
      </c>
      <c r="L5506" t="s">
        <v>15222</v>
      </c>
      <c r="M5506" t="s">
        <v>15223</v>
      </c>
      <c r="N5506">
        <v>0.85833333300000003</v>
      </c>
      <c r="O5506">
        <v>0</v>
      </c>
      <c r="P5506">
        <v>0</v>
      </c>
      <c r="Q5506">
        <v>12</v>
      </c>
      <c r="R5506">
        <v>1666</v>
      </c>
      <c r="S5506">
        <v>0</v>
      </c>
      <c r="T5506">
        <v>0</v>
      </c>
      <c r="U5506">
        <v>0</v>
      </c>
      <c r="V5506">
        <v>0</v>
      </c>
      <c r="W5506">
        <v>10.3</v>
      </c>
      <c r="X5506">
        <v>1429.9833329999999</v>
      </c>
      <c r="Y5506">
        <v>0</v>
      </c>
      <c r="Z5506">
        <v>0</v>
      </c>
    </row>
    <row r="5507" spans="1:26" x14ac:dyDescent="0.3">
      <c r="A5507">
        <v>2772867</v>
      </c>
      <c r="B5507">
        <v>1</v>
      </c>
      <c r="C5507" t="s">
        <v>77</v>
      </c>
      <c r="D5507" t="s">
        <v>108</v>
      </c>
      <c r="E5507" t="s">
        <v>163</v>
      </c>
      <c r="F5507" t="s">
        <v>15224</v>
      </c>
      <c r="G5507" t="s">
        <v>348</v>
      </c>
      <c r="H5507" t="s">
        <v>47</v>
      </c>
      <c r="I5507" t="s">
        <v>129</v>
      </c>
      <c r="J5507" t="s">
        <v>130</v>
      </c>
      <c r="K5507" t="s">
        <v>142</v>
      </c>
      <c r="L5507" t="s">
        <v>15225</v>
      </c>
      <c r="M5507" t="s">
        <v>15226</v>
      </c>
      <c r="N5507">
        <v>3.443888888</v>
      </c>
      <c r="O5507">
        <v>1</v>
      </c>
      <c r="P5507">
        <v>7253</v>
      </c>
      <c r="Q5507">
        <v>0</v>
      </c>
      <c r="R5507">
        <v>0</v>
      </c>
      <c r="S5507">
        <v>0</v>
      </c>
      <c r="T5507">
        <v>0</v>
      </c>
      <c r="U5507">
        <v>3.443889</v>
      </c>
      <c r="V5507">
        <v>24978.526105000001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2772869</v>
      </c>
      <c r="B5508">
        <v>1</v>
      </c>
      <c r="C5508" t="s">
        <v>76</v>
      </c>
      <c r="D5508" t="s">
        <v>96</v>
      </c>
      <c r="E5508" t="s">
        <v>153</v>
      </c>
      <c r="F5508" t="s">
        <v>15227</v>
      </c>
      <c r="G5508" t="s">
        <v>249</v>
      </c>
      <c r="H5508" t="s">
        <v>46</v>
      </c>
      <c r="I5508" t="s">
        <v>129</v>
      </c>
      <c r="J5508" t="s">
        <v>130</v>
      </c>
      <c r="K5508" t="s">
        <v>131</v>
      </c>
      <c r="L5508" t="s">
        <v>15228</v>
      </c>
      <c r="M5508" t="s">
        <v>15229</v>
      </c>
      <c r="N5508">
        <v>4.1355555549999998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4.1355560000000002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2772902</v>
      </c>
      <c r="B5509">
        <v>1</v>
      </c>
      <c r="C5509" t="s">
        <v>76</v>
      </c>
      <c r="D5509" t="s">
        <v>85</v>
      </c>
      <c r="E5509" t="s">
        <v>153</v>
      </c>
      <c r="F5509" t="s">
        <v>15230</v>
      </c>
      <c r="G5509" t="s">
        <v>155</v>
      </c>
      <c r="H5509" t="s">
        <v>46</v>
      </c>
      <c r="I5509" t="s">
        <v>129</v>
      </c>
      <c r="J5509" t="s">
        <v>130</v>
      </c>
      <c r="K5509" t="s">
        <v>131</v>
      </c>
      <c r="L5509" t="s">
        <v>15231</v>
      </c>
      <c r="M5509" t="s">
        <v>15232</v>
      </c>
      <c r="N5509">
        <v>2.7355555549999999</v>
      </c>
      <c r="O5509">
        <v>0</v>
      </c>
      <c r="P5509">
        <v>1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2.7355559999999999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2772871</v>
      </c>
      <c r="B5510">
        <v>1</v>
      </c>
      <c r="C5510" t="s">
        <v>77</v>
      </c>
      <c r="D5510" t="s">
        <v>109</v>
      </c>
      <c r="E5510" t="s">
        <v>222</v>
      </c>
      <c r="F5510" t="s">
        <v>15233</v>
      </c>
      <c r="G5510" t="s">
        <v>344</v>
      </c>
      <c r="H5510" t="s">
        <v>47</v>
      </c>
      <c r="I5510" t="s">
        <v>129</v>
      </c>
      <c r="J5510" t="s">
        <v>130</v>
      </c>
      <c r="K5510" t="s">
        <v>142</v>
      </c>
      <c r="L5510" t="s">
        <v>15234</v>
      </c>
      <c r="M5510" t="s">
        <v>15235</v>
      </c>
      <c r="N5510">
        <v>3.6466666659999998</v>
      </c>
      <c r="O5510">
        <v>4</v>
      </c>
      <c r="P5510">
        <v>3993</v>
      </c>
      <c r="Q5510">
        <v>0</v>
      </c>
      <c r="R5510">
        <v>0</v>
      </c>
      <c r="S5510">
        <v>0</v>
      </c>
      <c r="T5510">
        <v>0</v>
      </c>
      <c r="U5510">
        <v>14.586667</v>
      </c>
      <c r="V5510">
        <v>14561.139997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2772880</v>
      </c>
      <c r="B5511">
        <v>1</v>
      </c>
      <c r="C5511" t="s">
        <v>76</v>
      </c>
      <c r="D5511" t="s">
        <v>93</v>
      </c>
      <c r="E5511" t="s">
        <v>153</v>
      </c>
      <c r="F5511" t="s">
        <v>15236</v>
      </c>
      <c r="G5511" t="s">
        <v>249</v>
      </c>
      <c r="H5511" t="s">
        <v>46</v>
      </c>
      <c r="I5511" t="s">
        <v>129</v>
      </c>
      <c r="J5511" t="s">
        <v>130</v>
      </c>
      <c r="K5511" t="s">
        <v>131</v>
      </c>
      <c r="L5511" t="s">
        <v>15237</v>
      </c>
      <c r="M5511" t="s">
        <v>15238</v>
      </c>
      <c r="N5511">
        <v>4.3994444440000002</v>
      </c>
      <c r="O5511">
        <v>0</v>
      </c>
      <c r="P5511">
        <v>2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8.7988890000000008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2772890</v>
      </c>
      <c r="B5512">
        <v>1</v>
      </c>
      <c r="C5512" t="s">
        <v>77</v>
      </c>
      <c r="D5512" t="s">
        <v>114</v>
      </c>
      <c r="E5512" t="s">
        <v>153</v>
      </c>
      <c r="F5512" t="s">
        <v>6986</v>
      </c>
      <c r="G5512" t="s">
        <v>249</v>
      </c>
      <c r="H5512" t="s">
        <v>46</v>
      </c>
      <c r="I5512" t="s">
        <v>129</v>
      </c>
      <c r="J5512" t="s">
        <v>130</v>
      </c>
      <c r="K5512" t="s">
        <v>131</v>
      </c>
      <c r="L5512" t="s">
        <v>15239</v>
      </c>
      <c r="M5512" t="s">
        <v>15240</v>
      </c>
      <c r="N5512">
        <v>0.90194444399999996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0.90194399999999997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2772882</v>
      </c>
      <c r="B5513">
        <v>1</v>
      </c>
      <c r="C5513" t="s">
        <v>76</v>
      </c>
      <c r="D5513" t="s">
        <v>104</v>
      </c>
      <c r="E5513" t="s">
        <v>167</v>
      </c>
      <c r="F5513" t="s">
        <v>8699</v>
      </c>
      <c r="G5513" t="s">
        <v>348</v>
      </c>
      <c r="H5513" t="s">
        <v>46</v>
      </c>
      <c r="I5513" t="s">
        <v>129</v>
      </c>
      <c r="J5513" t="s">
        <v>130</v>
      </c>
      <c r="K5513" t="s">
        <v>142</v>
      </c>
      <c r="L5513" t="s">
        <v>15241</v>
      </c>
      <c r="M5513" t="s">
        <v>15242</v>
      </c>
      <c r="N5513">
        <v>7.9816666659999997</v>
      </c>
      <c r="O5513">
        <v>0</v>
      </c>
      <c r="P5513">
        <v>0</v>
      </c>
      <c r="Q5513">
        <v>0</v>
      </c>
      <c r="R5513">
        <v>11</v>
      </c>
      <c r="S5513">
        <v>0</v>
      </c>
      <c r="T5513">
        <v>52</v>
      </c>
      <c r="U5513">
        <v>0</v>
      </c>
      <c r="V5513">
        <v>0</v>
      </c>
      <c r="W5513">
        <v>0</v>
      </c>
      <c r="X5513">
        <v>87.798333</v>
      </c>
      <c r="Y5513">
        <v>0</v>
      </c>
      <c r="Z5513">
        <v>415.04666700000001</v>
      </c>
    </row>
    <row r="5514" spans="1:26" x14ac:dyDescent="0.3">
      <c r="A5514">
        <v>2772885</v>
      </c>
      <c r="B5514">
        <v>1</v>
      </c>
      <c r="C5514" t="s">
        <v>76</v>
      </c>
      <c r="D5514" t="s">
        <v>100</v>
      </c>
      <c r="E5514" t="s">
        <v>222</v>
      </c>
      <c r="F5514" t="s">
        <v>14674</v>
      </c>
      <c r="G5514" t="s">
        <v>348</v>
      </c>
      <c r="H5514" t="s">
        <v>47</v>
      </c>
      <c r="I5514" t="s">
        <v>129</v>
      </c>
      <c r="J5514" t="s">
        <v>130</v>
      </c>
      <c r="K5514" t="s">
        <v>142</v>
      </c>
      <c r="L5514" t="s">
        <v>15243</v>
      </c>
      <c r="M5514" t="s">
        <v>15244</v>
      </c>
      <c r="N5514">
        <v>4.4105555550000002</v>
      </c>
      <c r="O5514">
        <v>0</v>
      </c>
      <c r="P5514">
        <v>696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3069.746666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2772905</v>
      </c>
      <c r="B5515">
        <v>1</v>
      </c>
      <c r="C5515" t="s">
        <v>76</v>
      </c>
      <c r="D5515" t="s">
        <v>92</v>
      </c>
      <c r="E5515" t="s">
        <v>145</v>
      </c>
      <c r="F5515" t="s">
        <v>15245</v>
      </c>
      <c r="G5515" t="s">
        <v>128</v>
      </c>
      <c r="H5515" t="s">
        <v>46</v>
      </c>
      <c r="I5515" t="s">
        <v>129</v>
      </c>
      <c r="J5515" t="s">
        <v>130</v>
      </c>
      <c r="K5515" t="s">
        <v>131</v>
      </c>
      <c r="L5515" t="s">
        <v>15246</v>
      </c>
      <c r="M5515" t="s">
        <v>15247</v>
      </c>
      <c r="N5515">
        <v>0.778888888</v>
      </c>
      <c r="O5515">
        <v>0</v>
      </c>
      <c r="P5515">
        <v>0</v>
      </c>
      <c r="Q5515">
        <v>0</v>
      </c>
      <c r="R5515">
        <v>15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11.683332999999999</v>
      </c>
      <c r="Y5515">
        <v>0</v>
      </c>
      <c r="Z5515">
        <v>0</v>
      </c>
    </row>
    <row r="5516" spans="1:26" x14ac:dyDescent="0.3">
      <c r="A5516">
        <v>2772999</v>
      </c>
      <c r="B5516">
        <v>1</v>
      </c>
      <c r="C5516" t="s">
        <v>76</v>
      </c>
      <c r="D5516" t="s">
        <v>96</v>
      </c>
      <c r="E5516" t="s">
        <v>163</v>
      </c>
      <c r="F5516" t="s">
        <v>15248</v>
      </c>
      <c r="G5516" t="s">
        <v>348</v>
      </c>
      <c r="H5516" t="s">
        <v>47</v>
      </c>
      <c r="I5516" t="s">
        <v>129</v>
      </c>
      <c r="J5516" t="s">
        <v>130</v>
      </c>
      <c r="K5516" t="s">
        <v>142</v>
      </c>
      <c r="L5516" t="s">
        <v>15249</v>
      </c>
      <c r="M5516" t="s">
        <v>15250</v>
      </c>
      <c r="N5516">
        <v>1.1477777769999999</v>
      </c>
      <c r="O5516">
        <v>1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1.147778</v>
      </c>
      <c r="V5516">
        <v>0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2772918</v>
      </c>
      <c r="B5517">
        <v>1</v>
      </c>
      <c r="C5517" t="s">
        <v>76</v>
      </c>
      <c r="D5517" t="s">
        <v>93</v>
      </c>
      <c r="E5517" t="s">
        <v>222</v>
      </c>
      <c r="F5517" t="s">
        <v>11477</v>
      </c>
      <c r="G5517" t="s">
        <v>199</v>
      </c>
      <c r="H5517" t="s">
        <v>47</v>
      </c>
      <c r="I5517" t="s">
        <v>129</v>
      </c>
      <c r="J5517" t="s">
        <v>130</v>
      </c>
      <c r="K5517" t="s">
        <v>131</v>
      </c>
      <c r="L5517" t="s">
        <v>15251</v>
      </c>
      <c r="M5517" t="s">
        <v>15252</v>
      </c>
      <c r="N5517">
        <v>0.28611111099999997</v>
      </c>
      <c r="O5517">
        <v>29</v>
      </c>
      <c r="P5517">
        <v>7963</v>
      </c>
      <c r="Q5517">
        <v>0</v>
      </c>
      <c r="R5517">
        <v>0</v>
      </c>
      <c r="S5517">
        <v>0</v>
      </c>
      <c r="T5517">
        <v>409</v>
      </c>
      <c r="U5517">
        <v>8.2972219999999997</v>
      </c>
      <c r="V5517">
        <v>2278.3027769999999</v>
      </c>
      <c r="W5517">
        <v>0</v>
      </c>
      <c r="X5517">
        <v>0</v>
      </c>
      <c r="Y5517">
        <v>0</v>
      </c>
      <c r="Z5517">
        <v>117.01944399999999</v>
      </c>
    </row>
    <row r="5518" spans="1:26" x14ac:dyDescent="0.3">
      <c r="A5518">
        <v>2772925</v>
      </c>
      <c r="B5518">
        <v>1</v>
      </c>
      <c r="C5518" t="s">
        <v>76</v>
      </c>
      <c r="D5518" t="s">
        <v>93</v>
      </c>
      <c r="E5518" t="s">
        <v>138</v>
      </c>
      <c r="F5518" t="s">
        <v>5990</v>
      </c>
      <c r="G5518" t="s">
        <v>199</v>
      </c>
      <c r="H5518" t="s">
        <v>47</v>
      </c>
      <c r="I5518" t="s">
        <v>339</v>
      </c>
      <c r="J5518" t="s">
        <v>130</v>
      </c>
      <c r="K5518" t="s">
        <v>131</v>
      </c>
      <c r="L5518" t="s">
        <v>15251</v>
      </c>
      <c r="M5518" t="s">
        <v>15253</v>
      </c>
      <c r="N5518">
        <v>1.6666666E-2</v>
      </c>
      <c r="O5518">
        <v>73</v>
      </c>
      <c r="P5518">
        <v>5847</v>
      </c>
      <c r="Q5518">
        <v>0</v>
      </c>
      <c r="R5518">
        <v>0</v>
      </c>
      <c r="S5518">
        <v>0</v>
      </c>
      <c r="T5518">
        <v>0</v>
      </c>
      <c r="U5518">
        <v>1.2166669999999999</v>
      </c>
      <c r="V5518">
        <v>97.449995999999999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2772921</v>
      </c>
      <c r="B5519">
        <v>1</v>
      </c>
      <c r="C5519" t="s">
        <v>76</v>
      </c>
      <c r="D5519" t="s">
        <v>106</v>
      </c>
      <c r="E5519" t="s">
        <v>153</v>
      </c>
      <c r="F5519" t="s">
        <v>8088</v>
      </c>
      <c r="G5519" t="s">
        <v>155</v>
      </c>
      <c r="H5519" t="s">
        <v>46</v>
      </c>
      <c r="I5519" t="s">
        <v>129</v>
      </c>
      <c r="J5519" t="s">
        <v>130</v>
      </c>
      <c r="K5519" t="s">
        <v>131</v>
      </c>
      <c r="L5519" t="s">
        <v>15254</v>
      </c>
      <c r="M5519" t="s">
        <v>15255</v>
      </c>
      <c r="N5519">
        <v>2.8325</v>
      </c>
      <c r="O5519">
        <v>0</v>
      </c>
      <c r="P5519">
        <v>12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33.99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2772933</v>
      </c>
      <c r="B5520">
        <v>1</v>
      </c>
      <c r="C5520" t="s">
        <v>76</v>
      </c>
      <c r="D5520" t="s">
        <v>91</v>
      </c>
      <c r="E5520" t="s">
        <v>153</v>
      </c>
      <c r="F5520" t="s">
        <v>15256</v>
      </c>
      <c r="G5520" t="s">
        <v>249</v>
      </c>
      <c r="H5520" t="s">
        <v>46</v>
      </c>
      <c r="I5520" t="s">
        <v>129</v>
      </c>
      <c r="J5520" t="s">
        <v>130</v>
      </c>
      <c r="K5520" t="s">
        <v>131</v>
      </c>
      <c r="L5520" t="s">
        <v>15257</v>
      </c>
      <c r="M5520" t="s">
        <v>15258</v>
      </c>
      <c r="N5520">
        <v>2.7311111110000001</v>
      </c>
      <c r="O5520">
        <v>0</v>
      </c>
      <c r="P5520">
        <v>0</v>
      </c>
      <c r="Q5520">
        <v>0</v>
      </c>
      <c r="R5520">
        <v>2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5.4622219999999997</v>
      </c>
      <c r="Y5520">
        <v>0</v>
      </c>
      <c r="Z5520">
        <v>0</v>
      </c>
    </row>
    <row r="5521" spans="1:26" x14ac:dyDescent="0.3">
      <c r="A5521">
        <v>2772943</v>
      </c>
      <c r="B5521">
        <v>1</v>
      </c>
      <c r="C5521" t="s">
        <v>76</v>
      </c>
      <c r="D5521" t="s">
        <v>101</v>
      </c>
      <c r="E5521" t="s">
        <v>163</v>
      </c>
      <c r="F5521" t="s">
        <v>15259</v>
      </c>
      <c r="G5521" t="s">
        <v>264</v>
      </c>
      <c r="H5521" t="s">
        <v>47</v>
      </c>
      <c r="I5521" t="s">
        <v>129</v>
      </c>
      <c r="J5521" t="s">
        <v>130</v>
      </c>
      <c r="K5521" t="s">
        <v>131</v>
      </c>
      <c r="L5521" t="s">
        <v>15260</v>
      </c>
      <c r="M5521" t="s">
        <v>15261</v>
      </c>
      <c r="N5521">
        <v>4.0405555550000001</v>
      </c>
      <c r="O5521">
        <v>0</v>
      </c>
      <c r="P5521">
        <v>22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88.892222000000004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2772931</v>
      </c>
      <c r="B5522">
        <v>1</v>
      </c>
      <c r="C5522" t="s">
        <v>77</v>
      </c>
      <c r="D5522" t="s">
        <v>114</v>
      </c>
      <c r="E5522" t="s">
        <v>145</v>
      </c>
      <c r="F5522" t="s">
        <v>15262</v>
      </c>
      <c r="G5522" t="s">
        <v>160</v>
      </c>
      <c r="H5522" t="s">
        <v>46</v>
      </c>
      <c r="I5522" t="s">
        <v>129</v>
      </c>
      <c r="J5522" t="s">
        <v>130</v>
      </c>
      <c r="K5522" t="s">
        <v>131</v>
      </c>
      <c r="L5522" t="s">
        <v>15263</v>
      </c>
      <c r="M5522" t="s">
        <v>15264</v>
      </c>
      <c r="N5522">
        <v>1.058888888</v>
      </c>
      <c r="O5522">
        <v>0</v>
      </c>
      <c r="P5522">
        <v>10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10.588889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2772944</v>
      </c>
      <c r="B5523">
        <v>1</v>
      </c>
      <c r="C5523" t="s">
        <v>76</v>
      </c>
      <c r="D5523" t="s">
        <v>99</v>
      </c>
      <c r="E5523" t="s">
        <v>153</v>
      </c>
      <c r="F5523" t="s">
        <v>13005</v>
      </c>
      <c r="G5523" t="s">
        <v>249</v>
      </c>
      <c r="H5523" t="s">
        <v>46</v>
      </c>
      <c r="I5523" t="s">
        <v>129</v>
      </c>
      <c r="J5523" t="s">
        <v>130</v>
      </c>
      <c r="K5523" t="s">
        <v>131</v>
      </c>
      <c r="L5523" t="s">
        <v>15265</v>
      </c>
      <c r="M5523" t="s">
        <v>15266</v>
      </c>
      <c r="N5523">
        <v>5.5491666659999996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5.5491669999999997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2772932</v>
      </c>
      <c r="B5524">
        <v>1</v>
      </c>
      <c r="C5524" t="s">
        <v>76</v>
      </c>
      <c r="D5524" t="s">
        <v>78</v>
      </c>
      <c r="E5524" t="s">
        <v>145</v>
      </c>
      <c r="F5524" t="s">
        <v>15267</v>
      </c>
      <c r="G5524" t="s">
        <v>128</v>
      </c>
      <c r="H5524" t="s">
        <v>46</v>
      </c>
      <c r="I5524" t="s">
        <v>129</v>
      </c>
      <c r="J5524" t="s">
        <v>130</v>
      </c>
      <c r="K5524" t="s">
        <v>131</v>
      </c>
      <c r="L5524" t="s">
        <v>15268</v>
      </c>
      <c r="M5524" t="s">
        <v>15269</v>
      </c>
      <c r="N5524">
        <v>2.0825</v>
      </c>
      <c r="O5524">
        <v>0</v>
      </c>
      <c r="P5524">
        <v>87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181.17750000000001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2772930</v>
      </c>
      <c r="B5525">
        <v>1</v>
      </c>
      <c r="C5525" t="s">
        <v>76</v>
      </c>
      <c r="D5525" t="s">
        <v>96</v>
      </c>
      <c r="E5525" t="s">
        <v>222</v>
      </c>
      <c r="F5525" t="s">
        <v>15270</v>
      </c>
      <c r="G5525" t="s">
        <v>199</v>
      </c>
      <c r="H5525" t="s">
        <v>47</v>
      </c>
      <c r="I5525" t="s">
        <v>129</v>
      </c>
      <c r="J5525" t="s">
        <v>130</v>
      </c>
      <c r="K5525" t="s">
        <v>131</v>
      </c>
      <c r="L5525" t="s">
        <v>15271</v>
      </c>
      <c r="M5525" t="s">
        <v>15272</v>
      </c>
      <c r="N5525">
        <v>9.7500000000000003E-2</v>
      </c>
      <c r="O5525">
        <v>33</v>
      </c>
      <c r="P5525">
        <v>638</v>
      </c>
      <c r="Q5525">
        <v>0</v>
      </c>
      <c r="R5525">
        <v>0</v>
      </c>
      <c r="S5525">
        <v>0</v>
      </c>
      <c r="T5525">
        <v>0</v>
      </c>
      <c r="U5525">
        <v>3.2174999999999998</v>
      </c>
      <c r="V5525">
        <v>62.204999999999998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2772941</v>
      </c>
      <c r="B5526">
        <v>1</v>
      </c>
      <c r="C5526" t="s">
        <v>76</v>
      </c>
      <c r="D5526" t="s">
        <v>89</v>
      </c>
      <c r="E5526" t="s">
        <v>222</v>
      </c>
      <c r="F5526" t="s">
        <v>15273</v>
      </c>
      <c r="G5526" t="s">
        <v>417</v>
      </c>
      <c r="H5526" t="s">
        <v>47</v>
      </c>
      <c r="I5526" t="s">
        <v>129</v>
      </c>
      <c r="J5526" t="s">
        <v>130</v>
      </c>
      <c r="K5526" t="s">
        <v>142</v>
      </c>
      <c r="L5526" t="s">
        <v>15274</v>
      </c>
      <c r="M5526" t="s">
        <v>15275</v>
      </c>
      <c r="N5526">
        <v>3.7555555549999999</v>
      </c>
      <c r="O5526">
        <v>24</v>
      </c>
      <c r="P5526">
        <v>68</v>
      </c>
      <c r="Q5526">
        <v>0</v>
      </c>
      <c r="R5526">
        <v>0</v>
      </c>
      <c r="S5526">
        <v>15</v>
      </c>
      <c r="T5526">
        <v>72</v>
      </c>
      <c r="U5526">
        <v>90.133332999999993</v>
      </c>
      <c r="V5526">
        <v>255.37777800000001</v>
      </c>
      <c r="W5526">
        <v>0</v>
      </c>
      <c r="X5526">
        <v>0</v>
      </c>
      <c r="Y5526">
        <v>56.333333000000003</v>
      </c>
      <c r="Z5526">
        <v>270.39999999999998</v>
      </c>
    </row>
    <row r="5527" spans="1:26" x14ac:dyDescent="0.3">
      <c r="A5527">
        <v>2772940</v>
      </c>
      <c r="B5527">
        <v>1</v>
      </c>
      <c r="C5527" t="s">
        <v>76</v>
      </c>
      <c r="D5527" t="s">
        <v>96</v>
      </c>
      <c r="E5527" t="s">
        <v>158</v>
      </c>
      <c r="F5527" t="s">
        <v>3911</v>
      </c>
      <c r="G5527" t="s">
        <v>199</v>
      </c>
      <c r="H5527" t="s">
        <v>47</v>
      </c>
      <c r="I5527" t="s">
        <v>129</v>
      </c>
      <c r="J5527" t="s">
        <v>130</v>
      </c>
      <c r="K5527" t="s">
        <v>131</v>
      </c>
      <c r="L5527" t="s">
        <v>15276</v>
      </c>
      <c r="M5527" t="s">
        <v>15277</v>
      </c>
      <c r="N5527">
        <v>0.204166666</v>
      </c>
      <c r="O5527">
        <v>3</v>
      </c>
      <c r="P5527">
        <v>875</v>
      </c>
      <c r="Q5527">
        <v>0</v>
      </c>
      <c r="R5527">
        <v>0</v>
      </c>
      <c r="S5527">
        <v>0</v>
      </c>
      <c r="T5527">
        <v>0</v>
      </c>
      <c r="U5527">
        <v>0.61250000000000004</v>
      </c>
      <c r="V5527">
        <v>178.64583300000001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2772949</v>
      </c>
      <c r="B5528">
        <v>1</v>
      </c>
      <c r="C5528" t="s">
        <v>76</v>
      </c>
      <c r="D5528" t="s">
        <v>87</v>
      </c>
      <c r="E5528" t="s">
        <v>163</v>
      </c>
      <c r="F5528" t="s">
        <v>15278</v>
      </c>
      <c r="G5528" t="s">
        <v>1488</v>
      </c>
      <c r="H5528" t="s">
        <v>47</v>
      </c>
      <c r="I5528" t="s">
        <v>129</v>
      </c>
      <c r="J5528" t="s">
        <v>130</v>
      </c>
      <c r="K5528" t="s">
        <v>131</v>
      </c>
      <c r="L5528" t="s">
        <v>15279</v>
      </c>
      <c r="M5528" t="s">
        <v>15280</v>
      </c>
      <c r="N5528">
        <v>1.7641666659999999</v>
      </c>
      <c r="O5528">
        <v>0</v>
      </c>
      <c r="P5528">
        <v>6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10.585000000000001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2772936</v>
      </c>
      <c r="B5529">
        <v>1</v>
      </c>
      <c r="C5529" t="s">
        <v>76</v>
      </c>
      <c r="D5529" t="s">
        <v>96</v>
      </c>
      <c r="E5529" t="s">
        <v>222</v>
      </c>
      <c r="F5529" t="s">
        <v>15281</v>
      </c>
      <c r="G5529" t="s">
        <v>199</v>
      </c>
      <c r="H5529" t="s">
        <v>47</v>
      </c>
      <c r="I5529" t="s">
        <v>129</v>
      </c>
      <c r="J5529" t="s">
        <v>130</v>
      </c>
      <c r="K5529" t="s">
        <v>131</v>
      </c>
      <c r="L5529" t="s">
        <v>15282</v>
      </c>
      <c r="M5529" t="s">
        <v>15283</v>
      </c>
      <c r="N5529">
        <v>8.3055555000000003E-2</v>
      </c>
      <c r="O5529">
        <v>25</v>
      </c>
      <c r="P5529">
        <v>245</v>
      </c>
      <c r="Q5529">
        <v>0</v>
      </c>
      <c r="R5529">
        <v>0</v>
      </c>
      <c r="S5529">
        <v>0</v>
      </c>
      <c r="T5529">
        <v>0</v>
      </c>
      <c r="U5529">
        <v>2.0763889999999998</v>
      </c>
      <c r="V5529">
        <v>20.348610999999998</v>
      </c>
      <c r="W5529">
        <v>0</v>
      </c>
      <c r="X5529">
        <v>0</v>
      </c>
      <c r="Y5529">
        <v>0</v>
      </c>
      <c r="Z5529">
        <v>0</v>
      </c>
    </row>
    <row r="5530" spans="1:26" x14ac:dyDescent="0.3">
      <c r="A5530">
        <v>2807788</v>
      </c>
      <c r="B5530">
        <v>1</v>
      </c>
      <c r="C5530" t="s">
        <v>76</v>
      </c>
      <c r="D5530" t="s">
        <v>95</v>
      </c>
      <c r="E5530" t="s">
        <v>222</v>
      </c>
      <c r="F5530" t="s">
        <v>15284</v>
      </c>
      <c r="G5530" t="s">
        <v>2917</v>
      </c>
      <c r="H5530" t="s">
        <v>47</v>
      </c>
      <c r="I5530" t="s">
        <v>129</v>
      </c>
      <c r="J5530" t="s">
        <v>130</v>
      </c>
      <c r="K5530" t="s">
        <v>131</v>
      </c>
      <c r="L5530" t="s">
        <v>15285</v>
      </c>
      <c r="M5530" t="s">
        <v>15286</v>
      </c>
      <c r="N5530">
        <v>8.8000000000000007</v>
      </c>
      <c r="O5530">
        <v>0</v>
      </c>
      <c r="P5530">
        <v>122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1073.5999999999999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2772950</v>
      </c>
      <c r="B5531">
        <v>1</v>
      </c>
      <c r="C5531" t="s">
        <v>76</v>
      </c>
      <c r="D5531" t="s">
        <v>86</v>
      </c>
      <c r="E5531" t="s">
        <v>126</v>
      </c>
      <c r="F5531" t="s">
        <v>15287</v>
      </c>
      <c r="G5531" t="s">
        <v>582</v>
      </c>
      <c r="H5531" t="s">
        <v>46</v>
      </c>
      <c r="I5531" t="s">
        <v>129</v>
      </c>
      <c r="J5531" t="s">
        <v>130</v>
      </c>
      <c r="K5531" t="s">
        <v>131</v>
      </c>
      <c r="L5531" t="s">
        <v>15288</v>
      </c>
      <c r="M5531" t="s">
        <v>15289</v>
      </c>
      <c r="N5531">
        <v>9.2869444439999995</v>
      </c>
      <c r="O5531">
        <v>0</v>
      </c>
      <c r="P5531">
        <v>166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1541.6327779999999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2772946</v>
      </c>
      <c r="B5532">
        <v>1</v>
      </c>
      <c r="C5532" t="s">
        <v>76</v>
      </c>
      <c r="D5532" t="s">
        <v>100</v>
      </c>
      <c r="E5532" t="s">
        <v>163</v>
      </c>
      <c r="F5532" t="s">
        <v>15290</v>
      </c>
      <c r="G5532" t="s">
        <v>160</v>
      </c>
      <c r="H5532" t="s">
        <v>47</v>
      </c>
      <c r="I5532" t="s">
        <v>129</v>
      </c>
      <c r="J5532" t="s">
        <v>130</v>
      </c>
      <c r="K5532" t="s">
        <v>131</v>
      </c>
      <c r="L5532" t="s">
        <v>15291</v>
      </c>
      <c r="M5532" t="s">
        <v>15292</v>
      </c>
      <c r="N5532">
        <v>1.7183333329999999</v>
      </c>
      <c r="O5532">
        <v>0</v>
      </c>
      <c r="P5532">
        <v>385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661.55833299999995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2772947</v>
      </c>
      <c r="B5533">
        <v>1</v>
      </c>
      <c r="C5533" t="s">
        <v>76</v>
      </c>
      <c r="D5533" t="s">
        <v>86</v>
      </c>
      <c r="E5533" t="s">
        <v>145</v>
      </c>
      <c r="F5533" t="s">
        <v>12149</v>
      </c>
      <c r="G5533" t="s">
        <v>227</v>
      </c>
      <c r="H5533" t="s">
        <v>46</v>
      </c>
      <c r="I5533" t="s">
        <v>129</v>
      </c>
      <c r="J5533" t="s">
        <v>130</v>
      </c>
      <c r="K5533" t="s">
        <v>131</v>
      </c>
      <c r="L5533" t="s">
        <v>15293</v>
      </c>
      <c r="M5533" t="s">
        <v>15294</v>
      </c>
      <c r="N5533">
        <v>6.8338888879999997</v>
      </c>
      <c r="O5533">
        <v>0</v>
      </c>
      <c r="P5533">
        <v>22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150.34555599999999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2772958</v>
      </c>
      <c r="B5534">
        <v>1</v>
      </c>
      <c r="C5534" t="s">
        <v>76</v>
      </c>
      <c r="D5534" t="s">
        <v>93</v>
      </c>
      <c r="E5534" t="s">
        <v>163</v>
      </c>
      <c r="F5534" t="s">
        <v>15295</v>
      </c>
      <c r="G5534" t="s">
        <v>923</v>
      </c>
      <c r="H5534" t="s">
        <v>47</v>
      </c>
      <c r="I5534" t="s">
        <v>129</v>
      </c>
      <c r="J5534" t="s">
        <v>130</v>
      </c>
      <c r="K5534" t="s">
        <v>131</v>
      </c>
      <c r="L5534" t="s">
        <v>15296</v>
      </c>
      <c r="M5534" t="s">
        <v>15297</v>
      </c>
      <c r="N5534">
        <v>2.0977777770000001</v>
      </c>
      <c r="O5534">
        <v>0</v>
      </c>
      <c r="P5534">
        <v>52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109.084444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2772960</v>
      </c>
      <c r="B5535">
        <v>1</v>
      </c>
      <c r="C5535" t="s">
        <v>76</v>
      </c>
      <c r="D5535" t="s">
        <v>104</v>
      </c>
      <c r="E5535" t="s">
        <v>158</v>
      </c>
      <c r="F5535" t="s">
        <v>1437</v>
      </c>
      <c r="G5535" t="s">
        <v>348</v>
      </c>
      <c r="H5535" t="s">
        <v>47</v>
      </c>
      <c r="I5535" t="s">
        <v>129</v>
      </c>
      <c r="J5535" t="s">
        <v>130</v>
      </c>
      <c r="K5535" t="s">
        <v>142</v>
      </c>
      <c r="L5535" t="s">
        <v>15298</v>
      </c>
      <c r="M5535" t="s">
        <v>15299</v>
      </c>
      <c r="N5535">
        <v>4.7516666660000002</v>
      </c>
      <c r="O5535">
        <v>0</v>
      </c>
      <c r="P5535">
        <v>0</v>
      </c>
      <c r="Q5535">
        <v>8</v>
      </c>
      <c r="R5535">
        <v>1143</v>
      </c>
      <c r="S5535">
        <v>0</v>
      </c>
      <c r="T5535">
        <v>0</v>
      </c>
      <c r="U5535">
        <v>0</v>
      </c>
      <c r="V5535">
        <v>0</v>
      </c>
      <c r="W5535">
        <v>38.013333000000003</v>
      </c>
      <c r="X5535">
        <v>5431.1549990000003</v>
      </c>
      <c r="Y5535">
        <v>0</v>
      </c>
      <c r="Z5535">
        <v>0</v>
      </c>
    </row>
    <row r="5536" spans="1:26" x14ac:dyDescent="0.3">
      <c r="A5536">
        <v>2772962</v>
      </c>
      <c r="B5536">
        <v>1</v>
      </c>
      <c r="C5536" t="s">
        <v>76</v>
      </c>
      <c r="D5536" t="s">
        <v>96</v>
      </c>
      <c r="E5536" t="s">
        <v>163</v>
      </c>
      <c r="F5536" t="s">
        <v>15300</v>
      </c>
      <c r="G5536" t="s">
        <v>344</v>
      </c>
      <c r="H5536" t="s">
        <v>47</v>
      </c>
      <c r="I5536" t="s">
        <v>129</v>
      </c>
      <c r="J5536" t="s">
        <v>130</v>
      </c>
      <c r="K5536" t="s">
        <v>142</v>
      </c>
      <c r="L5536" t="s">
        <v>15301</v>
      </c>
      <c r="M5536" t="s">
        <v>15302</v>
      </c>
      <c r="N5536">
        <v>2.9558333330000002</v>
      </c>
      <c r="O5536">
        <v>1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2.9558330000000002</v>
      </c>
      <c r="V5536">
        <v>0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2772971</v>
      </c>
      <c r="B5537">
        <v>1</v>
      </c>
      <c r="C5537" t="s">
        <v>76</v>
      </c>
      <c r="D5537" t="s">
        <v>95</v>
      </c>
      <c r="E5537" t="s">
        <v>126</v>
      </c>
      <c r="F5537" t="s">
        <v>15303</v>
      </c>
      <c r="G5537" t="s">
        <v>128</v>
      </c>
      <c r="H5537" t="s">
        <v>46</v>
      </c>
      <c r="I5537" t="s">
        <v>129</v>
      </c>
      <c r="J5537" t="s">
        <v>130</v>
      </c>
      <c r="K5537" t="s">
        <v>131</v>
      </c>
      <c r="L5537" t="s">
        <v>15304</v>
      </c>
      <c r="M5537" t="s">
        <v>15305</v>
      </c>
      <c r="N5537">
        <v>4.9405555550000004</v>
      </c>
      <c r="O5537">
        <v>0</v>
      </c>
      <c r="P5537">
        <v>0</v>
      </c>
      <c r="Q5537">
        <v>0</v>
      </c>
      <c r="R5537">
        <v>12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59.286667000000001</v>
      </c>
      <c r="Y5537">
        <v>0</v>
      </c>
      <c r="Z5537">
        <v>0</v>
      </c>
    </row>
    <row r="5538" spans="1:26" x14ac:dyDescent="0.3">
      <c r="A5538">
        <v>2772972</v>
      </c>
      <c r="B5538">
        <v>1</v>
      </c>
      <c r="C5538" t="s">
        <v>76</v>
      </c>
      <c r="D5538" t="s">
        <v>78</v>
      </c>
      <c r="E5538" t="s">
        <v>153</v>
      </c>
      <c r="F5538" t="s">
        <v>15306</v>
      </c>
      <c r="G5538" t="s">
        <v>155</v>
      </c>
      <c r="H5538" t="s">
        <v>46</v>
      </c>
      <c r="I5538" t="s">
        <v>129</v>
      </c>
      <c r="J5538" t="s">
        <v>130</v>
      </c>
      <c r="K5538" t="s">
        <v>131</v>
      </c>
      <c r="L5538" t="s">
        <v>15307</v>
      </c>
      <c r="M5538" t="s">
        <v>15308</v>
      </c>
      <c r="N5538">
        <v>0.66833333299999997</v>
      </c>
      <c r="O5538">
        <v>0</v>
      </c>
      <c r="P5538">
        <v>3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2.0049999999999999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2772968</v>
      </c>
      <c r="B5539">
        <v>1</v>
      </c>
      <c r="C5539" t="s">
        <v>76</v>
      </c>
      <c r="D5539" t="s">
        <v>86</v>
      </c>
      <c r="E5539" t="s">
        <v>153</v>
      </c>
      <c r="F5539" t="s">
        <v>15309</v>
      </c>
      <c r="G5539" t="s">
        <v>155</v>
      </c>
      <c r="H5539" t="s">
        <v>46</v>
      </c>
      <c r="I5539" t="s">
        <v>129</v>
      </c>
      <c r="J5539" t="s">
        <v>130</v>
      </c>
      <c r="K5539" t="s">
        <v>131</v>
      </c>
      <c r="L5539" t="s">
        <v>15310</v>
      </c>
      <c r="M5539" t="s">
        <v>15311</v>
      </c>
      <c r="N5539">
        <v>7.1902777770000004</v>
      </c>
      <c r="O5539">
        <v>0</v>
      </c>
      <c r="P5539">
        <v>15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107.854167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2773061</v>
      </c>
      <c r="B5540">
        <v>1</v>
      </c>
      <c r="C5540" t="s">
        <v>76</v>
      </c>
      <c r="D5540" t="s">
        <v>79</v>
      </c>
      <c r="E5540" t="s">
        <v>126</v>
      </c>
      <c r="F5540" t="s">
        <v>15312</v>
      </c>
      <c r="G5540" t="s">
        <v>135</v>
      </c>
      <c r="H5540" t="s">
        <v>46</v>
      </c>
      <c r="I5540" t="s">
        <v>129</v>
      </c>
      <c r="J5540" t="s">
        <v>130</v>
      </c>
      <c r="K5540" t="s">
        <v>131</v>
      </c>
      <c r="L5540" t="s">
        <v>15313</v>
      </c>
      <c r="M5540" t="s">
        <v>15314</v>
      </c>
      <c r="N5540">
        <v>1.383888888</v>
      </c>
      <c r="O5540">
        <v>0</v>
      </c>
      <c r="P5540">
        <v>253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350.12388900000002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2772976</v>
      </c>
      <c r="B5541">
        <v>1</v>
      </c>
      <c r="C5541" t="s">
        <v>76</v>
      </c>
      <c r="D5541" t="s">
        <v>92</v>
      </c>
      <c r="E5541" t="s">
        <v>153</v>
      </c>
      <c r="F5541" t="s">
        <v>15315</v>
      </c>
      <c r="G5541" t="s">
        <v>155</v>
      </c>
      <c r="H5541" t="s">
        <v>46</v>
      </c>
      <c r="I5541" t="s">
        <v>129</v>
      </c>
      <c r="J5541" t="s">
        <v>130</v>
      </c>
      <c r="K5541" t="s">
        <v>131</v>
      </c>
      <c r="L5541" t="s">
        <v>15316</v>
      </c>
      <c r="M5541" t="s">
        <v>15317</v>
      </c>
      <c r="N5541">
        <v>0.65777777699999995</v>
      </c>
      <c r="O5541">
        <v>0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0.65777799999999997</v>
      </c>
      <c r="Y5541">
        <v>0</v>
      </c>
      <c r="Z5541">
        <v>0</v>
      </c>
    </row>
    <row r="5542" spans="1:26" x14ac:dyDescent="0.3">
      <c r="A5542">
        <v>2772977</v>
      </c>
      <c r="B5542">
        <v>1</v>
      </c>
      <c r="C5542" t="s">
        <v>77</v>
      </c>
      <c r="D5542" t="s">
        <v>122</v>
      </c>
      <c r="E5542" t="s">
        <v>158</v>
      </c>
      <c r="F5542" t="s">
        <v>956</v>
      </c>
      <c r="G5542" t="s">
        <v>199</v>
      </c>
      <c r="H5542" t="s">
        <v>47</v>
      </c>
      <c r="I5542" t="s">
        <v>129</v>
      </c>
      <c r="J5542" t="s">
        <v>130</v>
      </c>
      <c r="K5542" t="s">
        <v>131</v>
      </c>
      <c r="L5542" t="s">
        <v>15213</v>
      </c>
      <c r="M5542" t="s">
        <v>15318</v>
      </c>
      <c r="N5542">
        <v>0.26027777699999999</v>
      </c>
      <c r="O5542">
        <v>0</v>
      </c>
      <c r="P5542">
        <v>0</v>
      </c>
      <c r="Q5542">
        <v>43</v>
      </c>
      <c r="R5542">
        <v>364</v>
      </c>
      <c r="S5542">
        <v>12</v>
      </c>
      <c r="T5542">
        <v>111</v>
      </c>
      <c r="U5542">
        <v>0</v>
      </c>
      <c r="V5542">
        <v>0</v>
      </c>
      <c r="W5542">
        <v>11.191943999999999</v>
      </c>
      <c r="X5542">
        <v>94.741111000000004</v>
      </c>
      <c r="Y5542">
        <v>3.1233330000000001</v>
      </c>
      <c r="Z5542">
        <v>28.890833000000001</v>
      </c>
    </row>
    <row r="5543" spans="1:26" x14ac:dyDescent="0.3">
      <c r="A5543">
        <v>2772979</v>
      </c>
      <c r="B5543">
        <v>1</v>
      </c>
      <c r="C5543" t="s">
        <v>76</v>
      </c>
      <c r="D5543" t="s">
        <v>101</v>
      </c>
      <c r="E5543" t="s">
        <v>158</v>
      </c>
      <c r="F5543" t="s">
        <v>11640</v>
      </c>
      <c r="G5543" t="s">
        <v>199</v>
      </c>
      <c r="H5543" t="s">
        <v>47</v>
      </c>
      <c r="I5543" t="s">
        <v>129</v>
      </c>
      <c r="J5543" t="s">
        <v>130</v>
      </c>
      <c r="K5543" t="s">
        <v>131</v>
      </c>
      <c r="L5543" t="s">
        <v>15319</v>
      </c>
      <c r="M5543" t="s">
        <v>15320</v>
      </c>
      <c r="N5543">
        <v>0.29027777700000001</v>
      </c>
      <c r="O5543">
        <v>58</v>
      </c>
      <c r="P5543">
        <v>3404</v>
      </c>
      <c r="Q5543">
        <v>0</v>
      </c>
      <c r="R5543">
        <v>0</v>
      </c>
      <c r="S5543">
        <v>0</v>
      </c>
      <c r="T5543">
        <v>0</v>
      </c>
      <c r="U5543">
        <v>16.836110999999999</v>
      </c>
      <c r="V5543">
        <v>988.10555299999999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2772987</v>
      </c>
      <c r="B5544">
        <v>1</v>
      </c>
      <c r="C5544" t="s">
        <v>76</v>
      </c>
      <c r="D5544" t="s">
        <v>93</v>
      </c>
      <c r="E5544" t="s">
        <v>126</v>
      </c>
      <c r="F5544" t="s">
        <v>15321</v>
      </c>
      <c r="G5544" t="s">
        <v>128</v>
      </c>
      <c r="H5544" t="s">
        <v>46</v>
      </c>
      <c r="I5544" t="s">
        <v>129</v>
      </c>
      <c r="J5544" t="s">
        <v>130</v>
      </c>
      <c r="K5544" t="s">
        <v>131</v>
      </c>
      <c r="L5544" t="s">
        <v>15322</v>
      </c>
      <c r="M5544" t="s">
        <v>15323</v>
      </c>
      <c r="N5544">
        <v>3.0677777769999999</v>
      </c>
      <c r="O5544">
        <v>0</v>
      </c>
      <c r="P5544">
        <v>42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128.846667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2772989</v>
      </c>
      <c r="B5545">
        <v>1</v>
      </c>
      <c r="C5545" t="s">
        <v>77</v>
      </c>
      <c r="D5545" t="s">
        <v>112</v>
      </c>
      <c r="E5545" t="s">
        <v>222</v>
      </c>
      <c r="F5545" t="s">
        <v>6099</v>
      </c>
      <c r="G5545" t="s">
        <v>160</v>
      </c>
      <c r="H5545" t="s">
        <v>47</v>
      </c>
      <c r="I5545" t="s">
        <v>129</v>
      </c>
      <c r="J5545" t="s">
        <v>130</v>
      </c>
      <c r="K5545" t="s">
        <v>131</v>
      </c>
      <c r="L5545" t="s">
        <v>15324</v>
      </c>
      <c r="M5545" t="s">
        <v>15325</v>
      </c>
      <c r="N5545">
        <v>1.9063888879999999</v>
      </c>
      <c r="O5545">
        <v>10</v>
      </c>
      <c r="P5545">
        <v>0</v>
      </c>
      <c r="Q5545">
        <v>429</v>
      </c>
      <c r="R5545">
        <v>111</v>
      </c>
      <c r="S5545">
        <v>197</v>
      </c>
      <c r="T5545">
        <v>5255</v>
      </c>
      <c r="U5545">
        <v>19.063889</v>
      </c>
      <c r="V5545">
        <v>0</v>
      </c>
      <c r="W5545">
        <v>817.84083299999998</v>
      </c>
      <c r="X5545">
        <v>211.60916700000001</v>
      </c>
      <c r="Y5545">
        <v>375.55861099999998</v>
      </c>
      <c r="Z5545">
        <v>10018.073606</v>
      </c>
    </row>
    <row r="5546" spans="1:26" x14ac:dyDescent="0.3">
      <c r="A5546">
        <v>2772990</v>
      </c>
      <c r="B5546">
        <v>1</v>
      </c>
      <c r="C5546" t="s">
        <v>76</v>
      </c>
      <c r="D5546" t="s">
        <v>106</v>
      </c>
      <c r="E5546" t="s">
        <v>126</v>
      </c>
      <c r="F5546" t="s">
        <v>15326</v>
      </c>
      <c r="G5546" t="s">
        <v>128</v>
      </c>
      <c r="H5546" t="s">
        <v>46</v>
      </c>
      <c r="I5546" t="s">
        <v>129</v>
      </c>
      <c r="J5546" t="s">
        <v>130</v>
      </c>
      <c r="K5546" t="s">
        <v>131</v>
      </c>
      <c r="L5546" t="s">
        <v>15327</v>
      </c>
      <c r="M5546" t="s">
        <v>15328</v>
      </c>
      <c r="N5546">
        <v>0.63611111099999995</v>
      </c>
      <c r="O5546">
        <v>0</v>
      </c>
      <c r="P5546">
        <v>190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120.86111099999999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2773013</v>
      </c>
      <c r="B5547">
        <v>1</v>
      </c>
      <c r="C5547" t="s">
        <v>76</v>
      </c>
      <c r="D5547" t="s">
        <v>103</v>
      </c>
      <c r="E5547" t="s">
        <v>126</v>
      </c>
      <c r="F5547" t="s">
        <v>15329</v>
      </c>
      <c r="G5547" t="s">
        <v>128</v>
      </c>
      <c r="H5547" t="s">
        <v>46</v>
      </c>
      <c r="I5547" t="s">
        <v>129</v>
      </c>
      <c r="J5547" t="s">
        <v>130</v>
      </c>
      <c r="K5547" t="s">
        <v>131</v>
      </c>
      <c r="L5547" t="s">
        <v>15330</v>
      </c>
      <c r="M5547" t="s">
        <v>15331</v>
      </c>
      <c r="N5547">
        <v>8.6274999999999995</v>
      </c>
      <c r="O5547">
        <v>0</v>
      </c>
      <c r="P5547">
        <v>0</v>
      </c>
      <c r="Q5547">
        <v>0</v>
      </c>
      <c r="R5547">
        <v>51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440.0025</v>
      </c>
      <c r="Y5547">
        <v>0</v>
      </c>
      <c r="Z5547">
        <v>0</v>
      </c>
    </row>
    <row r="5548" spans="1:26" x14ac:dyDescent="0.3">
      <c r="A5548">
        <v>2773007</v>
      </c>
      <c r="B5548">
        <v>1</v>
      </c>
      <c r="C5548" t="s">
        <v>76</v>
      </c>
      <c r="D5548" t="s">
        <v>93</v>
      </c>
      <c r="E5548" t="s">
        <v>222</v>
      </c>
      <c r="F5548" t="s">
        <v>15332</v>
      </c>
      <c r="G5548" t="s">
        <v>199</v>
      </c>
      <c r="H5548" t="s">
        <v>47</v>
      </c>
      <c r="I5548" t="s">
        <v>339</v>
      </c>
      <c r="J5548" t="s">
        <v>130</v>
      </c>
      <c r="K5548" t="s">
        <v>131</v>
      </c>
      <c r="L5548" t="s">
        <v>15333</v>
      </c>
      <c r="M5548" t="s">
        <v>15334</v>
      </c>
      <c r="N5548">
        <v>4.1666660000000003E-3</v>
      </c>
      <c r="O5548">
        <v>76</v>
      </c>
      <c r="P5548">
        <v>13994</v>
      </c>
      <c r="Q5548">
        <v>0</v>
      </c>
      <c r="R5548">
        <v>0</v>
      </c>
      <c r="S5548">
        <v>9</v>
      </c>
      <c r="T5548">
        <v>519</v>
      </c>
      <c r="U5548">
        <v>0.31666699999999998</v>
      </c>
      <c r="V5548">
        <v>58.308323999999999</v>
      </c>
      <c r="W5548">
        <v>0</v>
      </c>
      <c r="X5548">
        <v>0</v>
      </c>
      <c r="Y5548">
        <v>3.7499999999999999E-2</v>
      </c>
      <c r="Z5548">
        <v>2.1625000000000001</v>
      </c>
    </row>
    <row r="5549" spans="1:26" x14ac:dyDescent="0.3">
      <c r="A5549">
        <v>2773008</v>
      </c>
      <c r="B5549">
        <v>1</v>
      </c>
      <c r="C5549" t="s">
        <v>77</v>
      </c>
      <c r="D5549" t="s">
        <v>116</v>
      </c>
      <c r="E5549" t="s">
        <v>158</v>
      </c>
      <c r="F5549" t="s">
        <v>3846</v>
      </c>
      <c r="G5549" t="s">
        <v>199</v>
      </c>
      <c r="H5549" t="s">
        <v>47</v>
      </c>
      <c r="I5549" t="s">
        <v>339</v>
      </c>
      <c r="J5549" t="s">
        <v>130</v>
      </c>
      <c r="K5549" t="s">
        <v>131</v>
      </c>
      <c r="L5549" t="s">
        <v>15335</v>
      </c>
      <c r="M5549" t="s">
        <v>15336</v>
      </c>
      <c r="N5549">
        <v>3.8888888000000003E-2</v>
      </c>
      <c r="O5549">
        <v>60</v>
      </c>
      <c r="P5549">
        <v>20</v>
      </c>
      <c r="Q5549">
        <v>0</v>
      </c>
      <c r="R5549">
        <v>0</v>
      </c>
      <c r="S5549">
        <v>0</v>
      </c>
      <c r="T5549">
        <v>18</v>
      </c>
      <c r="U5549">
        <v>2.3333330000000001</v>
      </c>
      <c r="V5549">
        <v>0.77777799999999997</v>
      </c>
      <c r="W5549">
        <v>0</v>
      </c>
      <c r="X5549">
        <v>0</v>
      </c>
      <c r="Y5549">
        <v>0</v>
      </c>
      <c r="Z5549">
        <v>0.7</v>
      </c>
    </row>
    <row r="5550" spans="1:26" x14ac:dyDescent="0.3">
      <c r="A5550">
        <v>2773010</v>
      </c>
      <c r="B5550">
        <v>1</v>
      </c>
      <c r="C5550" t="s">
        <v>76</v>
      </c>
      <c r="D5550" t="s">
        <v>90</v>
      </c>
      <c r="E5550" t="s">
        <v>167</v>
      </c>
      <c r="F5550" t="s">
        <v>15337</v>
      </c>
      <c r="G5550" t="s">
        <v>160</v>
      </c>
      <c r="H5550" t="s">
        <v>46</v>
      </c>
      <c r="I5550" t="s">
        <v>129</v>
      </c>
      <c r="J5550" t="s">
        <v>130</v>
      </c>
      <c r="K5550" t="s">
        <v>131</v>
      </c>
      <c r="L5550" t="s">
        <v>15338</v>
      </c>
      <c r="M5550" t="s">
        <v>15339</v>
      </c>
      <c r="N5550">
        <v>0.38750000000000001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193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74.787499999999994</v>
      </c>
    </row>
    <row r="5551" spans="1:26" x14ac:dyDescent="0.3">
      <c r="A5551">
        <v>2773009</v>
      </c>
      <c r="B5551">
        <v>1</v>
      </c>
      <c r="C5551" t="s">
        <v>76</v>
      </c>
      <c r="D5551" t="s">
        <v>102</v>
      </c>
      <c r="E5551" t="s">
        <v>158</v>
      </c>
      <c r="F5551" t="s">
        <v>15340</v>
      </c>
      <c r="G5551" t="s">
        <v>199</v>
      </c>
      <c r="H5551" t="s">
        <v>47</v>
      </c>
      <c r="I5551" t="s">
        <v>129</v>
      </c>
      <c r="J5551" t="s">
        <v>130</v>
      </c>
      <c r="K5551" t="s">
        <v>131</v>
      </c>
      <c r="L5551" t="s">
        <v>15341</v>
      </c>
      <c r="M5551" t="s">
        <v>15342</v>
      </c>
      <c r="N5551">
        <v>0.73888888799999997</v>
      </c>
      <c r="O5551">
        <v>2</v>
      </c>
      <c r="P5551">
        <v>492</v>
      </c>
      <c r="Q5551">
        <v>0</v>
      </c>
      <c r="R5551">
        <v>0</v>
      </c>
      <c r="S5551">
        <v>3</v>
      </c>
      <c r="T5551">
        <v>353</v>
      </c>
      <c r="U5551">
        <v>1.477778</v>
      </c>
      <c r="V5551">
        <v>363.53333300000003</v>
      </c>
      <c r="W5551">
        <v>0</v>
      </c>
      <c r="X5551">
        <v>0</v>
      </c>
      <c r="Y5551">
        <v>2.2166670000000002</v>
      </c>
      <c r="Z5551">
        <v>260.82777700000003</v>
      </c>
    </row>
    <row r="5552" spans="1:26" x14ac:dyDescent="0.3">
      <c r="A5552">
        <v>2773018</v>
      </c>
      <c r="B5552">
        <v>1</v>
      </c>
      <c r="C5552" t="s">
        <v>76</v>
      </c>
      <c r="D5552" t="s">
        <v>95</v>
      </c>
      <c r="E5552" t="s">
        <v>158</v>
      </c>
      <c r="F5552" t="s">
        <v>10262</v>
      </c>
      <c r="G5552" t="s">
        <v>199</v>
      </c>
      <c r="H5552" t="s">
        <v>47</v>
      </c>
      <c r="I5552" t="s">
        <v>129</v>
      </c>
      <c r="J5552" t="s">
        <v>130</v>
      </c>
      <c r="K5552" t="s">
        <v>131</v>
      </c>
      <c r="L5552" t="s">
        <v>15343</v>
      </c>
      <c r="M5552" t="s">
        <v>15344</v>
      </c>
      <c r="N5552">
        <v>2.918055555</v>
      </c>
      <c r="O5552">
        <v>0</v>
      </c>
      <c r="P5552">
        <v>0</v>
      </c>
      <c r="Q5552">
        <v>0</v>
      </c>
      <c r="R5552">
        <v>0</v>
      </c>
      <c r="S5552">
        <v>5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14.590278</v>
      </c>
      <c r="Z5552">
        <v>0</v>
      </c>
    </row>
    <row r="5553" spans="1:26" x14ac:dyDescent="0.3">
      <c r="A5553">
        <v>2773019</v>
      </c>
      <c r="B5553">
        <v>1</v>
      </c>
      <c r="C5553" t="s">
        <v>76</v>
      </c>
      <c r="D5553" t="s">
        <v>93</v>
      </c>
      <c r="E5553" t="s">
        <v>163</v>
      </c>
      <c r="F5553" t="s">
        <v>15345</v>
      </c>
      <c r="G5553" t="s">
        <v>417</v>
      </c>
      <c r="H5553" t="s">
        <v>47</v>
      </c>
      <c r="I5553" t="s">
        <v>129</v>
      </c>
      <c r="J5553" t="s">
        <v>130</v>
      </c>
      <c r="K5553" t="s">
        <v>142</v>
      </c>
      <c r="L5553" t="s">
        <v>15346</v>
      </c>
      <c r="M5553" t="s">
        <v>15347</v>
      </c>
      <c r="N5553">
        <v>4.0650000000000004</v>
      </c>
      <c r="O5553">
        <v>1</v>
      </c>
      <c r="P5553">
        <v>225</v>
      </c>
      <c r="Q5553">
        <v>0</v>
      </c>
      <c r="R5553">
        <v>0</v>
      </c>
      <c r="S5553">
        <v>0</v>
      </c>
      <c r="T5553">
        <v>0</v>
      </c>
      <c r="U5553">
        <v>4.0650000000000004</v>
      </c>
      <c r="V5553">
        <v>914.625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2773024</v>
      </c>
      <c r="B5554">
        <v>1</v>
      </c>
      <c r="C5554" t="s">
        <v>76</v>
      </c>
      <c r="D5554" t="s">
        <v>92</v>
      </c>
      <c r="E5554" t="s">
        <v>158</v>
      </c>
      <c r="F5554" t="s">
        <v>15348</v>
      </c>
      <c r="G5554" t="s">
        <v>199</v>
      </c>
      <c r="H5554" t="s">
        <v>47</v>
      </c>
      <c r="I5554" t="s">
        <v>129</v>
      </c>
      <c r="J5554" t="s">
        <v>130</v>
      </c>
      <c r="K5554" t="s">
        <v>131</v>
      </c>
      <c r="L5554" t="s">
        <v>15349</v>
      </c>
      <c r="M5554" t="s">
        <v>15350</v>
      </c>
      <c r="N5554">
        <v>0.108333333</v>
      </c>
      <c r="O5554">
        <v>5</v>
      </c>
      <c r="P5554">
        <v>456</v>
      </c>
      <c r="Q5554">
        <v>0</v>
      </c>
      <c r="R5554">
        <v>0</v>
      </c>
      <c r="S5554">
        <v>19</v>
      </c>
      <c r="T5554">
        <v>528</v>
      </c>
      <c r="U5554">
        <v>0.54166700000000001</v>
      </c>
      <c r="V5554">
        <v>49.4</v>
      </c>
      <c r="W5554">
        <v>0</v>
      </c>
      <c r="X5554">
        <v>0</v>
      </c>
      <c r="Y5554">
        <v>2.0583330000000002</v>
      </c>
      <c r="Z5554">
        <v>57.2</v>
      </c>
    </row>
    <row r="5555" spans="1:26" x14ac:dyDescent="0.3">
      <c r="A5555">
        <v>2773026</v>
      </c>
      <c r="B5555">
        <v>1</v>
      </c>
      <c r="C5555" t="s">
        <v>77</v>
      </c>
      <c r="D5555" t="s">
        <v>124</v>
      </c>
      <c r="E5555" t="s">
        <v>222</v>
      </c>
      <c r="F5555" t="s">
        <v>15351</v>
      </c>
      <c r="G5555" t="s">
        <v>199</v>
      </c>
      <c r="H5555" t="s">
        <v>47</v>
      </c>
      <c r="I5555" t="s">
        <v>129</v>
      </c>
      <c r="J5555" t="s">
        <v>130</v>
      </c>
      <c r="K5555" t="s">
        <v>131</v>
      </c>
      <c r="L5555" t="s">
        <v>15352</v>
      </c>
      <c r="M5555" t="s">
        <v>15353</v>
      </c>
      <c r="N5555">
        <v>2.0580555550000001</v>
      </c>
      <c r="O5555">
        <v>1</v>
      </c>
      <c r="P5555">
        <v>1113</v>
      </c>
      <c r="Q5555">
        <v>0</v>
      </c>
      <c r="R5555">
        <v>0</v>
      </c>
      <c r="S5555">
        <v>0</v>
      </c>
      <c r="T5555">
        <v>0</v>
      </c>
      <c r="U5555">
        <v>2.0580560000000001</v>
      </c>
      <c r="V5555">
        <v>2290.6158329999998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2773031</v>
      </c>
      <c r="B5556">
        <v>1</v>
      </c>
      <c r="C5556" t="s">
        <v>77</v>
      </c>
      <c r="D5556" t="s">
        <v>123</v>
      </c>
      <c r="E5556" t="s">
        <v>163</v>
      </c>
      <c r="F5556" t="s">
        <v>3087</v>
      </c>
      <c r="G5556" t="s">
        <v>199</v>
      </c>
      <c r="H5556" t="s">
        <v>47</v>
      </c>
      <c r="I5556" t="s">
        <v>129</v>
      </c>
      <c r="J5556" t="s">
        <v>130</v>
      </c>
      <c r="K5556" t="s">
        <v>131</v>
      </c>
      <c r="L5556" t="s">
        <v>15352</v>
      </c>
      <c r="M5556" t="s">
        <v>15354</v>
      </c>
      <c r="N5556">
        <v>0.81722222200000005</v>
      </c>
      <c r="O5556">
        <v>2</v>
      </c>
      <c r="P5556">
        <v>539</v>
      </c>
      <c r="Q5556">
        <v>0</v>
      </c>
      <c r="R5556">
        <v>0</v>
      </c>
      <c r="S5556">
        <v>0</v>
      </c>
      <c r="T5556">
        <v>0</v>
      </c>
      <c r="U5556">
        <v>1.634444</v>
      </c>
      <c r="V5556">
        <v>440.482778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2773038</v>
      </c>
      <c r="B5557">
        <v>1</v>
      </c>
      <c r="C5557" t="s">
        <v>76</v>
      </c>
      <c r="D5557" t="s">
        <v>93</v>
      </c>
      <c r="E5557" t="s">
        <v>153</v>
      </c>
      <c r="F5557" t="s">
        <v>15355</v>
      </c>
      <c r="G5557" t="s">
        <v>206</v>
      </c>
      <c r="H5557" t="s">
        <v>46</v>
      </c>
      <c r="I5557" t="s">
        <v>129</v>
      </c>
      <c r="J5557" t="s">
        <v>130</v>
      </c>
      <c r="K5557" t="s">
        <v>131</v>
      </c>
      <c r="L5557" t="s">
        <v>15356</v>
      </c>
      <c r="M5557" t="s">
        <v>15357</v>
      </c>
      <c r="N5557">
        <v>5.0358333330000002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5.0358330000000002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2773041</v>
      </c>
      <c r="B5558">
        <v>1</v>
      </c>
      <c r="C5558" t="s">
        <v>76</v>
      </c>
      <c r="D5558" t="s">
        <v>96</v>
      </c>
      <c r="E5558" t="s">
        <v>163</v>
      </c>
      <c r="F5558" t="s">
        <v>15358</v>
      </c>
      <c r="G5558" t="s">
        <v>348</v>
      </c>
      <c r="H5558" t="s">
        <v>47</v>
      </c>
      <c r="I5558" t="s">
        <v>129</v>
      </c>
      <c r="J5558" t="s">
        <v>130</v>
      </c>
      <c r="K5558" t="s">
        <v>142</v>
      </c>
      <c r="L5558" t="s">
        <v>15359</v>
      </c>
      <c r="M5558" t="s">
        <v>15360</v>
      </c>
      <c r="N5558">
        <v>3.8561111110000001</v>
      </c>
      <c r="O5558">
        <v>1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3.8561109999999998</v>
      </c>
      <c r="V5558">
        <v>0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2773044</v>
      </c>
      <c r="B5559">
        <v>1</v>
      </c>
      <c r="C5559" t="s">
        <v>77</v>
      </c>
      <c r="D5559" t="s">
        <v>117</v>
      </c>
      <c r="E5559" t="s">
        <v>163</v>
      </c>
      <c r="F5559" t="s">
        <v>15361</v>
      </c>
      <c r="G5559" t="s">
        <v>160</v>
      </c>
      <c r="H5559" t="s">
        <v>47</v>
      </c>
      <c r="I5559" t="s">
        <v>129</v>
      </c>
      <c r="J5559" t="s">
        <v>130</v>
      </c>
      <c r="K5559" t="s">
        <v>131</v>
      </c>
      <c r="L5559" t="s">
        <v>15362</v>
      </c>
      <c r="M5559" t="s">
        <v>15363</v>
      </c>
      <c r="N5559">
        <v>0.19916666599999999</v>
      </c>
      <c r="O5559">
        <v>0</v>
      </c>
      <c r="P5559">
        <v>0</v>
      </c>
      <c r="Q5559">
        <v>0</v>
      </c>
      <c r="R5559">
        <v>69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13.7425</v>
      </c>
      <c r="Y5559">
        <v>0</v>
      </c>
      <c r="Z5559">
        <v>0</v>
      </c>
    </row>
    <row r="5560" spans="1:26" x14ac:dyDescent="0.3">
      <c r="A5560">
        <v>2773046</v>
      </c>
      <c r="B5560">
        <v>1</v>
      </c>
      <c r="C5560" t="s">
        <v>76</v>
      </c>
      <c r="D5560" t="s">
        <v>95</v>
      </c>
      <c r="E5560" t="s">
        <v>126</v>
      </c>
      <c r="F5560" t="s">
        <v>7746</v>
      </c>
      <c r="G5560" t="s">
        <v>177</v>
      </c>
      <c r="H5560" t="s">
        <v>46</v>
      </c>
      <c r="I5560" t="s">
        <v>129</v>
      </c>
      <c r="J5560" t="s">
        <v>130</v>
      </c>
      <c r="K5560" t="s">
        <v>131</v>
      </c>
      <c r="L5560" t="s">
        <v>15364</v>
      </c>
      <c r="M5560" t="s">
        <v>15365</v>
      </c>
      <c r="N5560">
        <v>9.3958333330000006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33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310.0625</v>
      </c>
    </row>
    <row r="5561" spans="1:26" x14ac:dyDescent="0.3">
      <c r="A5561">
        <v>2773048</v>
      </c>
      <c r="B5561">
        <v>1</v>
      </c>
      <c r="C5561" t="s">
        <v>76</v>
      </c>
      <c r="D5561" t="s">
        <v>81</v>
      </c>
      <c r="E5561" t="s">
        <v>145</v>
      </c>
      <c r="F5561" t="s">
        <v>15366</v>
      </c>
      <c r="G5561" t="s">
        <v>150</v>
      </c>
      <c r="H5561" t="s">
        <v>46</v>
      </c>
      <c r="I5561" t="s">
        <v>129</v>
      </c>
      <c r="J5561" t="s">
        <v>130</v>
      </c>
      <c r="K5561" t="s">
        <v>131</v>
      </c>
      <c r="L5561" t="s">
        <v>15367</v>
      </c>
      <c r="M5561" t="s">
        <v>15368</v>
      </c>
      <c r="N5561">
        <v>4.5061111110000001</v>
      </c>
      <c r="O5561">
        <v>0</v>
      </c>
      <c r="P5561">
        <v>86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387.52555599999999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2773052</v>
      </c>
      <c r="B5562">
        <v>1</v>
      </c>
      <c r="C5562" t="s">
        <v>76</v>
      </c>
      <c r="D5562" t="s">
        <v>92</v>
      </c>
      <c r="E5562" t="s">
        <v>153</v>
      </c>
      <c r="F5562" t="s">
        <v>15369</v>
      </c>
      <c r="G5562" t="s">
        <v>206</v>
      </c>
      <c r="H5562" t="s">
        <v>46</v>
      </c>
      <c r="I5562" t="s">
        <v>129</v>
      </c>
      <c r="J5562" t="s">
        <v>130</v>
      </c>
      <c r="K5562" t="s">
        <v>131</v>
      </c>
      <c r="L5562" t="s">
        <v>15370</v>
      </c>
      <c r="M5562" t="s">
        <v>15371</v>
      </c>
      <c r="N5562">
        <v>1.9113888880000001</v>
      </c>
      <c r="O5562">
        <v>0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1.911389</v>
      </c>
      <c r="Y5562">
        <v>0</v>
      </c>
      <c r="Z5562">
        <v>0</v>
      </c>
    </row>
    <row r="5563" spans="1:26" x14ac:dyDescent="0.3">
      <c r="A5563">
        <v>2773057</v>
      </c>
      <c r="B5563">
        <v>1</v>
      </c>
      <c r="C5563" t="s">
        <v>76</v>
      </c>
      <c r="D5563" t="s">
        <v>84</v>
      </c>
      <c r="E5563" t="s">
        <v>153</v>
      </c>
      <c r="F5563" t="s">
        <v>15372</v>
      </c>
      <c r="G5563" t="s">
        <v>155</v>
      </c>
      <c r="H5563" t="s">
        <v>46</v>
      </c>
      <c r="I5563" t="s">
        <v>129</v>
      </c>
      <c r="J5563" t="s">
        <v>130</v>
      </c>
      <c r="K5563" t="s">
        <v>131</v>
      </c>
      <c r="L5563" t="s">
        <v>15373</v>
      </c>
      <c r="M5563" t="s">
        <v>15374</v>
      </c>
      <c r="N5563">
        <v>5.5075000000000003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5.5075000000000003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2773068</v>
      </c>
      <c r="B5564">
        <v>1</v>
      </c>
      <c r="C5564" t="s">
        <v>76</v>
      </c>
      <c r="D5564" t="s">
        <v>78</v>
      </c>
      <c r="E5564" t="s">
        <v>153</v>
      </c>
      <c r="F5564" t="s">
        <v>15375</v>
      </c>
      <c r="G5564" t="s">
        <v>155</v>
      </c>
      <c r="H5564" t="s">
        <v>46</v>
      </c>
      <c r="I5564" t="s">
        <v>129</v>
      </c>
      <c r="J5564" t="s">
        <v>130</v>
      </c>
      <c r="K5564" t="s">
        <v>131</v>
      </c>
      <c r="L5564" t="s">
        <v>15376</v>
      </c>
      <c r="M5564" t="s">
        <v>15377</v>
      </c>
      <c r="N5564">
        <v>4.9649999999999999</v>
      </c>
      <c r="O5564">
        <v>0</v>
      </c>
      <c r="P5564">
        <v>2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9.93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2773061</v>
      </c>
      <c r="B5565">
        <v>2</v>
      </c>
      <c r="C5565" t="s">
        <v>76</v>
      </c>
      <c r="D5565" t="s">
        <v>79</v>
      </c>
      <c r="E5565" t="s">
        <v>167</v>
      </c>
      <c r="F5565" t="s">
        <v>15378</v>
      </c>
      <c r="G5565" t="s">
        <v>135</v>
      </c>
      <c r="H5565" t="s">
        <v>46</v>
      </c>
      <c r="I5565" t="s">
        <v>129</v>
      </c>
      <c r="J5565" t="s">
        <v>130</v>
      </c>
      <c r="K5565" t="s">
        <v>131</v>
      </c>
      <c r="L5565" t="s">
        <v>15314</v>
      </c>
      <c r="M5565" t="s">
        <v>15379</v>
      </c>
      <c r="N5565">
        <v>5.8611111E-2</v>
      </c>
      <c r="O5565">
        <v>0</v>
      </c>
      <c r="P5565">
        <v>807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47.299166999999997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2773065</v>
      </c>
      <c r="B5566">
        <v>1</v>
      </c>
      <c r="C5566" t="s">
        <v>77</v>
      </c>
      <c r="D5566" t="s">
        <v>111</v>
      </c>
      <c r="E5566" t="s">
        <v>222</v>
      </c>
      <c r="F5566" t="s">
        <v>15380</v>
      </c>
      <c r="G5566" t="s">
        <v>199</v>
      </c>
      <c r="H5566" t="s">
        <v>47</v>
      </c>
      <c r="I5566" t="s">
        <v>129</v>
      </c>
      <c r="J5566" t="s">
        <v>130</v>
      </c>
      <c r="K5566" t="s">
        <v>131</v>
      </c>
      <c r="L5566" t="s">
        <v>15381</v>
      </c>
      <c r="M5566" t="s">
        <v>15382</v>
      </c>
      <c r="N5566">
        <v>0.165833333</v>
      </c>
      <c r="O5566">
        <v>0</v>
      </c>
      <c r="P5566">
        <v>0</v>
      </c>
      <c r="Q5566">
        <v>7</v>
      </c>
      <c r="R5566">
        <v>1112</v>
      </c>
      <c r="S5566">
        <v>16</v>
      </c>
      <c r="T5566">
        <v>4196</v>
      </c>
      <c r="U5566">
        <v>0</v>
      </c>
      <c r="V5566">
        <v>0</v>
      </c>
      <c r="W5566">
        <v>1.160833</v>
      </c>
      <c r="X5566">
        <v>184.406666</v>
      </c>
      <c r="Y5566">
        <v>2.6533329999999999</v>
      </c>
      <c r="Z5566">
        <v>695.83666500000004</v>
      </c>
    </row>
    <row r="5567" spans="1:26" x14ac:dyDescent="0.3">
      <c r="A5567">
        <v>2773071</v>
      </c>
      <c r="B5567">
        <v>1</v>
      </c>
      <c r="C5567" t="s">
        <v>76</v>
      </c>
      <c r="D5567" t="s">
        <v>78</v>
      </c>
      <c r="E5567" t="s">
        <v>153</v>
      </c>
      <c r="F5567" t="s">
        <v>15383</v>
      </c>
      <c r="G5567" t="s">
        <v>206</v>
      </c>
      <c r="H5567" t="s">
        <v>46</v>
      </c>
      <c r="I5567" t="s">
        <v>129</v>
      </c>
      <c r="J5567" t="s">
        <v>130</v>
      </c>
      <c r="K5567" t="s">
        <v>131</v>
      </c>
      <c r="L5567" t="s">
        <v>15384</v>
      </c>
      <c r="M5567" t="s">
        <v>15385</v>
      </c>
      <c r="N5567">
        <v>0.91694444399999997</v>
      </c>
      <c r="O5567">
        <v>0</v>
      </c>
      <c r="P5567">
        <v>15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13.754167000000001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2773061</v>
      </c>
      <c r="B5568">
        <v>3</v>
      </c>
      <c r="C5568" t="s">
        <v>76</v>
      </c>
      <c r="D5568" t="s">
        <v>79</v>
      </c>
      <c r="E5568" t="s">
        <v>126</v>
      </c>
      <c r="F5568" t="s">
        <v>15312</v>
      </c>
      <c r="G5568" t="s">
        <v>135</v>
      </c>
      <c r="H5568" t="s">
        <v>46</v>
      </c>
      <c r="I5568" t="s">
        <v>129</v>
      </c>
      <c r="J5568" t="s">
        <v>130</v>
      </c>
      <c r="K5568" t="s">
        <v>131</v>
      </c>
      <c r="L5568" t="s">
        <v>15379</v>
      </c>
      <c r="M5568" t="s">
        <v>15386</v>
      </c>
      <c r="N5568">
        <v>2.6941666660000001</v>
      </c>
      <c r="O5568">
        <v>0</v>
      </c>
      <c r="P5568">
        <v>253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681.62416599999995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2773095</v>
      </c>
      <c r="B5569">
        <v>1</v>
      </c>
      <c r="C5569" t="s">
        <v>76</v>
      </c>
      <c r="D5569" t="s">
        <v>78</v>
      </c>
      <c r="E5569" t="s">
        <v>153</v>
      </c>
      <c r="F5569" t="s">
        <v>15387</v>
      </c>
      <c r="G5569" t="s">
        <v>155</v>
      </c>
      <c r="H5569" t="s">
        <v>46</v>
      </c>
      <c r="I5569" t="s">
        <v>129</v>
      </c>
      <c r="J5569" t="s">
        <v>130</v>
      </c>
      <c r="K5569" t="s">
        <v>131</v>
      </c>
      <c r="L5569" t="s">
        <v>15388</v>
      </c>
      <c r="M5569" t="s">
        <v>15389</v>
      </c>
      <c r="N5569">
        <v>3.2997222220000002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3.299722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2773083</v>
      </c>
      <c r="B5570">
        <v>1</v>
      </c>
      <c r="C5570" t="s">
        <v>76</v>
      </c>
      <c r="D5570" t="s">
        <v>97</v>
      </c>
      <c r="E5570" t="s">
        <v>163</v>
      </c>
      <c r="F5570" t="s">
        <v>15390</v>
      </c>
      <c r="G5570" t="s">
        <v>264</v>
      </c>
      <c r="H5570" t="s">
        <v>47</v>
      </c>
      <c r="I5570" t="s">
        <v>129</v>
      </c>
      <c r="J5570" t="s">
        <v>130</v>
      </c>
      <c r="K5570" t="s">
        <v>131</v>
      </c>
      <c r="L5570" t="s">
        <v>15391</v>
      </c>
      <c r="M5570" t="s">
        <v>15392</v>
      </c>
      <c r="N5570">
        <v>1.6125</v>
      </c>
      <c r="O5570">
        <v>22</v>
      </c>
      <c r="P5570">
        <v>40</v>
      </c>
      <c r="Q5570">
        <v>0</v>
      </c>
      <c r="R5570">
        <v>0</v>
      </c>
      <c r="S5570">
        <v>0</v>
      </c>
      <c r="T5570">
        <v>0</v>
      </c>
      <c r="U5570">
        <v>35.475000000000001</v>
      </c>
      <c r="V5570">
        <v>64.5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2773081</v>
      </c>
      <c r="B5571">
        <v>1</v>
      </c>
      <c r="C5571" t="s">
        <v>76</v>
      </c>
      <c r="D5571" t="s">
        <v>96</v>
      </c>
      <c r="E5571" t="s">
        <v>163</v>
      </c>
      <c r="F5571" t="s">
        <v>15174</v>
      </c>
      <c r="G5571" t="s">
        <v>187</v>
      </c>
      <c r="H5571" t="s">
        <v>47</v>
      </c>
      <c r="I5571" t="s">
        <v>129</v>
      </c>
      <c r="J5571" t="s">
        <v>130</v>
      </c>
      <c r="K5571" t="s">
        <v>131</v>
      </c>
      <c r="L5571" t="s">
        <v>15393</v>
      </c>
      <c r="M5571" t="s">
        <v>15394</v>
      </c>
      <c r="N5571">
        <v>5.2619444440000001</v>
      </c>
      <c r="O5571">
        <v>0</v>
      </c>
      <c r="P5571">
        <v>66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347.28833300000002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2773087</v>
      </c>
      <c r="B5572">
        <v>1</v>
      </c>
      <c r="C5572" t="s">
        <v>76</v>
      </c>
      <c r="D5572" t="s">
        <v>104</v>
      </c>
      <c r="E5572" t="s">
        <v>153</v>
      </c>
      <c r="F5572" t="s">
        <v>15395</v>
      </c>
      <c r="G5572" t="s">
        <v>249</v>
      </c>
      <c r="H5572" t="s">
        <v>46</v>
      </c>
      <c r="I5572" t="s">
        <v>129</v>
      </c>
      <c r="J5572" t="s">
        <v>130</v>
      </c>
      <c r="K5572" t="s">
        <v>131</v>
      </c>
      <c r="L5572" t="s">
        <v>15396</v>
      </c>
      <c r="M5572" t="s">
        <v>15397</v>
      </c>
      <c r="N5572">
        <v>2.0291666660000001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1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2.0291670000000002</v>
      </c>
    </row>
    <row r="5573" spans="1:26" x14ac:dyDescent="0.3">
      <c r="A5573">
        <v>2772958</v>
      </c>
      <c r="B5573">
        <v>2</v>
      </c>
      <c r="C5573" t="s">
        <v>76</v>
      </c>
      <c r="D5573" t="s">
        <v>93</v>
      </c>
      <c r="E5573" t="s">
        <v>163</v>
      </c>
      <c r="F5573" t="s">
        <v>15398</v>
      </c>
      <c r="G5573" t="s">
        <v>923</v>
      </c>
      <c r="H5573" t="s">
        <v>47</v>
      </c>
      <c r="I5573" t="s">
        <v>129</v>
      </c>
      <c r="J5573" t="s">
        <v>130</v>
      </c>
      <c r="K5573" t="s">
        <v>131</v>
      </c>
      <c r="L5573" t="s">
        <v>15297</v>
      </c>
      <c r="M5573" t="s">
        <v>15399</v>
      </c>
      <c r="N5573">
        <v>0.62</v>
      </c>
      <c r="O5573">
        <v>33</v>
      </c>
      <c r="P5573">
        <v>968</v>
      </c>
      <c r="Q5573">
        <v>0</v>
      </c>
      <c r="R5573">
        <v>0</v>
      </c>
      <c r="S5573">
        <v>0</v>
      </c>
      <c r="T5573">
        <v>0</v>
      </c>
      <c r="U5573">
        <v>20.46</v>
      </c>
      <c r="V5573">
        <v>600.16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2773091</v>
      </c>
      <c r="B5574">
        <v>1</v>
      </c>
      <c r="C5574" t="s">
        <v>76</v>
      </c>
      <c r="D5574" t="s">
        <v>92</v>
      </c>
      <c r="E5574" t="s">
        <v>145</v>
      </c>
      <c r="F5574" t="s">
        <v>15245</v>
      </c>
      <c r="G5574" t="s">
        <v>128</v>
      </c>
      <c r="H5574" t="s">
        <v>46</v>
      </c>
      <c r="I5574" t="s">
        <v>129</v>
      </c>
      <c r="J5574" t="s">
        <v>130</v>
      </c>
      <c r="K5574" t="s">
        <v>131</v>
      </c>
      <c r="L5574" t="s">
        <v>15400</v>
      </c>
      <c r="M5574" t="s">
        <v>15401</v>
      </c>
      <c r="N5574">
        <v>3.4397222219999999</v>
      </c>
      <c r="O5574">
        <v>0</v>
      </c>
      <c r="P5574">
        <v>0</v>
      </c>
      <c r="Q5574">
        <v>0</v>
      </c>
      <c r="R5574">
        <v>15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51.595832999999999</v>
      </c>
      <c r="Y5574">
        <v>0</v>
      </c>
      <c r="Z5574">
        <v>0</v>
      </c>
    </row>
    <row r="5575" spans="1:26" x14ac:dyDescent="0.3">
      <c r="A5575">
        <v>2773090</v>
      </c>
      <c r="B5575">
        <v>1</v>
      </c>
      <c r="C5575" t="s">
        <v>76</v>
      </c>
      <c r="D5575" t="s">
        <v>96</v>
      </c>
      <c r="E5575" t="s">
        <v>158</v>
      </c>
      <c r="F5575" t="s">
        <v>3911</v>
      </c>
      <c r="G5575" t="s">
        <v>199</v>
      </c>
      <c r="H5575" t="s">
        <v>47</v>
      </c>
      <c r="I5575" t="s">
        <v>129</v>
      </c>
      <c r="J5575" t="s">
        <v>130</v>
      </c>
      <c r="K5575" t="s">
        <v>131</v>
      </c>
      <c r="L5575" t="s">
        <v>15402</v>
      </c>
      <c r="M5575" t="s">
        <v>15403</v>
      </c>
      <c r="N5575">
        <v>0.52222222200000001</v>
      </c>
      <c r="O5575">
        <v>3</v>
      </c>
      <c r="P5575">
        <v>875</v>
      </c>
      <c r="Q5575">
        <v>0</v>
      </c>
      <c r="R5575">
        <v>0</v>
      </c>
      <c r="S5575">
        <v>0</v>
      </c>
      <c r="T5575">
        <v>0</v>
      </c>
      <c r="U5575">
        <v>1.566667</v>
      </c>
      <c r="V5575">
        <v>456.94444399999998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2773096</v>
      </c>
      <c r="B5576">
        <v>1</v>
      </c>
      <c r="C5576" t="s">
        <v>76</v>
      </c>
      <c r="D5576" t="s">
        <v>89</v>
      </c>
      <c r="E5576" t="s">
        <v>126</v>
      </c>
      <c r="F5576" t="s">
        <v>15404</v>
      </c>
      <c r="G5576" t="s">
        <v>128</v>
      </c>
      <c r="H5576" t="s">
        <v>46</v>
      </c>
      <c r="I5576" t="s">
        <v>129</v>
      </c>
      <c r="J5576" t="s">
        <v>130</v>
      </c>
      <c r="K5576" t="s">
        <v>131</v>
      </c>
      <c r="L5576" t="s">
        <v>15405</v>
      </c>
      <c r="M5576" t="s">
        <v>15406</v>
      </c>
      <c r="N5576">
        <v>1.155</v>
      </c>
      <c r="O5576">
        <v>0</v>
      </c>
      <c r="P5576">
        <v>0</v>
      </c>
      <c r="Q5576">
        <v>0</v>
      </c>
      <c r="R5576">
        <v>10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11.55</v>
      </c>
      <c r="Y5576">
        <v>0</v>
      </c>
      <c r="Z5576">
        <v>0</v>
      </c>
    </row>
    <row r="5577" spans="1:26" x14ac:dyDescent="0.3">
      <c r="A5577">
        <v>2773101</v>
      </c>
      <c r="B5577">
        <v>1</v>
      </c>
      <c r="C5577" t="s">
        <v>77</v>
      </c>
      <c r="D5577" t="s">
        <v>114</v>
      </c>
      <c r="E5577" t="s">
        <v>163</v>
      </c>
      <c r="F5577" t="s">
        <v>15407</v>
      </c>
      <c r="G5577" t="s">
        <v>264</v>
      </c>
      <c r="H5577" t="s">
        <v>47</v>
      </c>
      <c r="I5577" t="s">
        <v>129</v>
      </c>
      <c r="J5577" t="s">
        <v>130</v>
      </c>
      <c r="K5577" t="s">
        <v>131</v>
      </c>
      <c r="L5577" t="s">
        <v>15408</v>
      </c>
      <c r="M5577" t="s">
        <v>15409</v>
      </c>
      <c r="N5577">
        <v>4.9405555550000004</v>
      </c>
      <c r="O5577">
        <v>0</v>
      </c>
      <c r="P5577">
        <v>0</v>
      </c>
      <c r="Q5577">
        <v>0</v>
      </c>
      <c r="R5577">
        <v>0</v>
      </c>
      <c r="S5577">
        <v>6</v>
      </c>
      <c r="T5577">
        <v>91</v>
      </c>
      <c r="U5577">
        <v>0</v>
      </c>
      <c r="V5577">
        <v>0</v>
      </c>
      <c r="W5577">
        <v>0</v>
      </c>
      <c r="X5577">
        <v>0</v>
      </c>
      <c r="Y5577">
        <v>29.643332999999998</v>
      </c>
      <c r="Z5577">
        <v>449.59055599999999</v>
      </c>
    </row>
    <row r="5578" spans="1:26" x14ac:dyDescent="0.3">
      <c r="A5578">
        <v>2773099</v>
      </c>
      <c r="B5578">
        <v>1</v>
      </c>
      <c r="C5578" t="s">
        <v>76</v>
      </c>
      <c r="D5578" t="s">
        <v>96</v>
      </c>
      <c r="E5578" t="s">
        <v>158</v>
      </c>
      <c r="F5578" t="s">
        <v>10212</v>
      </c>
      <c r="G5578" t="s">
        <v>199</v>
      </c>
      <c r="H5578" t="s">
        <v>47</v>
      </c>
      <c r="I5578" t="s">
        <v>129</v>
      </c>
      <c r="J5578" t="s">
        <v>130</v>
      </c>
      <c r="K5578" t="s">
        <v>131</v>
      </c>
      <c r="L5578" t="s">
        <v>15410</v>
      </c>
      <c r="M5578" t="s">
        <v>15411</v>
      </c>
      <c r="N5578">
        <v>1.1072222220000001</v>
      </c>
      <c r="O5578">
        <v>23</v>
      </c>
      <c r="P5578">
        <v>78</v>
      </c>
      <c r="Q5578">
        <v>0</v>
      </c>
      <c r="R5578">
        <v>0</v>
      </c>
      <c r="S5578">
        <v>0</v>
      </c>
      <c r="T5578">
        <v>0</v>
      </c>
      <c r="U5578">
        <v>25.466111000000001</v>
      </c>
      <c r="V5578">
        <v>86.363332999999997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2773100</v>
      </c>
      <c r="B5579">
        <v>1</v>
      </c>
      <c r="C5579" t="s">
        <v>76</v>
      </c>
      <c r="D5579" t="s">
        <v>99</v>
      </c>
      <c r="E5579" t="s">
        <v>138</v>
      </c>
      <c r="F5579" t="s">
        <v>11070</v>
      </c>
      <c r="G5579" t="s">
        <v>199</v>
      </c>
      <c r="H5579" t="s">
        <v>47</v>
      </c>
      <c r="I5579" t="s">
        <v>129</v>
      </c>
      <c r="J5579" t="s">
        <v>130</v>
      </c>
      <c r="K5579" t="s">
        <v>131</v>
      </c>
      <c r="L5579" t="s">
        <v>15412</v>
      </c>
      <c r="M5579" t="s">
        <v>15413</v>
      </c>
      <c r="N5579">
        <v>5.2777776999999998E-2</v>
      </c>
      <c r="O5579">
        <v>40</v>
      </c>
      <c r="P5579">
        <v>23</v>
      </c>
      <c r="Q5579">
        <v>0</v>
      </c>
      <c r="R5579">
        <v>0</v>
      </c>
      <c r="S5579">
        <v>0</v>
      </c>
      <c r="T5579">
        <v>0</v>
      </c>
      <c r="U5579">
        <v>2.1111110000000002</v>
      </c>
      <c r="V5579">
        <v>1.213889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2773107</v>
      </c>
      <c r="B5580">
        <v>1</v>
      </c>
      <c r="C5580" t="s">
        <v>76</v>
      </c>
      <c r="D5580" t="s">
        <v>78</v>
      </c>
      <c r="E5580" t="s">
        <v>153</v>
      </c>
      <c r="F5580" t="s">
        <v>15414</v>
      </c>
      <c r="G5580" t="s">
        <v>249</v>
      </c>
      <c r="H5580" t="s">
        <v>46</v>
      </c>
      <c r="I5580" t="s">
        <v>129</v>
      </c>
      <c r="J5580" t="s">
        <v>130</v>
      </c>
      <c r="K5580" t="s">
        <v>131</v>
      </c>
      <c r="L5580" t="s">
        <v>15415</v>
      </c>
      <c r="M5580" t="s">
        <v>15416</v>
      </c>
      <c r="N5580">
        <v>0.87694444400000005</v>
      </c>
      <c r="O5580">
        <v>0</v>
      </c>
      <c r="P5580">
        <v>1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0.87694399999999995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2773104</v>
      </c>
      <c r="B5581">
        <v>1</v>
      </c>
      <c r="C5581" t="s">
        <v>76</v>
      </c>
      <c r="D5581" t="s">
        <v>84</v>
      </c>
      <c r="E5581" t="s">
        <v>153</v>
      </c>
      <c r="F5581" t="s">
        <v>15417</v>
      </c>
      <c r="G5581" t="s">
        <v>249</v>
      </c>
      <c r="H5581" t="s">
        <v>46</v>
      </c>
      <c r="I5581" t="s">
        <v>129</v>
      </c>
      <c r="J5581" t="s">
        <v>130</v>
      </c>
      <c r="K5581" t="s">
        <v>131</v>
      </c>
      <c r="L5581" t="s">
        <v>15418</v>
      </c>
      <c r="M5581" t="s">
        <v>15419</v>
      </c>
      <c r="N5581">
        <v>1.724444444</v>
      </c>
      <c r="O5581">
        <v>0</v>
      </c>
      <c r="P5581">
        <v>3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5.1733330000000004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2773112</v>
      </c>
      <c r="B5582">
        <v>1</v>
      </c>
      <c r="C5582" t="s">
        <v>76</v>
      </c>
      <c r="D5582" t="s">
        <v>91</v>
      </c>
      <c r="E5582" t="s">
        <v>153</v>
      </c>
      <c r="F5582" t="s">
        <v>15420</v>
      </c>
      <c r="G5582" t="s">
        <v>155</v>
      </c>
      <c r="H5582" t="s">
        <v>46</v>
      </c>
      <c r="I5582" t="s">
        <v>129</v>
      </c>
      <c r="J5582" t="s">
        <v>130</v>
      </c>
      <c r="K5582" t="s">
        <v>131</v>
      </c>
      <c r="L5582" t="s">
        <v>15421</v>
      </c>
      <c r="M5582" t="s">
        <v>15422</v>
      </c>
      <c r="N5582">
        <v>2.0294444440000001</v>
      </c>
      <c r="O5582">
        <v>0</v>
      </c>
      <c r="P5582">
        <v>19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38.559443999999999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2773118</v>
      </c>
      <c r="B5583">
        <v>1</v>
      </c>
      <c r="C5583" t="s">
        <v>76</v>
      </c>
      <c r="D5583" t="s">
        <v>102</v>
      </c>
      <c r="E5583" t="s">
        <v>153</v>
      </c>
      <c r="F5583" t="s">
        <v>15423</v>
      </c>
      <c r="G5583" t="s">
        <v>206</v>
      </c>
      <c r="H5583" t="s">
        <v>46</v>
      </c>
      <c r="I5583" t="s">
        <v>129</v>
      </c>
      <c r="J5583" t="s">
        <v>130</v>
      </c>
      <c r="K5583" t="s">
        <v>131</v>
      </c>
      <c r="L5583" t="s">
        <v>15424</v>
      </c>
      <c r="M5583" t="s">
        <v>15425</v>
      </c>
      <c r="N5583">
        <v>1.5263888880000001</v>
      </c>
      <c r="O5583">
        <v>0</v>
      </c>
      <c r="P5583">
        <v>2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3.052778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2773116</v>
      </c>
      <c r="B5584">
        <v>1</v>
      </c>
      <c r="C5584" t="s">
        <v>76</v>
      </c>
      <c r="D5584" t="s">
        <v>92</v>
      </c>
      <c r="E5584" t="s">
        <v>153</v>
      </c>
      <c r="F5584" t="s">
        <v>15426</v>
      </c>
      <c r="G5584" t="s">
        <v>155</v>
      </c>
      <c r="H5584" t="s">
        <v>46</v>
      </c>
      <c r="I5584" t="s">
        <v>129</v>
      </c>
      <c r="J5584" t="s">
        <v>130</v>
      </c>
      <c r="K5584" t="s">
        <v>131</v>
      </c>
      <c r="L5584" t="s">
        <v>15427</v>
      </c>
      <c r="M5584" t="s">
        <v>15428</v>
      </c>
      <c r="N5584">
        <v>3.6988888879999999</v>
      </c>
      <c r="O5584">
        <v>0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3.6988889999999999</v>
      </c>
      <c r="Y5584">
        <v>0</v>
      </c>
      <c r="Z5584">
        <v>0</v>
      </c>
    </row>
    <row r="5585" spans="1:26" x14ac:dyDescent="0.3">
      <c r="A5585">
        <v>2773129</v>
      </c>
      <c r="B5585">
        <v>1</v>
      </c>
      <c r="C5585" t="s">
        <v>76</v>
      </c>
      <c r="D5585" t="s">
        <v>80</v>
      </c>
      <c r="E5585" t="s">
        <v>145</v>
      </c>
      <c r="F5585" t="s">
        <v>15429</v>
      </c>
      <c r="G5585" t="s">
        <v>135</v>
      </c>
      <c r="H5585" t="s">
        <v>46</v>
      </c>
      <c r="I5585" t="s">
        <v>129</v>
      </c>
      <c r="J5585" t="s">
        <v>130</v>
      </c>
      <c r="K5585" t="s">
        <v>131</v>
      </c>
      <c r="L5585" t="s">
        <v>15430</v>
      </c>
      <c r="M5585" t="s">
        <v>15431</v>
      </c>
      <c r="N5585">
        <v>2.8075000000000001</v>
      </c>
      <c r="O5585">
        <v>0</v>
      </c>
      <c r="P5585">
        <v>30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84.224999999999994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2773132</v>
      </c>
      <c r="B5586">
        <v>1</v>
      </c>
      <c r="C5586" t="s">
        <v>76</v>
      </c>
      <c r="D5586" t="s">
        <v>86</v>
      </c>
      <c r="E5586" t="s">
        <v>145</v>
      </c>
      <c r="F5586" t="s">
        <v>15432</v>
      </c>
      <c r="G5586" t="s">
        <v>150</v>
      </c>
      <c r="H5586" t="s">
        <v>46</v>
      </c>
      <c r="I5586" t="s">
        <v>129</v>
      </c>
      <c r="J5586" t="s">
        <v>130</v>
      </c>
      <c r="K5586" t="s">
        <v>131</v>
      </c>
      <c r="L5586" t="s">
        <v>15433</v>
      </c>
      <c r="M5586" t="s">
        <v>15434</v>
      </c>
      <c r="N5586">
        <v>6.5694444440000002</v>
      </c>
      <c r="O5586">
        <v>0</v>
      </c>
      <c r="P5586">
        <v>110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722.63888899999995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2773121</v>
      </c>
      <c r="B5587">
        <v>1</v>
      </c>
      <c r="C5587" t="s">
        <v>76</v>
      </c>
      <c r="D5587" t="s">
        <v>93</v>
      </c>
      <c r="E5587" t="s">
        <v>153</v>
      </c>
      <c r="F5587" t="s">
        <v>15435</v>
      </c>
      <c r="G5587" t="s">
        <v>249</v>
      </c>
      <c r="H5587" t="s">
        <v>46</v>
      </c>
      <c r="I5587" t="s">
        <v>129</v>
      </c>
      <c r="J5587" t="s">
        <v>130</v>
      </c>
      <c r="K5587" t="s">
        <v>131</v>
      </c>
      <c r="L5587" t="s">
        <v>15436</v>
      </c>
      <c r="M5587" t="s">
        <v>15437</v>
      </c>
      <c r="N5587">
        <v>1.4516666659999999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1.451667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2773122</v>
      </c>
      <c r="B5588">
        <v>1</v>
      </c>
      <c r="C5588" t="s">
        <v>76</v>
      </c>
      <c r="D5588" t="s">
        <v>90</v>
      </c>
      <c r="E5588" t="s">
        <v>153</v>
      </c>
      <c r="F5588" t="s">
        <v>15438</v>
      </c>
      <c r="G5588" t="s">
        <v>155</v>
      </c>
      <c r="H5588" t="s">
        <v>46</v>
      </c>
      <c r="I5588" t="s">
        <v>129</v>
      </c>
      <c r="J5588" t="s">
        <v>130</v>
      </c>
      <c r="K5588" t="s">
        <v>131</v>
      </c>
      <c r="L5588" t="s">
        <v>15439</v>
      </c>
      <c r="M5588" t="s">
        <v>15440</v>
      </c>
      <c r="N5588">
        <v>2.1427777770000001</v>
      </c>
      <c r="O5588">
        <v>0</v>
      </c>
      <c r="P5588">
        <v>12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25.713332999999999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2773123</v>
      </c>
      <c r="B5589">
        <v>1</v>
      </c>
      <c r="C5589" t="s">
        <v>77</v>
      </c>
      <c r="D5589" t="s">
        <v>109</v>
      </c>
      <c r="E5589" t="s">
        <v>163</v>
      </c>
      <c r="F5589" t="s">
        <v>15441</v>
      </c>
      <c r="G5589" t="s">
        <v>199</v>
      </c>
      <c r="H5589" t="s">
        <v>47</v>
      </c>
      <c r="I5589" t="s">
        <v>129</v>
      </c>
      <c r="J5589" t="s">
        <v>130</v>
      </c>
      <c r="K5589" t="s">
        <v>131</v>
      </c>
      <c r="L5589" t="s">
        <v>15442</v>
      </c>
      <c r="M5589" t="s">
        <v>15443</v>
      </c>
      <c r="N5589">
        <v>1.47</v>
      </c>
      <c r="O5589">
        <v>0</v>
      </c>
      <c r="P5589">
        <v>1092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1605.24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2773126</v>
      </c>
      <c r="B5590">
        <v>1</v>
      </c>
      <c r="C5590" t="s">
        <v>77</v>
      </c>
      <c r="D5590" t="s">
        <v>123</v>
      </c>
      <c r="E5590" t="s">
        <v>126</v>
      </c>
      <c r="F5590" t="s">
        <v>15444</v>
      </c>
      <c r="G5590" t="s">
        <v>128</v>
      </c>
      <c r="H5590" t="s">
        <v>46</v>
      </c>
      <c r="I5590" t="s">
        <v>129</v>
      </c>
      <c r="J5590" t="s">
        <v>130</v>
      </c>
      <c r="K5590" t="s">
        <v>131</v>
      </c>
      <c r="L5590" t="s">
        <v>15445</v>
      </c>
      <c r="M5590" t="s">
        <v>15446</v>
      </c>
      <c r="N5590">
        <v>3.0233333330000001</v>
      </c>
      <c r="O5590">
        <v>0</v>
      </c>
      <c r="P5590">
        <v>16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48.373333000000002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2773127</v>
      </c>
      <c r="B5591">
        <v>1</v>
      </c>
      <c r="C5591" t="s">
        <v>77</v>
      </c>
      <c r="D5591" t="s">
        <v>110</v>
      </c>
      <c r="E5591" t="s">
        <v>158</v>
      </c>
      <c r="F5591" t="s">
        <v>6277</v>
      </c>
      <c r="G5591" t="s">
        <v>199</v>
      </c>
      <c r="H5591" t="s">
        <v>47</v>
      </c>
      <c r="I5591" t="s">
        <v>129</v>
      </c>
      <c r="J5591" t="s">
        <v>130</v>
      </c>
      <c r="K5591" t="s">
        <v>131</v>
      </c>
      <c r="L5591" t="s">
        <v>15447</v>
      </c>
      <c r="M5591" t="s">
        <v>15448</v>
      </c>
      <c r="N5591">
        <v>0.85277777700000001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1087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926.96944399999995</v>
      </c>
    </row>
    <row r="5592" spans="1:26" x14ac:dyDescent="0.3">
      <c r="A5592">
        <v>2773128</v>
      </c>
      <c r="B5592">
        <v>1</v>
      </c>
      <c r="C5592" t="s">
        <v>76</v>
      </c>
      <c r="D5592" t="s">
        <v>87</v>
      </c>
      <c r="E5592" t="s">
        <v>222</v>
      </c>
      <c r="F5592" t="s">
        <v>14745</v>
      </c>
      <c r="G5592" t="s">
        <v>348</v>
      </c>
      <c r="H5592" t="s">
        <v>47</v>
      </c>
      <c r="I5592" t="s">
        <v>129</v>
      </c>
      <c r="J5592" t="s">
        <v>130</v>
      </c>
      <c r="K5592" t="s">
        <v>142</v>
      </c>
      <c r="L5592" t="s">
        <v>15449</v>
      </c>
      <c r="M5592" t="s">
        <v>15450</v>
      </c>
      <c r="N5592">
        <v>0.70861111099999996</v>
      </c>
      <c r="O5592">
        <v>0</v>
      </c>
      <c r="P5592">
        <v>0</v>
      </c>
      <c r="Q5592">
        <v>43</v>
      </c>
      <c r="R5592">
        <v>377</v>
      </c>
      <c r="S5592">
        <v>79</v>
      </c>
      <c r="T5592">
        <v>1516</v>
      </c>
      <c r="U5592">
        <v>0</v>
      </c>
      <c r="V5592">
        <v>0</v>
      </c>
      <c r="W5592">
        <v>30.470278</v>
      </c>
      <c r="X5592">
        <v>267.146389</v>
      </c>
      <c r="Y5592">
        <v>55.980277999999998</v>
      </c>
      <c r="Z5592">
        <v>1074.2544439999999</v>
      </c>
    </row>
    <row r="5593" spans="1:26" x14ac:dyDescent="0.3">
      <c r="A5593">
        <v>2773136</v>
      </c>
      <c r="B5593">
        <v>1</v>
      </c>
      <c r="C5593" t="s">
        <v>76</v>
      </c>
      <c r="D5593" t="s">
        <v>83</v>
      </c>
      <c r="E5593" t="s">
        <v>153</v>
      </c>
      <c r="F5593" t="s">
        <v>15451</v>
      </c>
      <c r="G5593" t="s">
        <v>155</v>
      </c>
      <c r="H5593" t="s">
        <v>46</v>
      </c>
      <c r="I5593" t="s">
        <v>129</v>
      </c>
      <c r="J5593" t="s">
        <v>130</v>
      </c>
      <c r="K5593" t="s">
        <v>131</v>
      </c>
      <c r="L5593" t="s">
        <v>15452</v>
      </c>
      <c r="M5593" t="s">
        <v>15453</v>
      </c>
      <c r="N5593">
        <v>3.5672222219999998</v>
      </c>
      <c r="O5593">
        <v>0</v>
      </c>
      <c r="P5593">
        <v>4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14.268889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2773131</v>
      </c>
      <c r="B5594">
        <v>1</v>
      </c>
      <c r="C5594" t="s">
        <v>76</v>
      </c>
      <c r="D5594" t="s">
        <v>106</v>
      </c>
      <c r="E5594" t="s">
        <v>153</v>
      </c>
      <c r="F5594" t="s">
        <v>15454</v>
      </c>
      <c r="G5594" t="s">
        <v>249</v>
      </c>
      <c r="H5594" t="s">
        <v>46</v>
      </c>
      <c r="I5594" t="s">
        <v>129</v>
      </c>
      <c r="J5594" t="s">
        <v>130</v>
      </c>
      <c r="K5594" t="s">
        <v>131</v>
      </c>
      <c r="L5594" t="s">
        <v>15455</v>
      </c>
      <c r="M5594" t="s">
        <v>15456</v>
      </c>
      <c r="N5594">
        <v>0.93027777700000003</v>
      </c>
      <c r="O5594">
        <v>0</v>
      </c>
      <c r="P5594">
        <v>34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31.629443999999999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2773135</v>
      </c>
      <c r="B5595">
        <v>1</v>
      </c>
      <c r="C5595" t="s">
        <v>76</v>
      </c>
      <c r="D5595" t="s">
        <v>104</v>
      </c>
      <c r="E5595" t="s">
        <v>126</v>
      </c>
      <c r="F5595" t="s">
        <v>15457</v>
      </c>
      <c r="G5595" t="s">
        <v>128</v>
      </c>
      <c r="H5595" t="s">
        <v>46</v>
      </c>
      <c r="I5595" t="s">
        <v>129</v>
      </c>
      <c r="J5595" t="s">
        <v>130</v>
      </c>
      <c r="K5595" t="s">
        <v>131</v>
      </c>
      <c r="L5595" t="s">
        <v>15458</v>
      </c>
      <c r="M5595" t="s">
        <v>15459</v>
      </c>
      <c r="N5595">
        <v>1.132222222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13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14.718889000000001</v>
      </c>
    </row>
    <row r="5596" spans="1:26" x14ac:dyDescent="0.3">
      <c r="A5596">
        <v>2773144</v>
      </c>
      <c r="B5596">
        <v>1</v>
      </c>
      <c r="C5596" t="s">
        <v>76</v>
      </c>
      <c r="D5596" t="s">
        <v>90</v>
      </c>
      <c r="E5596" t="s">
        <v>126</v>
      </c>
      <c r="F5596" t="s">
        <v>15460</v>
      </c>
      <c r="G5596" t="s">
        <v>128</v>
      </c>
      <c r="H5596" t="s">
        <v>46</v>
      </c>
      <c r="I5596" t="s">
        <v>129</v>
      </c>
      <c r="J5596" t="s">
        <v>130</v>
      </c>
      <c r="K5596" t="s">
        <v>131</v>
      </c>
      <c r="L5596" t="s">
        <v>15461</v>
      </c>
      <c r="M5596" t="s">
        <v>15462</v>
      </c>
      <c r="N5596">
        <v>5.915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21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124.215</v>
      </c>
    </row>
    <row r="5597" spans="1:26" x14ac:dyDescent="0.3">
      <c r="A5597">
        <v>2773083</v>
      </c>
      <c r="B5597">
        <v>2</v>
      </c>
      <c r="C5597" t="s">
        <v>76</v>
      </c>
      <c r="D5597" t="s">
        <v>97</v>
      </c>
      <c r="E5597" t="s">
        <v>158</v>
      </c>
      <c r="F5597" t="s">
        <v>4675</v>
      </c>
      <c r="G5597" t="s">
        <v>264</v>
      </c>
      <c r="H5597" t="s">
        <v>47</v>
      </c>
      <c r="I5597" t="s">
        <v>129</v>
      </c>
      <c r="J5597" t="s">
        <v>130</v>
      </c>
      <c r="K5597" t="s">
        <v>131</v>
      </c>
      <c r="L5597" t="s">
        <v>15392</v>
      </c>
      <c r="M5597" t="s">
        <v>15463</v>
      </c>
      <c r="N5597">
        <v>0.60611111100000004</v>
      </c>
      <c r="O5597">
        <v>81</v>
      </c>
      <c r="P5597">
        <v>43</v>
      </c>
      <c r="Q5597">
        <v>0</v>
      </c>
      <c r="R5597">
        <v>0</v>
      </c>
      <c r="S5597">
        <v>0</v>
      </c>
      <c r="T5597">
        <v>0</v>
      </c>
      <c r="U5597">
        <v>49.094999999999999</v>
      </c>
      <c r="V5597">
        <v>26.062778000000002</v>
      </c>
      <c r="W5597">
        <v>0</v>
      </c>
      <c r="X5597">
        <v>0</v>
      </c>
      <c r="Y5597">
        <v>0</v>
      </c>
      <c r="Z5597">
        <v>0</v>
      </c>
    </row>
    <row r="5598" spans="1:26" x14ac:dyDescent="0.3">
      <c r="A5598">
        <v>2773149</v>
      </c>
      <c r="B5598">
        <v>1</v>
      </c>
      <c r="C5598" t="s">
        <v>76</v>
      </c>
      <c r="D5598" t="s">
        <v>79</v>
      </c>
      <c r="E5598" t="s">
        <v>153</v>
      </c>
      <c r="F5598" t="s">
        <v>15464</v>
      </c>
      <c r="G5598" t="s">
        <v>206</v>
      </c>
      <c r="H5598" t="s">
        <v>46</v>
      </c>
      <c r="I5598" t="s">
        <v>129</v>
      </c>
      <c r="J5598" t="s">
        <v>130</v>
      </c>
      <c r="K5598" t="s">
        <v>131</v>
      </c>
      <c r="L5598" t="s">
        <v>15465</v>
      </c>
      <c r="M5598" t="s">
        <v>15466</v>
      </c>
      <c r="N5598">
        <v>3.1461111110000002</v>
      </c>
      <c r="O5598">
        <v>0</v>
      </c>
      <c r="P5598">
        <v>1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3.1461109999999999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2773146</v>
      </c>
      <c r="B5599">
        <v>1</v>
      </c>
      <c r="C5599" t="s">
        <v>76</v>
      </c>
      <c r="D5599" t="s">
        <v>87</v>
      </c>
      <c r="E5599" t="s">
        <v>153</v>
      </c>
      <c r="F5599" t="s">
        <v>15467</v>
      </c>
      <c r="G5599" t="s">
        <v>155</v>
      </c>
      <c r="H5599" t="s">
        <v>46</v>
      </c>
      <c r="I5599" t="s">
        <v>129</v>
      </c>
      <c r="J5599" t="s">
        <v>130</v>
      </c>
      <c r="K5599" t="s">
        <v>131</v>
      </c>
      <c r="L5599" t="s">
        <v>15468</v>
      </c>
      <c r="M5599" t="s">
        <v>15469</v>
      </c>
      <c r="N5599">
        <v>1.286944444</v>
      </c>
      <c r="O5599">
        <v>0</v>
      </c>
      <c r="P5599">
        <v>0</v>
      </c>
      <c r="Q5599">
        <v>0</v>
      </c>
      <c r="R5599">
        <v>3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3.860833</v>
      </c>
      <c r="Y5599">
        <v>0</v>
      </c>
      <c r="Z5599">
        <v>0</v>
      </c>
    </row>
    <row r="5600" spans="1:26" x14ac:dyDescent="0.3">
      <c r="A5600">
        <v>2773148</v>
      </c>
      <c r="B5600">
        <v>1</v>
      </c>
      <c r="C5600" t="s">
        <v>76</v>
      </c>
      <c r="D5600" t="s">
        <v>93</v>
      </c>
      <c r="E5600" t="s">
        <v>222</v>
      </c>
      <c r="F5600" t="s">
        <v>4019</v>
      </c>
      <c r="G5600" t="s">
        <v>199</v>
      </c>
      <c r="H5600" t="s">
        <v>47</v>
      </c>
      <c r="I5600" t="s">
        <v>129</v>
      </c>
      <c r="J5600" t="s">
        <v>130</v>
      </c>
      <c r="K5600" t="s">
        <v>131</v>
      </c>
      <c r="L5600" t="s">
        <v>15470</v>
      </c>
      <c r="M5600" t="s">
        <v>15471</v>
      </c>
      <c r="N5600">
        <v>0.111944444</v>
      </c>
      <c r="O5600">
        <v>26</v>
      </c>
      <c r="P5600">
        <v>1903</v>
      </c>
      <c r="Q5600">
        <v>0</v>
      </c>
      <c r="R5600">
        <v>0</v>
      </c>
      <c r="S5600">
        <v>0</v>
      </c>
      <c r="T5600">
        <v>0</v>
      </c>
      <c r="U5600">
        <v>2.9105560000000001</v>
      </c>
      <c r="V5600">
        <v>213.03027700000001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2773152</v>
      </c>
      <c r="B5601">
        <v>1</v>
      </c>
      <c r="C5601" t="s">
        <v>77</v>
      </c>
      <c r="D5601" t="s">
        <v>108</v>
      </c>
      <c r="E5601" t="s">
        <v>163</v>
      </c>
      <c r="F5601" t="s">
        <v>15472</v>
      </c>
      <c r="G5601" t="s">
        <v>364</v>
      </c>
      <c r="H5601" t="s">
        <v>47</v>
      </c>
      <c r="I5601" t="s">
        <v>129</v>
      </c>
      <c r="J5601" t="s">
        <v>130</v>
      </c>
      <c r="K5601" t="s">
        <v>131</v>
      </c>
      <c r="L5601" t="s">
        <v>15473</v>
      </c>
      <c r="M5601" t="s">
        <v>15474</v>
      </c>
      <c r="N5601">
        <v>4.6013888879999998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575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2645.7986110000002</v>
      </c>
    </row>
    <row r="5602" spans="1:26" x14ac:dyDescent="0.3">
      <c r="A5602">
        <v>2773160</v>
      </c>
      <c r="B5602">
        <v>1</v>
      </c>
      <c r="C5602" t="s">
        <v>77</v>
      </c>
      <c r="D5602" t="s">
        <v>123</v>
      </c>
      <c r="E5602" t="s">
        <v>126</v>
      </c>
      <c r="F5602" t="s">
        <v>15475</v>
      </c>
      <c r="G5602" t="s">
        <v>160</v>
      </c>
      <c r="H5602" t="s">
        <v>46</v>
      </c>
      <c r="I5602" t="s">
        <v>129</v>
      </c>
      <c r="J5602" t="s">
        <v>130</v>
      </c>
      <c r="K5602" t="s">
        <v>131</v>
      </c>
      <c r="L5602" t="s">
        <v>15476</v>
      </c>
      <c r="M5602" t="s">
        <v>15477</v>
      </c>
      <c r="N5602">
        <v>0.70861111099999996</v>
      </c>
      <c r="O5602">
        <v>0</v>
      </c>
      <c r="P5602">
        <v>49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34.721944000000001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2773163</v>
      </c>
      <c r="B5603">
        <v>1</v>
      </c>
      <c r="C5603" t="s">
        <v>76</v>
      </c>
      <c r="D5603" t="s">
        <v>90</v>
      </c>
      <c r="E5603" t="s">
        <v>138</v>
      </c>
      <c r="F5603" t="s">
        <v>4832</v>
      </c>
      <c r="G5603" t="s">
        <v>199</v>
      </c>
      <c r="H5603" t="s">
        <v>47</v>
      </c>
      <c r="I5603" t="s">
        <v>339</v>
      </c>
      <c r="J5603" t="s">
        <v>130</v>
      </c>
      <c r="K5603" t="s">
        <v>131</v>
      </c>
      <c r="L5603" t="s">
        <v>15478</v>
      </c>
      <c r="M5603" t="s">
        <v>15479</v>
      </c>
      <c r="N5603">
        <v>4.4999999999999998E-2</v>
      </c>
      <c r="O5603">
        <v>34</v>
      </c>
      <c r="P5603">
        <v>152</v>
      </c>
      <c r="Q5603">
        <v>8</v>
      </c>
      <c r="R5603">
        <v>7</v>
      </c>
      <c r="S5603">
        <v>107</v>
      </c>
      <c r="T5603">
        <v>1469</v>
      </c>
      <c r="U5603">
        <v>1.53</v>
      </c>
      <c r="V5603">
        <v>6.84</v>
      </c>
      <c r="W5603">
        <v>0.36</v>
      </c>
      <c r="X5603">
        <v>0.315</v>
      </c>
      <c r="Y5603">
        <v>4.8150000000000004</v>
      </c>
      <c r="Z5603">
        <v>66.105000000000004</v>
      </c>
    </row>
    <row r="5604" spans="1:26" x14ac:dyDescent="0.3">
      <c r="A5604">
        <v>2773164</v>
      </c>
      <c r="B5604">
        <v>1</v>
      </c>
      <c r="C5604" t="s">
        <v>76</v>
      </c>
      <c r="D5604" t="s">
        <v>103</v>
      </c>
      <c r="E5604" t="s">
        <v>158</v>
      </c>
      <c r="F5604" t="s">
        <v>15480</v>
      </c>
      <c r="G5604" t="s">
        <v>2947</v>
      </c>
      <c r="H5604" t="s">
        <v>47</v>
      </c>
      <c r="I5604" t="s">
        <v>129</v>
      </c>
      <c r="J5604" t="s">
        <v>130</v>
      </c>
      <c r="K5604" t="s">
        <v>131</v>
      </c>
      <c r="L5604" t="s">
        <v>15478</v>
      </c>
      <c r="M5604" t="s">
        <v>15481</v>
      </c>
      <c r="N5604">
        <v>2.9416666660000002</v>
      </c>
      <c r="O5604">
        <v>0</v>
      </c>
      <c r="P5604">
        <v>0</v>
      </c>
      <c r="Q5604">
        <v>15</v>
      </c>
      <c r="R5604">
        <v>2296</v>
      </c>
      <c r="S5604">
        <v>0</v>
      </c>
      <c r="T5604">
        <v>0</v>
      </c>
      <c r="U5604">
        <v>0</v>
      </c>
      <c r="V5604">
        <v>0</v>
      </c>
      <c r="W5604">
        <v>44.125</v>
      </c>
      <c r="X5604">
        <v>6754.0666650000003</v>
      </c>
      <c r="Y5604">
        <v>0</v>
      </c>
      <c r="Z5604">
        <v>0</v>
      </c>
    </row>
    <row r="5605" spans="1:26" x14ac:dyDescent="0.3">
      <c r="A5605">
        <v>2773171</v>
      </c>
      <c r="B5605">
        <v>1</v>
      </c>
      <c r="C5605" t="s">
        <v>76</v>
      </c>
      <c r="D5605" t="s">
        <v>81</v>
      </c>
      <c r="E5605" t="s">
        <v>153</v>
      </c>
      <c r="F5605" t="s">
        <v>11694</v>
      </c>
      <c r="G5605" t="s">
        <v>155</v>
      </c>
      <c r="H5605" t="s">
        <v>46</v>
      </c>
      <c r="I5605" t="s">
        <v>129</v>
      </c>
      <c r="J5605" t="s">
        <v>130</v>
      </c>
      <c r="K5605" t="s">
        <v>131</v>
      </c>
      <c r="L5605" t="s">
        <v>15482</v>
      </c>
      <c r="M5605" t="s">
        <v>15483</v>
      </c>
      <c r="N5605">
        <v>2.6072222219999999</v>
      </c>
      <c r="O5605">
        <v>0</v>
      </c>
      <c r="P5605">
        <v>18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46.93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2773175</v>
      </c>
      <c r="B5606">
        <v>1</v>
      </c>
      <c r="C5606" t="s">
        <v>76</v>
      </c>
      <c r="D5606" t="s">
        <v>99</v>
      </c>
      <c r="E5606" t="s">
        <v>163</v>
      </c>
      <c r="F5606" t="s">
        <v>15484</v>
      </c>
      <c r="G5606" t="s">
        <v>187</v>
      </c>
      <c r="H5606" t="s">
        <v>47</v>
      </c>
      <c r="I5606" t="s">
        <v>129</v>
      </c>
      <c r="J5606" t="s">
        <v>130</v>
      </c>
      <c r="K5606" t="s">
        <v>131</v>
      </c>
      <c r="L5606" t="s">
        <v>15485</v>
      </c>
      <c r="M5606" t="s">
        <v>15486</v>
      </c>
      <c r="N5606">
        <v>6.6238888879999998</v>
      </c>
      <c r="O5606">
        <v>0</v>
      </c>
      <c r="P5606">
        <v>19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125.853889</v>
      </c>
      <c r="W5606">
        <v>0</v>
      </c>
      <c r="X5606">
        <v>0</v>
      </c>
      <c r="Y5606">
        <v>0</v>
      </c>
      <c r="Z5606">
        <v>0</v>
      </c>
    </row>
    <row r="5607" spans="1:26" x14ac:dyDescent="0.3">
      <c r="A5607">
        <v>2773181</v>
      </c>
      <c r="B5607">
        <v>1</v>
      </c>
      <c r="C5607" t="s">
        <v>76</v>
      </c>
      <c r="D5607" t="s">
        <v>89</v>
      </c>
      <c r="E5607" t="s">
        <v>222</v>
      </c>
      <c r="F5607" t="s">
        <v>15487</v>
      </c>
      <c r="G5607" t="s">
        <v>199</v>
      </c>
      <c r="H5607" t="s">
        <v>47</v>
      </c>
      <c r="I5607" t="s">
        <v>129</v>
      </c>
      <c r="J5607" t="s">
        <v>130</v>
      </c>
      <c r="K5607" t="s">
        <v>131</v>
      </c>
      <c r="L5607" t="s">
        <v>15488</v>
      </c>
      <c r="M5607" t="s">
        <v>15489</v>
      </c>
      <c r="N5607">
        <v>2.3219444440000001</v>
      </c>
      <c r="O5607">
        <v>0</v>
      </c>
      <c r="P5607">
        <v>3</v>
      </c>
      <c r="Q5607">
        <v>0</v>
      </c>
      <c r="R5607">
        <v>0</v>
      </c>
      <c r="S5607">
        <v>12</v>
      </c>
      <c r="T5607">
        <v>328</v>
      </c>
      <c r="U5607">
        <v>0</v>
      </c>
      <c r="V5607">
        <v>6.9658329999999999</v>
      </c>
      <c r="W5607">
        <v>0</v>
      </c>
      <c r="X5607">
        <v>0</v>
      </c>
      <c r="Y5607">
        <v>27.863333000000001</v>
      </c>
      <c r="Z5607">
        <v>761.59777799999995</v>
      </c>
    </row>
    <row r="5608" spans="1:26" x14ac:dyDescent="0.3">
      <c r="A5608">
        <v>2773186</v>
      </c>
      <c r="B5608">
        <v>1</v>
      </c>
      <c r="C5608" t="s">
        <v>76</v>
      </c>
      <c r="D5608" t="s">
        <v>89</v>
      </c>
      <c r="E5608" t="s">
        <v>222</v>
      </c>
      <c r="F5608" t="s">
        <v>15490</v>
      </c>
      <c r="G5608" t="s">
        <v>199</v>
      </c>
      <c r="H5608" t="s">
        <v>47</v>
      </c>
      <c r="I5608" t="s">
        <v>129</v>
      </c>
      <c r="J5608" t="s">
        <v>130</v>
      </c>
      <c r="K5608" t="s">
        <v>131</v>
      </c>
      <c r="L5608" t="s">
        <v>15491</v>
      </c>
      <c r="M5608" t="s">
        <v>15492</v>
      </c>
      <c r="N5608">
        <v>1.014444444</v>
      </c>
      <c r="O5608">
        <v>1</v>
      </c>
      <c r="P5608">
        <v>367</v>
      </c>
      <c r="Q5608">
        <v>0</v>
      </c>
      <c r="R5608">
        <v>0</v>
      </c>
      <c r="S5608">
        <v>0</v>
      </c>
      <c r="T5608">
        <v>0</v>
      </c>
      <c r="U5608">
        <v>1.0144439999999999</v>
      </c>
      <c r="V5608">
        <v>372.30111099999999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2773187</v>
      </c>
      <c r="B5609">
        <v>1</v>
      </c>
      <c r="C5609" t="s">
        <v>77</v>
      </c>
      <c r="D5609" t="s">
        <v>114</v>
      </c>
      <c r="E5609" t="s">
        <v>138</v>
      </c>
      <c r="F5609" t="s">
        <v>4892</v>
      </c>
      <c r="G5609" t="s">
        <v>199</v>
      </c>
      <c r="H5609" t="s">
        <v>47</v>
      </c>
      <c r="I5609" t="s">
        <v>129</v>
      </c>
      <c r="J5609" t="s">
        <v>130</v>
      </c>
      <c r="K5609" t="s">
        <v>131</v>
      </c>
      <c r="L5609" t="s">
        <v>15491</v>
      </c>
      <c r="M5609" t="s">
        <v>15493</v>
      </c>
      <c r="N5609">
        <v>0.08</v>
      </c>
      <c r="O5609">
        <v>0</v>
      </c>
      <c r="P5609">
        <v>0</v>
      </c>
      <c r="Q5609">
        <v>131</v>
      </c>
      <c r="R5609">
        <v>6426</v>
      </c>
      <c r="S5609">
        <v>145</v>
      </c>
      <c r="T5609">
        <v>4835</v>
      </c>
      <c r="U5609">
        <v>0</v>
      </c>
      <c r="V5609">
        <v>0</v>
      </c>
      <c r="W5609">
        <v>10.48</v>
      </c>
      <c r="X5609">
        <v>514.08000000000004</v>
      </c>
      <c r="Y5609">
        <v>11.6</v>
      </c>
      <c r="Z5609">
        <v>386.8</v>
      </c>
    </row>
    <row r="5610" spans="1:26" x14ac:dyDescent="0.3">
      <c r="A5610">
        <v>2773190</v>
      </c>
      <c r="B5610">
        <v>1</v>
      </c>
      <c r="C5610" t="s">
        <v>76</v>
      </c>
      <c r="D5610" t="s">
        <v>89</v>
      </c>
      <c r="E5610" t="s">
        <v>222</v>
      </c>
      <c r="F5610" t="s">
        <v>5552</v>
      </c>
      <c r="G5610" t="s">
        <v>199</v>
      </c>
      <c r="H5610" t="s">
        <v>47</v>
      </c>
      <c r="I5610" t="s">
        <v>339</v>
      </c>
      <c r="J5610" t="s">
        <v>130</v>
      </c>
      <c r="K5610" t="s">
        <v>131</v>
      </c>
      <c r="L5610" t="s">
        <v>15494</v>
      </c>
      <c r="M5610" t="s">
        <v>15495</v>
      </c>
      <c r="N5610">
        <v>4.0277777000000001E-2</v>
      </c>
      <c r="O5610">
        <v>212</v>
      </c>
      <c r="P5610">
        <v>6023</v>
      </c>
      <c r="Q5610">
        <v>0</v>
      </c>
      <c r="R5610">
        <v>0</v>
      </c>
      <c r="S5610">
        <v>3</v>
      </c>
      <c r="T5610">
        <v>324</v>
      </c>
      <c r="U5610">
        <v>8.5388889999999993</v>
      </c>
      <c r="V5610">
        <v>242.593051</v>
      </c>
      <c r="W5610">
        <v>0</v>
      </c>
      <c r="X5610">
        <v>0</v>
      </c>
      <c r="Y5610">
        <v>0.120833</v>
      </c>
      <c r="Z5610">
        <v>13.05</v>
      </c>
    </row>
    <row r="5611" spans="1:26" x14ac:dyDescent="0.3">
      <c r="A5611">
        <v>2773194</v>
      </c>
      <c r="B5611">
        <v>1</v>
      </c>
      <c r="C5611" t="s">
        <v>76</v>
      </c>
      <c r="D5611" t="s">
        <v>99</v>
      </c>
      <c r="E5611" t="s">
        <v>126</v>
      </c>
      <c r="F5611" t="s">
        <v>15496</v>
      </c>
      <c r="G5611" t="s">
        <v>128</v>
      </c>
      <c r="H5611" t="s">
        <v>46</v>
      </c>
      <c r="I5611" t="s">
        <v>129</v>
      </c>
      <c r="J5611" t="s">
        <v>130</v>
      </c>
      <c r="K5611" t="s">
        <v>131</v>
      </c>
      <c r="L5611" t="s">
        <v>15497</v>
      </c>
      <c r="M5611" t="s">
        <v>15498</v>
      </c>
      <c r="N5611">
        <v>4.6930555549999999</v>
      </c>
      <c r="O5611">
        <v>0</v>
      </c>
      <c r="P5611">
        <v>9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42.237499999999997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2773198</v>
      </c>
      <c r="B5612">
        <v>1</v>
      </c>
      <c r="C5612" t="s">
        <v>76</v>
      </c>
      <c r="D5612" t="s">
        <v>97</v>
      </c>
      <c r="E5612" t="s">
        <v>126</v>
      </c>
      <c r="F5612" t="s">
        <v>6525</v>
      </c>
      <c r="G5612" t="s">
        <v>160</v>
      </c>
      <c r="H5612" t="s">
        <v>46</v>
      </c>
      <c r="I5612" t="s">
        <v>129</v>
      </c>
      <c r="J5612" t="s">
        <v>130</v>
      </c>
      <c r="K5612" t="s">
        <v>131</v>
      </c>
      <c r="L5612" t="s">
        <v>15499</v>
      </c>
      <c r="M5612" t="s">
        <v>15500</v>
      </c>
      <c r="N5612">
        <v>0.64111111099999996</v>
      </c>
      <c r="O5612">
        <v>0</v>
      </c>
      <c r="P5612">
        <v>46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29.491111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2773200</v>
      </c>
      <c r="B5613">
        <v>1</v>
      </c>
      <c r="C5613" t="s">
        <v>76</v>
      </c>
      <c r="D5613" t="s">
        <v>89</v>
      </c>
      <c r="E5613" t="s">
        <v>153</v>
      </c>
      <c r="F5613" t="s">
        <v>15501</v>
      </c>
      <c r="G5613" t="s">
        <v>206</v>
      </c>
      <c r="H5613" t="s">
        <v>46</v>
      </c>
      <c r="I5613" t="s">
        <v>129</v>
      </c>
      <c r="J5613" t="s">
        <v>130</v>
      </c>
      <c r="K5613" t="s">
        <v>131</v>
      </c>
      <c r="L5613" t="s">
        <v>15502</v>
      </c>
      <c r="M5613" t="s">
        <v>15503</v>
      </c>
      <c r="N5613">
        <v>1.373888888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1.3738889999999999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2773202</v>
      </c>
      <c r="B5614">
        <v>1</v>
      </c>
      <c r="C5614" t="s">
        <v>77</v>
      </c>
      <c r="D5614" t="s">
        <v>117</v>
      </c>
      <c r="E5614" t="s">
        <v>167</v>
      </c>
      <c r="F5614" t="s">
        <v>15504</v>
      </c>
      <c r="G5614" t="s">
        <v>195</v>
      </c>
      <c r="H5614" t="s">
        <v>46</v>
      </c>
      <c r="I5614" t="s">
        <v>129</v>
      </c>
      <c r="J5614" t="s">
        <v>130</v>
      </c>
      <c r="K5614" t="s">
        <v>131</v>
      </c>
      <c r="L5614" t="s">
        <v>15505</v>
      </c>
      <c r="M5614" t="s">
        <v>15506</v>
      </c>
      <c r="N5614">
        <v>1.6058333330000001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26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41.751666999999998</v>
      </c>
    </row>
    <row r="5615" spans="1:26" x14ac:dyDescent="0.3">
      <c r="A5615">
        <v>2773210</v>
      </c>
      <c r="B5615">
        <v>1</v>
      </c>
      <c r="C5615" t="s">
        <v>76</v>
      </c>
      <c r="D5615" t="s">
        <v>84</v>
      </c>
      <c r="E5615" t="s">
        <v>145</v>
      </c>
      <c r="F5615" t="s">
        <v>15208</v>
      </c>
      <c r="G5615" t="s">
        <v>135</v>
      </c>
      <c r="H5615" t="s">
        <v>46</v>
      </c>
      <c r="I5615" t="s">
        <v>129</v>
      </c>
      <c r="J5615" t="s">
        <v>130</v>
      </c>
      <c r="K5615" t="s">
        <v>131</v>
      </c>
      <c r="L5615" t="s">
        <v>15507</v>
      </c>
      <c r="M5615" t="s">
        <v>15508</v>
      </c>
      <c r="N5615">
        <v>3.6319444440000002</v>
      </c>
      <c r="O5615">
        <v>0</v>
      </c>
      <c r="P5615">
        <v>129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468.52083299999998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2773279</v>
      </c>
      <c r="B5616">
        <v>1</v>
      </c>
      <c r="C5616" t="s">
        <v>76</v>
      </c>
      <c r="D5616" t="s">
        <v>100</v>
      </c>
      <c r="E5616" t="s">
        <v>153</v>
      </c>
      <c r="F5616" t="s">
        <v>15509</v>
      </c>
      <c r="G5616" t="s">
        <v>249</v>
      </c>
      <c r="H5616" t="s">
        <v>46</v>
      </c>
      <c r="I5616" t="s">
        <v>129</v>
      </c>
      <c r="J5616" t="s">
        <v>130</v>
      </c>
      <c r="K5616" t="s">
        <v>131</v>
      </c>
      <c r="L5616" t="s">
        <v>15510</v>
      </c>
      <c r="M5616" t="s">
        <v>15511</v>
      </c>
      <c r="N5616">
        <v>3.5891666660000001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3.5891670000000002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2773224</v>
      </c>
      <c r="B5617">
        <v>1</v>
      </c>
      <c r="C5617" t="s">
        <v>76</v>
      </c>
      <c r="D5617" t="s">
        <v>88</v>
      </c>
      <c r="E5617" t="s">
        <v>126</v>
      </c>
      <c r="F5617" t="s">
        <v>15512</v>
      </c>
      <c r="G5617" t="s">
        <v>135</v>
      </c>
      <c r="H5617" t="s">
        <v>46</v>
      </c>
      <c r="I5617" t="s">
        <v>129</v>
      </c>
      <c r="J5617" t="s">
        <v>130</v>
      </c>
      <c r="K5617" t="s">
        <v>131</v>
      </c>
      <c r="L5617" t="s">
        <v>15513</v>
      </c>
      <c r="M5617" t="s">
        <v>15514</v>
      </c>
      <c r="N5617">
        <v>1.4458333329999999</v>
      </c>
      <c r="O5617">
        <v>0</v>
      </c>
      <c r="P5617">
        <v>9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13.012499999999999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2773218</v>
      </c>
      <c r="B5618">
        <v>1</v>
      </c>
      <c r="C5618" t="s">
        <v>77</v>
      </c>
      <c r="D5618" t="s">
        <v>124</v>
      </c>
      <c r="E5618" t="s">
        <v>158</v>
      </c>
      <c r="F5618" t="s">
        <v>5589</v>
      </c>
      <c r="G5618" t="s">
        <v>199</v>
      </c>
      <c r="H5618" t="s">
        <v>47</v>
      </c>
      <c r="I5618" t="s">
        <v>129</v>
      </c>
      <c r="J5618" t="s">
        <v>130</v>
      </c>
      <c r="K5618" t="s">
        <v>131</v>
      </c>
      <c r="L5618" t="s">
        <v>15515</v>
      </c>
      <c r="M5618" t="s">
        <v>15516</v>
      </c>
      <c r="N5618">
        <v>3.8194444440000002</v>
      </c>
      <c r="O5618">
        <v>22</v>
      </c>
      <c r="P5618">
        <v>431</v>
      </c>
      <c r="Q5618">
        <v>0</v>
      </c>
      <c r="R5618">
        <v>0</v>
      </c>
      <c r="S5618">
        <v>0</v>
      </c>
      <c r="T5618">
        <v>0</v>
      </c>
      <c r="U5618">
        <v>84.027777999999998</v>
      </c>
      <c r="V5618">
        <v>1646.1805549999999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2773221</v>
      </c>
      <c r="B5619">
        <v>1</v>
      </c>
      <c r="C5619" t="s">
        <v>77</v>
      </c>
      <c r="D5619" t="s">
        <v>108</v>
      </c>
      <c r="E5619" t="s">
        <v>222</v>
      </c>
      <c r="F5619" t="s">
        <v>2222</v>
      </c>
      <c r="G5619" t="s">
        <v>199</v>
      </c>
      <c r="H5619" t="s">
        <v>47</v>
      </c>
      <c r="I5619" t="s">
        <v>129</v>
      </c>
      <c r="J5619" t="s">
        <v>130</v>
      </c>
      <c r="K5619" t="s">
        <v>131</v>
      </c>
      <c r="L5619" t="s">
        <v>15517</v>
      </c>
      <c r="M5619" t="s">
        <v>15518</v>
      </c>
      <c r="N5619">
        <v>1.075</v>
      </c>
      <c r="O5619">
        <v>0</v>
      </c>
      <c r="P5619">
        <v>0</v>
      </c>
      <c r="Q5619">
        <v>9</v>
      </c>
      <c r="R5619">
        <v>487</v>
      </c>
      <c r="S5619">
        <v>0</v>
      </c>
      <c r="T5619">
        <v>0</v>
      </c>
      <c r="U5619">
        <v>0</v>
      </c>
      <c r="V5619">
        <v>0</v>
      </c>
      <c r="W5619">
        <v>9.6750000000000007</v>
      </c>
      <c r="X5619">
        <v>523.52499999999998</v>
      </c>
      <c r="Y5619">
        <v>0</v>
      </c>
      <c r="Z5619">
        <v>0</v>
      </c>
    </row>
    <row r="5620" spans="1:26" x14ac:dyDescent="0.3">
      <c r="A5620">
        <v>2773242</v>
      </c>
      <c r="B5620">
        <v>1</v>
      </c>
      <c r="C5620" t="s">
        <v>77</v>
      </c>
      <c r="D5620" t="s">
        <v>111</v>
      </c>
      <c r="E5620" t="s">
        <v>163</v>
      </c>
      <c r="F5620" t="s">
        <v>9352</v>
      </c>
      <c r="G5620" t="s">
        <v>264</v>
      </c>
      <c r="H5620" t="s">
        <v>47</v>
      </c>
      <c r="I5620" t="s">
        <v>129</v>
      </c>
      <c r="J5620" t="s">
        <v>130</v>
      </c>
      <c r="K5620" t="s">
        <v>131</v>
      </c>
      <c r="L5620" t="s">
        <v>15519</v>
      </c>
      <c r="M5620" t="s">
        <v>15520</v>
      </c>
      <c r="N5620">
        <v>1.985833333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14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27.801666999999998</v>
      </c>
    </row>
    <row r="5621" spans="1:26" x14ac:dyDescent="0.3">
      <c r="A5621">
        <v>2773231</v>
      </c>
      <c r="B5621">
        <v>1</v>
      </c>
      <c r="C5621" t="s">
        <v>76</v>
      </c>
      <c r="D5621" t="s">
        <v>96</v>
      </c>
      <c r="E5621" t="s">
        <v>222</v>
      </c>
      <c r="F5621" t="s">
        <v>8716</v>
      </c>
      <c r="G5621" t="s">
        <v>160</v>
      </c>
      <c r="H5621" t="s">
        <v>47</v>
      </c>
      <c r="I5621" t="s">
        <v>129</v>
      </c>
      <c r="J5621" t="s">
        <v>130</v>
      </c>
      <c r="K5621" t="s">
        <v>131</v>
      </c>
      <c r="L5621" t="s">
        <v>15521</v>
      </c>
      <c r="M5621" t="s">
        <v>15522</v>
      </c>
      <c r="N5621">
        <v>0.12472222199999999</v>
      </c>
      <c r="O5621">
        <v>41</v>
      </c>
      <c r="P5621">
        <v>738</v>
      </c>
      <c r="Q5621">
        <v>0</v>
      </c>
      <c r="R5621">
        <v>0</v>
      </c>
      <c r="S5621">
        <v>0</v>
      </c>
      <c r="T5621">
        <v>0</v>
      </c>
      <c r="U5621">
        <v>5.1136109999999997</v>
      </c>
      <c r="V5621">
        <v>92.045000000000002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2773232</v>
      </c>
      <c r="B5622">
        <v>1</v>
      </c>
      <c r="C5622" t="s">
        <v>76</v>
      </c>
      <c r="D5622" t="s">
        <v>96</v>
      </c>
      <c r="E5622" t="s">
        <v>222</v>
      </c>
      <c r="F5622" t="s">
        <v>6773</v>
      </c>
      <c r="G5622" t="s">
        <v>199</v>
      </c>
      <c r="H5622" t="s">
        <v>47</v>
      </c>
      <c r="I5622" t="s">
        <v>129</v>
      </c>
      <c r="J5622" t="s">
        <v>130</v>
      </c>
      <c r="K5622" t="s">
        <v>131</v>
      </c>
      <c r="L5622" t="s">
        <v>15523</v>
      </c>
      <c r="M5622" t="s">
        <v>15524</v>
      </c>
      <c r="N5622">
        <v>0.108333333</v>
      </c>
      <c r="O5622">
        <v>31</v>
      </c>
      <c r="P5622">
        <v>2366</v>
      </c>
      <c r="Q5622">
        <v>0</v>
      </c>
      <c r="R5622">
        <v>0</v>
      </c>
      <c r="S5622">
        <v>0</v>
      </c>
      <c r="T5622">
        <v>0</v>
      </c>
      <c r="U5622">
        <v>3.358333</v>
      </c>
      <c r="V5622">
        <v>256.316666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2773233</v>
      </c>
      <c r="B5623">
        <v>1</v>
      </c>
      <c r="C5623" t="s">
        <v>77</v>
      </c>
      <c r="D5623" t="s">
        <v>123</v>
      </c>
      <c r="E5623" t="s">
        <v>158</v>
      </c>
      <c r="F5623" t="s">
        <v>8272</v>
      </c>
      <c r="G5623" t="s">
        <v>199</v>
      </c>
      <c r="H5623" t="s">
        <v>47</v>
      </c>
      <c r="I5623" t="s">
        <v>129</v>
      </c>
      <c r="J5623" t="s">
        <v>130</v>
      </c>
      <c r="K5623" t="s">
        <v>131</v>
      </c>
      <c r="L5623" t="s">
        <v>15525</v>
      </c>
      <c r="M5623" t="s">
        <v>15526</v>
      </c>
      <c r="N5623">
        <v>0.35666666600000002</v>
      </c>
      <c r="O5623">
        <v>27</v>
      </c>
      <c r="P5623">
        <v>1189</v>
      </c>
      <c r="Q5623">
        <v>0</v>
      </c>
      <c r="R5623">
        <v>0</v>
      </c>
      <c r="S5623">
        <v>0</v>
      </c>
      <c r="T5623">
        <v>0</v>
      </c>
      <c r="U5623">
        <v>9.6300000000000008</v>
      </c>
      <c r="V5623">
        <v>424.07666599999999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2773235</v>
      </c>
      <c r="B5624">
        <v>1</v>
      </c>
      <c r="C5624" t="s">
        <v>77</v>
      </c>
      <c r="D5624" t="s">
        <v>116</v>
      </c>
      <c r="E5624" t="s">
        <v>222</v>
      </c>
      <c r="F5624" t="s">
        <v>7636</v>
      </c>
      <c r="G5624" t="s">
        <v>199</v>
      </c>
      <c r="H5624" t="s">
        <v>47</v>
      </c>
      <c r="I5624" t="s">
        <v>129</v>
      </c>
      <c r="J5624" t="s">
        <v>130</v>
      </c>
      <c r="K5624" t="s">
        <v>131</v>
      </c>
      <c r="L5624" t="s">
        <v>15525</v>
      </c>
      <c r="M5624" t="s">
        <v>15527</v>
      </c>
      <c r="N5624">
        <v>0.22638888800000001</v>
      </c>
      <c r="O5624">
        <v>317</v>
      </c>
      <c r="P5624">
        <v>1054</v>
      </c>
      <c r="Q5624">
        <v>0</v>
      </c>
      <c r="R5624">
        <v>0</v>
      </c>
      <c r="S5624">
        <v>8</v>
      </c>
      <c r="T5624">
        <v>47</v>
      </c>
      <c r="U5624">
        <v>71.765276999999998</v>
      </c>
      <c r="V5624">
        <v>238.613888</v>
      </c>
      <c r="W5624">
        <v>0</v>
      </c>
      <c r="X5624">
        <v>0</v>
      </c>
      <c r="Y5624">
        <v>1.8111109999999999</v>
      </c>
      <c r="Z5624">
        <v>10.640278</v>
      </c>
    </row>
    <row r="5625" spans="1:26" x14ac:dyDescent="0.3">
      <c r="A5625">
        <v>2773240</v>
      </c>
      <c r="B5625">
        <v>1</v>
      </c>
      <c r="C5625" t="s">
        <v>77</v>
      </c>
      <c r="D5625" t="s">
        <v>123</v>
      </c>
      <c r="E5625" t="s">
        <v>158</v>
      </c>
      <c r="F5625" t="s">
        <v>4117</v>
      </c>
      <c r="G5625" t="s">
        <v>199</v>
      </c>
      <c r="H5625" t="s">
        <v>47</v>
      </c>
      <c r="I5625" t="s">
        <v>129</v>
      </c>
      <c r="J5625" t="s">
        <v>130</v>
      </c>
      <c r="K5625" t="s">
        <v>131</v>
      </c>
      <c r="L5625" t="s">
        <v>15528</v>
      </c>
      <c r="M5625" t="s">
        <v>15529</v>
      </c>
      <c r="N5625">
        <v>0.22555555499999999</v>
      </c>
      <c r="O5625">
        <v>317</v>
      </c>
      <c r="P5625">
        <v>51</v>
      </c>
      <c r="Q5625">
        <v>0</v>
      </c>
      <c r="R5625">
        <v>0</v>
      </c>
      <c r="S5625">
        <v>0</v>
      </c>
      <c r="T5625">
        <v>0</v>
      </c>
      <c r="U5625">
        <v>71.501110999999995</v>
      </c>
      <c r="V5625">
        <v>11.503333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2773241</v>
      </c>
      <c r="B5626">
        <v>1</v>
      </c>
      <c r="C5626" t="s">
        <v>76</v>
      </c>
      <c r="D5626" t="s">
        <v>99</v>
      </c>
      <c r="E5626" t="s">
        <v>167</v>
      </c>
      <c r="F5626" t="s">
        <v>15530</v>
      </c>
      <c r="G5626" t="s">
        <v>160</v>
      </c>
      <c r="H5626" t="s">
        <v>46</v>
      </c>
      <c r="I5626" t="s">
        <v>129</v>
      </c>
      <c r="J5626" t="s">
        <v>130</v>
      </c>
      <c r="K5626" t="s">
        <v>131</v>
      </c>
      <c r="L5626" t="s">
        <v>15531</v>
      </c>
      <c r="M5626" t="s">
        <v>15532</v>
      </c>
      <c r="N5626">
        <v>0.78583333300000002</v>
      </c>
      <c r="O5626">
        <v>0</v>
      </c>
      <c r="P5626">
        <v>602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473.07166599999999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2773268</v>
      </c>
      <c r="B5627">
        <v>1</v>
      </c>
      <c r="C5627" t="s">
        <v>77</v>
      </c>
      <c r="D5627" t="s">
        <v>122</v>
      </c>
      <c r="E5627" t="s">
        <v>163</v>
      </c>
      <c r="F5627" t="s">
        <v>15533</v>
      </c>
      <c r="G5627" t="s">
        <v>264</v>
      </c>
      <c r="H5627" t="s">
        <v>47</v>
      </c>
      <c r="I5627" t="s">
        <v>129</v>
      </c>
      <c r="J5627" t="s">
        <v>130</v>
      </c>
      <c r="K5627" t="s">
        <v>131</v>
      </c>
      <c r="L5627" t="s">
        <v>15534</v>
      </c>
      <c r="M5627" t="s">
        <v>15535</v>
      </c>
      <c r="N5627">
        <v>1.179444444</v>
      </c>
      <c r="O5627">
        <v>0</v>
      </c>
      <c r="P5627">
        <v>0</v>
      </c>
      <c r="Q5627">
        <v>8</v>
      </c>
      <c r="R5627">
        <v>23</v>
      </c>
      <c r="S5627">
        <v>0</v>
      </c>
      <c r="T5627">
        <v>0</v>
      </c>
      <c r="U5627">
        <v>0</v>
      </c>
      <c r="V5627">
        <v>0</v>
      </c>
      <c r="W5627">
        <v>9.4355560000000001</v>
      </c>
      <c r="X5627">
        <v>27.127222</v>
      </c>
      <c r="Y5627">
        <v>0</v>
      </c>
      <c r="Z5627">
        <v>0</v>
      </c>
    </row>
    <row r="5628" spans="1:26" x14ac:dyDescent="0.3">
      <c r="A5628">
        <v>2773251</v>
      </c>
      <c r="B5628">
        <v>1</v>
      </c>
      <c r="C5628" t="s">
        <v>76</v>
      </c>
      <c r="D5628" t="s">
        <v>78</v>
      </c>
      <c r="E5628" t="s">
        <v>153</v>
      </c>
      <c r="F5628" t="s">
        <v>15536</v>
      </c>
      <c r="G5628" t="s">
        <v>155</v>
      </c>
      <c r="H5628" t="s">
        <v>46</v>
      </c>
      <c r="I5628" t="s">
        <v>129</v>
      </c>
      <c r="J5628" t="s">
        <v>130</v>
      </c>
      <c r="K5628" t="s">
        <v>131</v>
      </c>
      <c r="L5628" t="s">
        <v>15537</v>
      </c>
      <c r="M5628" t="s">
        <v>15538</v>
      </c>
      <c r="N5628">
        <v>8.0347222219999992</v>
      </c>
      <c r="O5628">
        <v>0</v>
      </c>
      <c r="P5628">
        <v>9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72.3125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2773257</v>
      </c>
      <c r="B5629">
        <v>1</v>
      </c>
      <c r="C5629" t="s">
        <v>77</v>
      </c>
      <c r="D5629" t="s">
        <v>109</v>
      </c>
      <c r="E5629" t="s">
        <v>163</v>
      </c>
      <c r="F5629" t="s">
        <v>15539</v>
      </c>
      <c r="G5629" t="s">
        <v>264</v>
      </c>
      <c r="H5629" t="s">
        <v>47</v>
      </c>
      <c r="I5629" t="s">
        <v>129</v>
      </c>
      <c r="J5629" t="s">
        <v>130</v>
      </c>
      <c r="K5629" t="s">
        <v>131</v>
      </c>
      <c r="L5629" t="s">
        <v>15540</v>
      </c>
      <c r="M5629" t="s">
        <v>15541</v>
      </c>
      <c r="N5629">
        <v>1.7436111110000001</v>
      </c>
      <c r="O5629">
        <v>0</v>
      </c>
      <c r="P5629">
        <v>13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22.666944000000001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2773256</v>
      </c>
      <c r="B5630">
        <v>1</v>
      </c>
      <c r="C5630" t="s">
        <v>76</v>
      </c>
      <c r="D5630" t="s">
        <v>79</v>
      </c>
      <c r="E5630" t="s">
        <v>153</v>
      </c>
      <c r="F5630" t="s">
        <v>15542</v>
      </c>
      <c r="G5630" t="s">
        <v>206</v>
      </c>
      <c r="H5630" t="s">
        <v>46</v>
      </c>
      <c r="I5630" t="s">
        <v>129</v>
      </c>
      <c r="J5630" t="s">
        <v>130</v>
      </c>
      <c r="K5630" t="s">
        <v>131</v>
      </c>
      <c r="L5630" t="s">
        <v>15543</v>
      </c>
      <c r="M5630" t="s">
        <v>15544</v>
      </c>
      <c r="N5630">
        <v>1.886111111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1.8861110000000001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2773271</v>
      </c>
      <c r="B5631">
        <v>1</v>
      </c>
      <c r="C5631" t="s">
        <v>77</v>
      </c>
      <c r="D5631" t="s">
        <v>123</v>
      </c>
      <c r="E5631" t="s">
        <v>158</v>
      </c>
      <c r="F5631" t="s">
        <v>15545</v>
      </c>
      <c r="G5631" t="s">
        <v>199</v>
      </c>
      <c r="H5631" t="s">
        <v>47</v>
      </c>
      <c r="I5631" t="s">
        <v>129</v>
      </c>
      <c r="J5631" t="s">
        <v>130</v>
      </c>
      <c r="K5631" t="s">
        <v>131</v>
      </c>
      <c r="L5631" t="s">
        <v>15546</v>
      </c>
      <c r="M5631" t="s">
        <v>15547</v>
      </c>
      <c r="N5631">
        <v>0.97222222199999997</v>
      </c>
      <c r="O5631">
        <v>45</v>
      </c>
      <c r="P5631">
        <v>41</v>
      </c>
      <c r="Q5631">
        <v>0</v>
      </c>
      <c r="R5631">
        <v>0</v>
      </c>
      <c r="S5631">
        <v>0</v>
      </c>
      <c r="T5631">
        <v>0</v>
      </c>
      <c r="U5631">
        <v>43.75</v>
      </c>
      <c r="V5631">
        <v>39.861111000000001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2773264</v>
      </c>
      <c r="B5632">
        <v>1</v>
      </c>
      <c r="C5632" t="s">
        <v>76</v>
      </c>
      <c r="D5632" t="s">
        <v>78</v>
      </c>
      <c r="E5632" t="s">
        <v>153</v>
      </c>
      <c r="F5632" t="s">
        <v>9197</v>
      </c>
      <c r="G5632" t="s">
        <v>155</v>
      </c>
      <c r="H5632" t="s">
        <v>46</v>
      </c>
      <c r="I5632" t="s">
        <v>129</v>
      </c>
      <c r="J5632" t="s">
        <v>130</v>
      </c>
      <c r="K5632" t="s">
        <v>131</v>
      </c>
      <c r="L5632" t="s">
        <v>15548</v>
      </c>
      <c r="M5632" t="s">
        <v>15549</v>
      </c>
      <c r="N5632">
        <v>2.7602777770000002</v>
      </c>
      <c r="O5632">
        <v>0</v>
      </c>
      <c r="P5632">
        <v>3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8.2808329999999994</v>
      </c>
      <c r="W5632">
        <v>0</v>
      </c>
      <c r="X5632">
        <v>0</v>
      </c>
      <c r="Y5632">
        <v>0</v>
      </c>
      <c r="Z5632">
        <v>0</v>
      </c>
    </row>
    <row r="5633" spans="1:26" x14ac:dyDescent="0.3">
      <c r="A5633">
        <v>2773274</v>
      </c>
      <c r="B5633">
        <v>1</v>
      </c>
      <c r="C5633" t="s">
        <v>76</v>
      </c>
      <c r="D5633" t="s">
        <v>78</v>
      </c>
      <c r="E5633" t="s">
        <v>153</v>
      </c>
      <c r="F5633" t="s">
        <v>15550</v>
      </c>
      <c r="G5633" t="s">
        <v>155</v>
      </c>
      <c r="H5633" t="s">
        <v>46</v>
      </c>
      <c r="I5633" t="s">
        <v>129</v>
      </c>
      <c r="J5633" t="s">
        <v>130</v>
      </c>
      <c r="K5633" t="s">
        <v>131</v>
      </c>
      <c r="L5633" t="s">
        <v>15551</v>
      </c>
      <c r="M5633" t="s">
        <v>15552</v>
      </c>
      <c r="N5633">
        <v>1.413888888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1.413889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2773273</v>
      </c>
      <c r="B5634">
        <v>1</v>
      </c>
      <c r="C5634" t="s">
        <v>76</v>
      </c>
      <c r="D5634" t="s">
        <v>96</v>
      </c>
      <c r="E5634" t="s">
        <v>222</v>
      </c>
      <c r="F5634" t="s">
        <v>4476</v>
      </c>
      <c r="G5634" t="s">
        <v>199</v>
      </c>
      <c r="H5634" t="s">
        <v>47</v>
      </c>
      <c r="I5634" t="s">
        <v>129</v>
      </c>
      <c r="J5634" t="s">
        <v>130</v>
      </c>
      <c r="K5634" t="s">
        <v>131</v>
      </c>
      <c r="L5634" t="s">
        <v>15553</v>
      </c>
      <c r="M5634" t="s">
        <v>15554</v>
      </c>
      <c r="N5634">
        <v>6.6944444000000006E-2</v>
      </c>
      <c r="O5634">
        <v>60</v>
      </c>
      <c r="P5634">
        <v>75</v>
      </c>
      <c r="Q5634">
        <v>0</v>
      </c>
      <c r="R5634">
        <v>0</v>
      </c>
      <c r="S5634">
        <v>0</v>
      </c>
      <c r="T5634">
        <v>0</v>
      </c>
      <c r="U5634">
        <v>4.016667</v>
      </c>
      <c r="V5634">
        <v>5.0208329999999997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2773276</v>
      </c>
      <c r="B5635">
        <v>1</v>
      </c>
      <c r="C5635" t="s">
        <v>77</v>
      </c>
      <c r="D5635" t="s">
        <v>123</v>
      </c>
      <c r="E5635" t="s">
        <v>167</v>
      </c>
      <c r="F5635" t="s">
        <v>2642</v>
      </c>
      <c r="G5635" t="s">
        <v>160</v>
      </c>
      <c r="H5635" t="s">
        <v>46</v>
      </c>
      <c r="I5635" t="s">
        <v>129</v>
      </c>
      <c r="J5635" t="s">
        <v>130</v>
      </c>
      <c r="K5635" t="s">
        <v>131</v>
      </c>
      <c r="L5635" t="s">
        <v>15555</v>
      </c>
      <c r="M5635" t="s">
        <v>15556</v>
      </c>
      <c r="N5635">
        <v>0.2475</v>
      </c>
      <c r="O5635">
        <v>0</v>
      </c>
      <c r="P5635">
        <v>64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15.84</v>
      </c>
      <c r="W5635">
        <v>0</v>
      </c>
      <c r="X5635">
        <v>0</v>
      </c>
      <c r="Y5635">
        <v>0</v>
      </c>
      <c r="Z5635">
        <v>0</v>
      </c>
    </row>
    <row r="5636" spans="1:26" x14ac:dyDescent="0.3">
      <c r="A5636">
        <v>2773287</v>
      </c>
      <c r="B5636">
        <v>1</v>
      </c>
      <c r="C5636" t="s">
        <v>77</v>
      </c>
      <c r="D5636" t="s">
        <v>109</v>
      </c>
      <c r="E5636" t="s">
        <v>153</v>
      </c>
      <c r="F5636" t="s">
        <v>15557</v>
      </c>
      <c r="G5636" t="s">
        <v>249</v>
      </c>
      <c r="H5636" t="s">
        <v>46</v>
      </c>
      <c r="I5636" t="s">
        <v>129</v>
      </c>
      <c r="J5636" t="s">
        <v>130</v>
      </c>
      <c r="K5636" t="s">
        <v>131</v>
      </c>
      <c r="L5636" t="s">
        <v>15558</v>
      </c>
      <c r="M5636" t="s">
        <v>15559</v>
      </c>
      <c r="N5636">
        <v>3.855555555</v>
      </c>
      <c r="O5636">
        <v>0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3.855556</v>
      </c>
      <c r="Y5636">
        <v>0</v>
      </c>
      <c r="Z5636">
        <v>0</v>
      </c>
    </row>
    <row r="5637" spans="1:26" x14ac:dyDescent="0.3">
      <c r="A5637">
        <v>2773284</v>
      </c>
      <c r="B5637">
        <v>1</v>
      </c>
      <c r="C5637" t="s">
        <v>76</v>
      </c>
      <c r="D5637" t="s">
        <v>78</v>
      </c>
      <c r="E5637" t="s">
        <v>145</v>
      </c>
      <c r="F5637" t="s">
        <v>1233</v>
      </c>
      <c r="G5637" t="s">
        <v>128</v>
      </c>
      <c r="H5637" t="s">
        <v>46</v>
      </c>
      <c r="I5637" t="s">
        <v>129</v>
      </c>
      <c r="J5637" t="s">
        <v>130</v>
      </c>
      <c r="K5637" t="s">
        <v>131</v>
      </c>
      <c r="L5637" t="s">
        <v>15560</v>
      </c>
      <c r="M5637" t="s">
        <v>15561</v>
      </c>
      <c r="N5637">
        <v>3.8708333330000002</v>
      </c>
      <c r="O5637">
        <v>0</v>
      </c>
      <c r="P5637">
        <v>58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224.50833299999999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2773283</v>
      </c>
      <c r="B5638">
        <v>1</v>
      </c>
      <c r="C5638" t="s">
        <v>77</v>
      </c>
      <c r="D5638" t="s">
        <v>116</v>
      </c>
      <c r="E5638" t="s">
        <v>222</v>
      </c>
      <c r="F5638" t="s">
        <v>7636</v>
      </c>
      <c r="G5638" t="s">
        <v>199</v>
      </c>
      <c r="H5638" t="s">
        <v>47</v>
      </c>
      <c r="I5638" t="s">
        <v>129</v>
      </c>
      <c r="J5638" t="s">
        <v>130</v>
      </c>
      <c r="K5638" t="s">
        <v>131</v>
      </c>
      <c r="L5638" t="s">
        <v>15562</v>
      </c>
      <c r="M5638" t="s">
        <v>15563</v>
      </c>
      <c r="N5638">
        <v>0.46222222200000002</v>
      </c>
      <c r="O5638">
        <v>317</v>
      </c>
      <c r="P5638">
        <v>1054</v>
      </c>
      <c r="Q5638">
        <v>0</v>
      </c>
      <c r="R5638">
        <v>0</v>
      </c>
      <c r="S5638">
        <v>8</v>
      </c>
      <c r="T5638">
        <v>47</v>
      </c>
      <c r="U5638">
        <v>146.52444399999999</v>
      </c>
      <c r="V5638">
        <v>487.18222200000002</v>
      </c>
      <c r="W5638">
        <v>0</v>
      </c>
      <c r="X5638">
        <v>0</v>
      </c>
      <c r="Y5638">
        <v>3.697778</v>
      </c>
      <c r="Z5638">
        <v>21.724443999999998</v>
      </c>
    </row>
    <row r="5639" spans="1:26" x14ac:dyDescent="0.3">
      <c r="A5639">
        <v>2773286</v>
      </c>
      <c r="B5639">
        <v>1</v>
      </c>
      <c r="C5639" t="s">
        <v>77</v>
      </c>
      <c r="D5639" t="s">
        <v>119</v>
      </c>
      <c r="E5639" t="s">
        <v>126</v>
      </c>
      <c r="F5639" t="s">
        <v>15564</v>
      </c>
      <c r="G5639" t="s">
        <v>128</v>
      </c>
      <c r="H5639" t="s">
        <v>46</v>
      </c>
      <c r="I5639" t="s">
        <v>129</v>
      </c>
      <c r="J5639" t="s">
        <v>130</v>
      </c>
      <c r="K5639" t="s">
        <v>131</v>
      </c>
      <c r="L5639" t="s">
        <v>15565</v>
      </c>
      <c r="M5639" t="s">
        <v>15566</v>
      </c>
      <c r="N5639">
        <v>0.60888888799999996</v>
      </c>
      <c r="O5639">
        <v>0</v>
      </c>
      <c r="P5639">
        <v>7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4.2622220000000004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2773289</v>
      </c>
      <c r="B5640">
        <v>1</v>
      </c>
      <c r="C5640" t="s">
        <v>77</v>
      </c>
      <c r="D5640" t="s">
        <v>123</v>
      </c>
      <c r="E5640" t="s">
        <v>163</v>
      </c>
      <c r="F5640" t="s">
        <v>15567</v>
      </c>
      <c r="G5640" t="s">
        <v>199</v>
      </c>
      <c r="H5640" t="s">
        <v>47</v>
      </c>
      <c r="I5640" t="s">
        <v>129</v>
      </c>
      <c r="J5640" t="s">
        <v>130</v>
      </c>
      <c r="K5640" t="s">
        <v>131</v>
      </c>
      <c r="L5640" t="s">
        <v>15568</v>
      </c>
      <c r="M5640" t="s">
        <v>15569</v>
      </c>
      <c r="N5640">
        <v>2.042777777</v>
      </c>
      <c r="O5640">
        <v>0</v>
      </c>
      <c r="P5640">
        <v>279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569.93499999999995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2773293</v>
      </c>
      <c r="B5641">
        <v>1</v>
      </c>
      <c r="C5641" t="s">
        <v>76</v>
      </c>
      <c r="D5641" t="s">
        <v>80</v>
      </c>
      <c r="E5641" t="s">
        <v>153</v>
      </c>
      <c r="F5641" t="s">
        <v>15570</v>
      </c>
      <c r="G5641" t="s">
        <v>206</v>
      </c>
      <c r="H5641" t="s">
        <v>46</v>
      </c>
      <c r="I5641" t="s">
        <v>129</v>
      </c>
      <c r="J5641" t="s">
        <v>130</v>
      </c>
      <c r="K5641" t="s">
        <v>131</v>
      </c>
      <c r="L5641" t="s">
        <v>15571</v>
      </c>
      <c r="M5641" t="s">
        <v>15572</v>
      </c>
      <c r="N5641">
        <v>1.1477777769999999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1.147778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2773295</v>
      </c>
      <c r="B5642">
        <v>1</v>
      </c>
      <c r="C5642" t="s">
        <v>76</v>
      </c>
      <c r="D5642" t="s">
        <v>79</v>
      </c>
      <c r="E5642" t="s">
        <v>153</v>
      </c>
      <c r="F5642" t="s">
        <v>15573</v>
      </c>
      <c r="G5642" t="s">
        <v>249</v>
      </c>
      <c r="H5642" t="s">
        <v>46</v>
      </c>
      <c r="I5642" t="s">
        <v>129</v>
      </c>
      <c r="J5642" t="s">
        <v>130</v>
      </c>
      <c r="K5642" t="s">
        <v>131</v>
      </c>
      <c r="L5642" t="s">
        <v>15574</v>
      </c>
      <c r="M5642" t="s">
        <v>15575</v>
      </c>
      <c r="N5642">
        <v>1.1311111110000001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1.131111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2773298</v>
      </c>
      <c r="B5643">
        <v>1</v>
      </c>
      <c r="C5643" t="s">
        <v>76</v>
      </c>
      <c r="D5643" t="s">
        <v>82</v>
      </c>
      <c r="E5643" t="s">
        <v>145</v>
      </c>
      <c r="F5643" t="s">
        <v>15576</v>
      </c>
      <c r="G5643" t="s">
        <v>3787</v>
      </c>
      <c r="H5643" t="s">
        <v>46</v>
      </c>
      <c r="I5643" t="s">
        <v>129</v>
      </c>
      <c r="J5643" t="s">
        <v>130</v>
      </c>
      <c r="K5643" t="s">
        <v>131</v>
      </c>
      <c r="L5643" t="s">
        <v>15577</v>
      </c>
      <c r="M5643" t="s">
        <v>15578</v>
      </c>
      <c r="N5643">
        <v>3.2149999999999999</v>
      </c>
      <c r="O5643">
        <v>0</v>
      </c>
      <c r="P5643">
        <v>3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9.6449999999999996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2773302</v>
      </c>
      <c r="B5644">
        <v>1</v>
      </c>
      <c r="C5644" t="s">
        <v>77</v>
      </c>
      <c r="D5644" t="s">
        <v>124</v>
      </c>
      <c r="E5644" t="s">
        <v>126</v>
      </c>
      <c r="F5644" t="s">
        <v>15579</v>
      </c>
      <c r="G5644" t="s">
        <v>128</v>
      </c>
      <c r="H5644" t="s">
        <v>46</v>
      </c>
      <c r="I5644" t="s">
        <v>129</v>
      </c>
      <c r="J5644" t="s">
        <v>130</v>
      </c>
      <c r="K5644" t="s">
        <v>131</v>
      </c>
      <c r="L5644" t="s">
        <v>15580</v>
      </c>
      <c r="M5644" t="s">
        <v>15581</v>
      </c>
      <c r="N5644">
        <v>0.402777777</v>
      </c>
      <c r="O5644">
        <v>0</v>
      </c>
      <c r="P5644">
        <v>290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116.805555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2773304</v>
      </c>
      <c r="B5645">
        <v>1</v>
      </c>
      <c r="C5645" t="s">
        <v>76</v>
      </c>
      <c r="D5645" t="s">
        <v>106</v>
      </c>
      <c r="E5645" t="s">
        <v>145</v>
      </c>
      <c r="F5645" t="s">
        <v>14637</v>
      </c>
      <c r="G5645" t="s">
        <v>150</v>
      </c>
      <c r="H5645" t="s">
        <v>46</v>
      </c>
      <c r="I5645" t="s">
        <v>129</v>
      </c>
      <c r="J5645" t="s">
        <v>130</v>
      </c>
      <c r="K5645" t="s">
        <v>131</v>
      </c>
      <c r="L5645" t="s">
        <v>15582</v>
      </c>
      <c r="M5645" t="s">
        <v>15583</v>
      </c>
      <c r="N5645">
        <v>1.0205555550000001</v>
      </c>
      <c r="O5645">
        <v>0</v>
      </c>
      <c r="P5645">
        <v>121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123.487222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2773301</v>
      </c>
      <c r="B5646">
        <v>1</v>
      </c>
      <c r="C5646" t="s">
        <v>76</v>
      </c>
      <c r="D5646" t="s">
        <v>79</v>
      </c>
      <c r="E5646" t="s">
        <v>163</v>
      </c>
      <c r="F5646" t="s">
        <v>15584</v>
      </c>
      <c r="G5646" t="s">
        <v>348</v>
      </c>
      <c r="H5646" t="s">
        <v>47</v>
      </c>
      <c r="I5646" t="s">
        <v>129</v>
      </c>
      <c r="J5646" t="s">
        <v>130</v>
      </c>
      <c r="K5646" t="s">
        <v>142</v>
      </c>
      <c r="L5646" t="s">
        <v>15585</v>
      </c>
      <c r="M5646" t="s">
        <v>15586</v>
      </c>
      <c r="N5646">
        <v>2.8433333329999999</v>
      </c>
      <c r="O5646">
        <v>1</v>
      </c>
      <c r="P5646">
        <v>2</v>
      </c>
      <c r="Q5646">
        <v>0</v>
      </c>
      <c r="R5646">
        <v>0</v>
      </c>
      <c r="S5646">
        <v>0</v>
      </c>
      <c r="T5646">
        <v>0</v>
      </c>
      <c r="U5646">
        <v>2.8433329999999999</v>
      </c>
      <c r="V5646">
        <v>5.6866669999999999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2773311</v>
      </c>
      <c r="B5647">
        <v>1</v>
      </c>
      <c r="C5647" t="s">
        <v>76</v>
      </c>
      <c r="D5647" t="s">
        <v>86</v>
      </c>
      <c r="E5647" t="s">
        <v>138</v>
      </c>
      <c r="F5647" t="s">
        <v>15587</v>
      </c>
      <c r="G5647" t="s">
        <v>728</v>
      </c>
      <c r="H5647" t="s">
        <v>47</v>
      </c>
      <c r="I5647" t="s">
        <v>129</v>
      </c>
      <c r="J5647" t="s">
        <v>130</v>
      </c>
      <c r="K5647" t="s">
        <v>131</v>
      </c>
      <c r="L5647" t="s">
        <v>15588</v>
      </c>
      <c r="M5647" t="s">
        <v>15589</v>
      </c>
      <c r="N5647">
        <v>0.22916666599999999</v>
      </c>
      <c r="O5647">
        <v>0</v>
      </c>
      <c r="P5647">
        <v>3231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740.43749800000001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2773224</v>
      </c>
      <c r="B5648">
        <v>2</v>
      </c>
      <c r="C5648" t="s">
        <v>76</v>
      </c>
      <c r="D5648" t="s">
        <v>88</v>
      </c>
      <c r="E5648" t="s">
        <v>167</v>
      </c>
      <c r="F5648" t="s">
        <v>15590</v>
      </c>
      <c r="G5648" t="s">
        <v>135</v>
      </c>
      <c r="H5648" t="s">
        <v>46</v>
      </c>
      <c r="I5648" t="s">
        <v>129</v>
      </c>
      <c r="J5648" t="s">
        <v>130</v>
      </c>
      <c r="K5648" t="s">
        <v>131</v>
      </c>
      <c r="L5648" t="s">
        <v>15514</v>
      </c>
      <c r="M5648" t="s">
        <v>15591</v>
      </c>
      <c r="N5648">
        <v>1.0080555550000001</v>
      </c>
      <c r="O5648">
        <v>0</v>
      </c>
      <c r="P5648">
        <v>226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227.82055500000001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2773314</v>
      </c>
      <c r="B5649">
        <v>1</v>
      </c>
      <c r="C5649" t="s">
        <v>76</v>
      </c>
      <c r="D5649" t="s">
        <v>90</v>
      </c>
      <c r="E5649" t="s">
        <v>163</v>
      </c>
      <c r="F5649" t="s">
        <v>15592</v>
      </c>
      <c r="G5649" t="s">
        <v>264</v>
      </c>
      <c r="H5649" t="s">
        <v>47</v>
      </c>
      <c r="I5649" t="s">
        <v>129</v>
      </c>
      <c r="J5649" t="s">
        <v>130</v>
      </c>
      <c r="K5649" t="s">
        <v>131</v>
      </c>
      <c r="L5649" t="s">
        <v>15489</v>
      </c>
      <c r="M5649" t="s">
        <v>15593</v>
      </c>
      <c r="N5649">
        <v>1.365555555</v>
      </c>
      <c r="O5649">
        <v>0</v>
      </c>
      <c r="P5649">
        <v>137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187.08111099999999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2773316</v>
      </c>
      <c r="B5650">
        <v>1</v>
      </c>
      <c r="C5650" t="s">
        <v>76</v>
      </c>
      <c r="D5650" t="s">
        <v>93</v>
      </c>
      <c r="E5650" t="s">
        <v>126</v>
      </c>
      <c r="F5650" t="s">
        <v>15594</v>
      </c>
      <c r="G5650" t="s">
        <v>160</v>
      </c>
      <c r="H5650" t="s">
        <v>46</v>
      </c>
      <c r="I5650" t="s">
        <v>129</v>
      </c>
      <c r="J5650" t="s">
        <v>130</v>
      </c>
      <c r="K5650" t="s">
        <v>131</v>
      </c>
      <c r="L5650" t="s">
        <v>15595</v>
      </c>
      <c r="M5650" t="s">
        <v>15596</v>
      </c>
      <c r="N5650">
        <v>0.56444444400000005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83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46.848889</v>
      </c>
    </row>
    <row r="5651" spans="1:26" x14ac:dyDescent="0.3">
      <c r="A5651">
        <v>2773320</v>
      </c>
      <c r="B5651">
        <v>1</v>
      </c>
      <c r="C5651" t="s">
        <v>77</v>
      </c>
      <c r="D5651" t="s">
        <v>114</v>
      </c>
      <c r="E5651" t="s">
        <v>126</v>
      </c>
      <c r="F5651" t="s">
        <v>15597</v>
      </c>
      <c r="G5651" t="s">
        <v>160</v>
      </c>
      <c r="H5651" t="s">
        <v>46</v>
      </c>
      <c r="I5651" t="s">
        <v>129</v>
      </c>
      <c r="J5651" t="s">
        <v>130</v>
      </c>
      <c r="K5651" t="s">
        <v>131</v>
      </c>
      <c r="L5651" t="s">
        <v>15598</v>
      </c>
      <c r="M5651" t="s">
        <v>15599</v>
      </c>
      <c r="N5651">
        <v>0.67833333299999998</v>
      </c>
      <c r="O5651">
        <v>0</v>
      </c>
      <c r="P5651">
        <v>192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130.24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2773327</v>
      </c>
      <c r="B5652">
        <v>1</v>
      </c>
      <c r="C5652" t="s">
        <v>76</v>
      </c>
      <c r="D5652" t="s">
        <v>94</v>
      </c>
      <c r="E5652" t="s">
        <v>153</v>
      </c>
      <c r="F5652" t="s">
        <v>15600</v>
      </c>
      <c r="G5652" t="s">
        <v>206</v>
      </c>
      <c r="H5652" t="s">
        <v>46</v>
      </c>
      <c r="I5652" t="s">
        <v>129</v>
      </c>
      <c r="J5652" t="s">
        <v>130</v>
      </c>
      <c r="K5652" t="s">
        <v>131</v>
      </c>
      <c r="L5652" t="s">
        <v>15601</v>
      </c>
      <c r="M5652" t="s">
        <v>15602</v>
      </c>
      <c r="N5652">
        <v>3.1952777769999998</v>
      </c>
      <c r="O5652">
        <v>0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3.1952780000000001</v>
      </c>
      <c r="Y5652">
        <v>0</v>
      </c>
      <c r="Z5652">
        <v>0</v>
      </c>
    </row>
    <row r="5653" spans="1:26" x14ac:dyDescent="0.3">
      <c r="A5653">
        <v>2773328</v>
      </c>
      <c r="B5653">
        <v>1</v>
      </c>
      <c r="C5653" t="s">
        <v>76</v>
      </c>
      <c r="D5653" t="s">
        <v>94</v>
      </c>
      <c r="E5653" t="s">
        <v>153</v>
      </c>
      <c r="F5653" t="s">
        <v>15603</v>
      </c>
      <c r="G5653" t="s">
        <v>249</v>
      </c>
      <c r="H5653" t="s">
        <v>46</v>
      </c>
      <c r="I5653" t="s">
        <v>129</v>
      </c>
      <c r="J5653" t="s">
        <v>130</v>
      </c>
      <c r="K5653" t="s">
        <v>131</v>
      </c>
      <c r="L5653" t="s">
        <v>15604</v>
      </c>
      <c r="M5653" t="s">
        <v>15605</v>
      </c>
      <c r="N5653">
        <v>1.1788888879999999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1.1788890000000001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2773329</v>
      </c>
      <c r="B5654">
        <v>1</v>
      </c>
      <c r="C5654" t="s">
        <v>76</v>
      </c>
      <c r="D5654" t="s">
        <v>96</v>
      </c>
      <c r="E5654" t="s">
        <v>222</v>
      </c>
      <c r="F5654" t="s">
        <v>8716</v>
      </c>
      <c r="G5654" t="s">
        <v>160</v>
      </c>
      <c r="H5654" t="s">
        <v>47</v>
      </c>
      <c r="I5654" t="s">
        <v>339</v>
      </c>
      <c r="J5654" t="s">
        <v>130</v>
      </c>
      <c r="K5654" t="s">
        <v>131</v>
      </c>
      <c r="L5654" t="s">
        <v>15606</v>
      </c>
      <c r="M5654" t="s">
        <v>15607</v>
      </c>
      <c r="N5654">
        <v>4.0833332999999999E-2</v>
      </c>
      <c r="O5654">
        <v>41</v>
      </c>
      <c r="P5654">
        <v>738</v>
      </c>
      <c r="Q5654">
        <v>0</v>
      </c>
      <c r="R5654">
        <v>0</v>
      </c>
      <c r="S5654">
        <v>0</v>
      </c>
      <c r="T5654">
        <v>0</v>
      </c>
      <c r="U5654">
        <v>1.674167</v>
      </c>
      <c r="V5654">
        <v>30.135000000000002</v>
      </c>
      <c r="W5654">
        <v>0</v>
      </c>
      <c r="X5654">
        <v>0</v>
      </c>
      <c r="Y5654">
        <v>0</v>
      </c>
      <c r="Z5654">
        <v>0</v>
      </c>
    </row>
    <row r="5655" spans="1:26" x14ac:dyDescent="0.3">
      <c r="A5655">
        <v>2773330</v>
      </c>
      <c r="B5655">
        <v>1</v>
      </c>
      <c r="C5655" t="s">
        <v>76</v>
      </c>
      <c r="D5655" t="s">
        <v>96</v>
      </c>
      <c r="E5655" t="s">
        <v>222</v>
      </c>
      <c r="F5655" t="s">
        <v>6773</v>
      </c>
      <c r="G5655" t="s">
        <v>199</v>
      </c>
      <c r="H5655" t="s">
        <v>47</v>
      </c>
      <c r="I5655" t="s">
        <v>339</v>
      </c>
      <c r="J5655" t="s">
        <v>130</v>
      </c>
      <c r="K5655" t="s">
        <v>131</v>
      </c>
      <c r="L5655" t="s">
        <v>15608</v>
      </c>
      <c r="M5655" t="s">
        <v>15609</v>
      </c>
      <c r="N5655">
        <v>2.5555555000000001E-2</v>
      </c>
      <c r="O5655">
        <v>31</v>
      </c>
      <c r="P5655">
        <v>2366</v>
      </c>
      <c r="Q5655">
        <v>0</v>
      </c>
      <c r="R5655">
        <v>0</v>
      </c>
      <c r="S5655">
        <v>0</v>
      </c>
      <c r="T5655">
        <v>0</v>
      </c>
      <c r="U5655">
        <v>0.79222199999999998</v>
      </c>
      <c r="V5655">
        <v>60.464443000000003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2773332</v>
      </c>
      <c r="B5656">
        <v>1</v>
      </c>
      <c r="C5656" t="s">
        <v>76</v>
      </c>
      <c r="D5656" t="s">
        <v>105</v>
      </c>
      <c r="E5656" t="s">
        <v>153</v>
      </c>
      <c r="F5656" t="s">
        <v>15610</v>
      </c>
      <c r="G5656" t="s">
        <v>249</v>
      </c>
      <c r="H5656" t="s">
        <v>46</v>
      </c>
      <c r="I5656" t="s">
        <v>129</v>
      </c>
      <c r="J5656" t="s">
        <v>130</v>
      </c>
      <c r="K5656" t="s">
        <v>131</v>
      </c>
      <c r="L5656" t="s">
        <v>15611</v>
      </c>
      <c r="M5656" t="s">
        <v>15612</v>
      </c>
      <c r="N5656">
        <v>4.0830555549999996</v>
      </c>
      <c r="O5656">
        <v>0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4.083056</v>
      </c>
      <c r="Y5656">
        <v>0</v>
      </c>
      <c r="Z5656">
        <v>0</v>
      </c>
    </row>
    <row r="5657" spans="1:26" x14ac:dyDescent="0.3">
      <c r="A5657">
        <v>2773337</v>
      </c>
      <c r="B5657">
        <v>1</v>
      </c>
      <c r="C5657" t="s">
        <v>77</v>
      </c>
      <c r="D5657" t="s">
        <v>116</v>
      </c>
      <c r="E5657" t="s">
        <v>222</v>
      </c>
      <c r="F5657" t="s">
        <v>7636</v>
      </c>
      <c r="G5657" t="s">
        <v>199</v>
      </c>
      <c r="H5657" t="s">
        <v>47</v>
      </c>
      <c r="I5657" t="s">
        <v>129</v>
      </c>
      <c r="J5657" t="s">
        <v>130</v>
      </c>
      <c r="K5657" t="s">
        <v>131</v>
      </c>
      <c r="L5657" t="s">
        <v>15613</v>
      </c>
      <c r="M5657" t="s">
        <v>15614</v>
      </c>
      <c r="N5657">
        <v>1.071666666</v>
      </c>
      <c r="O5657">
        <v>317</v>
      </c>
      <c r="P5657">
        <v>1054</v>
      </c>
      <c r="Q5657">
        <v>0</v>
      </c>
      <c r="R5657">
        <v>0</v>
      </c>
      <c r="S5657">
        <v>8</v>
      </c>
      <c r="T5657">
        <v>47</v>
      </c>
      <c r="U5657">
        <v>339.71833299999997</v>
      </c>
      <c r="V5657">
        <v>1129.536666</v>
      </c>
      <c r="W5657">
        <v>0</v>
      </c>
      <c r="X5657">
        <v>0</v>
      </c>
      <c r="Y5657">
        <v>8.5733329999999999</v>
      </c>
      <c r="Z5657">
        <v>50.368333</v>
      </c>
    </row>
    <row r="5658" spans="1:26" x14ac:dyDescent="0.3">
      <c r="A5658">
        <v>2773335</v>
      </c>
      <c r="B5658">
        <v>1</v>
      </c>
      <c r="C5658" t="s">
        <v>77</v>
      </c>
      <c r="D5658" t="s">
        <v>108</v>
      </c>
      <c r="E5658" t="s">
        <v>126</v>
      </c>
      <c r="F5658" t="s">
        <v>15615</v>
      </c>
      <c r="G5658" t="s">
        <v>128</v>
      </c>
      <c r="H5658" t="s">
        <v>46</v>
      </c>
      <c r="I5658" t="s">
        <v>129</v>
      </c>
      <c r="J5658" t="s">
        <v>130</v>
      </c>
      <c r="K5658" t="s">
        <v>131</v>
      </c>
      <c r="L5658" t="s">
        <v>15616</v>
      </c>
      <c r="M5658" t="s">
        <v>15617</v>
      </c>
      <c r="N5658">
        <v>1.106666666</v>
      </c>
      <c r="O5658">
        <v>0</v>
      </c>
      <c r="P5658">
        <v>38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42.053333000000002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2773354</v>
      </c>
      <c r="B5659">
        <v>1</v>
      </c>
      <c r="C5659" t="s">
        <v>76</v>
      </c>
      <c r="D5659" t="s">
        <v>80</v>
      </c>
      <c r="E5659" t="s">
        <v>126</v>
      </c>
      <c r="F5659" t="s">
        <v>15618</v>
      </c>
      <c r="G5659" t="s">
        <v>135</v>
      </c>
      <c r="H5659" t="s">
        <v>46</v>
      </c>
      <c r="I5659" t="s">
        <v>129</v>
      </c>
      <c r="J5659" t="s">
        <v>130</v>
      </c>
      <c r="K5659" t="s">
        <v>131</v>
      </c>
      <c r="L5659" t="s">
        <v>15619</v>
      </c>
      <c r="M5659" t="s">
        <v>15620</v>
      </c>
      <c r="N5659">
        <v>2.8308333330000002</v>
      </c>
      <c r="O5659">
        <v>0</v>
      </c>
      <c r="P5659">
        <v>5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14.154166999999999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2773340</v>
      </c>
      <c r="B5660">
        <v>1</v>
      </c>
      <c r="C5660" t="s">
        <v>77</v>
      </c>
      <c r="D5660" t="s">
        <v>114</v>
      </c>
      <c r="E5660" t="s">
        <v>167</v>
      </c>
      <c r="F5660" t="s">
        <v>15621</v>
      </c>
      <c r="G5660" t="s">
        <v>160</v>
      </c>
      <c r="H5660" t="s">
        <v>46</v>
      </c>
      <c r="I5660" t="s">
        <v>129</v>
      </c>
      <c r="J5660" t="s">
        <v>130</v>
      </c>
      <c r="K5660" t="s">
        <v>131</v>
      </c>
      <c r="L5660" t="s">
        <v>15622</v>
      </c>
      <c r="M5660" t="s">
        <v>15623</v>
      </c>
      <c r="N5660">
        <v>0.30583333299999999</v>
      </c>
      <c r="O5660">
        <v>0</v>
      </c>
      <c r="P5660">
        <v>399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122.0275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2773348</v>
      </c>
      <c r="B5661">
        <v>1</v>
      </c>
      <c r="C5661" t="s">
        <v>76</v>
      </c>
      <c r="D5661" t="s">
        <v>92</v>
      </c>
      <c r="E5661" t="s">
        <v>145</v>
      </c>
      <c r="F5661" t="s">
        <v>15245</v>
      </c>
      <c r="G5661" t="s">
        <v>135</v>
      </c>
      <c r="H5661" t="s">
        <v>46</v>
      </c>
      <c r="I5661" t="s">
        <v>129</v>
      </c>
      <c r="J5661" t="s">
        <v>130</v>
      </c>
      <c r="K5661" t="s">
        <v>131</v>
      </c>
      <c r="L5661" t="s">
        <v>15624</v>
      </c>
      <c r="M5661" t="s">
        <v>15625</v>
      </c>
      <c r="N5661">
        <v>4.1258333330000001</v>
      </c>
      <c r="O5661">
        <v>0</v>
      </c>
      <c r="P5661">
        <v>0</v>
      </c>
      <c r="Q5661">
        <v>0</v>
      </c>
      <c r="R5661">
        <v>15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61.887500000000003</v>
      </c>
      <c r="Y5661">
        <v>0</v>
      </c>
      <c r="Z5661">
        <v>0</v>
      </c>
    </row>
    <row r="5662" spans="1:26" x14ac:dyDescent="0.3">
      <c r="A5662">
        <v>2773343</v>
      </c>
      <c r="B5662">
        <v>1</v>
      </c>
      <c r="C5662" t="s">
        <v>76</v>
      </c>
      <c r="D5662" t="s">
        <v>85</v>
      </c>
      <c r="E5662" t="s">
        <v>153</v>
      </c>
      <c r="F5662" t="s">
        <v>15230</v>
      </c>
      <c r="G5662" t="s">
        <v>155</v>
      </c>
      <c r="H5662" t="s">
        <v>46</v>
      </c>
      <c r="I5662" t="s">
        <v>129</v>
      </c>
      <c r="J5662" t="s">
        <v>130</v>
      </c>
      <c r="K5662" t="s">
        <v>131</v>
      </c>
      <c r="L5662" t="s">
        <v>15626</v>
      </c>
      <c r="M5662" t="s">
        <v>15627</v>
      </c>
      <c r="N5662">
        <v>3.9452777769999998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3.9452780000000001</v>
      </c>
      <c r="W5662">
        <v>0</v>
      </c>
      <c r="X5662">
        <v>0</v>
      </c>
      <c r="Y5662">
        <v>0</v>
      </c>
      <c r="Z5662">
        <v>0</v>
      </c>
    </row>
    <row r="5663" spans="1:26" x14ac:dyDescent="0.3">
      <c r="A5663">
        <v>2773344</v>
      </c>
      <c r="B5663">
        <v>1</v>
      </c>
      <c r="C5663" t="s">
        <v>76</v>
      </c>
      <c r="D5663" t="s">
        <v>84</v>
      </c>
      <c r="E5663" t="s">
        <v>153</v>
      </c>
      <c r="F5663" t="s">
        <v>15628</v>
      </c>
      <c r="G5663" t="s">
        <v>155</v>
      </c>
      <c r="H5663" t="s">
        <v>46</v>
      </c>
      <c r="I5663" t="s">
        <v>129</v>
      </c>
      <c r="J5663" t="s">
        <v>130</v>
      </c>
      <c r="K5663" t="s">
        <v>131</v>
      </c>
      <c r="L5663" t="s">
        <v>15409</v>
      </c>
      <c r="M5663" t="s">
        <v>15629</v>
      </c>
      <c r="N5663">
        <v>2.855277777</v>
      </c>
      <c r="O5663">
        <v>0</v>
      </c>
      <c r="P5663">
        <v>4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11.421111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2773346</v>
      </c>
      <c r="B5664">
        <v>1</v>
      </c>
      <c r="C5664" t="s">
        <v>77</v>
      </c>
      <c r="D5664" t="s">
        <v>116</v>
      </c>
      <c r="E5664" t="s">
        <v>163</v>
      </c>
      <c r="F5664" t="s">
        <v>15630</v>
      </c>
      <c r="G5664" t="s">
        <v>199</v>
      </c>
      <c r="H5664" t="s">
        <v>47</v>
      </c>
      <c r="I5664" t="s">
        <v>339</v>
      </c>
      <c r="J5664" t="s">
        <v>130</v>
      </c>
      <c r="K5664" t="s">
        <v>131</v>
      </c>
      <c r="L5664" t="s">
        <v>15631</v>
      </c>
      <c r="M5664" t="s">
        <v>15632</v>
      </c>
      <c r="N5664">
        <v>1.1111111E-2</v>
      </c>
      <c r="O5664">
        <v>130</v>
      </c>
      <c r="P5664">
        <v>436</v>
      </c>
      <c r="Q5664">
        <v>0</v>
      </c>
      <c r="R5664">
        <v>0</v>
      </c>
      <c r="S5664">
        <v>0</v>
      </c>
      <c r="T5664">
        <v>18</v>
      </c>
      <c r="U5664">
        <v>1.4444440000000001</v>
      </c>
      <c r="V5664">
        <v>4.8444440000000002</v>
      </c>
      <c r="W5664">
        <v>0</v>
      </c>
      <c r="X5664">
        <v>0</v>
      </c>
      <c r="Y5664">
        <v>0</v>
      </c>
      <c r="Z5664">
        <v>0.2</v>
      </c>
    </row>
    <row r="5665" spans="1:26" x14ac:dyDescent="0.3">
      <c r="A5665">
        <v>2773357</v>
      </c>
      <c r="B5665">
        <v>1</v>
      </c>
      <c r="C5665" t="s">
        <v>76</v>
      </c>
      <c r="D5665" t="s">
        <v>78</v>
      </c>
      <c r="E5665" t="s">
        <v>153</v>
      </c>
      <c r="F5665" t="s">
        <v>15633</v>
      </c>
      <c r="G5665" t="s">
        <v>155</v>
      </c>
      <c r="H5665" t="s">
        <v>46</v>
      </c>
      <c r="I5665" t="s">
        <v>129</v>
      </c>
      <c r="J5665" t="s">
        <v>130</v>
      </c>
      <c r="K5665" t="s">
        <v>131</v>
      </c>
      <c r="L5665" t="s">
        <v>15634</v>
      </c>
      <c r="M5665" t="s">
        <v>15635</v>
      </c>
      <c r="N5665">
        <v>2.239166666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2.2391670000000001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2773353</v>
      </c>
      <c r="B5666">
        <v>1</v>
      </c>
      <c r="C5666" t="s">
        <v>77</v>
      </c>
      <c r="D5666" t="s">
        <v>113</v>
      </c>
      <c r="E5666" t="s">
        <v>126</v>
      </c>
      <c r="F5666" t="s">
        <v>15636</v>
      </c>
      <c r="G5666" t="s">
        <v>128</v>
      </c>
      <c r="H5666" t="s">
        <v>46</v>
      </c>
      <c r="I5666" t="s">
        <v>129</v>
      </c>
      <c r="J5666" t="s">
        <v>130</v>
      </c>
      <c r="K5666" t="s">
        <v>131</v>
      </c>
      <c r="L5666" t="s">
        <v>15637</v>
      </c>
      <c r="M5666" t="s">
        <v>15638</v>
      </c>
      <c r="N5666">
        <v>0.78500000000000003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12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9.42</v>
      </c>
    </row>
    <row r="5667" spans="1:26" x14ac:dyDescent="0.3">
      <c r="A5667">
        <v>2773366</v>
      </c>
      <c r="B5667">
        <v>1</v>
      </c>
      <c r="C5667" t="s">
        <v>76</v>
      </c>
      <c r="D5667" t="s">
        <v>93</v>
      </c>
      <c r="E5667" t="s">
        <v>167</v>
      </c>
      <c r="F5667" t="s">
        <v>15639</v>
      </c>
      <c r="G5667" t="s">
        <v>160</v>
      </c>
      <c r="H5667" t="s">
        <v>46</v>
      </c>
      <c r="I5667" t="s">
        <v>129</v>
      </c>
      <c r="J5667" t="s">
        <v>130</v>
      </c>
      <c r="K5667" t="s">
        <v>131</v>
      </c>
      <c r="L5667" t="s">
        <v>15640</v>
      </c>
      <c r="M5667" t="s">
        <v>15641</v>
      </c>
      <c r="N5667">
        <v>0.41472222199999997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79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32.763055999999999</v>
      </c>
    </row>
    <row r="5668" spans="1:26" x14ac:dyDescent="0.3">
      <c r="A5668">
        <v>2773358</v>
      </c>
      <c r="B5668">
        <v>1</v>
      </c>
      <c r="C5668" t="s">
        <v>77</v>
      </c>
      <c r="D5668" t="s">
        <v>123</v>
      </c>
      <c r="E5668" t="s">
        <v>158</v>
      </c>
      <c r="F5668" t="s">
        <v>15642</v>
      </c>
      <c r="G5668" t="s">
        <v>199</v>
      </c>
      <c r="H5668" t="s">
        <v>47</v>
      </c>
      <c r="I5668" t="s">
        <v>129</v>
      </c>
      <c r="J5668" t="s">
        <v>130</v>
      </c>
      <c r="K5668" t="s">
        <v>131</v>
      </c>
      <c r="L5668" t="s">
        <v>15643</v>
      </c>
      <c r="M5668" t="s">
        <v>15644</v>
      </c>
      <c r="N5668">
        <v>4.3833333330000004</v>
      </c>
      <c r="O5668">
        <v>51</v>
      </c>
      <c r="P5668">
        <v>27</v>
      </c>
      <c r="Q5668">
        <v>0</v>
      </c>
      <c r="R5668">
        <v>0</v>
      </c>
      <c r="S5668">
        <v>0</v>
      </c>
      <c r="T5668">
        <v>0</v>
      </c>
      <c r="U5668">
        <v>223.55</v>
      </c>
      <c r="V5668">
        <v>118.35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2773364</v>
      </c>
      <c r="B5669">
        <v>1</v>
      </c>
      <c r="C5669" t="s">
        <v>76</v>
      </c>
      <c r="D5669" t="s">
        <v>78</v>
      </c>
      <c r="E5669" t="s">
        <v>153</v>
      </c>
      <c r="F5669" t="s">
        <v>15645</v>
      </c>
      <c r="G5669" t="s">
        <v>155</v>
      </c>
      <c r="H5669" t="s">
        <v>46</v>
      </c>
      <c r="I5669" t="s">
        <v>129</v>
      </c>
      <c r="J5669" t="s">
        <v>130</v>
      </c>
      <c r="K5669" t="s">
        <v>131</v>
      </c>
      <c r="L5669" t="s">
        <v>15646</v>
      </c>
      <c r="M5669" t="s">
        <v>15647</v>
      </c>
      <c r="N5669">
        <v>7.4055555550000003</v>
      </c>
      <c r="O5669">
        <v>0</v>
      </c>
      <c r="P5669">
        <v>9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66.650000000000006</v>
      </c>
      <c r="W5669">
        <v>0</v>
      </c>
      <c r="X5669">
        <v>0</v>
      </c>
      <c r="Y5669">
        <v>0</v>
      </c>
      <c r="Z5669">
        <v>0</v>
      </c>
    </row>
    <row r="5670" spans="1:26" x14ac:dyDescent="0.3">
      <c r="A5670">
        <v>2773370</v>
      </c>
      <c r="B5670">
        <v>1</v>
      </c>
      <c r="C5670" t="s">
        <v>76</v>
      </c>
      <c r="D5670" t="s">
        <v>102</v>
      </c>
      <c r="E5670" t="s">
        <v>163</v>
      </c>
      <c r="F5670" t="s">
        <v>15648</v>
      </c>
      <c r="G5670" t="s">
        <v>364</v>
      </c>
      <c r="H5670" t="s">
        <v>47</v>
      </c>
      <c r="I5670" t="s">
        <v>129</v>
      </c>
      <c r="J5670" t="s">
        <v>130</v>
      </c>
      <c r="K5670" t="s">
        <v>131</v>
      </c>
      <c r="L5670" t="s">
        <v>15649</v>
      </c>
      <c r="M5670" t="s">
        <v>15650</v>
      </c>
      <c r="N5670">
        <v>0.46222222200000002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13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6.0088889999999999</v>
      </c>
    </row>
    <row r="5671" spans="1:26" x14ac:dyDescent="0.3">
      <c r="A5671">
        <v>2773372</v>
      </c>
      <c r="B5671">
        <v>1</v>
      </c>
      <c r="C5671" t="s">
        <v>77</v>
      </c>
      <c r="D5671" t="s">
        <v>110</v>
      </c>
      <c r="E5671" t="s">
        <v>126</v>
      </c>
      <c r="F5671" t="s">
        <v>9790</v>
      </c>
      <c r="G5671" t="s">
        <v>128</v>
      </c>
      <c r="H5671" t="s">
        <v>46</v>
      </c>
      <c r="I5671" t="s">
        <v>129</v>
      </c>
      <c r="J5671" t="s">
        <v>130</v>
      </c>
      <c r="K5671" t="s">
        <v>131</v>
      </c>
      <c r="L5671" t="s">
        <v>15651</v>
      </c>
      <c r="M5671" t="s">
        <v>15652</v>
      </c>
      <c r="N5671">
        <v>1.217222222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28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34.082222000000002</v>
      </c>
    </row>
    <row r="5672" spans="1:26" x14ac:dyDescent="0.3">
      <c r="A5672">
        <v>2773380</v>
      </c>
      <c r="B5672">
        <v>1</v>
      </c>
      <c r="C5672" t="s">
        <v>76</v>
      </c>
      <c r="D5672" t="s">
        <v>89</v>
      </c>
      <c r="E5672" t="s">
        <v>153</v>
      </c>
      <c r="F5672" t="s">
        <v>15653</v>
      </c>
      <c r="G5672" t="s">
        <v>249</v>
      </c>
      <c r="H5672" t="s">
        <v>46</v>
      </c>
      <c r="I5672" t="s">
        <v>129</v>
      </c>
      <c r="J5672" t="s">
        <v>130</v>
      </c>
      <c r="K5672" t="s">
        <v>131</v>
      </c>
      <c r="L5672" t="s">
        <v>15654</v>
      </c>
      <c r="M5672" t="s">
        <v>15655</v>
      </c>
      <c r="N5672">
        <v>1.5169444439999999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1.5169440000000001</v>
      </c>
    </row>
    <row r="5673" spans="1:26" x14ac:dyDescent="0.3">
      <c r="A5673">
        <v>2773377</v>
      </c>
      <c r="B5673">
        <v>1</v>
      </c>
      <c r="C5673" t="s">
        <v>77</v>
      </c>
      <c r="D5673" t="s">
        <v>116</v>
      </c>
      <c r="E5673" t="s">
        <v>222</v>
      </c>
      <c r="F5673" t="s">
        <v>7700</v>
      </c>
      <c r="G5673" t="s">
        <v>199</v>
      </c>
      <c r="H5673" t="s">
        <v>47</v>
      </c>
      <c r="I5673" t="s">
        <v>129</v>
      </c>
      <c r="J5673" t="s">
        <v>130</v>
      </c>
      <c r="K5673" t="s">
        <v>131</v>
      </c>
      <c r="L5673" t="s">
        <v>15656</v>
      </c>
      <c r="M5673" t="s">
        <v>15657</v>
      </c>
      <c r="N5673">
        <v>0.35277777700000001</v>
      </c>
      <c r="O5673">
        <v>317</v>
      </c>
      <c r="P5673">
        <v>1054</v>
      </c>
      <c r="Q5673">
        <v>0</v>
      </c>
      <c r="R5673">
        <v>0</v>
      </c>
      <c r="S5673">
        <v>8</v>
      </c>
      <c r="T5673">
        <v>47</v>
      </c>
      <c r="U5673">
        <v>111.830555</v>
      </c>
      <c r="V5673">
        <v>371.82777700000003</v>
      </c>
      <c r="W5673">
        <v>0</v>
      </c>
      <c r="X5673">
        <v>0</v>
      </c>
      <c r="Y5673">
        <v>2.822222</v>
      </c>
      <c r="Z5673">
        <v>16.580556000000001</v>
      </c>
    </row>
    <row r="5674" spans="1:26" x14ac:dyDescent="0.3">
      <c r="A5674">
        <v>2773378</v>
      </c>
      <c r="B5674">
        <v>1</v>
      </c>
      <c r="C5674" t="s">
        <v>76</v>
      </c>
      <c r="D5674" t="s">
        <v>93</v>
      </c>
      <c r="E5674" t="s">
        <v>167</v>
      </c>
      <c r="F5674" t="s">
        <v>15658</v>
      </c>
      <c r="G5674" t="s">
        <v>160</v>
      </c>
      <c r="H5674" t="s">
        <v>46</v>
      </c>
      <c r="I5674" t="s">
        <v>129</v>
      </c>
      <c r="J5674" t="s">
        <v>130</v>
      </c>
      <c r="K5674" t="s">
        <v>131</v>
      </c>
      <c r="L5674" t="s">
        <v>15659</v>
      </c>
      <c r="M5674" t="s">
        <v>15660</v>
      </c>
      <c r="N5674">
        <v>0.341388888</v>
      </c>
      <c r="O5674">
        <v>0</v>
      </c>
      <c r="P5674">
        <v>84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28.676666999999998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2773382</v>
      </c>
      <c r="B5675">
        <v>1</v>
      </c>
      <c r="C5675" t="s">
        <v>76</v>
      </c>
      <c r="D5675" t="s">
        <v>90</v>
      </c>
      <c r="E5675" t="s">
        <v>163</v>
      </c>
      <c r="F5675" t="s">
        <v>15661</v>
      </c>
      <c r="G5675" t="s">
        <v>264</v>
      </c>
      <c r="H5675" t="s">
        <v>47</v>
      </c>
      <c r="I5675" t="s">
        <v>129</v>
      </c>
      <c r="J5675" t="s">
        <v>130</v>
      </c>
      <c r="K5675" t="s">
        <v>131</v>
      </c>
      <c r="L5675" t="s">
        <v>15662</v>
      </c>
      <c r="M5675" t="s">
        <v>15663</v>
      </c>
      <c r="N5675">
        <v>2.1011111109999998</v>
      </c>
      <c r="O5675">
        <v>0</v>
      </c>
      <c r="P5675">
        <v>43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90.347778000000005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2773386</v>
      </c>
      <c r="B5676">
        <v>1</v>
      </c>
      <c r="C5676" t="s">
        <v>76</v>
      </c>
      <c r="D5676" t="s">
        <v>79</v>
      </c>
      <c r="E5676" t="s">
        <v>153</v>
      </c>
      <c r="F5676" t="s">
        <v>15664</v>
      </c>
      <c r="G5676" t="s">
        <v>249</v>
      </c>
      <c r="H5676" t="s">
        <v>46</v>
      </c>
      <c r="I5676" t="s">
        <v>129</v>
      </c>
      <c r="J5676" t="s">
        <v>130</v>
      </c>
      <c r="K5676" t="s">
        <v>131</v>
      </c>
      <c r="L5676" t="s">
        <v>15665</v>
      </c>
      <c r="M5676" t="s">
        <v>15666</v>
      </c>
      <c r="N5676">
        <v>2.9436111110000001</v>
      </c>
      <c r="O5676">
        <v>0</v>
      </c>
      <c r="P5676">
        <v>6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17.661667000000001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2773388</v>
      </c>
      <c r="B5677">
        <v>1</v>
      </c>
      <c r="C5677" t="s">
        <v>77</v>
      </c>
      <c r="D5677" t="s">
        <v>123</v>
      </c>
      <c r="E5677" t="s">
        <v>163</v>
      </c>
      <c r="F5677" t="s">
        <v>15667</v>
      </c>
      <c r="G5677" t="s">
        <v>199</v>
      </c>
      <c r="H5677" t="s">
        <v>47</v>
      </c>
      <c r="I5677" t="s">
        <v>129</v>
      </c>
      <c r="J5677" t="s">
        <v>130</v>
      </c>
      <c r="K5677" t="s">
        <v>131</v>
      </c>
      <c r="L5677" t="s">
        <v>15668</v>
      </c>
      <c r="M5677" t="s">
        <v>15669</v>
      </c>
      <c r="N5677">
        <v>3.804444444</v>
      </c>
      <c r="O5677">
        <v>10</v>
      </c>
      <c r="P5677">
        <v>15</v>
      </c>
      <c r="Q5677">
        <v>0</v>
      </c>
      <c r="R5677">
        <v>0</v>
      </c>
      <c r="S5677">
        <v>0</v>
      </c>
      <c r="T5677">
        <v>0</v>
      </c>
      <c r="U5677">
        <v>38.044443999999999</v>
      </c>
      <c r="V5677">
        <v>57.066667000000002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2773394</v>
      </c>
      <c r="B5678">
        <v>1</v>
      </c>
      <c r="C5678" t="s">
        <v>77</v>
      </c>
      <c r="D5678" t="s">
        <v>111</v>
      </c>
      <c r="E5678" t="s">
        <v>163</v>
      </c>
      <c r="F5678" t="s">
        <v>15670</v>
      </c>
      <c r="G5678" t="s">
        <v>364</v>
      </c>
      <c r="H5678" t="s">
        <v>47</v>
      </c>
      <c r="I5678" t="s">
        <v>129</v>
      </c>
      <c r="J5678" t="s">
        <v>130</v>
      </c>
      <c r="K5678" t="s">
        <v>131</v>
      </c>
      <c r="L5678" t="s">
        <v>15671</v>
      </c>
      <c r="M5678" t="s">
        <v>15672</v>
      </c>
      <c r="N5678">
        <v>0.71583333299999996</v>
      </c>
      <c r="O5678">
        <v>0</v>
      </c>
      <c r="P5678">
        <v>0</v>
      </c>
      <c r="Q5678">
        <v>0</v>
      </c>
      <c r="R5678">
        <v>68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48.676667000000002</v>
      </c>
      <c r="Y5678">
        <v>0</v>
      </c>
      <c r="Z5678">
        <v>0</v>
      </c>
    </row>
    <row r="5679" spans="1:26" x14ac:dyDescent="0.3">
      <c r="A5679">
        <v>2773393</v>
      </c>
      <c r="B5679">
        <v>1</v>
      </c>
      <c r="C5679" t="s">
        <v>77</v>
      </c>
      <c r="D5679" t="s">
        <v>109</v>
      </c>
      <c r="E5679" t="s">
        <v>163</v>
      </c>
      <c r="F5679" t="s">
        <v>15673</v>
      </c>
      <c r="G5679" t="s">
        <v>264</v>
      </c>
      <c r="H5679" t="s">
        <v>47</v>
      </c>
      <c r="I5679" t="s">
        <v>129</v>
      </c>
      <c r="J5679" t="s">
        <v>130</v>
      </c>
      <c r="K5679" t="s">
        <v>131</v>
      </c>
      <c r="L5679" t="s">
        <v>15674</v>
      </c>
      <c r="M5679" t="s">
        <v>15675</v>
      </c>
      <c r="N5679">
        <v>0.67444444400000003</v>
      </c>
      <c r="O5679">
        <v>0</v>
      </c>
      <c r="P5679">
        <v>134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90.375555000000006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2773410</v>
      </c>
      <c r="B5680">
        <v>1</v>
      </c>
      <c r="C5680" t="s">
        <v>76</v>
      </c>
      <c r="D5680" t="s">
        <v>81</v>
      </c>
      <c r="E5680" t="s">
        <v>153</v>
      </c>
      <c r="F5680" t="s">
        <v>15676</v>
      </c>
      <c r="G5680" t="s">
        <v>155</v>
      </c>
      <c r="H5680" t="s">
        <v>46</v>
      </c>
      <c r="I5680" t="s">
        <v>129</v>
      </c>
      <c r="J5680" t="s">
        <v>130</v>
      </c>
      <c r="K5680" t="s">
        <v>131</v>
      </c>
      <c r="L5680" t="s">
        <v>15677</v>
      </c>
      <c r="M5680" t="s">
        <v>15678</v>
      </c>
      <c r="N5680">
        <v>3.2952777769999999</v>
      </c>
      <c r="O5680">
        <v>0</v>
      </c>
      <c r="P5680">
        <v>10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32.952778000000002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2773396</v>
      </c>
      <c r="B5681">
        <v>1</v>
      </c>
      <c r="C5681" t="s">
        <v>76</v>
      </c>
      <c r="D5681" t="s">
        <v>93</v>
      </c>
      <c r="E5681" t="s">
        <v>167</v>
      </c>
      <c r="F5681" t="s">
        <v>15679</v>
      </c>
      <c r="G5681" t="s">
        <v>160</v>
      </c>
      <c r="H5681" t="s">
        <v>46</v>
      </c>
      <c r="I5681" t="s">
        <v>129</v>
      </c>
      <c r="J5681" t="s">
        <v>130</v>
      </c>
      <c r="K5681" t="s">
        <v>131</v>
      </c>
      <c r="L5681" t="s">
        <v>15680</v>
      </c>
      <c r="M5681" t="s">
        <v>15681</v>
      </c>
      <c r="N5681">
        <v>0.50472222200000005</v>
      </c>
      <c r="O5681">
        <v>0</v>
      </c>
      <c r="P5681">
        <v>200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100.944444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2773405</v>
      </c>
      <c r="B5682">
        <v>1</v>
      </c>
      <c r="C5682" t="s">
        <v>76</v>
      </c>
      <c r="D5682" t="s">
        <v>78</v>
      </c>
      <c r="E5682" t="s">
        <v>153</v>
      </c>
      <c r="F5682" t="s">
        <v>15682</v>
      </c>
      <c r="G5682" t="s">
        <v>249</v>
      </c>
      <c r="H5682" t="s">
        <v>46</v>
      </c>
      <c r="I5682" t="s">
        <v>129</v>
      </c>
      <c r="J5682" t="s">
        <v>130</v>
      </c>
      <c r="K5682" t="s">
        <v>131</v>
      </c>
      <c r="L5682" t="s">
        <v>15683</v>
      </c>
      <c r="M5682" t="s">
        <v>15684</v>
      </c>
      <c r="N5682">
        <v>2.0333333329999999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2.0333329999999998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2773399</v>
      </c>
      <c r="B5683">
        <v>1</v>
      </c>
      <c r="C5683" t="s">
        <v>77</v>
      </c>
      <c r="D5683" t="s">
        <v>114</v>
      </c>
      <c r="E5683" t="s">
        <v>126</v>
      </c>
      <c r="F5683" t="s">
        <v>15685</v>
      </c>
      <c r="G5683" t="s">
        <v>128</v>
      </c>
      <c r="H5683" t="s">
        <v>46</v>
      </c>
      <c r="I5683" t="s">
        <v>129</v>
      </c>
      <c r="J5683" t="s">
        <v>130</v>
      </c>
      <c r="K5683" t="s">
        <v>131</v>
      </c>
      <c r="L5683" t="s">
        <v>15686</v>
      </c>
      <c r="M5683" t="s">
        <v>15687</v>
      </c>
      <c r="N5683">
        <v>0.35138888800000001</v>
      </c>
      <c r="O5683">
        <v>0</v>
      </c>
      <c r="P5683">
        <v>42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14.758333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2773400</v>
      </c>
      <c r="B5684">
        <v>1</v>
      </c>
      <c r="C5684" t="s">
        <v>76</v>
      </c>
      <c r="D5684" t="s">
        <v>84</v>
      </c>
      <c r="E5684" t="s">
        <v>145</v>
      </c>
      <c r="F5684" t="s">
        <v>15208</v>
      </c>
      <c r="G5684" t="s">
        <v>135</v>
      </c>
      <c r="H5684" t="s">
        <v>46</v>
      </c>
      <c r="I5684" t="s">
        <v>129</v>
      </c>
      <c r="J5684" t="s">
        <v>130</v>
      </c>
      <c r="K5684" t="s">
        <v>131</v>
      </c>
      <c r="L5684" t="s">
        <v>15688</v>
      </c>
      <c r="M5684" t="s">
        <v>15689</v>
      </c>
      <c r="N5684">
        <v>1.476111111</v>
      </c>
      <c r="O5684">
        <v>0</v>
      </c>
      <c r="P5684">
        <v>129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190.41833299999999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2773402</v>
      </c>
      <c r="B5685">
        <v>1</v>
      </c>
      <c r="C5685" t="s">
        <v>77</v>
      </c>
      <c r="D5685" t="s">
        <v>116</v>
      </c>
      <c r="E5685" t="s">
        <v>145</v>
      </c>
      <c r="F5685" t="s">
        <v>15690</v>
      </c>
      <c r="G5685" t="s">
        <v>128</v>
      </c>
      <c r="H5685" t="s">
        <v>46</v>
      </c>
      <c r="I5685" t="s">
        <v>129</v>
      </c>
      <c r="J5685" t="s">
        <v>130</v>
      </c>
      <c r="K5685" t="s">
        <v>131</v>
      </c>
      <c r="L5685" t="s">
        <v>15691</v>
      </c>
      <c r="M5685" t="s">
        <v>15692</v>
      </c>
      <c r="N5685">
        <v>2.1147222220000002</v>
      </c>
      <c r="O5685">
        <v>0</v>
      </c>
      <c r="P5685">
        <v>115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243.19305600000001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2773403</v>
      </c>
      <c r="B5686">
        <v>1</v>
      </c>
      <c r="C5686" t="s">
        <v>77</v>
      </c>
      <c r="D5686" t="s">
        <v>124</v>
      </c>
      <c r="E5686" t="s">
        <v>153</v>
      </c>
      <c r="F5686" t="s">
        <v>15693</v>
      </c>
      <c r="G5686" t="s">
        <v>155</v>
      </c>
      <c r="H5686" t="s">
        <v>46</v>
      </c>
      <c r="I5686" t="s">
        <v>129</v>
      </c>
      <c r="J5686" t="s">
        <v>130</v>
      </c>
      <c r="K5686" t="s">
        <v>131</v>
      </c>
      <c r="L5686" t="s">
        <v>15694</v>
      </c>
      <c r="M5686" t="s">
        <v>15695</v>
      </c>
      <c r="N5686">
        <v>1.448611111</v>
      </c>
      <c r="O5686">
        <v>0</v>
      </c>
      <c r="P5686">
        <v>10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14.486110999999999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2773413</v>
      </c>
      <c r="B5687">
        <v>1</v>
      </c>
      <c r="C5687" t="s">
        <v>76</v>
      </c>
      <c r="D5687" t="s">
        <v>86</v>
      </c>
      <c r="E5687" t="s">
        <v>167</v>
      </c>
      <c r="F5687" t="s">
        <v>15696</v>
      </c>
      <c r="G5687" t="s">
        <v>195</v>
      </c>
      <c r="H5687" t="s">
        <v>46</v>
      </c>
      <c r="I5687" t="s">
        <v>129</v>
      </c>
      <c r="J5687" t="s">
        <v>130</v>
      </c>
      <c r="K5687" t="s">
        <v>131</v>
      </c>
      <c r="L5687" t="s">
        <v>15697</v>
      </c>
      <c r="M5687" t="s">
        <v>15698</v>
      </c>
      <c r="N5687">
        <v>1.8963888879999999</v>
      </c>
      <c r="O5687">
        <v>0</v>
      </c>
      <c r="P5687">
        <v>495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938.71249999999998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2773416</v>
      </c>
      <c r="B5688">
        <v>1</v>
      </c>
      <c r="C5688" t="s">
        <v>77</v>
      </c>
      <c r="D5688" t="s">
        <v>108</v>
      </c>
      <c r="E5688" t="s">
        <v>222</v>
      </c>
      <c r="F5688" t="s">
        <v>15699</v>
      </c>
      <c r="G5688" t="s">
        <v>199</v>
      </c>
      <c r="H5688" t="s">
        <v>47</v>
      </c>
      <c r="I5688" t="s">
        <v>129</v>
      </c>
      <c r="J5688" t="s">
        <v>130</v>
      </c>
      <c r="K5688" t="s">
        <v>131</v>
      </c>
      <c r="L5688" t="s">
        <v>15700</v>
      </c>
      <c r="M5688" t="s">
        <v>15701</v>
      </c>
      <c r="N5688">
        <v>0.51749999999999996</v>
      </c>
      <c r="O5688">
        <v>7</v>
      </c>
      <c r="P5688">
        <v>598</v>
      </c>
      <c r="Q5688">
        <v>0</v>
      </c>
      <c r="R5688">
        <v>0</v>
      </c>
      <c r="S5688">
        <v>0</v>
      </c>
      <c r="T5688">
        <v>0</v>
      </c>
      <c r="U5688">
        <v>3.6225000000000001</v>
      </c>
      <c r="V5688">
        <v>309.46499999999997</v>
      </c>
      <c r="W5688">
        <v>0</v>
      </c>
      <c r="X5688">
        <v>0</v>
      </c>
      <c r="Y5688">
        <v>0</v>
      </c>
      <c r="Z5688">
        <v>0</v>
      </c>
    </row>
    <row r="5689" spans="1:26" x14ac:dyDescent="0.3">
      <c r="A5689">
        <v>2773418</v>
      </c>
      <c r="B5689">
        <v>1</v>
      </c>
      <c r="C5689" t="s">
        <v>77</v>
      </c>
      <c r="D5689" t="s">
        <v>116</v>
      </c>
      <c r="E5689" t="s">
        <v>222</v>
      </c>
      <c r="F5689" t="s">
        <v>7700</v>
      </c>
      <c r="G5689" t="s">
        <v>199</v>
      </c>
      <c r="H5689" t="s">
        <v>47</v>
      </c>
      <c r="I5689" t="s">
        <v>129</v>
      </c>
      <c r="J5689" t="s">
        <v>130</v>
      </c>
      <c r="K5689" t="s">
        <v>131</v>
      </c>
      <c r="L5689" t="s">
        <v>15702</v>
      </c>
      <c r="M5689" t="s">
        <v>15703</v>
      </c>
      <c r="N5689">
        <v>0.78305555500000001</v>
      </c>
      <c r="O5689">
        <v>317</v>
      </c>
      <c r="P5689">
        <v>1054</v>
      </c>
      <c r="Q5689">
        <v>0</v>
      </c>
      <c r="R5689">
        <v>0</v>
      </c>
      <c r="S5689">
        <v>8</v>
      </c>
      <c r="T5689">
        <v>47</v>
      </c>
      <c r="U5689">
        <v>248.228611</v>
      </c>
      <c r="V5689">
        <v>825.34055499999999</v>
      </c>
      <c r="W5689">
        <v>0</v>
      </c>
      <c r="X5689">
        <v>0</v>
      </c>
      <c r="Y5689">
        <v>6.2644440000000001</v>
      </c>
      <c r="Z5689">
        <v>36.803610999999997</v>
      </c>
    </row>
    <row r="5690" spans="1:26" x14ac:dyDescent="0.3">
      <c r="A5690">
        <v>2773421</v>
      </c>
      <c r="B5690">
        <v>1</v>
      </c>
      <c r="C5690" t="s">
        <v>76</v>
      </c>
      <c r="D5690" t="s">
        <v>105</v>
      </c>
      <c r="E5690" t="s">
        <v>153</v>
      </c>
      <c r="F5690" t="s">
        <v>15704</v>
      </c>
      <c r="G5690" t="s">
        <v>249</v>
      </c>
      <c r="H5690" t="s">
        <v>46</v>
      </c>
      <c r="I5690" t="s">
        <v>129</v>
      </c>
      <c r="J5690" t="s">
        <v>130</v>
      </c>
      <c r="K5690" t="s">
        <v>131</v>
      </c>
      <c r="L5690" t="s">
        <v>15705</v>
      </c>
      <c r="M5690" t="s">
        <v>15706</v>
      </c>
      <c r="N5690">
        <v>2.9224999999999999</v>
      </c>
      <c r="O5690">
        <v>0</v>
      </c>
      <c r="P5690">
        <v>0</v>
      </c>
      <c r="Q5690">
        <v>0</v>
      </c>
      <c r="R5690">
        <v>7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20.4575</v>
      </c>
      <c r="Y5690">
        <v>0</v>
      </c>
      <c r="Z5690">
        <v>0</v>
      </c>
    </row>
    <row r="5691" spans="1:26" x14ac:dyDescent="0.3">
      <c r="A5691">
        <v>2773423</v>
      </c>
      <c r="B5691">
        <v>1</v>
      </c>
      <c r="C5691" t="s">
        <v>76</v>
      </c>
      <c r="D5691" t="s">
        <v>93</v>
      </c>
      <c r="E5691" t="s">
        <v>158</v>
      </c>
      <c r="F5691" t="s">
        <v>15707</v>
      </c>
      <c r="G5691" t="s">
        <v>199</v>
      </c>
      <c r="H5691" t="s">
        <v>47</v>
      </c>
      <c r="I5691" t="s">
        <v>129</v>
      </c>
      <c r="J5691" t="s">
        <v>130</v>
      </c>
      <c r="K5691" t="s">
        <v>131</v>
      </c>
      <c r="L5691" t="s">
        <v>15708</v>
      </c>
      <c r="M5691" t="s">
        <v>15709</v>
      </c>
      <c r="N5691">
        <v>0.94722222199999995</v>
      </c>
      <c r="O5691">
        <v>13</v>
      </c>
      <c r="P5691">
        <v>5278</v>
      </c>
      <c r="Q5691">
        <v>0</v>
      </c>
      <c r="R5691">
        <v>0</v>
      </c>
      <c r="S5691">
        <v>0</v>
      </c>
      <c r="T5691">
        <v>0</v>
      </c>
      <c r="U5691">
        <v>12.313889</v>
      </c>
      <c r="V5691">
        <v>4999.4388879999997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2773430</v>
      </c>
      <c r="B5692">
        <v>1</v>
      </c>
      <c r="C5692" t="s">
        <v>77</v>
      </c>
      <c r="D5692" t="s">
        <v>113</v>
      </c>
      <c r="E5692" t="s">
        <v>153</v>
      </c>
      <c r="F5692" t="s">
        <v>15710</v>
      </c>
      <c r="G5692" t="s">
        <v>206</v>
      </c>
      <c r="H5692" t="s">
        <v>46</v>
      </c>
      <c r="I5692" t="s">
        <v>129</v>
      </c>
      <c r="J5692" t="s">
        <v>130</v>
      </c>
      <c r="K5692" t="s">
        <v>131</v>
      </c>
      <c r="L5692" t="s">
        <v>15711</v>
      </c>
      <c r="M5692" t="s">
        <v>15712</v>
      </c>
      <c r="N5692">
        <v>1.3191666660000001</v>
      </c>
      <c r="O5692">
        <v>0</v>
      </c>
      <c r="P5692">
        <v>0</v>
      </c>
      <c r="Q5692">
        <v>0</v>
      </c>
      <c r="R5692">
        <v>6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7.915</v>
      </c>
      <c r="Y5692">
        <v>0</v>
      </c>
      <c r="Z5692">
        <v>0</v>
      </c>
    </row>
    <row r="5693" spans="1:26" x14ac:dyDescent="0.3">
      <c r="A5693">
        <v>2773447</v>
      </c>
      <c r="B5693">
        <v>1</v>
      </c>
      <c r="C5693" t="s">
        <v>77</v>
      </c>
      <c r="D5693" t="s">
        <v>124</v>
      </c>
      <c r="E5693" t="s">
        <v>158</v>
      </c>
      <c r="F5693" t="s">
        <v>15713</v>
      </c>
      <c r="G5693" t="s">
        <v>199</v>
      </c>
      <c r="H5693" t="s">
        <v>47</v>
      </c>
      <c r="I5693" t="s">
        <v>129</v>
      </c>
      <c r="J5693" t="s">
        <v>130</v>
      </c>
      <c r="K5693" t="s">
        <v>131</v>
      </c>
      <c r="L5693" t="s">
        <v>15714</v>
      </c>
      <c r="M5693" t="s">
        <v>15715</v>
      </c>
      <c r="N5693">
        <v>0.78305555500000001</v>
      </c>
      <c r="O5693">
        <v>0</v>
      </c>
      <c r="P5693">
        <v>207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162.0925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2773448</v>
      </c>
      <c r="B5694">
        <v>1</v>
      </c>
      <c r="C5694" t="s">
        <v>77</v>
      </c>
      <c r="D5694" t="s">
        <v>109</v>
      </c>
      <c r="E5694" t="s">
        <v>126</v>
      </c>
      <c r="F5694" t="s">
        <v>15716</v>
      </c>
      <c r="G5694" t="s">
        <v>160</v>
      </c>
      <c r="H5694" t="s">
        <v>46</v>
      </c>
      <c r="I5694" t="s">
        <v>129</v>
      </c>
      <c r="J5694" t="s">
        <v>130</v>
      </c>
      <c r="K5694" t="s">
        <v>131</v>
      </c>
      <c r="L5694" t="s">
        <v>15717</v>
      </c>
      <c r="M5694" t="s">
        <v>15718</v>
      </c>
      <c r="N5694">
        <v>0.96916666600000001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33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31.982500000000002</v>
      </c>
    </row>
    <row r="5695" spans="1:26" x14ac:dyDescent="0.3">
      <c r="A5695">
        <v>2773453</v>
      </c>
      <c r="B5695">
        <v>1</v>
      </c>
      <c r="C5695" t="s">
        <v>76</v>
      </c>
      <c r="D5695" t="s">
        <v>78</v>
      </c>
      <c r="E5695" t="s">
        <v>126</v>
      </c>
      <c r="F5695" t="s">
        <v>8508</v>
      </c>
      <c r="G5695" t="s">
        <v>128</v>
      </c>
      <c r="H5695" t="s">
        <v>46</v>
      </c>
      <c r="I5695" t="s">
        <v>129</v>
      </c>
      <c r="J5695" t="s">
        <v>130</v>
      </c>
      <c r="K5695" t="s">
        <v>131</v>
      </c>
      <c r="L5695" t="s">
        <v>15719</v>
      </c>
      <c r="M5695" t="s">
        <v>15720</v>
      </c>
      <c r="N5695">
        <v>1.150833333</v>
      </c>
      <c r="O5695">
        <v>0</v>
      </c>
      <c r="P5695">
        <v>133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153.060833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2773468</v>
      </c>
      <c r="B5696">
        <v>1</v>
      </c>
      <c r="C5696" t="s">
        <v>76</v>
      </c>
      <c r="D5696" t="s">
        <v>93</v>
      </c>
      <c r="E5696" t="s">
        <v>158</v>
      </c>
      <c r="F5696" t="s">
        <v>15721</v>
      </c>
      <c r="G5696" t="s">
        <v>199</v>
      </c>
      <c r="H5696" t="s">
        <v>47</v>
      </c>
      <c r="I5696" t="s">
        <v>129</v>
      </c>
      <c r="J5696" t="s">
        <v>130</v>
      </c>
      <c r="K5696" t="s">
        <v>131</v>
      </c>
      <c r="L5696" t="s">
        <v>15722</v>
      </c>
      <c r="M5696" t="s">
        <v>15723</v>
      </c>
      <c r="N5696">
        <v>0.957777777</v>
      </c>
      <c r="O5696">
        <v>6</v>
      </c>
      <c r="P5696">
        <v>2814</v>
      </c>
      <c r="Q5696">
        <v>0</v>
      </c>
      <c r="R5696">
        <v>0</v>
      </c>
      <c r="S5696">
        <v>0</v>
      </c>
      <c r="T5696">
        <v>0</v>
      </c>
      <c r="U5696">
        <v>5.7466670000000004</v>
      </c>
      <c r="V5696">
        <v>2695.1866639999998</v>
      </c>
      <c r="W5696">
        <v>0</v>
      </c>
      <c r="X5696">
        <v>0</v>
      </c>
      <c r="Y5696">
        <v>0</v>
      </c>
      <c r="Z5696">
        <v>0</v>
      </c>
    </row>
    <row r="5697" spans="1:26" x14ac:dyDescent="0.3">
      <c r="A5697">
        <v>2773466</v>
      </c>
      <c r="B5697">
        <v>1</v>
      </c>
      <c r="C5697" t="s">
        <v>77</v>
      </c>
      <c r="D5697" t="s">
        <v>124</v>
      </c>
      <c r="E5697" t="s">
        <v>153</v>
      </c>
      <c r="F5697" t="s">
        <v>3703</v>
      </c>
      <c r="G5697" t="s">
        <v>155</v>
      </c>
      <c r="H5697" t="s">
        <v>46</v>
      </c>
      <c r="I5697" t="s">
        <v>129</v>
      </c>
      <c r="J5697" t="s">
        <v>130</v>
      </c>
      <c r="K5697" t="s">
        <v>131</v>
      </c>
      <c r="L5697" t="s">
        <v>15724</v>
      </c>
      <c r="M5697" t="s">
        <v>15725</v>
      </c>
      <c r="N5697">
        <v>3.7380555549999999</v>
      </c>
      <c r="O5697">
        <v>0</v>
      </c>
      <c r="P5697">
        <v>11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41.118611000000001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2773480</v>
      </c>
      <c r="B5698">
        <v>1</v>
      </c>
      <c r="C5698" t="s">
        <v>76</v>
      </c>
      <c r="D5698" t="s">
        <v>80</v>
      </c>
      <c r="E5698" t="s">
        <v>167</v>
      </c>
      <c r="F5698" t="s">
        <v>15726</v>
      </c>
      <c r="G5698" t="s">
        <v>195</v>
      </c>
      <c r="H5698" t="s">
        <v>46</v>
      </c>
      <c r="I5698" t="s">
        <v>129</v>
      </c>
      <c r="J5698" t="s">
        <v>130</v>
      </c>
      <c r="K5698" t="s">
        <v>131</v>
      </c>
      <c r="L5698" t="s">
        <v>15727</v>
      </c>
      <c r="M5698" t="s">
        <v>15728</v>
      </c>
      <c r="N5698">
        <v>2.0366666659999999</v>
      </c>
      <c r="O5698">
        <v>0</v>
      </c>
      <c r="P5698">
        <v>892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1816.706666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2773477</v>
      </c>
      <c r="B5699">
        <v>1</v>
      </c>
      <c r="C5699" t="s">
        <v>77</v>
      </c>
      <c r="D5699" t="s">
        <v>114</v>
      </c>
      <c r="E5699" t="s">
        <v>126</v>
      </c>
      <c r="F5699" t="s">
        <v>15729</v>
      </c>
      <c r="G5699" t="s">
        <v>160</v>
      </c>
      <c r="H5699" t="s">
        <v>46</v>
      </c>
      <c r="I5699" t="s">
        <v>129</v>
      </c>
      <c r="J5699" t="s">
        <v>130</v>
      </c>
      <c r="K5699" t="s">
        <v>131</v>
      </c>
      <c r="L5699" t="s">
        <v>15730</v>
      </c>
      <c r="M5699" t="s">
        <v>15731</v>
      </c>
      <c r="N5699">
        <v>0.944722222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19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17.949722000000001</v>
      </c>
    </row>
    <row r="5700" spans="1:26" x14ac:dyDescent="0.3">
      <c r="A5700">
        <v>2773453</v>
      </c>
      <c r="B5700">
        <v>2</v>
      </c>
      <c r="C5700" t="s">
        <v>76</v>
      </c>
      <c r="D5700" t="s">
        <v>78</v>
      </c>
      <c r="E5700" t="s">
        <v>167</v>
      </c>
      <c r="F5700" t="s">
        <v>15732</v>
      </c>
      <c r="G5700" t="s">
        <v>128</v>
      </c>
      <c r="H5700" t="s">
        <v>46</v>
      </c>
      <c r="I5700" t="s">
        <v>129</v>
      </c>
      <c r="J5700" t="s">
        <v>130</v>
      </c>
      <c r="K5700" t="s">
        <v>131</v>
      </c>
      <c r="L5700" t="s">
        <v>15720</v>
      </c>
      <c r="M5700" t="s">
        <v>15733</v>
      </c>
      <c r="N5700">
        <v>6.8333332999999996E-2</v>
      </c>
      <c r="O5700">
        <v>0</v>
      </c>
      <c r="P5700">
        <v>311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21.251667000000001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2773487</v>
      </c>
      <c r="B5701">
        <v>1</v>
      </c>
      <c r="C5701" t="s">
        <v>76</v>
      </c>
      <c r="D5701" t="s">
        <v>93</v>
      </c>
      <c r="E5701" t="s">
        <v>163</v>
      </c>
      <c r="F5701" t="s">
        <v>2474</v>
      </c>
      <c r="G5701" t="s">
        <v>187</v>
      </c>
      <c r="H5701" t="s">
        <v>47</v>
      </c>
      <c r="I5701" t="s">
        <v>129</v>
      </c>
      <c r="J5701" t="s">
        <v>130</v>
      </c>
      <c r="K5701" t="s">
        <v>131</v>
      </c>
      <c r="L5701" t="s">
        <v>15734</v>
      </c>
      <c r="M5701" t="s">
        <v>15735</v>
      </c>
      <c r="N5701">
        <v>3.7322222219999999</v>
      </c>
      <c r="O5701">
        <v>0</v>
      </c>
      <c r="P5701">
        <v>95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354.56111099999998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2773488</v>
      </c>
      <c r="B5702">
        <v>1</v>
      </c>
      <c r="C5702" t="s">
        <v>77</v>
      </c>
      <c r="D5702" t="s">
        <v>115</v>
      </c>
      <c r="E5702" t="s">
        <v>167</v>
      </c>
      <c r="F5702" t="s">
        <v>9304</v>
      </c>
      <c r="G5702" t="s">
        <v>195</v>
      </c>
      <c r="H5702" t="s">
        <v>46</v>
      </c>
      <c r="I5702" t="s">
        <v>129</v>
      </c>
      <c r="J5702" t="s">
        <v>130</v>
      </c>
      <c r="K5702" t="s">
        <v>131</v>
      </c>
      <c r="L5702" t="s">
        <v>15736</v>
      </c>
      <c r="M5702" t="s">
        <v>15737</v>
      </c>
      <c r="N5702">
        <v>2.0536111109999999</v>
      </c>
      <c r="O5702">
        <v>0</v>
      </c>
      <c r="P5702">
        <v>0</v>
      </c>
      <c r="Q5702">
        <v>0</v>
      </c>
      <c r="R5702">
        <v>610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1252.7027780000001</v>
      </c>
      <c r="Y5702">
        <v>0</v>
      </c>
      <c r="Z5702">
        <v>0</v>
      </c>
    </row>
    <row r="5703" spans="1:26" x14ac:dyDescent="0.3">
      <c r="A5703">
        <v>2773493</v>
      </c>
      <c r="B5703">
        <v>1</v>
      </c>
      <c r="C5703" t="s">
        <v>76</v>
      </c>
      <c r="D5703" t="s">
        <v>103</v>
      </c>
      <c r="E5703" t="s">
        <v>126</v>
      </c>
      <c r="F5703" t="s">
        <v>15738</v>
      </c>
      <c r="G5703" t="s">
        <v>160</v>
      </c>
      <c r="H5703" t="s">
        <v>46</v>
      </c>
      <c r="I5703" t="s">
        <v>129</v>
      </c>
      <c r="J5703" t="s">
        <v>130</v>
      </c>
      <c r="K5703" t="s">
        <v>131</v>
      </c>
      <c r="L5703" t="s">
        <v>15739</v>
      </c>
      <c r="M5703" t="s">
        <v>15740</v>
      </c>
      <c r="N5703">
        <v>0.54472222199999998</v>
      </c>
      <c r="O5703">
        <v>0</v>
      </c>
      <c r="P5703">
        <v>0</v>
      </c>
      <c r="Q5703">
        <v>0</v>
      </c>
      <c r="R5703">
        <v>40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21.788889000000001</v>
      </c>
      <c r="Y5703">
        <v>0</v>
      </c>
      <c r="Z5703">
        <v>0</v>
      </c>
    </row>
    <row r="5704" spans="1:26" x14ac:dyDescent="0.3">
      <c r="A5704">
        <v>2773496</v>
      </c>
      <c r="B5704">
        <v>1</v>
      </c>
      <c r="C5704" t="s">
        <v>76</v>
      </c>
      <c r="D5704" t="s">
        <v>101</v>
      </c>
      <c r="E5704" t="s">
        <v>153</v>
      </c>
      <c r="F5704" t="s">
        <v>15741</v>
      </c>
      <c r="G5704" t="s">
        <v>155</v>
      </c>
      <c r="H5704" t="s">
        <v>46</v>
      </c>
      <c r="I5704" t="s">
        <v>129</v>
      </c>
      <c r="J5704" t="s">
        <v>130</v>
      </c>
      <c r="K5704" t="s">
        <v>131</v>
      </c>
      <c r="L5704" t="s">
        <v>15742</v>
      </c>
      <c r="M5704" t="s">
        <v>15743</v>
      </c>
      <c r="N5704">
        <v>4.9400000000000004</v>
      </c>
      <c r="O5704">
        <v>0</v>
      </c>
      <c r="P5704">
        <v>21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103.74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2773498</v>
      </c>
      <c r="B5705">
        <v>1</v>
      </c>
      <c r="C5705" t="s">
        <v>76</v>
      </c>
      <c r="D5705" t="s">
        <v>92</v>
      </c>
      <c r="E5705" t="s">
        <v>222</v>
      </c>
      <c r="F5705" t="s">
        <v>3860</v>
      </c>
      <c r="G5705" t="s">
        <v>199</v>
      </c>
      <c r="H5705" t="s">
        <v>47</v>
      </c>
      <c r="I5705" t="s">
        <v>129</v>
      </c>
      <c r="J5705" t="s">
        <v>130</v>
      </c>
      <c r="K5705" t="s">
        <v>131</v>
      </c>
      <c r="L5705" t="s">
        <v>15744</v>
      </c>
      <c r="M5705" t="s">
        <v>15745</v>
      </c>
      <c r="N5705">
        <v>0.753611111</v>
      </c>
      <c r="O5705">
        <v>0</v>
      </c>
      <c r="P5705">
        <v>0</v>
      </c>
      <c r="Q5705">
        <v>7</v>
      </c>
      <c r="R5705">
        <v>3030</v>
      </c>
      <c r="S5705">
        <v>0</v>
      </c>
      <c r="T5705">
        <v>0</v>
      </c>
      <c r="U5705">
        <v>0</v>
      </c>
      <c r="V5705">
        <v>0</v>
      </c>
      <c r="W5705">
        <v>5.2752780000000001</v>
      </c>
      <c r="X5705">
        <v>2283.4416660000002</v>
      </c>
      <c r="Y5705">
        <v>0</v>
      </c>
      <c r="Z5705">
        <v>0</v>
      </c>
    </row>
    <row r="5706" spans="1:26" x14ac:dyDescent="0.3">
      <c r="A5706">
        <v>2773550</v>
      </c>
      <c r="B5706">
        <v>1</v>
      </c>
      <c r="C5706" t="s">
        <v>76</v>
      </c>
      <c r="D5706" t="s">
        <v>81</v>
      </c>
      <c r="E5706" t="s">
        <v>145</v>
      </c>
      <c r="F5706" t="s">
        <v>13153</v>
      </c>
      <c r="G5706" t="s">
        <v>128</v>
      </c>
      <c r="H5706" t="s">
        <v>46</v>
      </c>
      <c r="I5706" t="s">
        <v>129</v>
      </c>
      <c r="J5706" t="s">
        <v>130</v>
      </c>
      <c r="K5706" t="s">
        <v>131</v>
      </c>
      <c r="L5706" t="s">
        <v>15746</v>
      </c>
      <c r="M5706" t="s">
        <v>15747</v>
      </c>
      <c r="N5706">
        <v>2.4808333330000001</v>
      </c>
      <c r="O5706">
        <v>0</v>
      </c>
      <c r="P5706">
        <v>85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210.870833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2773503</v>
      </c>
      <c r="B5707">
        <v>1</v>
      </c>
      <c r="C5707" t="s">
        <v>76</v>
      </c>
      <c r="D5707" t="s">
        <v>78</v>
      </c>
      <c r="E5707" t="s">
        <v>153</v>
      </c>
      <c r="F5707" t="s">
        <v>15748</v>
      </c>
      <c r="G5707" t="s">
        <v>206</v>
      </c>
      <c r="H5707" t="s">
        <v>46</v>
      </c>
      <c r="I5707" t="s">
        <v>129</v>
      </c>
      <c r="J5707" t="s">
        <v>130</v>
      </c>
      <c r="K5707" t="s">
        <v>131</v>
      </c>
      <c r="L5707" t="s">
        <v>15749</v>
      </c>
      <c r="M5707" t="s">
        <v>15750</v>
      </c>
      <c r="N5707">
        <v>1.578333333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3.1566670000000001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2773517</v>
      </c>
      <c r="B5708">
        <v>1</v>
      </c>
      <c r="C5708" t="s">
        <v>76</v>
      </c>
      <c r="D5708" t="s">
        <v>95</v>
      </c>
      <c r="E5708" t="s">
        <v>222</v>
      </c>
      <c r="F5708" t="s">
        <v>15751</v>
      </c>
      <c r="G5708" t="s">
        <v>199</v>
      </c>
      <c r="H5708" t="s">
        <v>47</v>
      </c>
      <c r="I5708" t="s">
        <v>129</v>
      </c>
      <c r="J5708" t="s">
        <v>130</v>
      </c>
      <c r="K5708" t="s">
        <v>131</v>
      </c>
      <c r="L5708" t="s">
        <v>15752</v>
      </c>
      <c r="M5708" t="s">
        <v>15753</v>
      </c>
      <c r="N5708">
        <v>0.39944444400000001</v>
      </c>
      <c r="O5708">
        <v>29</v>
      </c>
      <c r="P5708">
        <v>7963</v>
      </c>
      <c r="Q5708">
        <v>0</v>
      </c>
      <c r="R5708">
        <v>0</v>
      </c>
      <c r="S5708">
        <v>0</v>
      </c>
      <c r="T5708">
        <v>409</v>
      </c>
      <c r="U5708">
        <v>11.583888999999999</v>
      </c>
      <c r="V5708">
        <v>3180.776108</v>
      </c>
      <c r="W5708">
        <v>0</v>
      </c>
      <c r="X5708">
        <v>0</v>
      </c>
      <c r="Y5708">
        <v>0</v>
      </c>
      <c r="Z5708">
        <v>163.37277800000001</v>
      </c>
    </row>
    <row r="5709" spans="1:26" x14ac:dyDescent="0.3">
      <c r="A5709">
        <v>2773521</v>
      </c>
      <c r="B5709">
        <v>1</v>
      </c>
      <c r="C5709" t="s">
        <v>77</v>
      </c>
      <c r="D5709" t="s">
        <v>124</v>
      </c>
      <c r="E5709" t="s">
        <v>163</v>
      </c>
      <c r="F5709" t="s">
        <v>5470</v>
      </c>
      <c r="G5709" t="s">
        <v>160</v>
      </c>
      <c r="H5709" t="s">
        <v>47</v>
      </c>
      <c r="I5709" t="s">
        <v>129</v>
      </c>
      <c r="J5709" t="s">
        <v>130</v>
      </c>
      <c r="K5709" t="s">
        <v>131</v>
      </c>
      <c r="L5709" t="s">
        <v>15754</v>
      </c>
      <c r="M5709" t="s">
        <v>15755</v>
      </c>
      <c r="N5709">
        <v>0.1225</v>
      </c>
      <c r="O5709">
        <v>22</v>
      </c>
      <c r="P5709">
        <v>216</v>
      </c>
      <c r="Q5709">
        <v>0</v>
      </c>
      <c r="R5709">
        <v>0</v>
      </c>
      <c r="S5709">
        <v>0</v>
      </c>
      <c r="T5709">
        <v>0</v>
      </c>
      <c r="U5709">
        <v>2.6949999999999998</v>
      </c>
      <c r="V5709">
        <v>26.46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2773521</v>
      </c>
      <c r="B5710">
        <v>2</v>
      </c>
      <c r="C5710" t="s">
        <v>77</v>
      </c>
      <c r="D5710" t="s">
        <v>124</v>
      </c>
      <c r="E5710" t="s">
        <v>158</v>
      </c>
      <c r="F5710" t="s">
        <v>7621</v>
      </c>
      <c r="G5710" t="s">
        <v>264</v>
      </c>
      <c r="H5710" t="s">
        <v>47</v>
      </c>
      <c r="I5710" t="s">
        <v>129</v>
      </c>
      <c r="J5710" t="s">
        <v>130</v>
      </c>
      <c r="K5710" t="s">
        <v>131</v>
      </c>
      <c r="L5710" t="s">
        <v>15755</v>
      </c>
      <c r="M5710" t="s">
        <v>15756</v>
      </c>
      <c r="N5710">
        <v>0.38555555499999999</v>
      </c>
      <c r="O5710">
        <v>22</v>
      </c>
      <c r="P5710">
        <v>431</v>
      </c>
      <c r="Q5710">
        <v>0</v>
      </c>
      <c r="R5710">
        <v>0</v>
      </c>
      <c r="S5710">
        <v>0</v>
      </c>
      <c r="T5710">
        <v>0</v>
      </c>
      <c r="U5710">
        <v>8.4822220000000002</v>
      </c>
      <c r="V5710">
        <v>166.17444399999999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2773529</v>
      </c>
      <c r="B5711">
        <v>1</v>
      </c>
      <c r="C5711" t="s">
        <v>76</v>
      </c>
      <c r="D5711" t="s">
        <v>106</v>
      </c>
      <c r="E5711" t="s">
        <v>126</v>
      </c>
      <c r="F5711" t="s">
        <v>15326</v>
      </c>
      <c r="G5711" t="s">
        <v>128</v>
      </c>
      <c r="H5711" t="s">
        <v>46</v>
      </c>
      <c r="I5711" t="s">
        <v>129</v>
      </c>
      <c r="J5711" t="s">
        <v>130</v>
      </c>
      <c r="K5711" t="s">
        <v>131</v>
      </c>
      <c r="L5711" t="s">
        <v>15757</v>
      </c>
      <c r="M5711" t="s">
        <v>15758</v>
      </c>
      <c r="N5711">
        <v>0.68722222200000005</v>
      </c>
      <c r="O5711">
        <v>0</v>
      </c>
      <c r="P5711">
        <v>190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130.57222200000001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2773542</v>
      </c>
      <c r="B5712">
        <v>1</v>
      </c>
      <c r="C5712" t="s">
        <v>76</v>
      </c>
      <c r="D5712" t="s">
        <v>96</v>
      </c>
      <c r="E5712" t="s">
        <v>126</v>
      </c>
      <c r="F5712" t="s">
        <v>15759</v>
      </c>
      <c r="G5712" t="s">
        <v>128</v>
      </c>
      <c r="H5712" t="s">
        <v>46</v>
      </c>
      <c r="I5712" t="s">
        <v>129</v>
      </c>
      <c r="J5712" t="s">
        <v>130</v>
      </c>
      <c r="K5712" t="s">
        <v>131</v>
      </c>
      <c r="L5712" t="s">
        <v>15760</v>
      </c>
      <c r="M5712" t="s">
        <v>15761</v>
      </c>
      <c r="N5712">
        <v>0.77583333300000001</v>
      </c>
      <c r="O5712">
        <v>0</v>
      </c>
      <c r="P5712">
        <v>101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78.359166999999999</v>
      </c>
      <c r="W5712">
        <v>0</v>
      </c>
      <c r="X5712">
        <v>0</v>
      </c>
      <c r="Y5712">
        <v>0</v>
      </c>
      <c r="Z5712">
        <v>0</v>
      </c>
    </row>
    <row r="5713" spans="1:26" x14ac:dyDescent="0.3">
      <c r="A5713">
        <v>2773536</v>
      </c>
      <c r="B5713">
        <v>1</v>
      </c>
      <c r="C5713" t="s">
        <v>76</v>
      </c>
      <c r="D5713" t="s">
        <v>93</v>
      </c>
      <c r="E5713" t="s">
        <v>158</v>
      </c>
      <c r="F5713" t="s">
        <v>15721</v>
      </c>
      <c r="G5713" t="s">
        <v>160</v>
      </c>
      <c r="H5713" t="s">
        <v>47</v>
      </c>
      <c r="I5713" t="s">
        <v>129</v>
      </c>
      <c r="J5713" t="s">
        <v>130</v>
      </c>
      <c r="K5713" t="s">
        <v>131</v>
      </c>
      <c r="L5713" t="s">
        <v>15762</v>
      </c>
      <c r="M5713" t="s">
        <v>15763</v>
      </c>
      <c r="N5713">
        <v>1.4244444439999999</v>
      </c>
      <c r="O5713">
        <v>6</v>
      </c>
      <c r="P5713">
        <v>2816</v>
      </c>
      <c r="Q5713">
        <v>0</v>
      </c>
      <c r="R5713">
        <v>0</v>
      </c>
      <c r="S5713">
        <v>0</v>
      </c>
      <c r="T5713">
        <v>0</v>
      </c>
      <c r="U5713">
        <v>8.5466669999999993</v>
      </c>
      <c r="V5713">
        <v>4011.2355539999999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2773529</v>
      </c>
      <c r="B5714">
        <v>2</v>
      </c>
      <c r="C5714" t="s">
        <v>76</v>
      </c>
      <c r="D5714" t="s">
        <v>106</v>
      </c>
      <c r="E5714" t="s">
        <v>167</v>
      </c>
      <c r="F5714" t="s">
        <v>15764</v>
      </c>
      <c r="G5714" t="s">
        <v>128</v>
      </c>
      <c r="H5714" t="s">
        <v>46</v>
      </c>
      <c r="I5714" t="s">
        <v>129</v>
      </c>
      <c r="J5714" t="s">
        <v>130</v>
      </c>
      <c r="K5714" t="s">
        <v>131</v>
      </c>
      <c r="L5714" t="s">
        <v>15758</v>
      </c>
      <c r="M5714" t="s">
        <v>15765</v>
      </c>
      <c r="N5714">
        <v>0.54277777699999996</v>
      </c>
      <c r="O5714">
        <v>0</v>
      </c>
      <c r="P5714">
        <v>864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468.95999899999998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2773543</v>
      </c>
      <c r="B5715">
        <v>1</v>
      </c>
      <c r="C5715" t="s">
        <v>76</v>
      </c>
      <c r="D5715" t="s">
        <v>99</v>
      </c>
      <c r="E5715" t="s">
        <v>158</v>
      </c>
      <c r="F5715" t="s">
        <v>7896</v>
      </c>
      <c r="G5715" t="s">
        <v>199</v>
      </c>
      <c r="H5715" t="s">
        <v>47</v>
      </c>
      <c r="I5715" t="s">
        <v>129</v>
      </c>
      <c r="J5715" t="s">
        <v>130</v>
      </c>
      <c r="K5715" t="s">
        <v>131</v>
      </c>
      <c r="L5715" t="s">
        <v>15766</v>
      </c>
      <c r="M5715" t="s">
        <v>15767</v>
      </c>
      <c r="N5715">
        <v>0.96972222200000002</v>
      </c>
      <c r="O5715">
        <v>4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3.878889</v>
      </c>
      <c r="V5715">
        <v>0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2773544</v>
      </c>
      <c r="B5716">
        <v>1</v>
      </c>
      <c r="C5716" t="s">
        <v>77</v>
      </c>
      <c r="D5716" t="s">
        <v>114</v>
      </c>
      <c r="E5716" t="s">
        <v>126</v>
      </c>
      <c r="F5716" t="s">
        <v>15768</v>
      </c>
      <c r="G5716" t="s">
        <v>160</v>
      </c>
      <c r="H5716" t="s">
        <v>46</v>
      </c>
      <c r="I5716" t="s">
        <v>129</v>
      </c>
      <c r="J5716" t="s">
        <v>130</v>
      </c>
      <c r="K5716" t="s">
        <v>131</v>
      </c>
      <c r="L5716" t="s">
        <v>15769</v>
      </c>
      <c r="M5716" t="s">
        <v>15770</v>
      </c>
      <c r="N5716">
        <v>0.53055555499999996</v>
      </c>
      <c r="O5716">
        <v>0</v>
      </c>
      <c r="P5716">
        <v>4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2.1222219999999998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2773545</v>
      </c>
      <c r="B5717">
        <v>1</v>
      </c>
      <c r="C5717" t="s">
        <v>77</v>
      </c>
      <c r="D5717" t="s">
        <v>118</v>
      </c>
      <c r="E5717" t="s">
        <v>163</v>
      </c>
      <c r="F5717" t="s">
        <v>15771</v>
      </c>
      <c r="G5717" t="s">
        <v>199</v>
      </c>
      <c r="H5717" t="s">
        <v>47</v>
      </c>
      <c r="I5717" t="s">
        <v>129</v>
      </c>
      <c r="J5717" t="s">
        <v>130</v>
      </c>
      <c r="K5717" t="s">
        <v>131</v>
      </c>
      <c r="L5717" t="s">
        <v>15772</v>
      </c>
      <c r="M5717" t="s">
        <v>15773</v>
      </c>
      <c r="N5717">
        <v>0.51388888799999999</v>
      </c>
      <c r="O5717">
        <v>1</v>
      </c>
      <c r="P5717">
        <v>1293</v>
      </c>
      <c r="Q5717">
        <v>0</v>
      </c>
      <c r="R5717">
        <v>0</v>
      </c>
      <c r="S5717">
        <v>0</v>
      </c>
      <c r="T5717">
        <v>0</v>
      </c>
      <c r="U5717">
        <v>0.51388900000000004</v>
      </c>
      <c r="V5717">
        <v>664.45833200000004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2773556</v>
      </c>
      <c r="B5718">
        <v>1</v>
      </c>
      <c r="C5718" t="s">
        <v>77</v>
      </c>
      <c r="D5718" t="s">
        <v>123</v>
      </c>
      <c r="E5718" t="s">
        <v>163</v>
      </c>
      <c r="F5718" t="s">
        <v>1899</v>
      </c>
      <c r="G5718" t="s">
        <v>264</v>
      </c>
      <c r="H5718" t="s">
        <v>47</v>
      </c>
      <c r="I5718" t="s">
        <v>129</v>
      </c>
      <c r="J5718" t="s">
        <v>130</v>
      </c>
      <c r="K5718" t="s">
        <v>131</v>
      </c>
      <c r="L5718" t="s">
        <v>15774</v>
      </c>
      <c r="M5718" t="s">
        <v>15775</v>
      </c>
      <c r="N5718">
        <v>6.8927777770000001</v>
      </c>
      <c r="O5718">
        <v>43</v>
      </c>
      <c r="P5718">
        <v>102</v>
      </c>
      <c r="Q5718">
        <v>0</v>
      </c>
      <c r="R5718">
        <v>0</v>
      </c>
      <c r="S5718">
        <v>0</v>
      </c>
      <c r="T5718">
        <v>0</v>
      </c>
      <c r="U5718">
        <v>296.38944400000003</v>
      </c>
      <c r="V5718">
        <v>703.06333299999994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2773560</v>
      </c>
      <c r="B5719">
        <v>1</v>
      </c>
      <c r="C5719" t="s">
        <v>76</v>
      </c>
      <c r="D5719" t="s">
        <v>78</v>
      </c>
      <c r="E5719" t="s">
        <v>222</v>
      </c>
      <c r="F5719" t="s">
        <v>15776</v>
      </c>
      <c r="G5719" t="s">
        <v>728</v>
      </c>
      <c r="H5719" t="s">
        <v>47</v>
      </c>
      <c r="I5719" t="s">
        <v>129</v>
      </c>
      <c r="J5719" t="s">
        <v>130</v>
      </c>
      <c r="K5719" t="s">
        <v>142</v>
      </c>
      <c r="L5719" t="s">
        <v>15777</v>
      </c>
      <c r="M5719" t="s">
        <v>15778</v>
      </c>
      <c r="N5719">
        <v>0.68722222200000005</v>
      </c>
      <c r="O5719">
        <v>7</v>
      </c>
      <c r="P5719">
        <v>1879</v>
      </c>
      <c r="Q5719">
        <v>0</v>
      </c>
      <c r="R5719">
        <v>0</v>
      </c>
      <c r="S5719">
        <v>0</v>
      </c>
      <c r="T5719">
        <v>0</v>
      </c>
      <c r="U5719">
        <v>4.8105560000000001</v>
      </c>
      <c r="V5719">
        <v>1291.290555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2773566</v>
      </c>
      <c r="B5720">
        <v>1</v>
      </c>
      <c r="C5720" t="s">
        <v>76</v>
      </c>
      <c r="D5720" t="s">
        <v>78</v>
      </c>
      <c r="E5720" t="s">
        <v>222</v>
      </c>
      <c r="F5720" t="s">
        <v>15779</v>
      </c>
      <c r="G5720" t="s">
        <v>728</v>
      </c>
      <c r="H5720" t="s">
        <v>47</v>
      </c>
      <c r="I5720" t="s">
        <v>129</v>
      </c>
      <c r="J5720" t="s">
        <v>130</v>
      </c>
      <c r="K5720" t="s">
        <v>142</v>
      </c>
      <c r="L5720" t="s">
        <v>15780</v>
      </c>
      <c r="M5720" t="s">
        <v>15781</v>
      </c>
      <c r="N5720">
        <v>0.59944444399999997</v>
      </c>
      <c r="O5720">
        <v>5</v>
      </c>
      <c r="P5720">
        <v>12973</v>
      </c>
      <c r="Q5720">
        <v>0</v>
      </c>
      <c r="R5720">
        <v>0</v>
      </c>
      <c r="S5720">
        <v>0</v>
      </c>
      <c r="T5720">
        <v>0</v>
      </c>
      <c r="U5720">
        <v>2.9972219999999998</v>
      </c>
      <c r="V5720">
        <v>7776.592772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2773572</v>
      </c>
      <c r="B5721">
        <v>1</v>
      </c>
      <c r="C5721" t="s">
        <v>76</v>
      </c>
      <c r="D5721" t="s">
        <v>106</v>
      </c>
      <c r="E5721" t="s">
        <v>126</v>
      </c>
      <c r="F5721" t="s">
        <v>15326</v>
      </c>
      <c r="G5721" t="s">
        <v>128</v>
      </c>
      <c r="H5721" t="s">
        <v>46</v>
      </c>
      <c r="I5721" t="s">
        <v>129</v>
      </c>
      <c r="J5721" t="s">
        <v>130</v>
      </c>
      <c r="K5721" t="s">
        <v>131</v>
      </c>
      <c r="L5721" t="s">
        <v>15782</v>
      </c>
      <c r="M5721" t="s">
        <v>15783</v>
      </c>
      <c r="N5721">
        <v>2.429444444</v>
      </c>
      <c r="O5721">
        <v>0</v>
      </c>
      <c r="P5721">
        <v>190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461.59444400000001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2773579</v>
      </c>
      <c r="B5722">
        <v>1</v>
      </c>
      <c r="C5722" t="s">
        <v>76</v>
      </c>
      <c r="D5722" t="s">
        <v>81</v>
      </c>
      <c r="E5722" t="s">
        <v>153</v>
      </c>
      <c r="F5722" t="s">
        <v>13260</v>
      </c>
      <c r="G5722" t="s">
        <v>206</v>
      </c>
      <c r="H5722" t="s">
        <v>46</v>
      </c>
      <c r="I5722" t="s">
        <v>129</v>
      </c>
      <c r="J5722" t="s">
        <v>130</v>
      </c>
      <c r="K5722" t="s">
        <v>131</v>
      </c>
      <c r="L5722" t="s">
        <v>15784</v>
      </c>
      <c r="M5722" t="s">
        <v>15785</v>
      </c>
      <c r="N5722">
        <v>3.1472222219999999</v>
      </c>
      <c r="O5722">
        <v>0</v>
      </c>
      <c r="P5722">
        <v>11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34.619444000000001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2773597</v>
      </c>
      <c r="B5723">
        <v>1</v>
      </c>
      <c r="C5723" t="s">
        <v>77</v>
      </c>
      <c r="D5723" t="s">
        <v>114</v>
      </c>
      <c r="E5723" t="s">
        <v>158</v>
      </c>
      <c r="F5723" t="s">
        <v>15786</v>
      </c>
      <c r="G5723" t="s">
        <v>199</v>
      </c>
      <c r="H5723" t="s">
        <v>47</v>
      </c>
      <c r="I5723" t="s">
        <v>129</v>
      </c>
      <c r="J5723" t="s">
        <v>130</v>
      </c>
      <c r="K5723" t="s">
        <v>131</v>
      </c>
      <c r="L5723" t="s">
        <v>15787</v>
      </c>
      <c r="M5723" t="s">
        <v>15788</v>
      </c>
      <c r="N5723">
        <v>8.3333332999999996E-2</v>
      </c>
      <c r="O5723">
        <v>3</v>
      </c>
      <c r="P5723">
        <v>522</v>
      </c>
      <c r="Q5723">
        <v>0</v>
      </c>
      <c r="R5723">
        <v>0</v>
      </c>
      <c r="S5723">
        <v>52</v>
      </c>
      <c r="T5723">
        <v>1652</v>
      </c>
      <c r="U5723">
        <v>0.25</v>
      </c>
      <c r="V5723">
        <v>43.5</v>
      </c>
      <c r="W5723">
        <v>0</v>
      </c>
      <c r="X5723">
        <v>0</v>
      </c>
      <c r="Y5723">
        <v>4.3333329999999997</v>
      </c>
      <c r="Z5723">
        <v>137.66666599999999</v>
      </c>
    </row>
    <row r="5724" spans="1:26" x14ac:dyDescent="0.3">
      <c r="A5724">
        <v>2773619</v>
      </c>
      <c r="B5724">
        <v>1</v>
      </c>
      <c r="C5724" t="s">
        <v>76</v>
      </c>
      <c r="D5724" t="s">
        <v>83</v>
      </c>
      <c r="E5724" t="s">
        <v>126</v>
      </c>
      <c r="F5724" t="s">
        <v>15789</v>
      </c>
      <c r="G5724" t="s">
        <v>128</v>
      </c>
      <c r="H5724" t="s">
        <v>46</v>
      </c>
      <c r="I5724" t="s">
        <v>129</v>
      </c>
      <c r="J5724" t="s">
        <v>130</v>
      </c>
      <c r="K5724" t="s">
        <v>131</v>
      </c>
      <c r="L5724" t="s">
        <v>15790</v>
      </c>
      <c r="M5724" t="s">
        <v>15791</v>
      </c>
      <c r="N5724">
        <v>3.3111111110000002</v>
      </c>
      <c r="O5724">
        <v>0</v>
      </c>
      <c r="P5724">
        <v>15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49.666666999999997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2773625</v>
      </c>
      <c r="B5725">
        <v>1</v>
      </c>
      <c r="C5725" t="s">
        <v>76</v>
      </c>
      <c r="D5725" t="s">
        <v>80</v>
      </c>
      <c r="E5725" t="s">
        <v>126</v>
      </c>
      <c r="F5725" t="s">
        <v>6356</v>
      </c>
      <c r="G5725" t="s">
        <v>135</v>
      </c>
      <c r="H5725" t="s">
        <v>46</v>
      </c>
      <c r="I5725" t="s">
        <v>129</v>
      </c>
      <c r="J5725" t="s">
        <v>130</v>
      </c>
      <c r="K5725" t="s">
        <v>131</v>
      </c>
      <c r="L5725" t="s">
        <v>15792</v>
      </c>
      <c r="M5725" t="s">
        <v>15793</v>
      </c>
      <c r="N5725">
        <v>7.2911111110000002</v>
      </c>
      <c r="O5725">
        <v>0</v>
      </c>
      <c r="P5725">
        <v>191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1392.602222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2773632</v>
      </c>
      <c r="B5726">
        <v>1</v>
      </c>
      <c r="C5726" t="s">
        <v>76</v>
      </c>
      <c r="D5726" t="s">
        <v>106</v>
      </c>
      <c r="E5726" t="s">
        <v>126</v>
      </c>
      <c r="F5726" t="s">
        <v>15326</v>
      </c>
      <c r="G5726" t="s">
        <v>128</v>
      </c>
      <c r="H5726" t="s">
        <v>46</v>
      </c>
      <c r="I5726" t="s">
        <v>129</v>
      </c>
      <c r="J5726" t="s">
        <v>130</v>
      </c>
      <c r="K5726" t="s">
        <v>131</v>
      </c>
      <c r="L5726" t="s">
        <v>15794</v>
      </c>
      <c r="M5726" t="s">
        <v>15795</v>
      </c>
      <c r="N5726">
        <v>3.173888888</v>
      </c>
      <c r="O5726">
        <v>0</v>
      </c>
      <c r="P5726">
        <v>190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603.03888900000004</v>
      </c>
      <c r="W5726">
        <v>0</v>
      </c>
      <c r="X5726">
        <v>0</v>
      </c>
      <c r="Y5726">
        <v>0</v>
      </c>
      <c r="Z5726">
        <v>0</v>
      </c>
    </row>
    <row r="5727" spans="1:26" x14ac:dyDescent="0.3">
      <c r="A5727">
        <v>2773637</v>
      </c>
      <c r="B5727">
        <v>1</v>
      </c>
      <c r="C5727" t="s">
        <v>76</v>
      </c>
      <c r="D5727" t="s">
        <v>99</v>
      </c>
      <c r="E5727" t="s">
        <v>158</v>
      </c>
      <c r="F5727" t="s">
        <v>2702</v>
      </c>
      <c r="G5727" t="s">
        <v>199</v>
      </c>
      <c r="H5727" t="s">
        <v>47</v>
      </c>
      <c r="I5727" t="s">
        <v>129</v>
      </c>
      <c r="J5727" t="s">
        <v>130</v>
      </c>
      <c r="K5727" t="s">
        <v>131</v>
      </c>
      <c r="L5727" t="s">
        <v>15796</v>
      </c>
      <c r="M5727" t="s">
        <v>15797</v>
      </c>
      <c r="N5727">
        <v>2.730277777</v>
      </c>
      <c r="O5727">
        <v>53</v>
      </c>
      <c r="P5727">
        <v>85</v>
      </c>
      <c r="Q5727">
        <v>0</v>
      </c>
      <c r="R5727">
        <v>0</v>
      </c>
      <c r="S5727">
        <v>0</v>
      </c>
      <c r="T5727">
        <v>0</v>
      </c>
      <c r="U5727">
        <v>144.704722</v>
      </c>
      <c r="V5727">
        <v>232.073611</v>
      </c>
      <c r="W5727">
        <v>0</v>
      </c>
      <c r="X5727">
        <v>0</v>
      </c>
      <c r="Y5727">
        <v>0</v>
      </c>
      <c r="Z5727">
        <v>0</v>
      </c>
    </row>
    <row r="5728" spans="1:26" x14ac:dyDescent="0.3">
      <c r="A5728">
        <v>2773640</v>
      </c>
      <c r="B5728">
        <v>1</v>
      </c>
      <c r="C5728" t="s">
        <v>76</v>
      </c>
      <c r="D5728" t="s">
        <v>96</v>
      </c>
      <c r="E5728" t="s">
        <v>158</v>
      </c>
      <c r="F5728" t="s">
        <v>3911</v>
      </c>
      <c r="G5728" t="s">
        <v>199</v>
      </c>
      <c r="H5728" t="s">
        <v>47</v>
      </c>
      <c r="I5728" t="s">
        <v>129</v>
      </c>
      <c r="J5728" t="s">
        <v>130</v>
      </c>
      <c r="K5728" t="s">
        <v>131</v>
      </c>
      <c r="L5728" t="s">
        <v>15798</v>
      </c>
      <c r="M5728" t="s">
        <v>15799</v>
      </c>
      <c r="N5728">
        <v>0.43055555499999998</v>
      </c>
      <c r="O5728">
        <v>3</v>
      </c>
      <c r="P5728">
        <v>875</v>
      </c>
      <c r="Q5728">
        <v>0</v>
      </c>
      <c r="R5728">
        <v>0</v>
      </c>
      <c r="S5728">
        <v>0</v>
      </c>
      <c r="T5728">
        <v>0</v>
      </c>
      <c r="U5728">
        <v>1.2916669999999999</v>
      </c>
      <c r="V5728">
        <v>376.73611099999999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2773643</v>
      </c>
      <c r="B5729">
        <v>1</v>
      </c>
      <c r="C5729" t="s">
        <v>76</v>
      </c>
      <c r="D5729" t="s">
        <v>93</v>
      </c>
      <c r="E5729" t="s">
        <v>145</v>
      </c>
      <c r="F5729" t="s">
        <v>15800</v>
      </c>
      <c r="G5729" t="s">
        <v>128</v>
      </c>
      <c r="H5729" t="s">
        <v>46</v>
      </c>
      <c r="I5729" t="s">
        <v>129</v>
      </c>
      <c r="J5729" t="s">
        <v>130</v>
      </c>
      <c r="K5729" t="s">
        <v>131</v>
      </c>
      <c r="L5729" t="s">
        <v>15801</v>
      </c>
      <c r="M5729" t="s">
        <v>15802</v>
      </c>
      <c r="N5729">
        <v>2.716111111</v>
      </c>
      <c r="O5729">
        <v>0</v>
      </c>
      <c r="P5729">
        <v>68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184.69555600000001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2773644</v>
      </c>
      <c r="B5730">
        <v>1</v>
      </c>
      <c r="C5730" t="s">
        <v>76</v>
      </c>
      <c r="D5730" t="s">
        <v>78</v>
      </c>
      <c r="E5730" t="s">
        <v>126</v>
      </c>
      <c r="F5730" t="s">
        <v>15803</v>
      </c>
      <c r="G5730" t="s">
        <v>578</v>
      </c>
      <c r="H5730" t="s">
        <v>46</v>
      </c>
      <c r="I5730" t="s">
        <v>129</v>
      </c>
      <c r="J5730" t="s">
        <v>15</v>
      </c>
      <c r="K5730" t="s">
        <v>131</v>
      </c>
      <c r="L5730" t="s">
        <v>15804</v>
      </c>
      <c r="M5730" t="s">
        <v>15805</v>
      </c>
      <c r="N5730">
        <v>0.832777777</v>
      </c>
      <c r="O5730">
        <v>0</v>
      </c>
      <c r="P5730">
        <v>150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124.916667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2773644</v>
      </c>
      <c r="B5731">
        <v>2</v>
      </c>
      <c r="C5731" t="s">
        <v>76</v>
      </c>
      <c r="D5731" t="s">
        <v>78</v>
      </c>
      <c r="E5731" t="s">
        <v>167</v>
      </c>
      <c r="F5731" t="s">
        <v>5522</v>
      </c>
      <c r="G5731" t="s">
        <v>578</v>
      </c>
      <c r="H5731" t="s">
        <v>46</v>
      </c>
      <c r="I5731" t="s">
        <v>129</v>
      </c>
      <c r="J5731" t="s">
        <v>15</v>
      </c>
      <c r="K5731" t="s">
        <v>131</v>
      </c>
      <c r="L5731" t="s">
        <v>15805</v>
      </c>
      <c r="M5731" t="s">
        <v>15806</v>
      </c>
      <c r="N5731">
        <v>0.73333333300000003</v>
      </c>
      <c r="O5731">
        <v>0</v>
      </c>
      <c r="P5731">
        <v>697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511.13333299999999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2773654</v>
      </c>
      <c r="B5732">
        <v>1</v>
      </c>
      <c r="C5732" t="s">
        <v>76</v>
      </c>
      <c r="D5732" t="s">
        <v>96</v>
      </c>
      <c r="E5732" t="s">
        <v>158</v>
      </c>
      <c r="F5732" t="s">
        <v>3911</v>
      </c>
      <c r="G5732" t="s">
        <v>199</v>
      </c>
      <c r="H5732" t="s">
        <v>47</v>
      </c>
      <c r="I5732" t="s">
        <v>129</v>
      </c>
      <c r="J5732" t="s">
        <v>130</v>
      </c>
      <c r="K5732" t="s">
        <v>131</v>
      </c>
      <c r="L5732" t="s">
        <v>15807</v>
      </c>
      <c r="M5732" t="s">
        <v>15808</v>
      </c>
      <c r="N5732">
        <v>0.95472222200000001</v>
      </c>
      <c r="O5732">
        <v>3</v>
      </c>
      <c r="P5732">
        <v>875</v>
      </c>
      <c r="Q5732">
        <v>0</v>
      </c>
      <c r="R5732">
        <v>0</v>
      </c>
      <c r="S5732">
        <v>0</v>
      </c>
      <c r="T5732">
        <v>0</v>
      </c>
      <c r="U5732">
        <v>2.8641670000000001</v>
      </c>
      <c r="V5732">
        <v>835.38194399999998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2773658</v>
      </c>
      <c r="B5733">
        <v>1</v>
      </c>
      <c r="C5733" t="s">
        <v>77</v>
      </c>
      <c r="D5733" t="s">
        <v>113</v>
      </c>
      <c r="E5733" t="s">
        <v>126</v>
      </c>
      <c r="F5733" t="s">
        <v>15809</v>
      </c>
      <c r="G5733" t="s">
        <v>160</v>
      </c>
      <c r="H5733" t="s">
        <v>46</v>
      </c>
      <c r="I5733" t="s">
        <v>129</v>
      </c>
      <c r="J5733" t="s">
        <v>130</v>
      </c>
      <c r="K5733" t="s">
        <v>131</v>
      </c>
      <c r="L5733" t="s">
        <v>15810</v>
      </c>
      <c r="M5733" t="s">
        <v>15811</v>
      </c>
      <c r="N5733">
        <v>0.29055555500000002</v>
      </c>
      <c r="O5733">
        <v>0</v>
      </c>
      <c r="P5733">
        <v>0</v>
      </c>
      <c r="Q5733">
        <v>0</v>
      </c>
      <c r="R5733">
        <v>79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22.953889</v>
      </c>
      <c r="Y5733">
        <v>0</v>
      </c>
      <c r="Z5733">
        <v>0</v>
      </c>
    </row>
    <row r="5734" spans="1:26" x14ac:dyDescent="0.3">
      <c r="A5734">
        <v>2773653</v>
      </c>
      <c r="B5734">
        <v>1</v>
      </c>
      <c r="C5734" t="s">
        <v>76</v>
      </c>
      <c r="D5734" t="s">
        <v>88</v>
      </c>
      <c r="E5734" t="s">
        <v>126</v>
      </c>
      <c r="F5734" t="s">
        <v>15512</v>
      </c>
      <c r="G5734" t="s">
        <v>135</v>
      </c>
      <c r="H5734" t="s">
        <v>46</v>
      </c>
      <c r="I5734" t="s">
        <v>129</v>
      </c>
      <c r="J5734" t="s">
        <v>130</v>
      </c>
      <c r="K5734" t="s">
        <v>131</v>
      </c>
      <c r="L5734" t="s">
        <v>15812</v>
      </c>
      <c r="M5734" t="s">
        <v>15813</v>
      </c>
      <c r="N5734">
        <v>0.92749999999999999</v>
      </c>
      <c r="O5734">
        <v>0</v>
      </c>
      <c r="P5734">
        <v>9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8.3475000000000001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2773660</v>
      </c>
      <c r="B5735">
        <v>1</v>
      </c>
      <c r="C5735" t="s">
        <v>77</v>
      </c>
      <c r="D5735" t="s">
        <v>109</v>
      </c>
      <c r="E5735" t="s">
        <v>153</v>
      </c>
      <c r="F5735" t="s">
        <v>9567</v>
      </c>
      <c r="G5735" t="s">
        <v>155</v>
      </c>
      <c r="H5735" t="s">
        <v>46</v>
      </c>
      <c r="I5735" t="s">
        <v>129</v>
      </c>
      <c r="J5735" t="s">
        <v>130</v>
      </c>
      <c r="K5735" t="s">
        <v>131</v>
      </c>
      <c r="L5735" t="s">
        <v>15814</v>
      </c>
      <c r="M5735" t="s">
        <v>15815</v>
      </c>
      <c r="N5735">
        <v>4.5786111109999998</v>
      </c>
      <c r="O5735">
        <v>0</v>
      </c>
      <c r="P5735">
        <v>2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9.1572220000000009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2773665</v>
      </c>
      <c r="B5736">
        <v>1</v>
      </c>
      <c r="C5736" t="s">
        <v>76</v>
      </c>
      <c r="D5736" t="s">
        <v>103</v>
      </c>
      <c r="E5736" t="s">
        <v>126</v>
      </c>
      <c r="F5736" t="s">
        <v>15816</v>
      </c>
      <c r="G5736" t="s">
        <v>177</v>
      </c>
      <c r="H5736" t="s">
        <v>46</v>
      </c>
      <c r="I5736" t="s">
        <v>129</v>
      </c>
      <c r="J5736" t="s">
        <v>130</v>
      </c>
      <c r="K5736" t="s">
        <v>131</v>
      </c>
      <c r="L5736" t="s">
        <v>15814</v>
      </c>
      <c r="M5736" t="s">
        <v>15817</v>
      </c>
      <c r="N5736">
        <v>8.6302777769999999</v>
      </c>
      <c r="O5736">
        <v>0</v>
      </c>
      <c r="P5736">
        <v>0</v>
      </c>
      <c r="Q5736">
        <v>0</v>
      </c>
      <c r="R5736">
        <v>91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785.355278</v>
      </c>
      <c r="Y5736">
        <v>0</v>
      </c>
      <c r="Z5736">
        <v>0</v>
      </c>
    </row>
    <row r="5737" spans="1:26" x14ac:dyDescent="0.3">
      <c r="A5737">
        <v>2774025</v>
      </c>
      <c r="B5737">
        <v>1</v>
      </c>
      <c r="C5737" t="s">
        <v>76</v>
      </c>
      <c r="D5737" t="s">
        <v>89</v>
      </c>
      <c r="E5737" t="s">
        <v>222</v>
      </c>
      <c r="F5737" t="s">
        <v>15818</v>
      </c>
      <c r="G5737" t="s">
        <v>348</v>
      </c>
      <c r="H5737" t="s">
        <v>47</v>
      </c>
      <c r="I5737" t="s">
        <v>129</v>
      </c>
      <c r="J5737" t="s">
        <v>130</v>
      </c>
      <c r="K5737" t="s">
        <v>142</v>
      </c>
      <c r="L5737" t="s">
        <v>15819</v>
      </c>
      <c r="M5737" t="s">
        <v>15820</v>
      </c>
      <c r="N5737">
        <v>9.4774999999999991</v>
      </c>
      <c r="O5737">
        <v>4</v>
      </c>
      <c r="P5737">
        <v>7698</v>
      </c>
      <c r="Q5737">
        <v>0</v>
      </c>
      <c r="R5737">
        <v>0</v>
      </c>
      <c r="S5737">
        <v>0</v>
      </c>
      <c r="T5737">
        <v>0</v>
      </c>
      <c r="U5737">
        <v>37.909999999999997</v>
      </c>
      <c r="V5737">
        <v>72957.794999999998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2773664</v>
      </c>
      <c r="B5738">
        <v>1</v>
      </c>
      <c r="C5738" t="s">
        <v>77</v>
      </c>
      <c r="D5738" t="s">
        <v>119</v>
      </c>
      <c r="E5738" t="s">
        <v>167</v>
      </c>
      <c r="F5738" t="s">
        <v>4628</v>
      </c>
      <c r="G5738" t="s">
        <v>195</v>
      </c>
      <c r="H5738" t="s">
        <v>46</v>
      </c>
      <c r="I5738" t="s">
        <v>129</v>
      </c>
      <c r="J5738" t="s">
        <v>130</v>
      </c>
      <c r="K5738" t="s">
        <v>131</v>
      </c>
      <c r="L5738" t="s">
        <v>15821</v>
      </c>
      <c r="M5738" t="s">
        <v>15822</v>
      </c>
      <c r="N5738">
        <v>1.8372222220000001</v>
      </c>
      <c r="O5738">
        <v>0</v>
      </c>
      <c r="P5738">
        <v>19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34.907221999999997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2773666</v>
      </c>
      <c r="B5739">
        <v>1</v>
      </c>
      <c r="C5739" t="s">
        <v>77</v>
      </c>
      <c r="D5739" t="s">
        <v>115</v>
      </c>
      <c r="E5739" t="s">
        <v>153</v>
      </c>
      <c r="F5739" t="s">
        <v>15823</v>
      </c>
      <c r="G5739" t="s">
        <v>249</v>
      </c>
      <c r="H5739" t="s">
        <v>46</v>
      </c>
      <c r="I5739" t="s">
        <v>129</v>
      </c>
      <c r="J5739" t="s">
        <v>130</v>
      </c>
      <c r="K5739" t="s">
        <v>131</v>
      </c>
      <c r="L5739" t="s">
        <v>15824</v>
      </c>
      <c r="M5739" t="s">
        <v>15825</v>
      </c>
      <c r="N5739">
        <v>1.0149999999999999</v>
      </c>
      <c r="O5739">
        <v>0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1.0149999999999999</v>
      </c>
      <c r="Y5739">
        <v>0</v>
      </c>
      <c r="Z5739">
        <v>0</v>
      </c>
    </row>
    <row r="5740" spans="1:26" x14ac:dyDescent="0.3">
      <c r="A5740">
        <v>2773556</v>
      </c>
      <c r="B5740">
        <v>2</v>
      </c>
      <c r="C5740" t="s">
        <v>77</v>
      </c>
      <c r="D5740" t="s">
        <v>124</v>
      </c>
      <c r="E5740" t="s">
        <v>222</v>
      </c>
      <c r="F5740" t="s">
        <v>3596</v>
      </c>
      <c r="G5740" t="s">
        <v>264</v>
      </c>
      <c r="H5740" t="s">
        <v>47</v>
      </c>
      <c r="I5740" t="s">
        <v>129</v>
      </c>
      <c r="J5740" t="s">
        <v>130</v>
      </c>
      <c r="K5740" t="s">
        <v>131</v>
      </c>
      <c r="L5740" t="s">
        <v>15775</v>
      </c>
      <c r="M5740" t="s">
        <v>15826</v>
      </c>
      <c r="N5740">
        <v>0.38666666599999999</v>
      </c>
      <c r="O5740">
        <v>111</v>
      </c>
      <c r="P5740">
        <v>2115</v>
      </c>
      <c r="Q5740">
        <v>0</v>
      </c>
      <c r="R5740">
        <v>0</v>
      </c>
      <c r="S5740">
        <v>0</v>
      </c>
      <c r="T5740">
        <v>0</v>
      </c>
      <c r="U5740">
        <v>42.92</v>
      </c>
      <c r="V5740">
        <v>817.79999899999996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2773670</v>
      </c>
      <c r="B5741">
        <v>1</v>
      </c>
      <c r="C5741" t="s">
        <v>77</v>
      </c>
      <c r="D5741" t="s">
        <v>118</v>
      </c>
      <c r="E5741" t="s">
        <v>222</v>
      </c>
      <c r="F5741" t="s">
        <v>671</v>
      </c>
      <c r="G5741" t="s">
        <v>1072</v>
      </c>
      <c r="H5741" t="s">
        <v>47</v>
      </c>
      <c r="I5741" t="s">
        <v>129</v>
      </c>
      <c r="J5741" t="s">
        <v>130</v>
      </c>
      <c r="K5741" t="s">
        <v>131</v>
      </c>
      <c r="L5741" t="s">
        <v>15827</v>
      </c>
      <c r="M5741" t="s">
        <v>15828</v>
      </c>
      <c r="N5741">
        <v>1.853611111</v>
      </c>
      <c r="O5741">
        <v>2</v>
      </c>
      <c r="P5741">
        <v>3602</v>
      </c>
      <c r="Q5741">
        <v>0</v>
      </c>
      <c r="R5741">
        <v>0</v>
      </c>
      <c r="S5741">
        <v>0</v>
      </c>
      <c r="T5741">
        <v>0</v>
      </c>
      <c r="U5741">
        <v>3.7072219999999998</v>
      </c>
      <c r="V5741">
        <v>6676.707222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2773671</v>
      </c>
      <c r="B5742">
        <v>1</v>
      </c>
      <c r="C5742" t="s">
        <v>76</v>
      </c>
      <c r="D5742" t="s">
        <v>101</v>
      </c>
      <c r="E5742" t="s">
        <v>126</v>
      </c>
      <c r="F5742" t="s">
        <v>15829</v>
      </c>
      <c r="G5742" t="s">
        <v>344</v>
      </c>
      <c r="H5742" t="s">
        <v>46</v>
      </c>
      <c r="I5742" t="s">
        <v>129</v>
      </c>
      <c r="J5742" t="s">
        <v>130</v>
      </c>
      <c r="K5742" t="s">
        <v>142</v>
      </c>
      <c r="L5742" t="s">
        <v>15830</v>
      </c>
      <c r="M5742" t="s">
        <v>15831</v>
      </c>
      <c r="N5742">
        <v>6.7397222220000002</v>
      </c>
      <c r="O5742">
        <v>0</v>
      </c>
      <c r="P5742">
        <v>22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148.273889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2773672</v>
      </c>
      <c r="B5743">
        <v>1</v>
      </c>
      <c r="C5743" t="s">
        <v>76</v>
      </c>
      <c r="D5743" t="s">
        <v>99</v>
      </c>
      <c r="E5743" t="s">
        <v>167</v>
      </c>
      <c r="F5743" t="s">
        <v>15832</v>
      </c>
      <c r="G5743" t="s">
        <v>344</v>
      </c>
      <c r="H5743" t="s">
        <v>46</v>
      </c>
      <c r="I5743" t="s">
        <v>129</v>
      </c>
      <c r="J5743" t="s">
        <v>130</v>
      </c>
      <c r="K5743" t="s">
        <v>142</v>
      </c>
      <c r="L5743" t="s">
        <v>15833</v>
      </c>
      <c r="M5743" t="s">
        <v>15834</v>
      </c>
      <c r="N5743">
        <v>5.602777777</v>
      </c>
      <c r="O5743">
        <v>0</v>
      </c>
      <c r="P5743">
        <v>172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963.67777799999999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2773673</v>
      </c>
      <c r="B5744">
        <v>1</v>
      </c>
      <c r="C5744" t="s">
        <v>76</v>
      </c>
      <c r="D5744" t="s">
        <v>96</v>
      </c>
      <c r="E5744" t="s">
        <v>222</v>
      </c>
      <c r="F5744" t="s">
        <v>15835</v>
      </c>
      <c r="G5744" t="s">
        <v>344</v>
      </c>
      <c r="H5744" t="s">
        <v>47</v>
      </c>
      <c r="I5744" t="s">
        <v>129</v>
      </c>
      <c r="J5744" t="s">
        <v>130</v>
      </c>
      <c r="K5744" t="s">
        <v>142</v>
      </c>
      <c r="L5744" t="s">
        <v>15836</v>
      </c>
      <c r="M5744" t="s">
        <v>15837</v>
      </c>
      <c r="N5744">
        <v>5.6094444440000002</v>
      </c>
      <c r="O5744">
        <v>128</v>
      </c>
      <c r="P5744">
        <v>9161</v>
      </c>
      <c r="Q5744">
        <v>0</v>
      </c>
      <c r="R5744">
        <v>0</v>
      </c>
      <c r="S5744">
        <v>0</v>
      </c>
      <c r="T5744">
        <v>0</v>
      </c>
      <c r="U5744">
        <v>718.00888899999995</v>
      </c>
      <c r="V5744">
        <v>51388.120551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2773675</v>
      </c>
      <c r="B5745">
        <v>1</v>
      </c>
      <c r="C5745" t="s">
        <v>77</v>
      </c>
      <c r="D5745" t="s">
        <v>116</v>
      </c>
      <c r="E5745" t="s">
        <v>167</v>
      </c>
      <c r="F5745" t="s">
        <v>15838</v>
      </c>
      <c r="G5745" t="s">
        <v>160</v>
      </c>
      <c r="H5745" t="s">
        <v>46</v>
      </c>
      <c r="I5745" t="s">
        <v>129</v>
      </c>
      <c r="J5745" t="s">
        <v>130</v>
      </c>
      <c r="K5745" t="s">
        <v>131</v>
      </c>
      <c r="L5745" t="s">
        <v>15839</v>
      </c>
      <c r="M5745" t="s">
        <v>15840</v>
      </c>
      <c r="N5745">
        <v>0.80416666599999997</v>
      </c>
      <c r="O5745">
        <v>0</v>
      </c>
      <c r="P5745">
        <v>182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146.35833299999999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2773680</v>
      </c>
      <c r="B5746">
        <v>1</v>
      </c>
      <c r="C5746" t="s">
        <v>77</v>
      </c>
      <c r="D5746" t="s">
        <v>123</v>
      </c>
      <c r="E5746" t="s">
        <v>158</v>
      </c>
      <c r="F5746" t="s">
        <v>15841</v>
      </c>
      <c r="G5746" t="s">
        <v>199</v>
      </c>
      <c r="H5746" t="s">
        <v>47</v>
      </c>
      <c r="I5746" t="s">
        <v>129</v>
      </c>
      <c r="J5746" t="s">
        <v>130</v>
      </c>
      <c r="K5746" t="s">
        <v>131</v>
      </c>
      <c r="L5746" t="s">
        <v>15842</v>
      </c>
      <c r="M5746" t="s">
        <v>15843</v>
      </c>
      <c r="N5746">
        <v>6.1936111110000001</v>
      </c>
      <c r="O5746">
        <v>17</v>
      </c>
      <c r="P5746">
        <v>150</v>
      </c>
      <c r="Q5746">
        <v>0</v>
      </c>
      <c r="R5746">
        <v>0</v>
      </c>
      <c r="S5746">
        <v>0</v>
      </c>
      <c r="T5746">
        <v>0</v>
      </c>
      <c r="U5746">
        <v>105.291389</v>
      </c>
      <c r="V5746">
        <v>929.04166699999996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2773676</v>
      </c>
      <c r="B5747">
        <v>1</v>
      </c>
      <c r="C5747" t="s">
        <v>76</v>
      </c>
      <c r="D5747" t="s">
        <v>80</v>
      </c>
      <c r="E5747" t="s">
        <v>163</v>
      </c>
      <c r="F5747" t="s">
        <v>15844</v>
      </c>
      <c r="G5747" t="s">
        <v>417</v>
      </c>
      <c r="H5747" t="s">
        <v>47</v>
      </c>
      <c r="I5747" t="s">
        <v>129</v>
      </c>
      <c r="J5747" t="s">
        <v>130</v>
      </c>
      <c r="K5747" t="s">
        <v>142</v>
      </c>
      <c r="L5747" t="s">
        <v>15845</v>
      </c>
      <c r="M5747" t="s">
        <v>15846</v>
      </c>
      <c r="N5747">
        <v>3.4366666659999998</v>
      </c>
      <c r="O5747">
        <v>0</v>
      </c>
      <c r="P5747">
        <v>278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955.39333299999998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2773821</v>
      </c>
      <c r="B5748">
        <v>1</v>
      </c>
      <c r="C5748" t="s">
        <v>77</v>
      </c>
      <c r="D5748" t="s">
        <v>123</v>
      </c>
      <c r="E5748" t="s">
        <v>158</v>
      </c>
      <c r="F5748" t="s">
        <v>8272</v>
      </c>
      <c r="G5748" t="s">
        <v>1097</v>
      </c>
      <c r="H5748" t="s">
        <v>47</v>
      </c>
      <c r="I5748" t="s">
        <v>129</v>
      </c>
      <c r="J5748" t="s">
        <v>130</v>
      </c>
      <c r="K5748" t="s">
        <v>131</v>
      </c>
      <c r="L5748" t="s">
        <v>15847</v>
      </c>
      <c r="M5748" t="s">
        <v>15848</v>
      </c>
      <c r="N5748">
        <v>3.2608333329999999</v>
      </c>
      <c r="O5748">
        <v>27</v>
      </c>
      <c r="P5748">
        <v>1189</v>
      </c>
      <c r="Q5748">
        <v>0</v>
      </c>
      <c r="R5748">
        <v>0</v>
      </c>
      <c r="S5748">
        <v>0</v>
      </c>
      <c r="T5748">
        <v>0</v>
      </c>
      <c r="U5748">
        <v>88.042500000000004</v>
      </c>
      <c r="V5748">
        <v>3877.1308330000002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2773694</v>
      </c>
      <c r="B5749">
        <v>1</v>
      </c>
      <c r="C5749" t="s">
        <v>76</v>
      </c>
      <c r="D5749" t="s">
        <v>78</v>
      </c>
      <c r="E5749" t="s">
        <v>153</v>
      </c>
      <c r="F5749" t="s">
        <v>15849</v>
      </c>
      <c r="G5749" t="s">
        <v>206</v>
      </c>
      <c r="H5749" t="s">
        <v>46</v>
      </c>
      <c r="I5749" t="s">
        <v>129</v>
      </c>
      <c r="J5749" t="s">
        <v>130</v>
      </c>
      <c r="K5749" t="s">
        <v>131</v>
      </c>
      <c r="L5749" t="s">
        <v>15850</v>
      </c>
      <c r="M5749" t="s">
        <v>15851</v>
      </c>
      <c r="N5749">
        <v>1.527222222</v>
      </c>
      <c r="O5749">
        <v>0</v>
      </c>
      <c r="P5749">
        <v>17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25.962778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2773695</v>
      </c>
      <c r="B5750">
        <v>1</v>
      </c>
      <c r="C5750" t="s">
        <v>76</v>
      </c>
      <c r="D5750" t="s">
        <v>86</v>
      </c>
      <c r="E5750" t="s">
        <v>126</v>
      </c>
      <c r="F5750" t="s">
        <v>15852</v>
      </c>
      <c r="G5750" t="s">
        <v>128</v>
      </c>
      <c r="H5750" t="s">
        <v>46</v>
      </c>
      <c r="I5750" t="s">
        <v>129</v>
      </c>
      <c r="J5750" t="s">
        <v>130</v>
      </c>
      <c r="K5750" t="s">
        <v>131</v>
      </c>
      <c r="L5750" t="s">
        <v>15853</v>
      </c>
      <c r="M5750" t="s">
        <v>15854</v>
      </c>
      <c r="N5750">
        <v>1.5677777770000001</v>
      </c>
      <c r="O5750">
        <v>0</v>
      </c>
      <c r="P5750">
        <v>20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31.355556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2773682</v>
      </c>
      <c r="B5751">
        <v>1</v>
      </c>
      <c r="C5751" t="s">
        <v>77</v>
      </c>
      <c r="D5751" t="s">
        <v>123</v>
      </c>
      <c r="E5751" t="s">
        <v>158</v>
      </c>
      <c r="F5751" t="s">
        <v>4117</v>
      </c>
      <c r="G5751" t="s">
        <v>199</v>
      </c>
      <c r="H5751" t="s">
        <v>47</v>
      </c>
      <c r="I5751" t="s">
        <v>129</v>
      </c>
      <c r="J5751" t="s">
        <v>130</v>
      </c>
      <c r="K5751" t="s">
        <v>131</v>
      </c>
      <c r="L5751" t="s">
        <v>15855</v>
      </c>
      <c r="M5751" t="s">
        <v>15856</v>
      </c>
      <c r="N5751">
        <v>0.19166666600000001</v>
      </c>
      <c r="O5751">
        <v>317</v>
      </c>
      <c r="P5751">
        <v>51</v>
      </c>
      <c r="Q5751">
        <v>0</v>
      </c>
      <c r="R5751">
        <v>0</v>
      </c>
      <c r="S5751">
        <v>0</v>
      </c>
      <c r="T5751">
        <v>0</v>
      </c>
      <c r="U5751">
        <v>60.758333</v>
      </c>
      <c r="V5751">
        <v>9.7750000000000004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2773686</v>
      </c>
      <c r="B5752">
        <v>1</v>
      </c>
      <c r="C5752" t="s">
        <v>76</v>
      </c>
      <c r="D5752" t="s">
        <v>94</v>
      </c>
      <c r="E5752" t="s">
        <v>158</v>
      </c>
      <c r="F5752" t="s">
        <v>15857</v>
      </c>
      <c r="G5752" t="s">
        <v>348</v>
      </c>
      <c r="H5752" t="s">
        <v>47</v>
      </c>
      <c r="I5752" t="s">
        <v>129</v>
      </c>
      <c r="J5752" t="s">
        <v>130</v>
      </c>
      <c r="K5752" t="s">
        <v>142</v>
      </c>
      <c r="L5752" t="s">
        <v>15858</v>
      </c>
      <c r="M5752" t="s">
        <v>15859</v>
      </c>
      <c r="N5752">
        <v>1.9624999999999999</v>
      </c>
      <c r="O5752">
        <v>0</v>
      </c>
      <c r="P5752">
        <v>0</v>
      </c>
      <c r="Q5752">
        <v>9</v>
      </c>
      <c r="R5752">
        <v>1299</v>
      </c>
      <c r="S5752">
        <v>0</v>
      </c>
      <c r="T5752">
        <v>78</v>
      </c>
      <c r="U5752">
        <v>0</v>
      </c>
      <c r="V5752">
        <v>0</v>
      </c>
      <c r="W5752">
        <v>17.662500000000001</v>
      </c>
      <c r="X5752">
        <v>2549.2874999999999</v>
      </c>
      <c r="Y5752">
        <v>0</v>
      </c>
      <c r="Z5752">
        <v>153.07499999999999</v>
      </c>
    </row>
    <row r="5753" spans="1:26" x14ac:dyDescent="0.3">
      <c r="A5753">
        <v>2773692</v>
      </c>
      <c r="B5753">
        <v>1</v>
      </c>
      <c r="C5753" t="s">
        <v>76</v>
      </c>
      <c r="D5753" t="s">
        <v>96</v>
      </c>
      <c r="E5753" t="s">
        <v>153</v>
      </c>
      <c r="F5753" t="s">
        <v>15860</v>
      </c>
      <c r="G5753" t="s">
        <v>155</v>
      </c>
      <c r="H5753" t="s">
        <v>46</v>
      </c>
      <c r="I5753" t="s">
        <v>129</v>
      </c>
      <c r="J5753" t="s">
        <v>130</v>
      </c>
      <c r="K5753" t="s">
        <v>131</v>
      </c>
      <c r="L5753" t="s">
        <v>15861</v>
      </c>
      <c r="M5753" t="s">
        <v>15862</v>
      </c>
      <c r="N5753">
        <v>2.872222222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2.8722219999999998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2773698</v>
      </c>
      <c r="B5754">
        <v>1</v>
      </c>
      <c r="C5754" t="s">
        <v>76</v>
      </c>
      <c r="D5754" t="s">
        <v>86</v>
      </c>
      <c r="E5754" t="s">
        <v>126</v>
      </c>
      <c r="F5754" t="s">
        <v>15863</v>
      </c>
      <c r="G5754" t="s">
        <v>1679</v>
      </c>
      <c r="H5754" t="s">
        <v>46</v>
      </c>
      <c r="I5754" t="s">
        <v>129</v>
      </c>
      <c r="J5754" t="s">
        <v>130</v>
      </c>
      <c r="K5754" t="s">
        <v>131</v>
      </c>
      <c r="L5754" t="s">
        <v>15864</v>
      </c>
      <c r="M5754" t="s">
        <v>15865</v>
      </c>
      <c r="N5754">
        <v>1.561388888</v>
      </c>
      <c r="O5754">
        <v>0</v>
      </c>
      <c r="P5754">
        <v>104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162.384444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2773696</v>
      </c>
      <c r="B5755">
        <v>1</v>
      </c>
      <c r="C5755" t="s">
        <v>76</v>
      </c>
      <c r="D5755" t="s">
        <v>91</v>
      </c>
      <c r="E5755" t="s">
        <v>167</v>
      </c>
      <c r="F5755" t="s">
        <v>5332</v>
      </c>
      <c r="G5755" t="s">
        <v>195</v>
      </c>
      <c r="H5755" t="s">
        <v>46</v>
      </c>
      <c r="I5755" t="s">
        <v>129</v>
      </c>
      <c r="J5755" t="s">
        <v>130</v>
      </c>
      <c r="K5755" t="s">
        <v>131</v>
      </c>
      <c r="L5755" t="s">
        <v>15866</v>
      </c>
      <c r="M5755" t="s">
        <v>15867</v>
      </c>
      <c r="N5755">
        <v>4.0680555549999999</v>
      </c>
      <c r="O5755">
        <v>0</v>
      </c>
      <c r="P5755">
        <v>131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532.91527799999994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2773699</v>
      </c>
      <c r="B5756">
        <v>1</v>
      </c>
      <c r="C5756" t="s">
        <v>77</v>
      </c>
      <c r="D5756" t="s">
        <v>114</v>
      </c>
      <c r="E5756" t="s">
        <v>126</v>
      </c>
      <c r="F5756" t="s">
        <v>11760</v>
      </c>
      <c r="G5756" t="s">
        <v>128</v>
      </c>
      <c r="H5756" t="s">
        <v>46</v>
      </c>
      <c r="I5756" t="s">
        <v>129</v>
      </c>
      <c r="J5756" t="s">
        <v>130</v>
      </c>
      <c r="K5756" t="s">
        <v>131</v>
      </c>
      <c r="L5756" t="s">
        <v>15868</v>
      </c>
      <c r="M5756" t="s">
        <v>15869</v>
      </c>
      <c r="N5756">
        <v>1.523055555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36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54.83</v>
      </c>
    </row>
    <row r="5757" spans="1:26" x14ac:dyDescent="0.3">
      <c r="A5757">
        <v>2773713</v>
      </c>
      <c r="B5757">
        <v>1</v>
      </c>
      <c r="C5757" t="s">
        <v>77</v>
      </c>
      <c r="D5757" t="s">
        <v>118</v>
      </c>
      <c r="E5757" t="s">
        <v>163</v>
      </c>
      <c r="F5757" t="s">
        <v>7535</v>
      </c>
      <c r="G5757" t="s">
        <v>264</v>
      </c>
      <c r="H5757" t="s">
        <v>47</v>
      </c>
      <c r="I5757" t="s">
        <v>129</v>
      </c>
      <c r="J5757" t="s">
        <v>130</v>
      </c>
      <c r="K5757" t="s">
        <v>131</v>
      </c>
      <c r="L5757" t="s">
        <v>15870</v>
      </c>
      <c r="M5757" t="s">
        <v>15871</v>
      </c>
      <c r="N5757">
        <v>1.868333333</v>
      </c>
      <c r="O5757">
        <v>0</v>
      </c>
      <c r="P5757">
        <v>0</v>
      </c>
      <c r="Q5757">
        <v>0</v>
      </c>
      <c r="R5757">
        <v>0</v>
      </c>
      <c r="S5757">
        <v>2</v>
      </c>
      <c r="T5757">
        <v>317</v>
      </c>
      <c r="U5757">
        <v>0</v>
      </c>
      <c r="V5757">
        <v>0</v>
      </c>
      <c r="W5757">
        <v>0</v>
      </c>
      <c r="X5757">
        <v>0</v>
      </c>
      <c r="Y5757">
        <v>3.7366670000000002</v>
      </c>
      <c r="Z5757">
        <v>592.26166699999999</v>
      </c>
    </row>
    <row r="5758" spans="1:26" x14ac:dyDescent="0.3">
      <c r="A5758">
        <v>2773703</v>
      </c>
      <c r="B5758">
        <v>1</v>
      </c>
      <c r="C5758" t="s">
        <v>77</v>
      </c>
      <c r="D5758" t="s">
        <v>116</v>
      </c>
      <c r="E5758" t="s">
        <v>163</v>
      </c>
      <c r="F5758" t="s">
        <v>15872</v>
      </c>
      <c r="G5758" t="s">
        <v>1097</v>
      </c>
      <c r="H5758" t="s">
        <v>47</v>
      </c>
      <c r="I5758" t="s">
        <v>129</v>
      </c>
      <c r="J5758" t="s">
        <v>130</v>
      </c>
      <c r="K5758" t="s">
        <v>131</v>
      </c>
      <c r="L5758" t="s">
        <v>15873</v>
      </c>
      <c r="M5758" t="s">
        <v>15874</v>
      </c>
      <c r="N5758">
        <v>3.7036111109999998</v>
      </c>
      <c r="O5758">
        <v>51</v>
      </c>
      <c r="P5758">
        <v>6</v>
      </c>
      <c r="Q5758">
        <v>0</v>
      </c>
      <c r="R5758">
        <v>0</v>
      </c>
      <c r="S5758">
        <v>0</v>
      </c>
      <c r="T5758">
        <v>0</v>
      </c>
      <c r="U5758">
        <v>188.88416699999999</v>
      </c>
      <c r="V5758">
        <v>22.221667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2773704</v>
      </c>
      <c r="B5759">
        <v>1</v>
      </c>
      <c r="C5759" t="s">
        <v>76</v>
      </c>
      <c r="D5759" t="s">
        <v>94</v>
      </c>
      <c r="E5759" t="s">
        <v>163</v>
      </c>
      <c r="F5759" t="s">
        <v>13271</v>
      </c>
      <c r="G5759" t="s">
        <v>348</v>
      </c>
      <c r="H5759" t="s">
        <v>47</v>
      </c>
      <c r="I5759" t="s">
        <v>129</v>
      </c>
      <c r="J5759" t="s">
        <v>130</v>
      </c>
      <c r="K5759" t="s">
        <v>142</v>
      </c>
      <c r="L5759" t="s">
        <v>15875</v>
      </c>
      <c r="M5759" t="s">
        <v>15876</v>
      </c>
      <c r="N5759">
        <v>6.2522222220000003</v>
      </c>
      <c r="O5759">
        <v>0</v>
      </c>
      <c r="P5759">
        <v>0</v>
      </c>
      <c r="Q5759">
        <v>0</v>
      </c>
      <c r="R5759">
        <v>201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1256.6966669999999</v>
      </c>
      <c r="Y5759">
        <v>0</v>
      </c>
      <c r="Z5759">
        <v>0</v>
      </c>
    </row>
    <row r="5760" spans="1:26" x14ac:dyDescent="0.3">
      <c r="A5760">
        <v>2773723</v>
      </c>
      <c r="B5760">
        <v>1</v>
      </c>
      <c r="C5760" t="s">
        <v>76</v>
      </c>
      <c r="D5760" t="s">
        <v>78</v>
      </c>
      <c r="E5760" t="s">
        <v>145</v>
      </c>
      <c r="F5760" t="s">
        <v>15877</v>
      </c>
      <c r="G5760" t="s">
        <v>135</v>
      </c>
      <c r="H5760" t="s">
        <v>46</v>
      </c>
      <c r="I5760" t="s">
        <v>129</v>
      </c>
      <c r="J5760" t="s">
        <v>130</v>
      </c>
      <c r="K5760" t="s">
        <v>131</v>
      </c>
      <c r="L5760" t="s">
        <v>15878</v>
      </c>
      <c r="M5760" t="s">
        <v>15879</v>
      </c>
      <c r="N5760">
        <v>2.2947222219999999</v>
      </c>
      <c r="O5760">
        <v>0</v>
      </c>
      <c r="P5760">
        <v>55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126.209722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2773716</v>
      </c>
      <c r="B5761">
        <v>1</v>
      </c>
      <c r="C5761" t="s">
        <v>76</v>
      </c>
      <c r="D5761" t="s">
        <v>85</v>
      </c>
      <c r="E5761" t="s">
        <v>153</v>
      </c>
      <c r="F5761" t="s">
        <v>15880</v>
      </c>
      <c r="G5761" t="s">
        <v>155</v>
      </c>
      <c r="H5761" t="s">
        <v>46</v>
      </c>
      <c r="I5761" t="s">
        <v>129</v>
      </c>
      <c r="J5761" t="s">
        <v>130</v>
      </c>
      <c r="K5761" t="s">
        <v>131</v>
      </c>
      <c r="L5761" t="s">
        <v>15881</v>
      </c>
      <c r="M5761" t="s">
        <v>15882</v>
      </c>
      <c r="N5761">
        <v>4.8441666659999996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4.8441669999999997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2773712</v>
      </c>
      <c r="B5762">
        <v>1</v>
      </c>
      <c r="C5762" t="s">
        <v>76</v>
      </c>
      <c r="D5762" t="s">
        <v>104</v>
      </c>
      <c r="E5762" t="s">
        <v>163</v>
      </c>
      <c r="F5762" t="s">
        <v>3040</v>
      </c>
      <c r="G5762" t="s">
        <v>348</v>
      </c>
      <c r="H5762" t="s">
        <v>47</v>
      </c>
      <c r="I5762" t="s">
        <v>129</v>
      </c>
      <c r="J5762" t="s">
        <v>130</v>
      </c>
      <c r="K5762" t="s">
        <v>142</v>
      </c>
      <c r="L5762" t="s">
        <v>15883</v>
      </c>
      <c r="M5762" t="s">
        <v>15884</v>
      </c>
      <c r="N5762">
        <v>8.8422222220000002</v>
      </c>
      <c r="O5762">
        <v>0</v>
      </c>
      <c r="P5762">
        <v>0</v>
      </c>
      <c r="Q5762">
        <v>0</v>
      </c>
      <c r="R5762">
        <v>59</v>
      </c>
      <c r="S5762">
        <v>0</v>
      </c>
      <c r="T5762">
        <v>200</v>
      </c>
      <c r="U5762">
        <v>0</v>
      </c>
      <c r="V5762">
        <v>0</v>
      </c>
      <c r="W5762">
        <v>0</v>
      </c>
      <c r="X5762">
        <v>521.69111099999998</v>
      </c>
      <c r="Y5762">
        <v>0</v>
      </c>
      <c r="Z5762">
        <v>1768.444444</v>
      </c>
    </row>
    <row r="5763" spans="1:26" x14ac:dyDescent="0.3">
      <c r="A5763">
        <v>2773752</v>
      </c>
      <c r="B5763">
        <v>1</v>
      </c>
      <c r="C5763" t="s">
        <v>76</v>
      </c>
      <c r="D5763" t="s">
        <v>83</v>
      </c>
      <c r="E5763" t="s">
        <v>153</v>
      </c>
      <c r="F5763" t="s">
        <v>15885</v>
      </c>
      <c r="G5763" t="s">
        <v>206</v>
      </c>
      <c r="H5763" t="s">
        <v>46</v>
      </c>
      <c r="I5763" t="s">
        <v>129</v>
      </c>
      <c r="J5763" t="s">
        <v>130</v>
      </c>
      <c r="K5763" t="s">
        <v>131</v>
      </c>
      <c r="L5763" t="s">
        <v>15886</v>
      </c>
      <c r="M5763" t="s">
        <v>15887</v>
      </c>
      <c r="N5763">
        <v>2.2705555550000001</v>
      </c>
      <c r="O5763">
        <v>0</v>
      </c>
      <c r="P5763">
        <v>2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4.5411109999999999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2773718</v>
      </c>
      <c r="B5764">
        <v>1</v>
      </c>
      <c r="C5764" t="s">
        <v>77</v>
      </c>
      <c r="D5764" t="s">
        <v>124</v>
      </c>
      <c r="E5764" t="s">
        <v>222</v>
      </c>
      <c r="F5764" t="s">
        <v>13727</v>
      </c>
      <c r="G5764" t="s">
        <v>344</v>
      </c>
      <c r="H5764" t="s">
        <v>47</v>
      </c>
      <c r="I5764" t="s">
        <v>129</v>
      </c>
      <c r="J5764" t="s">
        <v>130</v>
      </c>
      <c r="K5764" t="s">
        <v>142</v>
      </c>
      <c r="L5764" t="s">
        <v>15888</v>
      </c>
      <c r="M5764" t="s">
        <v>15889</v>
      </c>
      <c r="N5764">
        <v>0.757222222</v>
      </c>
      <c r="O5764">
        <v>36</v>
      </c>
      <c r="P5764">
        <v>1299</v>
      </c>
      <c r="Q5764">
        <v>0</v>
      </c>
      <c r="R5764">
        <v>0</v>
      </c>
      <c r="S5764">
        <v>0</v>
      </c>
      <c r="T5764">
        <v>0</v>
      </c>
      <c r="U5764">
        <v>27.26</v>
      </c>
      <c r="V5764">
        <v>983.631666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2773719</v>
      </c>
      <c r="B5765">
        <v>1</v>
      </c>
      <c r="C5765" t="s">
        <v>76</v>
      </c>
      <c r="D5765" t="s">
        <v>92</v>
      </c>
      <c r="E5765" t="s">
        <v>153</v>
      </c>
      <c r="F5765" t="s">
        <v>15890</v>
      </c>
      <c r="G5765" t="s">
        <v>155</v>
      </c>
      <c r="H5765" t="s">
        <v>46</v>
      </c>
      <c r="I5765" t="s">
        <v>129</v>
      </c>
      <c r="J5765" t="s">
        <v>130</v>
      </c>
      <c r="K5765" t="s">
        <v>131</v>
      </c>
      <c r="L5765" t="s">
        <v>15891</v>
      </c>
      <c r="M5765" t="s">
        <v>15892</v>
      </c>
      <c r="N5765">
        <v>0.505</v>
      </c>
      <c r="O5765">
        <v>0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0.505</v>
      </c>
      <c r="Y5765">
        <v>0</v>
      </c>
      <c r="Z5765">
        <v>0</v>
      </c>
    </row>
    <row r="5766" spans="1:26" x14ac:dyDescent="0.3">
      <c r="A5766">
        <v>2773722</v>
      </c>
      <c r="B5766">
        <v>1</v>
      </c>
      <c r="C5766" t="s">
        <v>76</v>
      </c>
      <c r="D5766" t="s">
        <v>83</v>
      </c>
      <c r="E5766" t="s">
        <v>167</v>
      </c>
      <c r="F5766" t="s">
        <v>15893</v>
      </c>
      <c r="G5766" t="s">
        <v>160</v>
      </c>
      <c r="H5766" t="s">
        <v>46</v>
      </c>
      <c r="I5766" t="s">
        <v>129</v>
      </c>
      <c r="J5766" t="s">
        <v>130</v>
      </c>
      <c r="K5766" t="s">
        <v>131</v>
      </c>
      <c r="L5766" t="s">
        <v>15894</v>
      </c>
      <c r="M5766" t="s">
        <v>15895</v>
      </c>
      <c r="N5766">
        <v>8.6388887999999997E-2</v>
      </c>
      <c r="O5766">
        <v>0</v>
      </c>
      <c r="P5766">
        <v>322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27.817222000000001</v>
      </c>
      <c r="W5766">
        <v>0</v>
      </c>
      <c r="X5766">
        <v>0</v>
      </c>
      <c r="Y5766">
        <v>0</v>
      </c>
      <c r="Z5766">
        <v>0</v>
      </c>
    </row>
    <row r="5767" spans="1:26" x14ac:dyDescent="0.3">
      <c r="A5767">
        <v>2773726</v>
      </c>
      <c r="B5767">
        <v>1</v>
      </c>
      <c r="C5767" t="s">
        <v>76</v>
      </c>
      <c r="D5767" t="s">
        <v>90</v>
      </c>
      <c r="E5767" t="s">
        <v>126</v>
      </c>
      <c r="F5767" t="s">
        <v>15896</v>
      </c>
      <c r="G5767" t="s">
        <v>160</v>
      </c>
      <c r="H5767" t="s">
        <v>46</v>
      </c>
      <c r="I5767" t="s">
        <v>129</v>
      </c>
      <c r="J5767" t="s">
        <v>130</v>
      </c>
      <c r="K5767" t="s">
        <v>131</v>
      </c>
      <c r="L5767" t="s">
        <v>15897</v>
      </c>
      <c r="M5767" t="s">
        <v>15898</v>
      </c>
      <c r="N5767">
        <v>0.69083333300000005</v>
      </c>
      <c r="O5767">
        <v>0</v>
      </c>
      <c r="P5767">
        <v>20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13.816667000000001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2773729</v>
      </c>
      <c r="B5768">
        <v>1</v>
      </c>
      <c r="C5768" t="s">
        <v>77</v>
      </c>
      <c r="D5768" t="s">
        <v>113</v>
      </c>
      <c r="E5768" t="s">
        <v>167</v>
      </c>
      <c r="F5768" t="s">
        <v>15899</v>
      </c>
      <c r="G5768" t="s">
        <v>160</v>
      </c>
      <c r="H5768" t="s">
        <v>46</v>
      </c>
      <c r="I5768" t="s">
        <v>129</v>
      </c>
      <c r="J5768" t="s">
        <v>130</v>
      </c>
      <c r="K5768" t="s">
        <v>131</v>
      </c>
      <c r="L5768" t="s">
        <v>15900</v>
      </c>
      <c r="M5768" t="s">
        <v>15901</v>
      </c>
      <c r="N5768">
        <v>1.4424999999999999</v>
      </c>
      <c r="O5768">
        <v>0</v>
      </c>
      <c r="P5768">
        <v>0</v>
      </c>
      <c r="Q5768">
        <v>0</v>
      </c>
      <c r="R5768">
        <v>411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592.86749999999995</v>
      </c>
      <c r="Y5768">
        <v>0</v>
      </c>
      <c r="Z5768">
        <v>0</v>
      </c>
    </row>
    <row r="5769" spans="1:26" x14ac:dyDescent="0.3">
      <c r="A5769">
        <v>2773728</v>
      </c>
      <c r="B5769">
        <v>1</v>
      </c>
      <c r="C5769" t="s">
        <v>76</v>
      </c>
      <c r="D5769" t="s">
        <v>79</v>
      </c>
      <c r="E5769" t="s">
        <v>126</v>
      </c>
      <c r="F5769" t="s">
        <v>11179</v>
      </c>
      <c r="G5769" t="s">
        <v>417</v>
      </c>
      <c r="H5769" t="s">
        <v>46</v>
      </c>
      <c r="I5769" t="s">
        <v>129</v>
      </c>
      <c r="J5769" t="s">
        <v>130</v>
      </c>
      <c r="K5769" t="s">
        <v>142</v>
      </c>
      <c r="L5769" t="s">
        <v>15902</v>
      </c>
      <c r="M5769" t="s">
        <v>15903</v>
      </c>
      <c r="N5769">
        <v>6.2450000000000001</v>
      </c>
      <c r="O5769">
        <v>0</v>
      </c>
      <c r="P5769">
        <v>41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256.04500000000002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2773733</v>
      </c>
      <c r="B5770">
        <v>1</v>
      </c>
      <c r="C5770" t="s">
        <v>76</v>
      </c>
      <c r="D5770" t="s">
        <v>95</v>
      </c>
      <c r="E5770" t="s">
        <v>163</v>
      </c>
      <c r="F5770" t="s">
        <v>11842</v>
      </c>
      <c r="G5770" t="s">
        <v>348</v>
      </c>
      <c r="H5770" t="s">
        <v>47</v>
      </c>
      <c r="I5770" t="s">
        <v>129</v>
      </c>
      <c r="J5770" t="s">
        <v>130</v>
      </c>
      <c r="K5770" t="s">
        <v>142</v>
      </c>
      <c r="L5770" t="s">
        <v>15904</v>
      </c>
      <c r="M5770" t="s">
        <v>15905</v>
      </c>
      <c r="N5770">
        <v>7.8038888880000004</v>
      </c>
      <c r="O5770">
        <v>10</v>
      </c>
      <c r="P5770">
        <v>1046</v>
      </c>
      <c r="Q5770">
        <v>0</v>
      </c>
      <c r="R5770">
        <v>0</v>
      </c>
      <c r="S5770">
        <v>0</v>
      </c>
      <c r="T5770">
        <v>0</v>
      </c>
      <c r="U5770">
        <v>78.038888999999998</v>
      </c>
      <c r="V5770">
        <v>8162.8677770000004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2773758</v>
      </c>
      <c r="B5771">
        <v>1</v>
      </c>
      <c r="C5771" t="s">
        <v>76</v>
      </c>
      <c r="D5771" t="s">
        <v>86</v>
      </c>
      <c r="E5771" t="s">
        <v>153</v>
      </c>
      <c r="F5771" t="s">
        <v>15906</v>
      </c>
      <c r="G5771" t="s">
        <v>206</v>
      </c>
      <c r="H5771" t="s">
        <v>46</v>
      </c>
      <c r="I5771" t="s">
        <v>129</v>
      </c>
      <c r="J5771" t="s">
        <v>130</v>
      </c>
      <c r="K5771" t="s">
        <v>131</v>
      </c>
      <c r="L5771" t="s">
        <v>15907</v>
      </c>
      <c r="M5771" t="s">
        <v>15908</v>
      </c>
      <c r="N5771">
        <v>3.434722222</v>
      </c>
      <c r="O5771">
        <v>0</v>
      </c>
      <c r="P5771">
        <v>7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24.043056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2773735</v>
      </c>
      <c r="B5772">
        <v>1</v>
      </c>
      <c r="C5772" t="s">
        <v>76</v>
      </c>
      <c r="D5772" t="s">
        <v>104</v>
      </c>
      <c r="E5772" t="s">
        <v>158</v>
      </c>
      <c r="F5772" t="s">
        <v>1437</v>
      </c>
      <c r="G5772" t="s">
        <v>348</v>
      </c>
      <c r="H5772" t="s">
        <v>47</v>
      </c>
      <c r="I5772" t="s">
        <v>129</v>
      </c>
      <c r="J5772" t="s">
        <v>130</v>
      </c>
      <c r="K5772" t="s">
        <v>142</v>
      </c>
      <c r="L5772" t="s">
        <v>15909</v>
      </c>
      <c r="M5772" t="s">
        <v>15910</v>
      </c>
      <c r="N5772">
        <v>7.6097222220000003</v>
      </c>
      <c r="O5772">
        <v>0</v>
      </c>
      <c r="P5772">
        <v>0</v>
      </c>
      <c r="Q5772">
        <v>8</v>
      </c>
      <c r="R5772">
        <v>1143</v>
      </c>
      <c r="S5772">
        <v>0</v>
      </c>
      <c r="T5772">
        <v>0</v>
      </c>
      <c r="U5772">
        <v>0</v>
      </c>
      <c r="V5772">
        <v>0</v>
      </c>
      <c r="W5772">
        <v>60.877777999999999</v>
      </c>
      <c r="X5772">
        <v>8697.9125000000004</v>
      </c>
      <c r="Y5772">
        <v>0</v>
      </c>
      <c r="Z5772">
        <v>0</v>
      </c>
    </row>
    <row r="5773" spans="1:26" x14ac:dyDescent="0.3">
      <c r="A5773">
        <v>2773740</v>
      </c>
      <c r="B5773">
        <v>1</v>
      </c>
      <c r="C5773" t="s">
        <v>76</v>
      </c>
      <c r="D5773" t="s">
        <v>98</v>
      </c>
      <c r="E5773" t="s">
        <v>126</v>
      </c>
      <c r="F5773" t="s">
        <v>15911</v>
      </c>
      <c r="G5773" t="s">
        <v>128</v>
      </c>
      <c r="H5773" t="s">
        <v>46</v>
      </c>
      <c r="I5773" t="s">
        <v>129</v>
      </c>
      <c r="J5773" t="s">
        <v>130</v>
      </c>
      <c r="K5773" t="s">
        <v>131</v>
      </c>
      <c r="L5773" t="s">
        <v>15912</v>
      </c>
      <c r="M5773" t="s">
        <v>15913</v>
      </c>
      <c r="N5773">
        <v>1.1430555549999999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3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3.4291670000000001</v>
      </c>
    </row>
    <row r="5774" spans="1:26" x14ac:dyDescent="0.3">
      <c r="A5774">
        <v>2773739</v>
      </c>
      <c r="B5774">
        <v>1</v>
      </c>
      <c r="C5774" t="s">
        <v>76</v>
      </c>
      <c r="D5774" t="s">
        <v>92</v>
      </c>
      <c r="E5774" t="s">
        <v>153</v>
      </c>
      <c r="F5774" t="s">
        <v>15914</v>
      </c>
      <c r="G5774" t="s">
        <v>155</v>
      </c>
      <c r="H5774" t="s">
        <v>46</v>
      </c>
      <c r="I5774" t="s">
        <v>129</v>
      </c>
      <c r="J5774" t="s">
        <v>130</v>
      </c>
      <c r="K5774" t="s">
        <v>131</v>
      </c>
      <c r="L5774" t="s">
        <v>15915</v>
      </c>
      <c r="M5774" t="s">
        <v>15916</v>
      </c>
      <c r="N5774">
        <v>3.588055555</v>
      </c>
      <c r="O5774">
        <v>0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3.5880559999999999</v>
      </c>
      <c r="Y5774">
        <v>0</v>
      </c>
      <c r="Z5774">
        <v>0</v>
      </c>
    </row>
    <row r="5775" spans="1:26" x14ac:dyDescent="0.3">
      <c r="A5775">
        <v>2773743</v>
      </c>
      <c r="B5775">
        <v>1</v>
      </c>
      <c r="C5775" t="s">
        <v>77</v>
      </c>
      <c r="D5775" t="s">
        <v>117</v>
      </c>
      <c r="E5775" t="s">
        <v>222</v>
      </c>
      <c r="F5775" t="s">
        <v>15917</v>
      </c>
      <c r="G5775" t="s">
        <v>344</v>
      </c>
      <c r="H5775" t="s">
        <v>47</v>
      </c>
      <c r="I5775" t="s">
        <v>129</v>
      </c>
      <c r="J5775" t="s">
        <v>130</v>
      </c>
      <c r="K5775" t="s">
        <v>142</v>
      </c>
      <c r="L5775" t="s">
        <v>15918</v>
      </c>
      <c r="M5775" t="s">
        <v>15919</v>
      </c>
      <c r="N5775">
        <v>4.2586111109999996</v>
      </c>
      <c r="O5775">
        <v>0</v>
      </c>
      <c r="P5775">
        <v>0</v>
      </c>
      <c r="Q5775">
        <v>6</v>
      </c>
      <c r="R5775">
        <v>2156</v>
      </c>
      <c r="S5775">
        <v>0</v>
      </c>
      <c r="T5775">
        <v>0</v>
      </c>
      <c r="U5775">
        <v>0</v>
      </c>
      <c r="V5775">
        <v>0</v>
      </c>
      <c r="W5775">
        <v>25.551666999999998</v>
      </c>
      <c r="X5775">
        <v>9181.5655549999992</v>
      </c>
      <c r="Y5775">
        <v>0</v>
      </c>
      <c r="Z5775">
        <v>0</v>
      </c>
    </row>
    <row r="5776" spans="1:26" x14ac:dyDescent="0.3">
      <c r="A5776">
        <v>2773744</v>
      </c>
      <c r="B5776">
        <v>1</v>
      </c>
      <c r="C5776" t="s">
        <v>76</v>
      </c>
      <c r="D5776" t="s">
        <v>92</v>
      </c>
      <c r="E5776" t="s">
        <v>222</v>
      </c>
      <c r="F5776" t="s">
        <v>11803</v>
      </c>
      <c r="G5776" t="s">
        <v>344</v>
      </c>
      <c r="H5776" t="s">
        <v>47</v>
      </c>
      <c r="I5776" t="s">
        <v>129</v>
      </c>
      <c r="J5776" t="s">
        <v>130</v>
      </c>
      <c r="K5776" t="s">
        <v>142</v>
      </c>
      <c r="L5776" t="s">
        <v>15920</v>
      </c>
      <c r="M5776" t="s">
        <v>15921</v>
      </c>
      <c r="N5776">
        <v>0.35388888800000001</v>
      </c>
      <c r="O5776">
        <v>0</v>
      </c>
      <c r="P5776">
        <v>0</v>
      </c>
      <c r="Q5776">
        <v>26</v>
      </c>
      <c r="R5776">
        <v>1263</v>
      </c>
      <c r="S5776">
        <v>0</v>
      </c>
      <c r="T5776">
        <v>0</v>
      </c>
      <c r="U5776">
        <v>0</v>
      </c>
      <c r="V5776">
        <v>0</v>
      </c>
      <c r="W5776">
        <v>9.2011109999999992</v>
      </c>
      <c r="X5776">
        <v>446.96166599999998</v>
      </c>
      <c r="Y5776">
        <v>0</v>
      </c>
      <c r="Z5776">
        <v>0</v>
      </c>
    </row>
    <row r="5777" spans="1:26" x14ac:dyDescent="0.3">
      <c r="A5777">
        <v>2773748</v>
      </c>
      <c r="B5777">
        <v>1</v>
      </c>
      <c r="C5777" t="s">
        <v>77</v>
      </c>
      <c r="D5777" t="s">
        <v>119</v>
      </c>
      <c r="E5777" t="s">
        <v>158</v>
      </c>
      <c r="F5777" t="s">
        <v>15922</v>
      </c>
      <c r="G5777" t="s">
        <v>344</v>
      </c>
      <c r="H5777" t="s">
        <v>47</v>
      </c>
      <c r="I5777" t="s">
        <v>129</v>
      </c>
      <c r="J5777" t="s">
        <v>130</v>
      </c>
      <c r="K5777" t="s">
        <v>142</v>
      </c>
      <c r="L5777" t="s">
        <v>15923</v>
      </c>
      <c r="M5777" t="s">
        <v>15924</v>
      </c>
      <c r="N5777">
        <v>6.0988888880000003</v>
      </c>
      <c r="O5777">
        <v>4</v>
      </c>
      <c r="P5777">
        <v>372</v>
      </c>
      <c r="Q5777">
        <v>0</v>
      </c>
      <c r="R5777">
        <v>0</v>
      </c>
      <c r="S5777">
        <v>0</v>
      </c>
      <c r="T5777">
        <v>0</v>
      </c>
      <c r="U5777">
        <v>24.395555999999999</v>
      </c>
      <c r="V5777">
        <v>2268.786666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2773753</v>
      </c>
      <c r="B5778">
        <v>1</v>
      </c>
      <c r="C5778" t="s">
        <v>77</v>
      </c>
      <c r="D5778" t="s">
        <v>114</v>
      </c>
      <c r="E5778" t="s">
        <v>167</v>
      </c>
      <c r="F5778" t="s">
        <v>15925</v>
      </c>
      <c r="G5778" t="s">
        <v>1679</v>
      </c>
      <c r="H5778" t="s">
        <v>46</v>
      </c>
      <c r="I5778" t="s">
        <v>129</v>
      </c>
      <c r="J5778" t="s">
        <v>130</v>
      </c>
      <c r="K5778" t="s">
        <v>131</v>
      </c>
      <c r="L5778" t="s">
        <v>15926</v>
      </c>
      <c r="M5778" t="s">
        <v>15927</v>
      </c>
      <c r="N5778">
        <v>1.9894444440000001</v>
      </c>
      <c r="O5778">
        <v>0</v>
      </c>
      <c r="P5778">
        <v>124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246.69111100000001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2773755</v>
      </c>
      <c r="B5779">
        <v>1</v>
      </c>
      <c r="C5779" t="s">
        <v>76</v>
      </c>
      <c r="D5779" t="s">
        <v>93</v>
      </c>
      <c r="E5779" t="s">
        <v>126</v>
      </c>
      <c r="F5779" t="s">
        <v>14549</v>
      </c>
      <c r="G5779" t="s">
        <v>348</v>
      </c>
      <c r="H5779" t="s">
        <v>46</v>
      </c>
      <c r="I5779" t="s">
        <v>129</v>
      </c>
      <c r="J5779" t="s">
        <v>130</v>
      </c>
      <c r="K5779" t="s">
        <v>142</v>
      </c>
      <c r="L5779" t="s">
        <v>15928</v>
      </c>
      <c r="M5779" t="s">
        <v>15929</v>
      </c>
      <c r="N5779">
        <v>6.3222222219999997</v>
      </c>
      <c r="O5779">
        <v>0</v>
      </c>
      <c r="P5779">
        <v>49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309.78888899999998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2773779</v>
      </c>
      <c r="B5780">
        <v>1</v>
      </c>
      <c r="C5780" t="s">
        <v>76</v>
      </c>
      <c r="D5780" t="s">
        <v>100</v>
      </c>
      <c r="E5780" t="s">
        <v>126</v>
      </c>
      <c r="F5780" t="s">
        <v>15930</v>
      </c>
      <c r="G5780" t="s">
        <v>128</v>
      </c>
      <c r="H5780" t="s">
        <v>46</v>
      </c>
      <c r="I5780" t="s">
        <v>129</v>
      </c>
      <c r="J5780" t="s">
        <v>130</v>
      </c>
      <c r="K5780" t="s">
        <v>131</v>
      </c>
      <c r="L5780" t="s">
        <v>15931</v>
      </c>
      <c r="M5780" t="s">
        <v>15932</v>
      </c>
      <c r="N5780">
        <v>1.0647222220000001</v>
      </c>
      <c r="O5780">
        <v>0</v>
      </c>
      <c r="P5780">
        <v>70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74.530556000000004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2773766</v>
      </c>
      <c r="B5781">
        <v>1</v>
      </c>
      <c r="C5781" t="s">
        <v>77</v>
      </c>
      <c r="D5781" t="s">
        <v>113</v>
      </c>
      <c r="E5781" t="s">
        <v>126</v>
      </c>
      <c r="F5781" t="s">
        <v>15809</v>
      </c>
      <c r="G5781" t="s">
        <v>128</v>
      </c>
      <c r="H5781" t="s">
        <v>46</v>
      </c>
      <c r="I5781" t="s">
        <v>129</v>
      </c>
      <c r="J5781" t="s">
        <v>130</v>
      </c>
      <c r="K5781" t="s">
        <v>131</v>
      </c>
      <c r="L5781" t="s">
        <v>15933</v>
      </c>
      <c r="M5781" t="s">
        <v>15934</v>
      </c>
      <c r="N5781">
        <v>1.696111111</v>
      </c>
      <c r="O5781">
        <v>0</v>
      </c>
      <c r="P5781">
        <v>0</v>
      </c>
      <c r="Q5781">
        <v>0</v>
      </c>
      <c r="R5781">
        <v>79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133.99277799999999</v>
      </c>
      <c r="Y5781">
        <v>0</v>
      </c>
      <c r="Z5781">
        <v>0</v>
      </c>
    </row>
    <row r="5782" spans="1:26" x14ac:dyDescent="0.3">
      <c r="A5782">
        <v>2773762</v>
      </c>
      <c r="B5782">
        <v>1</v>
      </c>
      <c r="C5782" t="s">
        <v>76</v>
      </c>
      <c r="D5782" t="s">
        <v>101</v>
      </c>
      <c r="E5782" t="s">
        <v>153</v>
      </c>
      <c r="F5782" t="s">
        <v>15935</v>
      </c>
      <c r="G5782" t="s">
        <v>155</v>
      </c>
      <c r="H5782" t="s">
        <v>46</v>
      </c>
      <c r="I5782" t="s">
        <v>129</v>
      </c>
      <c r="J5782" t="s">
        <v>130</v>
      </c>
      <c r="K5782" t="s">
        <v>131</v>
      </c>
      <c r="L5782" t="s">
        <v>15936</v>
      </c>
      <c r="M5782" t="s">
        <v>15937</v>
      </c>
      <c r="N5782">
        <v>2.4330555550000001</v>
      </c>
      <c r="O5782">
        <v>0</v>
      </c>
      <c r="P5782">
        <v>21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51.094166999999999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2773761</v>
      </c>
      <c r="B5783">
        <v>1</v>
      </c>
      <c r="C5783" t="s">
        <v>76</v>
      </c>
      <c r="D5783" t="s">
        <v>80</v>
      </c>
      <c r="E5783" t="s">
        <v>167</v>
      </c>
      <c r="F5783" t="s">
        <v>1023</v>
      </c>
      <c r="G5783" t="s">
        <v>348</v>
      </c>
      <c r="H5783" t="s">
        <v>46</v>
      </c>
      <c r="I5783" t="s">
        <v>129</v>
      </c>
      <c r="J5783" t="s">
        <v>130</v>
      </c>
      <c r="K5783" t="s">
        <v>142</v>
      </c>
      <c r="L5783" t="s">
        <v>15938</v>
      </c>
      <c r="M5783" t="s">
        <v>15939</v>
      </c>
      <c r="N5783">
        <v>8.8041666660000004</v>
      </c>
      <c r="O5783">
        <v>0</v>
      </c>
      <c r="P5783">
        <v>1344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11832.799999000001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2773767</v>
      </c>
      <c r="B5784">
        <v>1</v>
      </c>
      <c r="C5784" t="s">
        <v>76</v>
      </c>
      <c r="D5784" t="s">
        <v>90</v>
      </c>
      <c r="E5784" t="s">
        <v>126</v>
      </c>
      <c r="F5784" t="s">
        <v>15940</v>
      </c>
      <c r="G5784" t="s">
        <v>128</v>
      </c>
      <c r="H5784" t="s">
        <v>46</v>
      </c>
      <c r="I5784" t="s">
        <v>129</v>
      </c>
      <c r="J5784" t="s">
        <v>130</v>
      </c>
      <c r="K5784" t="s">
        <v>131</v>
      </c>
      <c r="L5784" t="s">
        <v>15941</v>
      </c>
      <c r="M5784" t="s">
        <v>15942</v>
      </c>
      <c r="N5784">
        <v>6.0097222219999997</v>
      </c>
      <c r="O5784">
        <v>0</v>
      </c>
      <c r="P5784">
        <v>36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216.35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2773770</v>
      </c>
      <c r="B5785">
        <v>1</v>
      </c>
      <c r="C5785" t="s">
        <v>76</v>
      </c>
      <c r="D5785" t="s">
        <v>96</v>
      </c>
      <c r="E5785" t="s">
        <v>153</v>
      </c>
      <c r="F5785" t="s">
        <v>15943</v>
      </c>
      <c r="G5785" t="s">
        <v>155</v>
      </c>
      <c r="H5785" t="s">
        <v>46</v>
      </c>
      <c r="I5785" t="s">
        <v>129</v>
      </c>
      <c r="J5785" t="s">
        <v>130</v>
      </c>
      <c r="K5785" t="s">
        <v>131</v>
      </c>
      <c r="L5785" t="s">
        <v>15944</v>
      </c>
      <c r="M5785" t="s">
        <v>15945</v>
      </c>
      <c r="N5785">
        <v>3.536944444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3.5369440000000001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2773768</v>
      </c>
      <c r="B5786">
        <v>1</v>
      </c>
      <c r="C5786" t="s">
        <v>76</v>
      </c>
      <c r="D5786" t="s">
        <v>90</v>
      </c>
      <c r="E5786" t="s">
        <v>222</v>
      </c>
      <c r="F5786" t="s">
        <v>11973</v>
      </c>
      <c r="G5786" t="s">
        <v>199</v>
      </c>
      <c r="H5786" t="s">
        <v>47</v>
      </c>
      <c r="I5786" t="s">
        <v>129</v>
      </c>
      <c r="J5786" t="s">
        <v>130</v>
      </c>
      <c r="K5786" t="s">
        <v>131</v>
      </c>
      <c r="L5786" t="s">
        <v>15946</v>
      </c>
      <c r="M5786" t="s">
        <v>15947</v>
      </c>
      <c r="N5786">
        <v>0.20222222200000001</v>
      </c>
      <c r="O5786">
        <v>0</v>
      </c>
      <c r="P5786">
        <v>0</v>
      </c>
      <c r="Q5786">
        <v>20</v>
      </c>
      <c r="R5786">
        <v>175</v>
      </c>
      <c r="S5786">
        <v>0</v>
      </c>
      <c r="T5786">
        <v>0</v>
      </c>
      <c r="U5786">
        <v>0</v>
      </c>
      <c r="V5786">
        <v>0</v>
      </c>
      <c r="W5786">
        <v>4.0444440000000004</v>
      </c>
      <c r="X5786">
        <v>35.388888999999999</v>
      </c>
      <c r="Y5786">
        <v>0</v>
      </c>
      <c r="Z5786">
        <v>0</v>
      </c>
    </row>
    <row r="5787" spans="1:26" x14ac:dyDescent="0.3">
      <c r="A5787">
        <v>2773773</v>
      </c>
      <c r="B5787">
        <v>1</v>
      </c>
      <c r="C5787" t="s">
        <v>76</v>
      </c>
      <c r="D5787" t="s">
        <v>106</v>
      </c>
      <c r="E5787" t="s">
        <v>222</v>
      </c>
      <c r="F5787" t="s">
        <v>15948</v>
      </c>
      <c r="G5787" t="s">
        <v>344</v>
      </c>
      <c r="H5787" t="s">
        <v>47</v>
      </c>
      <c r="I5787" t="s">
        <v>129</v>
      </c>
      <c r="J5787" t="s">
        <v>130</v>
      </c>
      <c r="K5787" t="s">
        <v>142</v>
      </c>
      <c r="L5787" t="s">
        <v>15949</v>
      </c>
      <c r="M5787" t="s">
        <v>15950</v>
      </c>
      <c r="N5787">
        <v>7.0844444439999998</v>
      </c>
      <c r="O5787">
        <v>1</v>
      </c>
      <c r="P5787">
        <v>2465</v>
      </c>
      <c r="Q5787">
        <v>0</v>
      </c>
      <c r="R5787">
        <v>0</v>
      </c>
      <c r="S5787">
        <v>0</v>
      </c>
      <c r="T5787">
        <v>0</v>
      </c>
      <c r="U5787">
        <v>7.0844440000000004</v>
      </c>
      <c r="V5787">
        <v>17463.155554000001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2773775</v>
      </c>
      <c r="B5788">
        <v>1</v>
      </c>
      <c r="C5788" t="s">
        <v>76</v>
      </c>
      <c r="D5788" t="s">
        <v>96</v>
      </c>
      <c r="E5788" t="s">
        <v>222</v>
      </c>
      <c r="F5788" t="s">
        <v>15951</v>
      </c>
      <c r="G5788" t="s">
        <v>348</v>
      </c>
      <c r="H5788" t="s">
        <v>47</v>
      </c>
      <c r="I5788" t="s">
        <v>129</v>
      </c>
      <c r="J5788" t="s">
        <v>130</v>
      </c>
      <c r="K5788" t="s">
        <v>142</v>
      </c>
      <c r="L5788" t="s">
        <v>15952</v>
      </c>
      <c r="M5788" t="s">
        <v>15953</v>
      </c>
      <c r="N5788">
        <v>1.227222222</v>
      </c>
      <c r="O5788">
        <v>2</v>
      </c>
      <c r="P5788">
        <v>1278</v>
      </c>
      <c r="Q5788">
        <v>0</v>
      </c>
      <c r="R5788">
        <v>0</v>
      </c>
      <c r="S5788">
        <v>0</v>
      </c>
      <c r="T5788">
        <v>0</v>
      </c>
      <c r="U5788">
        <v>2.4544440000000001</v>
      </c>
      <c r="V5788">
        <v>1568.39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2773776</v>
      </c>
      <c r="B5789">
        <v>1</v>
      </c>
      <c r="C5789" t="s">
        <v>77</v>
      </c>
      <c r="D5789" t="s">
        <v>116</v>
      </c>
      <c r="E5789" t="s">
        <v>158</v>
      </c>
      <c r="F5789" t="s">
        <v>15954</v>
      </c>
      <c r="G5789" t="s">
        <v>199</v>
      </c>
      <c r="H5789" t="s">
        <v>47</v>
      </c>
      <c r="I5789" t="s">
        <v>129</v>
      </c>
      <c r="J5789" t="s">
        <v>130</v>
      </c>
      <c r="K5789" t="s">
        <v>131</v>
      </c>
      <c r="L5789" t="s">
        <v>15955</v>
      </c>
      <c r="M5789" t="s">
        <v>15956</v>
      </c>
      <c r="N5789">
        <v>4.8897222219999996</v>
      </c>
      <c r="O5789">
        <v>42</v>
      </c>
      <c r="P5789">
        <v>43</v>
      </c>
      <c r="Q5789">
        <v>2</v>
      </c>
      <c r="R5789">
        <v>0</v>
      </c>
      <c r="S5789">
        <v>0</v>
      </c>
      <c r="T5789">
        <v>0</v>
      </c>
      <c r="U5789">
        <v>205.36833300000001</v>
      </c>
      <c r="V5789">
        <v>210.25805600000001</v>
      </c>
      <c r="W5789">
        <v>9.7794439999999998</v>
      </c>
      <c r="X5789">
        <v>0</v>
      </c>
      <c r="Y5789">
        <v>0</v>
      </c>
      <c r="Z5789">
        <v>0</v>
      </c>
    </row>
    <row r="5790" spans="1:26" x14ac:dyDescent="0.3">
      <c r="A5790">
        <v>2773783</v>
      </c>
      <c r="B5790">
        <v>1</v>
      </c>
      <c r="C5790" t="s">
        <v>76</v>
      </c>
      <c r="D5790" t="s">
        <v>79</v>
      </c>
      <c r="E5790" t="s">
        <v>153</v>
      </c>
      <c r="F5790" t="s">
        <v>15464</v>
      </c>
      <c r="G5790" t="s">
        <v>206</v>
      </c>
      <c r="H5790" t="s">
        <v>46</v>
      </c>
      <c r="I5790" t="s">
        <v>129</v>
      </c>
      <c r="J5790" t="s">
        <v>130</v>
      </c>
      <c r="K5790" t="s">
        <v>131</v>
      </c>
      <c r="L5790" t="s">
        <v>15957</v>
      </c>
      <c r="M5790" t="s">
        <v>15958</v>
      </c>
      <c r="N5790">
        <v>0.73333333300000003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0.73333300000000001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2773799</v>
      </c>
      <c r="B5791">
        <v>1</v>
      </c>
      <c r="C5791" t="s">
        <v>77</v>
      </c>
      <c r="D5791" t="s">
        <v>109</v>
      </c>
      <c r="E5791" t="s">
        <v>222</v>
      </c>
      <c r="F5791" t="s">
        <v>15959</v>
      </c>
      <c r="G5791" t="s">
        <v>199</v>
      </c>
      <c r="H5791" t="s">
        <v>47</v>
      </c>
      <c r="I5791" t="s">
        <v>129</v>
      </c>
      <c r="J5791" t="s">
        <v>130</v>
      </c>
      <c r="K5791" t="s">
        <v>131</v>
      </c>
      <c r="L5791" t="s">
        <v>15960</v>
      </c>
      <c r="M5791" t="s">
        <v>15961</v>
      </c>
      <c r="N5791">
        <v>0.84444444399999996</v>
      </c>
      <c r="O5791">
        <v>40</v>
      </c>
      <c r="P5791">
        <v>389</v>
      </c>
      <c r="Q5791">
        <v>0</v>
      </c>
      <c r="R5791">
        <v>0</v>
      </c>
      <c r="S5791">
        <v>0</v>
      </c>
      <c r="T5791">
        <v>66</v>
      </c>
      <c r="U5791">
        <v>33.777777999999998</v>
      </c>
      <c r="V5791">
        <v>328.48888899999997</v>
      </c>
      <c r="W5791">
        <v>0</v>
      </c>
      <c r="X5791">
        <v>0</v>
      </c>
      <c r="Y5791">
        <v>0</v>
      </c>
      <c r="Z5791">
        <v>55.733333000000002</v>
      </c>
    </row>
    <row r="5792" spans="1:26" x14ac:dyDescent="0.3">
      <c r="A5792">
        <v>2773790</v>
      </c>
      <c r="B5792">
        <v>1</v>
      </c>
      <c r="C5792" t="s">
        <v>76</v>
      </c>
      <c r="D5792" t="s">
        <v>89</v>
      </c>
      <c r="E5792" t="s">
        <v>222</v>
      </c>
      <c r="F5792" t="s">
        <v>15962</v>
      </c>
      <c r="G5792" t="s">
        <v>348</v>
      </c>
      <c r="H5792" t="s">
        <v>47</v>
      </c>
      <c r="I5792" t="s">
        <v>129</v>
      </c>
      <c r="J5792" t="s">
        <v>130</v>
      </c>
      <c r="K5792" t="s">
        <v>142</v>
      </c>
      <c r="L5792" t="s">
        <v>15963</v>
      </c>
      <c r="M5792" t="s">
        <v>15964</v>
      </c>
      <c r="N5792">
        <v>2.3991666660000002</v>
      </c>
      <c r="O5792">
        <v>5</v>
      </c>
      <c r="P5792">
        <v>2824</v>
      </c>
      <c r="Q5792">
        <v>0</v>
      </c>
      <c r="R5792">
        <v>0</v>
      </c>
      <c r="S5792">
        <v>0</v>
      </c>
      <c r="T5792">
        <v>0</v>
      </c>
      <c r="U5792">
        <v>11.995832999999999</v>
      </c>
      <c r="V5792">
        <v>6775.2466649999997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2773791</v>
      </c>
      <c r="B5793">
        <v>1</v>
      </c>
      <c r="C5793" t="s">
        <v>76</v>
      </c>
      <c r="D5793" t="s">
        <v>93</v>
      </c>
      <c r="E5793" t="s">
        <v>126</v>
      </c>
      <c r="F5793" t="s">
        <v>15965</v>
      </c>
      <c r="G5793" t="s">
        <v>135</v>
      </c>
      <c r="H5793" t="s">
        <v>46</v>
      </c>
      <c r="I5793" t="s">
        <v>129</v>
      </c>
      <c r="J5793" t="s">
        <v>130</v>
      </c>
      <c r="K5793" t="s">
        <v>131</v>
      </c>
      <c r="L5793" t="s">
        <v>15966</v>
      </c>
      <c r="M5793" t="s">
        <v>15967</v>
      </c>
      <c r="N5793">
        <v>2.181944444</v>
      </c>
      <c r="O5793">
        <v>0</v>
      </c>
      <c r="P5793">
        <v>60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130.91666699999999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2773797</v>
      </c>
      <c r="B5794">
        <v>1</v>
      </c>
      <c r="C5794" t="s">
        <v>76</v>
      </c>
      <c r="D5794" t="s">
        <v>101</v>
      </c>
      <c r="E5794" t="s">
        <v>163</v>
      </c>
      <c r="F5794" t="s">
        <v>15968</v>
      </c>
      <c r="G5794" t="s">
        <v>348</v>
      </c>
      <c r="H5794" t="s">
        <v>47</v>
      </c>
      <c r="I5794" t="s">
        <v>129</v>
      </c>
      <c r="J5794" t="s">
        <v>130</v>
      </c>
      <c r="K5794" t="s">
        <v>142</v>
      </c>
      <c r="L5794" t="s">
        <v>15969</v>
      </c>
      <c r="M5794" t="s">
        <v>15970</v>
      </c>
      <c r="N5794">
        <v>8.1227777769999996</v>
      </c>
      <c r="O5794">
        <v>0</v>
      </c>
      <c r="P5794">
        <v>60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487.36666700000001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2773803</v>
      </c>
      <c r="B5795">
        <v>1</v>
      </c>
      <c r="C5795" t="s">
        <v>77</v>
      </c>
      <c r="D5795" t="s">
        <v>117</v>
      </c>
      <c r="E5795" t="s">
        <v>158</v>
      </c>
      <c r="F5795" t="s">
        <v>10134</v>
      </c>
      <c r="G5795" t="s">
        <v>199</v>
      </c>
      <c r="H5795" t="s">
        <v>47</v>
      </c>
      <c r="I5795" t="s">
        <v>129</v>
      </c>
      <c r="J5795" t="s">
        <v>130</v>
      </c>
      <c r="K5795" t="s">
        <v>131</v>
      </c>
      <c r="L5795" t="s">
        <v>15971</v>
      </c>
      <c r="M5795" t="s">
        <v>15972</v>
      </c>
      <c r="N5795">
        <v>0.397777777</v>
      </c>
      <c r="O5795">
        <v>0</v>
      </c>
      <c r="P5795">
        <v>0</v>
      </c>
      <c r="Q5795">
        <v>5</v>
      </c>
      <c r="R5795">
        <v>597</v>
      </c>
      <c r="S5795">
        <v>0</v>
      </c>
      <c r="T5795">
        <v>0</v>
      </c>
      <c r="U5795">
        <v>0</v>
      </c>
      <c r="V5795">
        <v>0</v>
      </c>
      <c r="W5795">
        <v>1.9888889999999999</v>
      </c>
      <c r="X5795">
        <v>237.473333</v>
      </c>
      <c r="Y5795">
        <v>0</v>
      </c>
      <c r="Z5795">
        <v>0</v>
      </c>
    </row>
    <row r="5796" spans="1:26" x14ac:dyDescent="0.3">
      <c r="A5796">
        <v>2773800</v>
      </c>
      <c r="B5796">
        <v>1</v>
      </c>
      <c r="C5796" t="s">
        <v>77</v>
      </c>
      <c r="D5796" t="s">
        <v>109</v>
      </c>
      <c r="E5796" t="s">
        <v>158</v>
      </c>
      <c r="F5796" t="s">
        <v>15973</v>
      </c>
      <c r="G5796" t="s">
        <v>417</v>
      </c>
      <c r="H5796" t="s">
        <v>47</v>
      </c>
      <c r="I5796" t="s">
        <v>129</v>
      </c>
      <c r="J5796" t="s">
        <v>130</v>
      </c>
      <c r="K5796" t="s">
        <v>142</v>
      </c>
      <c r="L5796" t="s">
        <v>15974</v>
      </c>
      <c r="M5796" t="s">
        <v>15975</v>
      </c>
      <c r="N5796">
        <v>6.4355555549999997</v>
      </c>
      <c r="O5796">
        <v>0</v>
      </c>
      <c r="P5796">
        <v>906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5830.6133330000002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2773801</v>
      </c>
      <c r="B5797">
        <v>1</v>
      </c>
      <c r="C5797" t="s">
        <v>77</v>
      </c>
      <c r="D5797" t="s">
        <v>113</v>
      </c>
      <c r="E5797" t="s">
        <v>163</v>
      </c>
      <c r="F5797" t="s">
        <v>13930</v>
      </c>
      <c r="G5797" t="s">
        <v>348</v>
      </c>
      <c r="H5797" t="s">
        <v>47</v>
      </c>
      <c r="I5797" t="s">
        <v>129</v>
      </c>
      <c r="J5797" t="s">
        <v>130</v>
      </c>
      <c r="K5797" t="s">
        <v>142</v>
      </c>
      <c r="L5797" t="s">
        <v>15976</v>
      </c>
      <c r="M5797" t="s">
        <v>15977</v>
      </c>
      <c r="N5797">
        <v>8.2438888880000007</v>
      </c>
      <c r="O5797">
        <v>0</v>
      </c>
      <c r="P5797">
        <v>0</v>
      </c>
      <c r="Q5797">
        <v>1</v>
      </c>
      <c r="R5797">
        <v>671</v>
      </c>
      <c r="S5797">
        <v>0</v>
      </c>
      <c r="T5797">
        <v>0</v>
      </c>
      <c r="U5797">
        <v>0</v>
      </c>
      <c r="V5797">
        <v>0</v>
      </c>
      <c r="W5797">
        <v>8.2438889999999994</v>
      </c>
      <c r="X5797">
        <v>5531.6494439999997</v>
      </c>
      <c r="Y5797">
        <v>0</v>
      </c>
      <c r="Z5797">
        <v>0</v>
      </c>
    </row>
    <row r="5798" spans="1:26" x14ac:dyDescent="0.3">
      <c r="A5798">
        <v>2773807</v>
      </c>
      <c r="B5798">
        <v>1</v>
      </c>
      <c r="C5798" t="s">
        <v>77</v>
      </c>
      <c r="D5798" t="s">
        <v>122</v>
      </c>
      <c r="E5798" t="s">
        <v>163</v>
      </c>
      <c r="F5798" t="s">
        <v>1394</v>
      </c>
      <c r="G5798" t="s">
        <v>264</v>
      </c>
      <c r="H5798" t="s">
        <v>47</v>
      </c>
      <c r="I5798" t="s">
        <v>129</v>
      </c>
      <c r="J5798" t="s">
        <v>130</v>
      </c>
      <c r="K5798" t="s">
        <v>131</v>
      </c>
      <c r="L5798" t="s">
        <v>15978</v>
      </c>
      <c r="M5798" t="s">
        <v>15979</v>
      </c>
      <c r="N5798">
        <v>2.4024999999999999</v>
      </c>
      <c r="O5798">
        <v>0</v>
      </c>
      <c r="P5798">
        <v>0</v>
      </c>
      <c r="Q5798">
        <v>6</v>
      </c>
      <c r="R5798">
        <v>179</v>
      </c>
      <c r="S5798">
        <v>4</v>
      </c>
      <c r="T5798">
        <v>83</v>
      </c>
      <c r="U5798">
        <v>0</v>
      </c>
      <c r="V5798">
        <v>0</v>
      </c>
      <c r="W5798">
        <v>14.414999999999999</v>
      </c>
      <c r="X5798">
        <v>430.04750000000001</v>
      </c>
      <c r="Y5798">
        <v>9.61</v>
      </c>
      <c r="Z5798">
        <v>199.4075</v>
      </c>
    </row>
    <row r="5799" spans="1:26" x14ac:dyDescent="0.3">
      <c r="A5799">
        <v>2773805</v>
      </c>
      <c r="B5799">
        <v>1</v>
      </c>
      <c r="C5799" t="s">
        <v>76</v>
      </c>
      <c r="D5799" t="s">
        <v>83</v>
      </c>
      <c r="E5799" t="s">
        <v>167</v>
      </c>
      <c r="F5799" t="s">
        <v>15980</v>
      </c>
      <c r="G5799" t="s">
        <v>348</v>
      </c>
      <c r="H5799" t="s">
        <v>46</v>
      </c>
      <c r="I5799" t="s">
        <v>129</v>
      </c>
      <c r="J5799" t="s">
        <v>130</v>
      </c>
      <c r="K5799" t="s">
        <v>142</v>
      </c>
      <c r="L5799" t="s">
        <v>15981</v>
      </c>
      <c r="M5799" t="s">
        <v>15982</v>
      </c>
      <c r="N5799">
        <v>1.8486111110000001</v>
      </c>
      <c r="O5799">
        <v>0</v>
      </c>
      <c r="P5799">
        <v>17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31.426389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2773817</v>
      </c>
      <c r="B5800">
        <v>1</v>
      </c>
      <c r="C5800" t="s">
        <v>76</v>
      </c>
      <c r="D5800" t="s">
        <v>83</v>
      </c>
      <c r="E5800" t="s">
        <v>153</v>
      </c>
      <c r="F5800" t="s">
        <v>15983</v>
      </c>
      <c r="G5800" t="s">
        <v>206</v>
      </c>
      <c r="H5800" t="s">
        <v>46</v>
      </c>
      <c r="I5800" t="s">
        <v>129</v>
      </c>
      <c r="J5800" t="s">
        <v>130</v>
      </c>
      <c r="K5800" t="s">
        <v>131</v>
      </c>
      <c r="L5800" t="s">
        <v>15984</v>
      </c>
      <c r="M5800" t="s">
        <v>15985</v>
      </c>
      <c r="N5800">
        <v>4.2313888879999997</v>
      </c>
      <c r="O5800">
        <v>0</v>
      </c>
      <c r="P5800">
        <v>6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25.388332999999999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2773808</v>
      </c>
      <c r="B5801">
        <v>1</v>
      </c>
      <c r="C5801" t="s">
        <v>77</v>
      </c>
      <c r="D5801" t="s">
        <v>123</v>
      </c>
      <c r="E5801" t="s">
        <v>158</v>
      </c>
      <c r="F5801" t="s">
        <v>15986</v>
      </c>
      <c r="G5801" t="s">
        <v>199</v>
      </c>
      <c r="H5801" t="s">
        <v>47</v>
      </c>
      <c r="I5801" t="s">
        <v>129</v>
      </c>
      <c r="J5801" t="s">
        <v>130</v>
      </c>
      <c r="K5801" t="s">
        <v>131</v>
      </c>
      <c r="L5801" t="s">
        <v>15987</v>
      </c>
      <c r="M5801" t="s">
        <v>15988</v>
      </c>
      <c r="N5801">
        <v>9.0549999999999997</v>
      </c>
      <c r="O5801">
        <v>33</v>
      </c>
      <c r="P5801">
        <v>9</v>
      </c>
      <c r="Q5801">
        <v>0</v>
      </c>
      <c r="R5801">
        <v>0</v>
      </c>
      <c r="S5801">
        <v>0</v>
      </c>
      <c r="T5801">
        <v>0</v>
      </c>
      <c r="U5801">
        <v>298.815</v>
      </c>
      <c r="V5801">
        <v>81.495000000000005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2773812</v>
      </c>
      <c r="B5802">
        <v>1</v>
      </c>
      <c r="C5802" t="s">
        <v>76</v>
      </c>
      <c r="D5802" t="s">
        <v>90</v>
      </c>
      <c r="E5802" t="s">
        <v>222</v>
      </c>
      <c r="F5802" t="s">
        <v>2998</v>
      </c>
      <c r="G5802" t="s">
        <v>199</v>
      </c>
      <c r="H5802" t="s">
        <v>47</v>
      </c>
      <c r="I5802" t="s">
        <v>129</v>
      </c>
      <c r="J5802" t="s">
        <v>130</v>
      </c>
      <c r="K5802" t="s">
        <v>131</v>
      </c>
      <c r="L5802" t="s">
        <v>15989</v>
      </c>
      <c r="M5802" t="s">
        <v>15990</v>
      </c>
      <c r="N5802">
        <v>0.13972222200000001</v>
      </c>
      <c r="O5802">
        <v>0</v>
      </c>
      <c r="P5802">
        <v>0</v>
      </c>
      <c r="Q5802">
        <v>10</v>
      </c>
      <c r="R5802">
        <v>35</v>
      </c>
      <c r="S5802">
        <v>0</v>
      </c>
      <c r="T5802">
        <v>0</v>
      </c>
      <c r="U5802">
        <v>0</v>
      </c>
      <c r="V5802">
        <v>0</v>
      </c>
      <c r="W5802">
        <v>1.397222</v>
      </c>
      <c r="X5802">
        <v>4.8902780000000003</v>
      </c>
      <c r="Y5802">
        <v>0</v>
      </c>
      <c r="Z5802">
        <v>0</v>
      </c>
    </row>
    <row r="5803" spans="1:26" x14ac:dyDescent="0.3">
      <c r="A5803">
        <v>2773823</v>
      </c>
      <c r="B5803">
        <v>1</v>
      </c>
      <c r="C5803" t="s">
        <v>77</v>
      </c>
      <c r="D5803" t="s">
        <v>123</v>
      </c>
      <c r="E5803" t="s">
        <v>163</v>
      </c>
      <c r="F5803" t="s">
        <v>15991</v>
      </c>
      <c r="G5803" t="s">
        <v>264</v>
      </c>
      <c r="H5803" t="s">
        <v>47</v>
      </c>
      <c r="I5803" t="s">
        <v>129</v>
      </c>
      <c r="J5803" t="s">
        <v>130</v>
      </c>
      <c r="K5803" t="s">
        <v>131</v>
      </c>
      <c r="L5803" t="s">
        <v>15992</v>
      </c>
      <c r="M5803" t="s">
        <v>15993</v>
      </c>
      <c r="N5803">
        <v>7.0461111110000001</v>
      </c>
      <c r="O5803">
        <v>16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112.73777800000001</v>
      </c>
      <c r="V5803">
        <v>0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2773816</v>
      </c>
      <c r="B5804">
        <v>1</v>
      </c>
      <c r="C5804" t="s">
        <v>76</v>
      </c>
      <c r="D5804" t="s">
        <v>90</v>
      </c>
      <c r="E5804" t="s">
        <v>126</v>
      </c>
      <c r="F5804" t="s">
        <v>15994</v>
      </c>
      <c r="G5804" t="s">
        <v>344</v>
      </c>
      <c r="H5804" t="s">
        <v>46</v>
      </c>
      <c r="I5804" t="s">
        <v>129</v>
      </c>
      <c r="J5804" t="s">
        <v>130</v>
      </c>
      <c r="K5804" t="s">
        <v>142</v>
      </c>
      <c r="L5804" t="s">
        <v>15995</v>
      </c>
      <c r="M5804" t="s">
        <v>15996</v>
      </c>
      <c r="N5804">
        <v>7.0955555549999998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45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319.3</v>
      </c>
    </row>
    <row r="5805" spans="1:26" x14ac:dyDescent="0.3">
      <c r="A5805">
        <v>2773818</v>
      </c>
      <c r="B5805">
        <v>1</v>
      </c>
      <c r="C5805" t="s">
        <v>76</v>
      </c>
      <c r="D5805" t="s">
        <v>103</v>
      </c>
      <c r="E5805" t="s">
        <v>126</v>
      </c>
      <c r="F5805" t="s">
        <v>15997</v>
      </c>
      <c r="G5805" t="s">
        <v>160</v>
      </c>
      <c r="H5805" t="s">
        <v>46</v>
      </c>
      <c r="I5805" t="s">
        <v>129</v>
      </c>
      <c r="J5805" t="s">
        <v>130</v>
      </c>
      <c r="K5805" t="s">
        <v>131</v>
      </c>
      <c r="L5805" t="s">
        <v>15998</v>
      </c>
      <c r="M5805" t="s">
        <v>15999</v>
      </c>
      <c r="N5805">
        <v>2.6691666660000002</v>
      </c>
      <c r="O5805">
        <v>0</v>
      </c>
      <c r="P5805">
        <v>0</v>
      </c>
      <c r="Q5805">
        <v>0</v>
      </c>
      <c r="R5805">
        <v>137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365.67583300000001</v>
      </c>
      <c r="Y5805">
        <v>0</v>
      </c>
      <c r="Z5805">
        <v>0</v>
      </c>
    </row>
    <row r="5806" spans="1:26" x14ac:dyDescent="0.3">
      <c r="A5806">
        <v>2773820</v>
      </c>
      <c r="B5806">
        <v>1</v>
      </c>
      <c r="C5806" t="s">
        <v>77</v>
      </c>
      <c r="D5806" t="s">
        <v>123</v>
      </c>
      <c r="E5806" t="s">
        <v>158</v>
      </c>
      <c r="F5806" t="s">
        <v>2379</v>
      </c>
      <c r="G5806" t="s">
        <v>199</v>
      </c>
      <c r="H5806" t="s">
        <v>47</v>
      </c>
      <c r="I5806" t="s">
        <v>129</v>
      </c>
      <c r="J5806" t="s">
        <v>130</v>
      </c>
      <c r="K5806" t="s">
        <v>131</v>
      </c>
      <c r="L5806" t="s">
        <v>16000</v>
      </c>
      <c r="M5806" t="s">
        <v>16001</v>
      </c>
      <c r="N5806">
        <v>0.13972222200000001</v>
      </c>
      <c r="O5806">
        <v>317</v>
      </c>
      <c r="P5806">
        <v>51</v>
      </c>
      <c r="Q5806">
        <v>0</v>
      </c>
      <c r="R5806">
        <v>0</v>
      </c>
      <c r="S5806">
        <v>0</v>
      </c>
      <c r="T5806">
        <v>0</v>
      </c>
      <c r="U5806">
        <v>44.291944000000001</v>
      </c>
      <c r="V5806">
        <v>7.1258330000000001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2773822</v>
      </c>
      <c r="B5807">
        <v>1</v>
      </c>
      <c r="C5807" t="s">
        <v>77</v>
      </c>
      <c r="D5807" t="s">
        <v>116</v>
      </c>
      <c r="E5807" t="s">
        <v>222</v>
      </c>
      <c r="F5807" t="s">
        <v>8275</v>
      </c>
      <c r="G5807" t="s">
        <v>199</v>
      </c>
      <c r="H5807" t="s">
        <v>47</v>
      </c>
      <c r="I5807" t="s">
        <v>129</v>
      </c>
      <c r="J5807" t="s">
        <v>130</v>
      </c>
      <c r="K5807" t="s">
        <v>131</v>
      </c>
      <c r="L5807" t="s">
        <v>16002</v>
      </c>
      <c r="M5807" t="s">
        <v>16003</v>
      </c>
      <c r="N5807">
        <v>1.981666666</v>
      </c>
      <c r="O5807">
        <v>617</v>
      </c>
      <c r="P5807">
        <v>3010</v>
      </c>
      <c r="Q5807">
        <v>0</v>
      </c>
      <c r="R5807">
        <v>0</v>
      </c>
      <c r="S5807">
        <v>0</v>
      </c>
      <c r="T5807">
        <v>0</v>
      </c>
      <c r="U5807">
        <v>1222.6883330000001</v>
      </c>
      <c r="V5807">
        <v>5964.8166650000003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2773827</v>
      </c>
      <c r="B5808">
        <v>1</v>
      </c>
      <c r="C5808" t="s">
        <v>76</v>
      </c>
      <c r="D5808" t="s">
        <v>83</v>
      </c>
      <c r="E5808" t="s">
        <v>126</v>
      </c>
      <c r="F5808" t="s">
        <v>15789</v>
      </c>
      <c r="G5808" t="s">
        <v>128</v>
      </c>
      <c r="H5808" t="s">
        <v>46</v>
      </c>
      <c r="I5808" t="s">
        <v>129</v>
      </c>
      <c r="J5808" t="s">
        <v>130</v>
      </c>
      <c r="K5808" t="s">
        <v>131</v>
      </c>
      <c r="L5808" t="s">
        <v>16004</v>
      </c>
      <c r="M5808" t="s">
        <v>16005</v>
      </c>
      <c r="N5808">
        <v>4.5552777769999997</v>
      </c>
      <c r="O5808">
        <v>0</v>
      </c>
      <c r="P5808">
        <v>15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68.329166999999998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2773849</v>
      </c>
      <c r="B5809">
        <v>1</v>
      </c>
      <c r="C5809" t="s">
        <v>76</v>
      </c>
      <c r="D5809" t="s">
        <v>79</v>
      </c>
      <c r="E5809" t="s">
        <v>167</v>
      </c>
      <c r="F5809" t="s">
        <v>16006</v>
      </c>
      <c r="G5809" t="s">
        <v>348</v>
      </c>
      <c r="H5809" t="s">
        <v>46</v>
      </c>
      <c r="I5809" t="s">
        <v>129</v>
      </c>
      <c r="J5809" t="s">
        <v>130</v>
      </c>
      <c r="K5809" t="s">
        <v>142</v>
      </c>
      <c r="L5809" t="s">
        <v>16007</v>
      </c>
      <c r="M5809" t="s">
        <v>16008</v>
      </c>
      <c r="N5809">
        <v>1.9636111110000001</v>
      </c>
      <c r="O5809">
        <v>0</v>
      </c>
      <c r="P5809">
        <v>543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1066.2408330000001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2773826</v>
      </c>
      <c r="B5810">
        <v>1</v>
      </c>
      <c r="C5810" t="s">
        <v>76</v>
      </c>
      <c r="D5810" t="s">
        <v>92</v>
      </c>
      <c r="E5810" t="s">
        <v>222</v>
      </c>
      <c r="F5810" t="s">
        <v>11803</v>
      </c>
      <c r="G5810" t="s">
        <v>348</v>
      </c>
      <c r="H5810" t="s">
        <v>47</v>
      </c>
      <c r="I5810" t="s">
        <v>129</v>
      </c>
      <c r="J5810" t="s">
        <v>130</v>
      </c>
      <c r="K5810" t="s">
        <v>142</v>
      </c>
      <c r="L5810" t="s">
        <v>16009</v>
      </c>
      <c r="M5810" t="s">
        <v>16010</v>
      </c>
      <c r="N5810">
        <v>8.1425000000000001</v>
      </c>
      <c r="O5810">
        <v>0</v>
      </c>
      <c r="P5810">
        <v>0</v>
      </c>
      <c r="Q5810">
        <v>26</v>
      </c>
      <c r="R5810">
        <v>1263</v>
      </c>
      <c r="S5810">
        <v>0</v>
      </c>
      <c r="T5810">
        <v>0</v>
      </c>
      <c r="U5810">
        <v>0</v>
      </c>
      <c r="V5810">
        <v>0</v>
      </c>
      <c r="W5810">
        <v>211.70500000000001</v>
      </c>
      <c r="X5810">
        <v>10283.977500000001</v>
      </c>
      <c r="Y5810">
        <v>0</v>
      </c>
      <c r="Z5810">
        <v>0</v>
      </c>
    </row>
    <row r="5811" spans="1:26" x14ac:dyDescent="0.3">
      <c r="A5811">
        <v>2773830</v>
      </c>
      <c r="B5811">
        <v>1</v>
      </c>
      <c r="C5811" t="s">
        <v>76</v>
      </c>
      <c r="D5811" t="s">
        <v>100</v>
      </c>
      <c r="E5811" t="s">
        <v>163</v>
      </c>
      <c r="F5811" t="s">
        <v>16011</v>
      </c>
      <c r="G5811" t="s">
        <v>199</v>
      </c>
      <c r="H5811" t="s">
        <v>47</v>
      </c>
      <c r="I5811" t="s">
        <v>129</v>
      </c>
      <c r="J5811" t="s">
        <v>130</v>
      </c>
      <c r="K5811" t="s">
        <v>131</v>
      </c>
      <c r="L5811" t="s">
        <v>16012</v>
      </c>
      <c r="M5811" t="s">
        <v>16013</v>
      </c>
      <c r="N5811">
        <v>7.2222222000000003E-2</v>
      </c>
      <c r="O5811">
        <v>0</v>
      </c>
      <c r="P5811">
        <v>1654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119.455555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2773831</v>
      </c>
      <c r="B5812">
        <v>1</v>
      </c>
      <c r="C5812" t="s">
        <v>76</v>
      </c>
      <c r="D5812" t="s">
        <v>95</v>
      </c>
      <c r="E5812" t="s">
        <v>163</v>
      </c>
      <c r="F5812" t="s">
        <v>16014</v>
      </c>
      <c r="G5812" t="s">
        <v>348</v>
      </c>
      <c r="H5812" t="s">
        <v>47</v>
      </c>
      <c r="I5812" t="s">
        <v>129</v>
      </c>
      <c r="J5812" t="s">
        <v>130</v>
      </c>
      <c r="K5812" t="s">
        <v>142</v>
      </c>
      <c r="L5812" t="s">
        <v>16015</v>
      </c>
      <c r="M5812" t="s">
        <v>16016</v>
      </c>
      <c r="N5812">
        <v>6.875555555</v>
      </c>
      <c r="O5812">
        <v>2</v>
      </c>
      <c r="P5812">
        <v>344</v>
      </c>
      <c r="Q5812">
        <v>0</v>
      </c>
      <c r="R5812">
        <v>0</v>
      </c>
      <c r="S5812">
        <v>0</v>
      </c>
      <c r="T5812">
        <v>0</v>
      </c>
      <c r="U5812">
        <v>13.751111</v>
      </c>
      <c r="V5812">
        <v>2365.1911110000001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2773833</v>
      </c>
      <c r="B5813">
        <v>1</v>
      </c>
      <c r="C5813" t="s">
        <v>77</v>
      </c>
      <c r="D5813" t="s">
        <v>119</v>
      </c>
      <c r="E5813" t="s">
        <v>153</v>
      </c>
      <c r="F5813" t="s">
        <v>16017</v>
      </c>
      <c r="G5813" t="s">
        <v>249</v>
      </c>
      <c r="H5813" t="s">
        <v>46</v>
      </c>
      <c r="I5813" t="s">
        <v>129</v>
      </c>
      <c r="J5813" t="s">
        <v>130</v>
      </c>
      <c r="K5813" t="s">
        <v>131</v>
      </c>
      <c r="L5813" t="s">
        <v>16018</v>
      </c>
      <c r="M5813" t="s">
        <v>16019</v>
      </c>
      <c r="N5813">
        <v>1.4063888879999999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1.4063889999999999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2773834</v>
      </c>
      <c r="B5814">
        <v>1</v>
      </c>
      <c r="C5814" t="s">
        <v>77</v>
      </c>
      <c r="D5814" t="s">
        <v>113</v>
      </c>
      <c r="E5814" t="s">
        <v>126</v>
      </c>
      <c r="F5814" t="s">
        <v>16020</v>
      </c>
      <c r="G5814" t="s">
        <v>578</v>
      </c>
      <c r="H5814" t="s">
        <v>46</v>
      </c>
      <c r="I5814" t="s">
        <v>129</v>
      </c>
      <c r="J5814" t="s">
        <v>15</v>
      </c>
      <c r="K5814" t="s">
        <v>131</v>
      </c>
      <c r="L5814" t="s">
        <v>16021</v>
      </c>
      <c r="M5814" t="s">
        <v>16022</v>
      </c>
      <c r="N5814">
        <v>3.744444444</v>
      </c>
      <c r="O5814">
        <v>0</v>
      </c>
      <c r="P5814">
        <v>0</v>
      </c>
      <c r="Q5814">
        <v>0</v>
      </c>
      <c r="R5814">
        <v>23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86.122221999999994</v>
      </c>
      <c r="Y5814">
        <v>0</v>
      </c>
      <c r="Z5814">
        <v>0</v>
      </c>
    </row>
    <row r="5815" spans="1:26" x14ac:dyDescent="0.3">
      <c r="A5815">
        <v>2773835</v>
      </c>
      <c r="B5815">
        <v>1</v>
      </c>
      <c r="C5815" t="s">
        <v>76</v>
      </c>
      <c r="D5815" t="s">
        <v>82</v>
      </c>
      <c r="E5815" t="s">
        <v>167</v>
      </c>
      <c r="F5815" t="s">
        <v>16023</v>
      </c>
      <c r="G5815" t="s">
        <v>344</v>
      </c>
      <c r="H5815" t="s">
        <v>46</v>
      </c>
      <c r="I5815" t="s">
        <v>129</v>
      </c>
      <c r="J5815" t="s">
        <v>130</v>
      </c>
      <c r="K5815" t="s">
        <v>142</v>
      </c>
      <c r="L5815" t="s">
        <v>16024</v>
      </c>
      <c r="M5815" t="s">
        <v>16025</v>
      </c>
      <c r="N5815">
        <v>1.0772222220000001</v>
      </c>
      <c r="O5815">
        <v>0</v>
      </c>
      <c r="P5815">
        <v>566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609.70777799999996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2773842</v>
      </c>
      <c r="B5816">
        <v>1</v>
      </c>
      <c r="C5816" t="s">
        <v>76</v>
      </c>
      <c r="D5816" t="s">
        <v>92</v>
      </c>
      <c r="E5816" t="s">
        <v>153</v>
      </c>
      <c r="F5816" t="s">
        <v>16026</v>
      </c>
      <c r="G5816" t="s">
        <v>578</v>
      </c>
      <c r="H5816" t="s">
        <v>46</v>
      </c>
      <c r="I5816" t="s">
        <v>129</v>
      </c>
      <c r="J5816" t="s">
        <v>15</v>
      </c>
      <c r="K5816" t="s">
        <v>131</v>
      </c>
      <c r="L5816" t="s">
        <v>16027</v>
      </c>
      <c r="M5816" t="s">
        <v>16028</v>
      </c>
      <c r="N5816">
        <v>4.2666666659999999</v>
      </c>
      <c r="O5816">
        <v>0</v>
      </c>
      <c r="P5816">
        <v>0</v>
      </c>
      <c r="Q5816">
        <v>0</v>
      </c>
      <c r="R5816">
        <v>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8.5333330000000007</v>
      </c>
      <c r="Y5816">
        <v>0</v>
      </c>
      <c r="Z5816">
        <v>0</v>
      </c>
    </row>
    <row r="5817" spans="1:26" x14ac:dyDescent="0.3">
      <c r="A5817">
        <v>2773867</v>
      </c>
      <c r="B5817">
        <v>1</v>
      </c>
      <c r="C5817" t="s">
        <v>77</v>
      </c>
      <c r="D5817" t="s">
        <v>122</v>
      </c>
      <c r="E5817" t="s">
        <v>163</v>
      </c>
      <c r="F5817" t="s">
        <v>16029</v>
      </c>
      <c r="G5817" t="s">
        <v>264</v>
      </c>
      <c r="H5817" t="s">
        <v>47</v>
      </c>
      <c r="I5817" t="s">
        <v>129</v>
      </c>
      <c r="J5817" t="s">
        <v>130</v>
      </c>
      <c r="K5817" t="s">
        <v>131</v>
      </c>
      <c r="L5817" t="s">
        <v>16030</v>
      </c>
      <c r="M5817" t="s">
        <v>16031</v>
      </c>
      <c r="N5817">
        <v>0.45361111100000001</v>
      </c>
      <c r="O5817">
        <v>0</v>
      </c>
      <c r="P5817">
        <v>0</v>
      </c>
      <c r="Q5817">
        <v>0</v>
      </c>
      <c r="R5817">
        <v>0</v>
      </c>
      <c r="S5817">
        <v>4</v>
      </c>
      <c r="T5817">
        <v>31</v>
      </c>
      <c r="U5817">
        <v>0</v>
      </c>
      <c r="V5817">
        <v>0</v>
      </c>
      <c r="W5817">
        <v>0</v>
      </c>
      <c r="X5817">
        <v>0</v>
      </c>
      <c r="Y5817">
        <v>1.8144439999999999</v>
      </c>
      <c r="Z5817">
        <v>14.061944</v>
      </c>
    </row>
    <row r="5818" spans="1:26" x14ac:dyDescent="0.3">
      <c r="A5818">
        <v>2773740</v>
      </c>
      <c r="B5818">
        <v>2</v>
      </c>
      <c r="C5818" t="s">
        <v>76</v>
      </c>
      <c r="D5818" t="s">
        <v>98</v>
      </c>
      <c r="E5818" t="s">
        <v>167</v>
      </c>
      <c r="F5818" t="s">
        <v>16032</v>
      </c>
      <c r="G5818" t="s">
        <v>128</v>
      </c>
      <c r="H5818" t="s">
        <v>46</v>
      </c>
      <c r="I5818" t="s">
        <v>129</v>
      </c>
      <c r="J5818" t="s">
        <v>130</v>
      </c>
      <c r="K5818" t="s">
        <v>131</v>
      </c>
      <c r="L5818" t="s">
        <v>15913</v>
      </c>
      <c r="M5818" t="s">
        <v>16033</v>
      </c>
      <c r="N5818">
        <v>1.738888888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5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8.6944440000000007</v>
      </c>
    </row>
    <row r="5819" spans="1:26" x14ac:dyDescent="0.3">
      <c r="A5819">
        <v>2773698</v>
      </c>
      <c r="B5819">
        <v>2</v>
      </c>
      <c r="C5819" t="s">
        <v>76</v>
      </c>
      <c r="D5819" t="s">
        <v>86</v>
      </c>
      <c r="E5819" t="s">
        <v>167</v>
      </c>
      <c r="F5819" t="s">
        <v>16034</v>
      </c>
      <c r="G5819" t="s">
        <v>1679</v>
      </c>
      <c r="H5819" t="s">
        <v>46</v>
      </c>
      <c r="I5819" t="s">
        <v>129</v>
      </c>
      <c r="J5819" t="s">
        <v>130</v>
      </c>
      <c r="K5819" t="s">
        <v>131</v>
      </c>
      <c r="L5819" t="s">
        <v>15865</v>
      </c>
      <c r="M5819" t="s">
        <v>16035</v>
      </c>
      <c r="N5819">
        <v>1.1727777770000001</v>
      </c>
      <c r="O5819">
        <v>0</v>
      </c>
      <c r="P5819">
        <v>909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1066.054999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2773857</v>
      </c>
      <c r="B5820">
        <v>1</v>
      </c>
      <c r="C5820" t="s">
        <v>77</v>
      </c>
      <c r="D5820" t="s">
        <v>109</v>
      </c>
      <c r="E5820" t="s">
        <v>222</v>
      </c>
      <c r="F5820" t="s">
        <v>15959</v>
      </c>
      <c r="G5820" t="s">
        <v>199</v>
      </c>
      <c r="H5820" t="s">
        <v>47</v>
      </c>
      <c r="I5820" t="s">
        <v>129</v>
      </c>
      <c r="J5820" t="s">
        <v>130</v>
      </c>
      <c r="K5820" t="s">
        <v>131</v>
      </c>
      <c r="L5820" t="s">
        <v>16036</v>
      </c>
      <c r="M5820" t="s">
        <v>16037</v>
      </c>
      <c r="N5820">
        <v>0.72777777700000001</v>
      </c>
      <c r="O5820">
        <v>40</v>
      </c>
      <c r="P5820">
        <v>389</v>
      </c>
      <c r="Q5820">
        <v>0</v>
      </c>
      <c r="R5820">
        <v>0</v>
      </c>
      <c r="S5820">
        <v>0</v>
      </c>
      <c r="T5820">
        <v>66</v>
      </c>
      <c r="U5820">
        <v>29.111111000000001</v>
      </c>
      <c r="V5820">
        <v>283.10555499999998</v>
      </c>
      <c r="W5820">
        <v>0</v>
      </c>
      <c r="X5820">
        <v>0</v>
      </c>
      <c r="Y5820">
        <v>0</v>
      </c>
      <c r="Z5820">
        <v>48.033332999999999</v>
      </c>
    </row>
    <row r="5821" spans="1:26" x14ac:dyDescent="0.3">
      <c r="A5821">
        <v>2773856</v>
      </c>
      <c r="B5821">
        <v>1</v>
      </c>
      <c r="C5821" t="s">
        <v>77</v>
      </c>
      <c r="D5821" t="s">
        <v>109</v>
      </c>
      <c r="E5821" t="s">
        <v>163</v>
      </c>
      <c r="F5821" t="s">
        <v>16038</v>
      </c>
      <c r="G5821" t="s">
        <v>199</v>
      </c>
      <c r="H5821" t="s">
        <v>47</v>
      </c>
      <c r="I5821" t="s">
        <v>129</v>
      </c>
      <c r="J5821" t="s">
        <v>130</v>
      </c>
      <c r="K5821" t="s">
        <v>131</v>
      </c>
      <c r="L5821" t="s">
        <v>16039</v>
      </c>
      <c r="M5821" t="s">
        <v>16040</v>
      </c>
      <c r="N5821">
        <v>1.363888888</v>
      </c>
      <c r="O5821">
        <v>0</v>
      </c>
      <c r="P5821">
        <v>0</v>
      </c>
      <c r="Q5821">
        <v>0</v>
      </c>
      <c r="R5821">
        <v>434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591.92777699999999</v>
      </c>
      <c r="Y5821">
        <v>0</v>
      </c>
      <c r="Z5821">
        <v>0</v>
      </c>
    </row>
    <row r="5822" spans="1:26" x14ac:dyDescent="0.3">
      <c r="A5822">
        <v>2773863</v>
      </c>
      <c r="B5822">
        <v>1</v>
      </c>
      <c r="C5822" t="s">
        <v>76</v>
      </c>
      <c r="D5822" t="s">
        <v>89</v>
      </c>
      <c r="E5822" t="s">
        <v>126</v>
      </c>
      <c r="F5822" t="s">
        <v>16041</v>
      </c>
      <c r="G5822" t="s">
        <v>348</v>
      </c>
      <c r="H5822" t="s">
        <v>46</v>
      </c>
      <c r="I5822" t="s">
        <v>129</v>
      </c>
      <c r="J5822" t="s">
        <v>130</v>
      </c>
      <c r="K5822" t="s">
        <v>142</v>
      </c>
      <c r="L5822" t="s">
        <v>16042</v>
      </c>
      <c r="M5822" t="s">
        <v>16043</v>
      </c>
      <c r="N5822">
        <v>3.236388888</v>
      </c>
      <c r="O5822">
        <v>0</v>
      </c>
      <c r="P5822">
        <v>18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58.255000000000003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2773869</v>
      </c>
      <c r="B5823">
        <v>1</v>
      </c>
      <c r="C5823" t="s">
        <v>76</v>
      </c>
      <c r="D5823" t="s">
        <v>96</v>
      </c>
      <c r="E5823" t="s">
        <v>126</v>
      </c>
      <c r="F5823" t="s">
        <v>16044</v>
      </c>
      <c r="G5823" t="s">
        <v>348</v>
      </c>
      <c r="H5823" t="s">
        <v>46</v>
      </c>
      <c r="I5823" t="s">
        <v>129</v>
      </c>
      <c r="J5823" t="s">
        <v>130</v>
      </c>
      <c r="K5823" t="s">
        <v>142</v>
      </c>
      <c r="L5823" t="s">
        <v>16045</v>
      </c>
      <c r="M5823" t="s">
        <v>16046</v>
      </c>
      <c r="N5823">
        <v>3.3933333330000002</v>
      </c>
      <c r="O5823">
        <v>0</v>
      </c>
      <c r="P5823">
        <v>25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84.833332999999996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2773873</v>
      </c>
      <c r="B5824">
        <v>1</v>
      </c>
      <c r="C5824" t="s">
        <v>76</v>
      </c>
      <c r="D5824" t="s">
        <v>106</v>
      </c>
      <c r="E5824" t="s">
        <v>153</v>
      </c>
      <c r="F5824" t="s">
        <v>13297</v>
      </c>
      <c r="G5824" t="s">
        <v>155</v>
      </c>
      <c r="H5824" t="s">
        <v>46</v>
      </c>
      <c r="I5824" t="s">
        <v>129</v>
      </c>
      <c r="J5824" t="s">
        <v>130</v>
      </c>
      <c r="K5824" t="s">
        <v>131</v>
      </c>
      <c r="L5824" t="s">
        <v>16047</v>
      </c>
      <c r="M5824" t="s">
        <v>16048</v>
      </c>
      <c r="N5824">
        <v>3.9275000000000002</v>
      </c>
      <c r="O5824">
        <v>0</v>
      </c>
      <c r="P5824">
        <v>27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106.0425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2773874</v>
      </c>
      <c r="B5825">
        <v>1</v>
      </c>
      <c r="C5825" t="s">
        <v>76</v>
      </c>
      <c r="D5825" t="s">
        <v>93</v>
      </c>
      <c r="E5825" t="s">
        <v>153</v>
      </c>
      <c r="F5825" t="s">
        <v>15355</v>
      </c>
      <c r="G5825" t="s">
        <v>206</v>
      </c>
      <c r="H5825" t="s">
        <v>46</v>
      </c>
      <c r="I5825" t="s">
        <v>129</v>
      </c>
      <c r="J5825" t="s">
        <v>130</v>
      </c>
      <c r="K5825" t="s">
        <v>131</v>
      </c>
      <c r="L5825" t="s">
        <v>16049</v>
      </c>
      <c r="M5825" t="s">
        <v>16050</v>
      </c>
      <c r="N5825">
        <v>2.0877777769999999</v>
      </c>
      <c r="O5825">
        <v>0</v>
      </c>
      <c r="P5825">
        <v>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2.0877780000000001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2773876</v>
      </c>
      <c r="B5826">
        <v>1</v>
      </c>
      <c r="C5826" t="s">
        <v>76</v>
      </c>
      <c r="D5826" t="s">
        <v>106</v>
      </c>
      <c r="E5826" t="s">
        <v>153</v>
      </c>
      <c r="F5826" t="s">
        <v>16051</v>
      </c>
      <c r="G5826" t="s">
        <v>155</v>
      </c>
      <c r="H5826" t="s">
        <v>46</v>
      </c>
      <c r="I5826" t="s">
        <v>129</v>
      </c>
      <c r="J5826" t="s">
        <v>130</v>
      </c>
      <c r="K5826" t="s">
        <v>131</v>
      </c>
      <c r="L5826" t="s">
        <v>16052</v>
      </c>
      <c r="M5826" t="s">
        <v>16053</v>
      </c>
      <c r="N5826">
        <v>1.1955555550000001</v>
      </c>
      <c r="O5826">
        <v>0</v>
      </c>
      <c r="P5826">
        <v>2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2.391111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2773878</v>
      </c>
      <c r="B5827">
        <v>1</v>
      </c>
      <c r="C5827" t="s">
        <v>77</v>
      </c>
      <c r="D5827" t="s">
        <v>112</v>
      </c>
      <c r="E5827" t="s">
        <v>222</v>
      </c>
      <c r="F5827" t="s">
        <v>6099</v>
      </c>
      <c r="G5827" t="s">
        <v>199</v>
      </c>
      <c r="H5827" t="s">
        <v>47</v>
      </c>
      <c r="I5827" t="s">
        <v>129</v>
      </c>
      <c r="J5827" t="s">
        <v>130</v>
      </c>
      <c r="K5827" t="s">
        <v>131</v>
      </c>
      <c r="L5827" t="s">
        <v>16054</v>
      </c>
      <c r="M5827" t="s">
        <v>16055</v>
      </c>
      <c r="N5827">
        <v>0.111944444</v>
      </c>
      <c r="O5827">
        <v>10</v>
      </c>
      <c r="P5827">
        <v>0</v>
      </c>
      <c r="Q5827">
        <v>429</v>
      </c>
      <c r="R5827">
        <v>111</v>
      </c>
      <c r="S5827">
        <v>197</v>
      </c>
      <c r="T5827">
        <v>5255</v>
      </c>
      <c r="U5827">
        <v>1.1194440000000001</v>
      </c>
      <c r="V5827">
        <v>0</v>
      </c>
      <c r="W5827">
        <v>48.024166000000001</v>
      </c>
      <c r="X5827">
        <v>12.425833000000001</v>
      </c>
      <c r="Y5827">
        <v>22.053055000000001</v>
      </c>
      <c r="Z5827">
        <v>588.26805300000001</v>
      </c>
    </row>
    <row r="5828" spans="1:26" x14ac:dyDescent="0.3">
      <c r="A5828">
        <v>2773879</v>
      </c>
      <c r="B5828">
        <v>1</v>
      </c>
      <c r="C5828" t="s">
        <v>76</v>
      </c>
      <c r="D5828" t="s">
        <v>100</v>
      </c>
      <c r="E5828" t="s">
        <v>126</v>
      </c>
      <c r="F5828" t="s">
        <v>16056</v>
      </c>
      <c r="G5828" t="s">
        <v>128</v>
      </c>
      <c r="H5828" t="s">
        <v>46</v>
      </c>
      <c r="I5828" t="s">
        <v>129</v>
      </c>
      <c r="J5828" t="s">
        <v>130</v>
      </c>
      <c r="K5828" t="s">
        <v>131</v>
      </c>
      <c r="L5828" t="s">
        <v>16057</v>
      </c>
      <c r="M5828" t="s">
        <v>16058</v>
      </c>
      <c r="N5828">
        <v>2.8111111110000002</v>
      </c>
      <c r="O5828">
        <v>0</v>
      </c>
      <c r="P5828">
        <v>46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129.31111100000001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2773884</v>
      </c>
      <c r="B5829">
        <v>1</v>
      </c>
      <c r="C5829" t="s">
        <v>77</v>
      </c>
      <c r="D5829" t="s">
        <v>118</v>
      </c>
      <c r="E5829" t="s">
        <v>158</v>
      </c>
      <c r="F5829" t="s">
        <v>16059</v>
      </c>
      <c r="G5829" t="s">
        <v>199</v>
      </c>
      <c r="H5829" t="s">
        <v>47</v>
      </c>
      <c r="I5829" t="s">
        <v>129</v>
      </c>
      <c r="J5829" t="s">
        <v>130</v>
      </c>
      <c r="K5829" t="s">
        <v>131</v>
      </c>
      <c r="L5829" t="s">
        <v>16060</v>
      </c>
      <c r="M5829" t="s">
        <v>16061</v>
      </c>
      <c r="N5829">
        <v>0.50555555500000005</v>
      </c>
      <c r="O5829">
        <v>5</v>
      </c>
      <c r="P5829">
        <v>152</v>
      </c>
      <c r="Q5829">
        <v>0</v>
      </c>
      <c r="R5829">
        <v>0</v>
      </c>
      <c r="S5829">
        <v>11</v>
      </c>
      <c r="T5829">
        <v>0</v>
      </c>
      <c r="U5829">
        <v>2.5277780000000001</v>
      </c>
      <c r="V5829">
        <v>76.844443999999996</v>
      </c>
      <c r="W5829">
        <v>0</v>
      </c>
      <c r="X5829">
        <v>0</v>
      </c>
      <c r="Y5829">
        <v>5.5611110000000004</v>
      </c>
      <c r="Z5829">
        <v>0</v>
      </c>
    </row>
    <row r="5830" spans="1:26" x14ac:dyDescent="0.3">
      <c r="A5830">
        <v>2773881</v>
      </c>
      <c r="B5830">
        <v>1</v>
      </c>
      <c r="C5830" t="s">
        <v>76</v>
      </c>
      <c r="D5830" t="s">
        <v>106</v>
      </c>
      <c r="E5830" t="s">
        <v>167</v>
      </c>
      <c r="F5830" t="s">
        <v>950</v>
      </c>
      <c r="G5830" t="s">
        <v>160</v>
      </c>
      <c r="H5830" t="s">
        <v>46</v>
      </c>
      <c r="I5830" t="s">
        <v>129</v>
      </c>
      <c r="J5830" t="s">
        <v>130</v>
      </c>
      <c r="K5830" t="s">
        <v>131</v>
      </c>
      <c r="L5830" t="s">
        <v>16062</v>
      </c>
      <c r="M5830" t="s">
        <v>16063</v>
      </c>
      <c r="N5830">
        <v>1.315833333</v>
      </c>
      <c r="O5830">
        <v>0</v>
      </c>
      <c r="P5830">
        <v>49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64.475832999999994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2773886</v>
      </c>
      <c r="B5831">
        <v>1</v>
      </c>
      <c r="C5831" t="s">
        <v>76</v>
      </c>
      <c r="D5831" t="s">
        <v>84</v>
      </c>
      <c r="E5831" t="s">
        <v>145</v>
      </c>
      <c r="F5831" t="s">
        <v>16064</v>
      </c>
      <c r="G5831" t="s">
        <v>128</v>
      </c>
      <c r="H5831" t="s">
        <v>46</v>
      </c>
      <c r="I5831" t="s">
        <v>129</v>
      </c>
      <c r="J5831" t="s">
        <v>130</v>
      </c>
      <c r="K5831" t="s">
        <v>131</v>
      </c>
      <c r="L5831" t="s">
        <v>16065</v>
      </c>
      <c r="M5831" t="s">
        <v>16066</v>
      </c>
      <c r="N5831">
        <v>3.219166666</v>
      </c>
      <c r="O5831">
        <v>0</v>
      </c>
      <c r="P5831">
        <v>60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193.15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2773889</v>
      </c>
      <c r="B5832">
        <v>1</v>
      </c>
      <c r="C5832" t="s">
        <v>76</v>
      </c>
      <c r="D5832" t="s">
        <v>90</v>
      </c>
      <c r="E5832" t="s">
        <v>222</v>
      </c>
      <c r="F5832" t="s">
        <v>16067</v>
      </c>
      <c r="G5832" t="s">
        <v>199</v>
      </c>
      <c r="H5832" t="s">
        <v>47</v>
      </c>
      <c r="I5832" t="s">
        <v>129</v>
      </c>
      <c r="J5832" t="s">
        <v>130</v>
      </c>
      <c r="K5832" t="s">
        <v>131</v>
      </c>
      <c r="L5832" t="s">
        <v>16068</v>
      </c>
      <c r="M5832" t="s">
        <v>16069</v>
      </c>
      <c r="N5832">
        <v>0.46083333300000001</v>
      </c>
      <c r="O5832">
        <v>0</v>
      </c>
      <c r="P5832">
        <v>0</v>
      </c>
      <c r="Q5832">
        <v>10</v>
      </c>
      <c r="R5832">
        <v>35</v>
      </c>
      <c r="S5832">
        <v>0</v>
      </c>
      <c r="T5832">
        <v>0</v>
      </c>
      <c r="U5832">
        <v>0</v>
      </c>
      <c r="V5832">
        <v>0</v>
      </c>
      <c r="W5832">
        <v>4.608333</v>
      </c>
      <c r="X5832">
        <v>16.129166999999999</v>
      </c>
      <c r="Y5832">
        <v>0</v>
      </c>
      <c r="Z5832">
        <v>0</v>
      </c>
    </row>
    <row r="5833" spans="1:26" x14ac:dyDescent="0.3">
      <c r="A5833">
        <v>2773890</v>
      </c>
      <c r="B5833">
        <v>1</v>
      </c>
      <c r="C5833" t="s">
        <v>76</v>
      </c>
      <c r="D5833" t="s">
        <v>89</v>
      </c>
      <c r="E5833" t="s">
        <v>126</v>
      </c>
      <c r="F5833" t="s">
        <v>16070</v>
      </c>
      <c r="G5833" t="s">
        <v>371</v>
      </c>
      <c r="H5833" t="s">
        <v>46</v>
      </c>
      <c r="I5833" t="s">
        <v>129</v>
      </c>
      <c r="J5833" t="s">
        <v>130</v>
      </c>
      <c r="K5833" t="s">
        <v>131</v>
      </c>
      <c r="L5833" t="s">
        <v>16071</v>
      </c>
      <c r="M5833" t="s">
        <v>16072</v>
      </c>
      <c r="N5833">
        <v>3.82</v>
      </c>
      <c r="O5833">
        <v>0</v>
      </c>
      <c r="P5833">
        <v>25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95.5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2773920</v>
      </c>
      <c r="B5834">
        <v>1</v>
      </c>
      <c r="C5834" t="s">
        <v>76</v>
      </c>
      <c r="D5834" t="s">
        <v>85</v>
      </c>
      <c r="E5834" t="s">
        <v>126</v>
      </c>
      <c r="F5834" t="s">
        <v>16073</v>
      </c>
      <c r="G5834" t="s">
        <v>371</v>
      </c>
      <c r="H5834" t="s">
        <v>46</v>
      </c>
      <c r="I5834" t="s">
        <v>129</v>
      </c>
      <c r="J5834" t="s">
        <v>130</v>
      </c>
      <c r="K5834" t="s">
        <v>131</v>
      </c>
      <c r="L5834" t="s">
        <v>16074</v>
      </c>
      <c r="M5834" t="s">
        <v>16075</v>
      </c>
      <c r="N5834">
        <v>1.868055555</v>
      </c>
      <c r="O5834">
        <v>0</v>
      </c>
      <c r="P5834">
        <v>30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56.041666999999997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2773894</v>
      </c>
      <c r="B5835">
        <v>1</v>
      </c>
      <c r="C5835" t="s">
        <v>77</v>
      </c>
      <c r="D5835" t="s">
        <v>114</v>
      </c>
      <c r="E5835" t="s">
        <v>158</v>
      </c>
      <c r="F5835" t="s">
        <v>16076</v>
      </c>
      <c r="G5835" t="s">
        <v>199</v>
      </c>
      <c r="H5835" t="s">
        <v>47</v>
      </c>
      <c r="I5835" t="s">
        <v>339</v>
      </c>
      <c r="J5835" t="s">
        <v>130</v>
      </c>
      <c r="K5835" t="s">
        <v>131</v>
      </c>
      <c r="L5835" t="s">
        <v>15927</v>
      </c>
      <c r="M5835" t="s">
        <v>16077</v>
      </c>
      <c r="N5835">
        <v>1.0277777E-2</v>
      </c>
      <c r="O5835">
        <v>34</v>
      </c>
      <c r="P5835">
        <v>47</v>
      </c>
      <c r="Q5835">
        <v>0</v>
      </c>
      <c r="R5835">
        <v>0</v>
      </c>
      <c r="S5835">
        <v>14</v>
      </c>
      <c r="T5835">
        <v>28</v>
      </c>
      <c r="U5835">
        <v>0.34944399999999998</v>
      </c>
      <c r="V5835">
        <v>0.48305599999999999</v>
      </c>
      <c r="W5835">
        <v>0</v>
      </c>
      <c r="X5835">
        <v>0</v>
      </c>
      <c r="Y5835">
        <v>0.14388899999999999</v>
      </c>
      <c r="Z5835">
        <v>0.28777799999999998</v>
      </c>
    </row>
    <row r="5836" spans="1:26" x14ac:dyDescent="0.3">
      <c r="A5836">
        <v>2773895</v>
      </c>
      <c r="B5836">
        <v>1</v>
      </c>
      <c r="C5836" t="s">
        <v>76</v>
      </c>
      <c r="D5836" t="s">
        <v>84</v>
      </c>
      <c r="E5836" t="s">
        <v>126</v>
      </c>
      <c r="F5836" t="s">
        <v>16078</v>
      </c>
      <c r="G5836" t="s">
        <v>344</v>
      </c>
      <c r="H5836" t="s">
        <v>46</v>
      </c>
      <c r="I5836" t="s">
        <v>129</v>
      </c>
      <c r="J5836" t="s">
        <v>130</v>
      </c>
      <c r="K5836" t="s">
        <v>142</v>
      </c>
      <c r="L5836" t="s">
        <v>16079</v>
      </c>
      <c r="M5836" t="s">
        <v>16080</v>
      </c>
      <c r="N5836">
        <v>1.682222222</v>
      </c>
      <c r="O5836">
        <v>0</v>
      </c>
      <c r="P5836">
        <v>103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173.268889</v>
      </c>
      <c r="W5836">
        <v>0</v>
      </c>
      <c r="X5836">
        <v>0</v>
      </c>
      <c r="Y5836">
        <v>0</v>
      </c>
      <c r="Z5836">
        <v>0</v>
      </c>
    </row>
    <row r="5837" spans="1:26" x14ac:dyDescent="0.3">
      <c r="A5837">
        <v>2773906</v>
      </c>
      <c r="B5837">
        <v>1</v>
      </c>
      <c r="C5837" t="s">
        <v>76</v>
      </c>
      <c r="D5837" t="s">
        <v>86</v>
      </c>
      <c r="E5837" t="s">
        <v>153</v>
      </c>
      <c r="F5837" t="s">
        <v>16081</v>
      </c>
      <c r="G5837" t="s">
        <v>206</v>
      </c>
      <c r="H5837" t="s">
        <v>46</v>
      </c>
      <c r="I5837" t="s">
        <v>129</v>
      </c>
      <c r="J5837" t="s">
        <v>130</v>
      </c>
      <c r="K5837" t="s">
        <v>131</v>
      </c>
      <c r="L5837" t="s">
        <v>16082</v>
      </c>
      <c r="M5837" t="s">
        <v>16083</v>
      </c>
      <c r="N5837">
        <v>5.1019444439999999</v>
      </c>
      <c r="O5837">
        <v>0</v>
      </c>
      <c r="P5837">
        <v>20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102.038889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2773896</v>
      </c>
      <c r="B5838">
        <v>1</v>
      </c>
      <c r="C5838" t="s">
        <v>76</v>
      </c>
      <c r="D5838" t="s">
        <v>102</v>
      </c>
      <c r="E5838" t="s">
        <v>222</v>
      </c>
      <c r="F5838" t="s">
        <v>16084</v>
      </c>
      <c r="G5838" t="s">
        <v>199</v>
      </c>
      <c r="H5838" t="s">
        <v>47</v>
      </c>
      <c r="I5838" t="s">
        <v>129</v>
      </c>
      <c r="J5838" t="s">
        <v>130</v>
      </c>
      <c r="K5838" t="s">
        <v>131</v>
      </c>
      <c r="L5838" t="s">
        <v>16085</v>
      </c>
      <c r="M5838" t="s">
        <v>16086</v>
      </c>
      <c r="N5838">
        <v>0.12916666600000001</v>
      </c>
      <c r="O5838">
        <v>42</v>
      </c>
      <c r="P5838">
        <v>335</v>
      </c>
      <c r="Q5838">
        <v>0</v>
      </c>
      <c r="R5838">
        <v>0</v>
      </c>
      <c r="S5838">
        <v>0</v>
      </c>
      <c r="T5838">
        <v>0</v>
      </c>
      <c r="U5838">
        <v>5.4249999999999998</v>
      </c>
      <c r="V5838">
        <v>43.270833000000003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2773905</v>
      </c>
      <c r="B5839">
        <v>1</v>
      </c>
      <c r="C5839" t="s">
        <v>77</v>
      </c>
      <c r="D5839" t="s">
        <v>111</v>
      </c>
      <c r="E5839" t="s">
        <v>126</v>
      </c>
      <c r="F5839" t="s">
        <v>16087</v>
      </c>
      <c r="G5839" t="s">
        <v>160</v>
      </c>
      <c r="H5839" t="s">
        <v>46</v>
      </c>
      <c r="I5839" t="s">
        <v>129</v>
      </c>
      <c r="J5839" t="s">
        <v>130</v>
      </c>
      <c r="K5839" t="s">
        <v>131</v>
      </c>
      <c r="L5839" t="s">
        <v>16088</v>
      </c>
      <c r="M5839" t="s">
        <v>16089</v>
      </c>
      <c r="N5839">
        <v>1.243055555</v>
      </c>
      <c r="O5839">
        <v>0</v>
      </c>
      <c r="P5839">
        <v>0</v>
      </c>
      <c r="Q5839">
        <v>0</v>
      </c>
      <c r="R5839">
        <v>119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147.92361099999999</v>
      </c>
      <c r="Y5839">
        <v>0</v>
      </c>
      <c r="Z5839">
        <v>0</v>
      </c>
    </row>
    <row r="5840" spans="1:26" x14ac:dyDescent="0.3">
      <c r="A5840">
        <v>2773907</v>
      </c>
      <c r="B5840">
        <v>1</v>
      </c>
      <c r="C5840" t="s">
        <v>77</v>
      </c>
      <c r="D5840" t="s">
        <v>109</v>
      </c>
      <c r="E5840" t="s">
        <v>222</v>
      </c>
      <c r="F5840" t="s">
        <v>16090</v>
      </c>
      <c r="G5840" t="s">
        <v>344</v>
      </c>
      <c r="H5840" t="s">
        <v>47</v>
      </c>
      <c r="I5840" t="s">
        <v>129</v>
      </c>
      <c r="J5840" t="s">
        <v>130</v>
      </c>
      <c r="K5840" t="s">
        <v>142</v>
      </c>
      <c r="L5840" t="s">
        <v>16088</v>
      </c>
      <c r="M5840" t="s">
        <v>16091</v>
      </c>
      <c r="N5840">
        <v>1.4541666660000001</v>
      </c>
      <c r="O5840">
        <v>178</v>
      </c>
      <c r="P5840">
        <v>4051</v>
      </c>
      <c r="Q5840">
        <v>0</v>
      </c>
      <c r="R5840">
        <v>0</v>
      </c>
      <c r="S5840">
        <v>2</v>
      </c>
      <c r="T5840">
        <v>277</v>
      </c>
      <c r="U5840">
        <v>258.84166699999997</v>
      </c>
      <c r="V5840">
        <v>5890.8291639999998</v>
      </c>
      <c r="W5840">
        <v>0</v>
      </c>
      <c r="X5840">
        <v>0</v>
      </c>
      <c r="Y5840">
        <v>2.9083329999999998</v>
      </c>
      <c r="Z5840">
        <v>402.80416600000001</v>
      </c>
    </row>
    <row r="5841" spans="1:26" x14ac:dyDescent="0.3">
      <c r="A5841">
        <v>2773916</v>
      </c>
      <c r="B5841">
        <v>1</v>
      </c>
      <c r="C5841" t="s">
        <v>77</v>
      </c>
      <c r="D5841" t="s">
        <v>115</v>
      </c>
      <c r="E5841" t="s">
        <v>163</v>
      </c>
      <c r="F5841" t="s">
        <v>16092</v>
      </c>
      <c r="G5841" t="s">
        <v>264</v>
      </c>
      <c r="H5841" t="s">
        <v>47</v>
      </c>
      <c r="I5841" t="s">
        <v>129</v>
      </c>
      <c r="J5841" t="s">
        <v>130</v>
      </c>
      <c r="K5841" t="s">
        <v>131</v>
      </c>
      <c r="L5841" t="s">
        <v>16093</v>
      </c>
      <c r="M5841" t="s">
        <v>16094</v>
      </c>
      <c r="N5841">
        <v>2.134166666</v>
      </c>
      <c r="O5841">
        <v>0</v>
      </c>
      <c r="P5841">
        <v>0</v>
      </c>
      <c r="Q5841">
        <v>0</v>
      </c>
      <c r="R5841">
        <v>0</v>
      </c>
      <c r="S5841">
        <v>1</v>
      </c>
      <c r="T5841">
        <v>398</v>
      </c>
      <c r="U5841">
        <v>0</v>
      </c>
      <c r="V5841">
        <v>0</v>
      </c>
      <c r="W5841">
        <v>0</v>
      </c>
      <c r="X5841">
        <v>0</v>
      </c>
      <c r="Y5841">
        <v>2.1341670000000001</v>
      </c>
      <c r="Z5841">
        <v>849.39833299999998</v>
      </c>
    </row>
    <row r="5842" spans="1:26" x14ac:dyDescent="0.3">
      <c r="A5842">
        <v>2773917</v>
      </c>
      <c r="B5842">
        <v>1</v>
      </c>
      <c r="C5842" t="s">
        <v>77</v>
      </c>
      <c r="D5842" t="s">
        <v>116</v>
      </c>
      <c r="E5842" t="s">
        <v>158</v>
      </c>
      <c r="F5842" t="s">
        <v>16095</v>
      </c>
      <c r="G5842" t="s">
        <v>199</v>
      </c>
      <c r="H5842" t="s">
        <v>47</v>
      </c>
      <c r="I5842" t="s">
        <v>129</v>
      </c>
      <c r="J5842" t="s">
        <v>130</v>
      </c>
      <c r="K5842" t="s">
        <v>131</v>
      </c>
      <c r="L5842" t="s">
        <v>16096</v>
      </c>
      <c r="M5842" t="s">
        <v>16097</v>
      </c>
      <c r="N5842">
        <v>0.47222222200000002</v>
      </c>
      <c r="O5842">
        <v>52</v>
      </c>
      <c r="P5842">
        <v>689</v>
      </c>
      <c r="Q5842">
        <v>0</v>
      </c>
      <c r="R5842">
        <v>0</v>
      </c>
      <c r="S5842">
        <v>0</v>
      </c>
      <c r="T5842">
        <v>0</v>
      </c>
      <c r="U5842">
        <v>24.555555999999999</v>
      </c>
      <c r="V5842">
        <v>325.36111099999999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2773918</v>
      </c>
      <c r="B5843">
        <v>1</v>
      </c>
      <c r="C5843" t="s">
        <v>77</v>
      </c>
      <c r="D5843" t="s">
        <v>118</v>
      </c>
      <c r="E5843" t="s">
        <v>167</v>
      </c>
      <c r="F5843" t="s">
        <v>16098</v>
      </c>
      <c r="G5843" t="s">
        <v>195</v>
      </c>
      <c r="H5843" t="s">
        <v>46</v>
      </c>
      <c r="I5843" t="s">
        <v>129</v>
      </c>
      <c r="J5843" t="s">
        <v>130</v>
      </c>
      <c r="K5843" t="s">
        <v>131</v>
      </c>
      <c r="L5843" t="s">
        <v>16099</v>
      </c>
      <c r="M5843" t="s">
        <v>16100</v>
      </c>
      <c r="N5843">
        <v>5.9338888880000003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89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528.11611100000005</v>
      </c>
    </row>
    <row r="5844" spans="1:26" x14ac:dyDescent="0.3">
      <c r="A5844">
        <v>2773924</v>
      </c>
      <c r="B5844">
        <v>1</v>
      </c>
      <c r="C5844" t="s">
        <v>76</v>
      </c>
      <c r="D5844" t="s">
        <v>78</v>
      </c>
      <c r="E5844" t="s">
        <v>145</v>
      </c>
      <c r="F5844" t="s">
        <v>15877</v>
      </c>
      <c r="G5844" t="s">
        <v>135</v>
      </c>
      <c r="H5844" t="s">
        <v>46</v>
      </c>
      <c r="I5844" t="s">
        <v>129</v>
      </c>
      <c r="J5844" t="s">
        <v>130</v>
      </c>
      <c r="K5844" t="s">
        <v>131</v>
      </c>
      <c r="L5844" t="s">
        <v>16101</v>
      </c>
      <c r="M5844" t="s">
        <v>16102</v>
      </c>
      <c r="N5844">
        <v>6.9680555550000003</v>
      </c>
      <c r="O5844">
        <v>0</v>
      </c>
      <c r="P5844">
        <v>55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383.24305600000002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2773921</v>
      </c>
      <c r="B5845">
        <v>1</v>
      </c>
      <c r="C5845" t="s">
        <v>77</v>
      </c>
      <c r="D5845" t="s">
        <v>123</v>
      </c>
      <c r="E5845" t="s">
        <v>163</v>
      </c>
      <c r="F5845" t="s">
        <v>15667</v>
      </c>
      <c r="G5845" t="s">
        <v>1097</v>
      </c>
      <c r="H5845" t="s">
        <v>47</v>
      </c>
      <c r="I5845" t="s">
        <v>129</v>
      </c>
      <c r="J5845" t="s">
        <v>130</v>
      </c>
      <c r="K5845" t="s">
        <v>131</v>
      </c>
      <c r="L5845" t="s">
        <v>16103</v>
      </c>
      <c r="M5845" t="s">
        <v>16104</v>
      </c>
      <c r="N5845">
        <v>0.46916666600000001</v>
      </c>
      <c r="O5845">
        <v>10</v>
      </c>
      <c r="P5845">
        <v>15</v>
      </c>
      <c r="Q5845">
        <v>0</v>
      </c>
      <c r="R5845">
        <v>0</v>
      </c>
      <c r="S5845">
        <v>0</v>
      </c>
      <c r="T5845">
        <v>0</v>
      </c>
      <c r="U5845">
        <v>4.6916669999999998</v>
      </c>
      <c r="V5845">
        <v>7.0374999999999996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2773923</v>
      </c>
      <c r="B5846">
        <v>1</v>
      </c>
      <c r="C5846" t="s">
        <v>76</v>
      </c>
      <c r="D5846" t="s">
        <v>99</v>
      </c>
      <c r="E5846" t="s">
        <v>126</v>
      </c>
      <c r="F5846" t="s">
        <v>16105</v>
      </c>
      <c r="G5846" t="s">
        <v>128</v>
      </c>
      <c r="H5846" t="s">
        <v>46</v>
      </c>
      <c r="I5846" t="s">
        <v>129</v>
      </c>
      <c r="J5846" t="s">
        <v>130</v>
      </c>
      <c r="K5846" t="s">
        <v>131</v>
      </c>
      <c r="L5846" t="s">
        <v>16106</v>
      </c>
      <c r="M5846" t="s">
        <v>16107</v>
      </c>
      <c r="N5846">
        <v>2.9950000000000001</v>
      </c>
      <c r="O5846">
        <v>0</v>
      </c>
      <c r="P5846">
        <v>8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23.96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2773930</v>
      </c>
      <c r="B5847">
        <v>1</v>
      </c>
      <c r="C5847" t="s">
        <v>76</v>
      </c>
      <c r="D5847" t="s">
        <v>90</v>
      </c>
      <c r="E5847" t="s">
        <v>163</v>
      </c>
      <c r="F5847" t="s">
        <v>16108</v>
      </c>
      <c r="G5847" t="s">
        <v>264</v>
      </c>
      <c r="H5847" t="s">
        <v>47</v>
      </c>
      <c r="I5847" t="s">
        <v>129</v>
      </c>
      <c r="J5847" t="s">
        <v>130</v>
      </c>
      <c r="K5847" t="s">
        <v>131</v>
      </c>
      <c r="L5847" t="s">
        <v>16109</v>
      </c>
      <c r="M5847" t="s">
        <v>16110</v>
      </c>
      <c r="N5847">
        <v>3.0533333329999999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11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33.586666999999998</v>
      </c>
    </row>
    <row r="5848" spans="1:26" x14ac:dyDescent="0.3">
      <c r="A5848">
        <v>2773807</v>
      </c>
      <c r="B5848">
        <v>2</v>
      </c>
      <c r="C5848" t="s">
        <v>77</v>
      </c>
      <c r="D5848" t="s">
        <v>122</v>
      </c>
      <c r="E5848" t="s">
        <v>158</v>
      </c>
      <c r="F5848" t="s">
        <v>16111</v>
      </c>
      <c r="G5848" t="s">
        <v>264</v>
      </c>
      <c r="H5848" t="s">
        <v>47</v>
      </c>
      <c r="I5848" t="s">
        <v>129</v>
      </c>
      <c r="J5848" t="s">
        <v>130</v>
      </c>
      <c r="K5848" t="s">
        <v>131</v>
      </c>
      <c r="L5848" t="s">
        <v>15979</v>
      </c>
      <c r="M5848" t="s">
        <v>16112</v>
      </c>
      <c r="N5848">
        <v>0.71861111099999997</v>
      </c>
      <c r="O5848">
        <v>0</v>
      </c>
      <c r="P5848">
        <v>0</v>
      </c>
      <c r="Q5848">
        <v>54</v>
      </c>
      <c r="R5848">
        <v>755</v>
      </c>
      <c r="S5848">
        <v>55</v>
      </c>
      <c r="T5848">
        <v>1604</v>
      </c>
      <c r="U5848">
        <v>0</v>
      </c>
      <c r="V5848">
        <v>0</v>
      </c>
      <c r="W5848">
        <v>38.805</v>
      </c>
      <c r="X5848">
        <v>542.55138899999997</v>
      </c>
      <c r="Y5848">
        <v>39.523611000000002</v>
      </c>
      <c r="Z5848">
        <v>1152.6522219999999</v>
      </c>
    </row>
    <row r="5849" spans="1:26" x14ac:dyDescent="0.3">
      <c r="A5849">
        <v>2773926</v>
      </c>
      <c r="B5849">
        <v>1</v>
      </c>
      <c r="C5849" t="s">
        <v>76</v>
      </c>
      <c r="D5849" t="s">
        <v>99</v>
      </c>
      <c r="E5849" t="s">
        <v>138</v>
      </c>
      <c r="F5849" t="s">
        <v>13354</v>
      </c>
      <c r="G5849" t="s">
        <v>199</v>
      </c>
      <c r="H5849" t="s">
        <v>47</v>
      </c>
      <c r="I5849" t="s">
        <v>129</v>
      </c>
      <c r="J5849" t="s">
        <v>130</v>
      </c>
      <c r="K5849" t="s">
        <v>131</v>
      </c>
      <c r="L5849" t="s">
        <v>16113</v>
      </c>
      <c r="M5849" t="s">
        <v>16114</v>
      </c>
      <c r="N5849">
        <v>9.7222221999999997E-2</v>
      </c>
      <c r="O5849">
        <v>164</v>
      </c>
      <c r="P5849">
        <v>536</v>
      </c>
      <c r="Q5849">
        <v>0</v>
      </c>
      <c r="R5849">
        <v>0</v>
      </c>
      <c r="S5849">
        <v>0</v>
      </c>
      <c r="T5849">
        <v>0</v>
      </c>
      <c r="U5849">
        <v>15.944444000000001</v>
      </c>
      <c r="V5849">
        <v>52.111111000000001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2773928</v>
      </c>
      <c r="B5850">
        <v>1</v>
      </c>
      <c r="C5850" t="s">
        <v>77</v>
      </c>
      <c r="D5850" t="s">
        <v>119</v>
      </c>
      <c r="E5850" t="s">
        <v>158</v>
      </c>
      <c r="F5850" t="s">
        <v>16115</v>
      </c>
      <c r="G5850" t="s">
        <v>199</v>
      </c>
      <c r="H5850" t="s">
        <v>47</v>
      </c>
      <c r="I5850" t="s">
        <v>129</v>
      </c>
      <c r="J5850" t="s">
        <v>130</v>
      </c>
      <c r="K5850" t="s">
        <v>131</v>
      </c>
      <c r="L5850" t="s">
        <v>16116</v>
      </c>
      <c r="M5850" t="s">
        <v>16117</v>
      </c>
      <c r="N5850">
        <v>1.326944444</v>
      </c>
      <c r="O5850">
        <v>125</v>
      </c>
      <c r="P5850">
        <v>53</v>
      </c>
      <c r="Q5850">
        <v>0</v>
      </c>
      <c r="R5850">
        <v>0</v>
      </c>
      <c r="S5850">
        <v>0</v>
      </c>
      <c r="T5850">
        <v>0</v>
      </c>
      <c r="U5850">
        <v>165.868056</v>
      </c>
      <c r="V5850">
        <v>70.328056000000004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2773929</v>
      </c>
      <c r="B5851">
        <v>1</v>
      </c>
      <c r="C5851" t="s">
        <v>77</v>
      </c>
      <c r="D5851" t="s">
        <v>119</v>
      </c>
      <c r="E5851" t="s">
        <v>126</v>
      </c>
      <c r="F5851" t="s">
        <v>16118</v>
      </c>
      <c r="G5851" t="s">
        <v>128</v>
      </c>
      <c r="H5851" t="s">
        <v>46</v>
      </c>
      <c r="I5851" t="s">
        <v>129</v>
      </c>
      <c r="J5851" t="s">
        <v>130</v>
      </c>
      <c r="K5851" t="s">
        <v>131</v>
      </c>
      <c r="L5851" t="s">
        <v>16119</v>
      </c>
      <c r="M5851" t="s">
        <v>16120</v>
      </c>
      <c r="N5851">
        <v>1.8486111110000001</v>
      </c>
      <c r="O5851">
        <v>0</v>
      </c>
      <c r="P5851">
        <v>28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51.761111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2773931</v>
      </c>
      <c r="B5852">
        <v>1</v>
      </c>
      <c r="C5852" t="s">
        <v>77</v>
      </c>
      <c r="D5852" t="s">
        <v>114</v>
      </c>
      <c r="E5852" t="s">
        <v>163</v>
      </c>
      <c r="F5852" t="s">
        <v>982</v>
      </c>
      <c r="G5852" t="s">
        <v>199</v>
      </c>
      <c r="H5852" t="s">
        <v>47</v>
      </c>
      <c r="I5852" t="s">
        <v>339</v>
      </c>
      <c r="J5852" t="s">
        <v>130</v>
      </c>
      <c r="K5852" t="s">
        <v>131</v>
      </c>
      <c r="L5852" t="s">
        <v>16121</v>
      </c>
      <c r="M5852" t="s">
        <v>16122</v>
      </c>
      <c r="N5852">
        <v>1.1111111E-2</v>
      </c>
      <c r="O5852">
        <v>23</v>
      </c>
      <c r="P5852">
        <v>7</v>
      </c>
      <c r="Q5852">
        <v>0</v>
      </c>
      <c r="R5852">
        <v>0</v>
      </c>
      <c r="S5852">
        <v>79</v>
      </c>
      <c r="T5852">
        <v>399</v>
      </c>
      <c r="U5852">
        <v>0.25555600000000001</v>
      </c>
      <c r="V5852">
        <v>7.7778E-2</v>
      </c>
      <c r="W5852">
        <v>0</v>
      </c>
      <c r="X5852">
        <v>0</v>
      </c>
      <c r="Y5852">
        <v>0.87777799999999995</v>
      </c>
      <c r="Z5852">
        <v>4.4333330000000002</v>
      </c>
    </row>
    <row r="5853" spans="1:26" x14ac:dyDescent="0.3">
      <c r="A5853">
        <v>2774161</v>
      </c>
      <c r="B5853">
        <v>1</v>
      </c>
      <c r="C5853" t="s">
        <v>77</v>
      </c>
      <c r="D5853" t="s">
        <v>113</v>
      </c>
      <c r="E5853" t="s">
        <v>163</v>
      </c>
      <c r="F5853" t="s">
        <v>1905</v>
      </c>
      <c r="G5853" t="s">
        <v>264</v>
      </c>
      <c r="H5853" t="s">
        <v>47</v>
      </c>
      <c r="I5853" t="s">
        <v>129</v>
      </c>
      <c r="J5853" t="s">
        <v>130</v>
      </c>
      <c r="K5853" t="s">
        <v>131</v>
      </c>
      <c r="L5853" t="s">
        <v>16123</v>
      </c>
      <c r="M5853" t="s">
        <v>16124</v>
      </c>
      <c r="N5853">
        <v>4.8177777769999999</v>
      </c>
      <c r="O5853">
        <v>0</v>
      </c>
      <c r="P5853">
        <v>0</v>
      </c>
      <c r="Q5853">
        <v>0</v>
      </c>
      <c r="R5853">
        <v>0</v>
      </c>
      <c r="S5853">
        <v>10</v>
      </c>
      <c r="T5853">
        <v>283</v>
      </c>
      <c r="U5853">
        <v>0</v>
      </c>
      <c r="V5853">
        <v>0</v>
      </c>
      <c r="W5853">
        <v>0</v>
      </c>
      <c r="X5853">
        <v>0</v>
      </c>
      <c r="Y5853">
        <v>48.177778000000004</v>
      </c>
      <c r="Z5853">
        <v>1363.4311110000001</v>
      </c>
    </row>
    <row r="5854" spans="1:26" x14ac:dyDescent="0.3">
      <c r="A5854">
        <v>2773944</v>
      </c>
      <c r="B5854">
        <v>1</v>
      </c>
      <c r="C5854" t="s">
        <v>76</v>
      </c>
      <c r="D5854" t="s">
        <v>93</v>
      </c>
      <c r="E5854" t="s">
        <v>153</v>
      </c>
      <c r="F5854" t="s">
        <v>16125</v>
      </c>
      <c r="G5854" t="s">
        <v>155</v>
      </c>
      <c r="H5854" t="s">
        <v>46</v>
      </c>
      <c r="I5854" t="s">
        <v>129</v>
      </c>
      <c r="J5854" t="s">
        <v>130</v>
      </c>
      <c r="K5854" t="s">
        <v>131</v>
      </c>
      <c r="L5854" t="s">
        <v>16126</v>
      </c>
      <c r="M5854" t="s">
        <v>16127</v>
      </c>
      <c r="N5854">
        <v>2.2566666660000001</v>
      </c>
      <c r="O5854">
        <v>0</v>
      </c>
      <c r="P5854">
        <v>2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4.5133330000000003</v>
      </c>
      <c r="W5854">
        <v>0</v>
      </c>
      <c r="X5854">
        <v>0</v>
      </c>
      <c r="Y5854">
        <v>0</v>
      </c>
      <c r="Z5854">
        <v>0</v>
      </c>
    </row>
    <row r="5855" spans="1:26" x14ac:dyDescent="0.3">
      <c r="A5855">
        <v>2773943</v>
      </c>
      <c r="B5855">
        <v>1</v>
      </c>
      <c r="C5855" t="s">
        <v>76</v>
      </c>
      <c r="D5855" t="s">
        <v>97</v>
      </c>
      <c r="E5855" t="s">
        <v>126</v>
      </c>
      <c r="F5855" t="s">
        <v>16128</v>
      </c>
      <c r="G5855" t="s">
        <v>160</v>
      </c>
      <c r="H5855" t="s">
        <v>46</v>
      </c>
      <c r="I5855" t="s">
        <v>129</v>
      </c>
      <c r="J5855" t="s">
        <v>130</v>
      </c>
      <c r="K5855" t="s">
        <v>131</v>
      </c>
      <c r="L5855" t="s">
        <v>16129</v>
      </c>
      <c r="M5855" t="s">
        <v>16130</v>
      </c>
      <c r="N5855">
        <v>0.47499999999999998</v>
      </c>
      <c r="O5855">
        <v>0</v>
      </c>
      <c r="P5855">
        <v>9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4.2750000000000004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2773950</v>
      </c>
      <c r="B5856">
        <v>1</v>
      </c>
      <c r="C5856" t="s">
        <v>77</v>
      </c>
      <c r="D5856" t="s">
        <v>123</v>
      </c>
      <c r="E5856" t="s">
        <v>163</v>
      </c>
      <c r="F5856" t="s">
        <v>1150</v>
      </c>
      <c r="G5856" t="s">
        <v>199</v>
      </c>
      <c r="H5856" t="s">
        <v>47</v>
      </c>
      <c r="I5856" t="s">
        <v>129</v>
      </c>
      <c r="J5856" t="s">
        <v>130</v>
      </c>
      <c r="K5856" t="s">
        <v>131</v>
      </c>
      <c r="L5856" t="s">
        <v>16131</v>
      </c>
      <c r="M5856" t="s">
        <v>16132</v>
      </c>
      <c r="N5856">
        <v>0.54138888799999996</v>
      </c>
      <c r="O5856">
        <v>0</v>
      </c>
      <c r="P5856">
        <v>363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196.52416600000001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2773951</v>
      </c>
      <c r="B5857">
        <v>1</v>
      </c>
      <c r="C5857" t="s">
        <v>76</v>
      </c>
      <c r="D5857" t="s">
        <v>92</v>
      </c>
      <c r="E5857" t="s">
        <v>153</v>
      </c>
      <c r="F5857" t="s">
        <v>5189</v>
      </c>
      <c r="G5857" t="s">
        <v>155</v>
      </c>
      <c r="H5857" t="s">
        <v>46</v>
      </c>
      <c r="I5857" t="s">
        <v>129</v>
      </c>
      <c r="J5857" t="s">
        <v>130</v>
      </c>
      <c r="K5857" t="s">
        <v>131</v>
      </c>
      <c r="L5857" t="s">
        <v>16133</v>
      </c>
      <c r="M5857" t="s">
        <v>16134</v>
      </c>
      <c r="N5857">
        <v>5.0216666659999998</v>
      </c>
      <c r="O5857">
        <v>0</v>
      </c>
      <c r="P5857">
        <v>0</v>
      </c>
      <c r="Q5857">
        <v>0</v>
      </c>
      <c r="R5857">
        <v>2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10.043333000000001</v>
      </c>
      <c r="Y5857">
        <v>0</v>
      </c>
      <c r="Z5857">
        <v>0</v>
      </c>
    </row>
    <row r="5858" spans="1:26" x14ac:dyDescent="0.3">
      <c r="A5858">
        <v>2773953</v>
      </c>
      <c r="B5858">
        <v>1</v>
      </c>
      <c r="C5858" t="s">
        <v>77</v>
      </c>
      <c r="D5858" t="s">
        <v>108</v>
      </c>
      <c r="E5858" t="s">
        <v>153</v>
      </c>
      <c r="F5858" t="s">
        <v>16135</v>
      </c>
      <c r="G5858" t="s">
        <v>249</v>
      </c>
      <c r="H5858" t="s">
        <v>46</v>
      </c>
      <c r="I5858" t="s">
        <v>129</v>
      </c>
      <c r="J5858" t="s">
        <v>130</v>
      </c>
      <c r="K5858" t="s">
        <v>131</v>
      </c>
      <c r="L5858" t="s">
        <v>16136</v>
      </c>
      <c r="M5858" t="s">
        <v>16137</v>
      </c>
      <c r="N5858">
        <v>1.0552777769999999</v>
      </c>
      <c r="O5858">
        <v>0</v>
      </c>
      <c r="P5858">
        <v>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1.0552779999999999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2773954</v>
      </c>
      <c r="B5859">
        <v>1</v>
      </c>
      <c r="C5859" t="s">
        <v>77</v>
      </c>
      <c r="D5859" t="s">
        <v>116</v>
      </c>
      <c r="E5859" t="s">
        <v>158</v>
      </c>
      <c r="F5859" t="s">
        <v>16138</v>
      </c>
      <c r="G5859" t="s">
        <v>199</v>
      </c>
      <c r="H5859" t="s">
        <v>47</v>
      </c>
      <c r="I5859" t="s">
        <v>129</v>
      </c>
      <c r="J5859" t="s">
        <v>130</v>
      </c>
      <c r="K5859" t="s">
        <v>131</v>
      </c>
      <c r="L5859" t="s">
        <v>16139</v>
      </c>
      <c r="M5859" t="s">
        <v>16140</v>
      </c>
      <c r="N5859">
        <v>0.42222222199999998</v>
      </c>
      <c r="O5859">
        <v>52</v>
      </c>
      <c r="P5859">
        <v>689</v>
      </c>
      <c r="Q5859">
        <v>0</v>
      </c>
      <c r="R5859">
        <v>0</v>
      </c>
      <c r="S5859">
        <v>0</v>
      </c>
      <c r="T5859">
        <v>0</v>
      </c>
      <c r="U5859">
        <v>21.955556000000001</v>
      </c>
      <c r="V5859">
        <v>290.91111100000001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2773958</v>
      </c>
      <c r="B5860">
        <v>1</v>
      </c>
      <c r="C5860" t="s">
        <v>76</v>
      </c>
      <c r="D5860" t="s">
        <v>87</v>
      </c>
      <c r="E5860" t="s">
        <v>222</v>
      </c>
      <c r="F5860" t="s">
        <v>16141</v>
      </c>
      <c r="G5860" t="s">
        <v>160</v>
      </c>
      <c r="H5860" t="s">
        <v>47</v>
      </c>
      <c r="I5860" t="s">
        <v>129</v>
      </c>
      <c r="J5860" t="s">
        <v>130</v>
      </c>
      <c r="K5860" t="s">
        <v>131</v>
      </c>
      <c r="L5860" t="s">
        <v>16142</v>
      </c>
      <c r="M5860" t="s">
        <v>16143</v>
      </c>
      <c r="N5860">
        <v>3.5244444439999998</v>
      </c>
      <c r="O5860">
        <v>91</v>
      </c>
      <c r="P5860">
        <v>28</v>
      </c>
      <c r="Q5860">
        <v>0</v>
      </c>
      <c r="R5860">
        <v>0</v>
      </c>
      <c r="S5860">
        <v>0</v>
      </c>
      <c r="T5860">
        <v>0</v>
      </c>
      <c r="U5860">
        <v>320.72444400000001</v>
      </c>
      <c r="V5860">
        <v>98.684443999999999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2773961</v>
      </c>
      <c r="B5861">
        <v>1</v>
      </c>
      <c r="C5861" t="s">
        <v>76</v>
      </c>
      <c r="D5861" t="s">
        <v>81</v>
      </c>
      <c r="E5861" t="s">
        <v>153</v>
      </c>
      <c r="F5861" t="s">
        <v>16144</v>
      </c>
      <c r="G5861" t="s">
        <v>206</v>
      </c>
      <c r="H5861" t="s">
        <v>46</v>
      </c>
      <c r="I5861" t="s">
        <v>129</v>
      </c>
      <c r="J5861" t="s">
        <v>130</v>
      </c>
      <c r="K5861" t="s">
        <v>131</v>
      </c>
      <c r="L5861" t="s">
        <v>16145</v>
      </c>
      <c r="M5861" t="s">
        <v>16146</v>
      </c>
      <c r="N5861">
        <v>0.87250000000000005</v>
      </c>
      <c r="O5861">
        <v>0</v>
      </c>
      <c r="P5861">
        <v>17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14.8325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2773962</v>
      </c>
      <c r="B5862">
        <v>1</v>
      </c>
      <c r="C5862" t="s">
        <v>77</v>
      </c>
      <c r="D5862" t="s">
        <v>118</v>
      </c>
      <c r="E5862" t="s">
        <v>163</v>
      </c>
      <c r="F5862" t="s">
        <v>16147</v>
      </c>
      <c r="G5862" t="s">
        <v>199</v>
      </c>
      <c r="H5862" t="s">
        <v>47</v>
      </c>
      <c r="I5862" t="s">
        <v>129</v>
      </c>
      <c r="J5862" t="s">
        <v>130</v>
      </c>
      <c r="K5862" t="s">
        <v>131</v>
      </c>
      <c r="L5862" t="s">
        <v>16148</v>
      </c>
      <c r="M5862" t="s">
        <v>16149</v>
      </c>
      <c r="N5862">
        <v>0.91472222199999997</v>
      </c>
      <c r="O5862">
        <v>13</v>
      </c>
      <c r="P5862">
        <v>140</v>
      </c>
      <c r="Q5862">
        <v>0</v>
      </c>
      <c r="R5862">
        <v>0</v>
      </c>
      <c r="S5862">
        <v>0</v>
      </c>
      <c r="T5862">
        <v>0</v>
      </c>
      <c r="U5862">
        <v>11.891389</v>
      </c>
      <c r="V5862">
        <v>128.06111100000001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2773964</v>
      </c>
      <c r="B5863">
        <v>1</v>
      </c>
      <c r="C5863" t="s">
        <v>76</v>
      </c>
      <c r="D5863" t="s">
        <v>97</v>
      </c>
      <c r="E5863" t="s">
        <v>126</v>
      </c>
      <c r="F5863" t="s">
        <v>16150</v>
      </c>
      <c r="G5863" t="s">
        <v>160</v>
      </c>
      <c r="H5863" t="s">
        <v>46</v>
      </c>
      <c r="I5863" t="s">
        <v>129</v>
      </c>
      <c r="J5863" t="s">
        <v>130</v>
      </c>
      <c r="K5863" t="s">
        <v>131</v>
      </c>
      <c r="L5863" t="s">
        <v>16151</v>
      </c>
      <c r="M5863" t="s">
        <v>16152</v>
      </c>
      <c r="N5863">
        <v>1.089722222</v>
      </c>
      <c r="O5863">
        <v>0</v>
      </c>
      <c r="P5863">
        <v>76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82.818888999999999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2773965</v>
      </c>
      <c r="B5864">
        <v>1</v>
      </c>
      <c r="C5864" t="s">
        <v>76</v>
      </c>
      <c r="D5864" t="s">
        <v>93</v>
      </c>
      <c r="E5864" t="s">
        <v>138</v>
      </c>
      <c r="F5864" t="s">
        <v>5990</v>
      </c>
      <c r="G5864" t="s">
        <v>199</v>
      </c>
      <c r="H5864" t="s">
        <v>47</v>
      </c>
      <c r="I5864" t="s">
        <v>129</v>
      </c>
      <c r="J5864" t="s">
        <v>130</v>
      </c>
      <c r="K5864" t="s">
        <v>131</v>
      </c>
      <c r="L5864" t="s">
        <v>16153</v>
      </c>
      <c r="M5864" t="s">
        <v>16154</v>
      </c>
      <c r="N5864">
        <v>5.5E-2</v>
      </c>
      <c r="O5864">
        <v>73</v>
      </c>
      <c r="P5864">
        <v>5851</v>
      </c>
      <c r="Q5864">
        <v>0</v>
      </c>
      <c r="R5864">
        <v>0</v>
      </c>
      <c r="S5864">
        <v>0</v>
      </c>
      <c r="T5864">
        <v>0</v>
      </c>
      <c r="U5864">
        <v>4.0149999999999997</v>
      </c>
      <c r="V5864">
        <v>321.80500000000001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2773966</v>
      </c>
      <c r="B5865">
        <v>1</v>
      </c>
      <c r="C5865" t="s">
        <v>76</v>
      </c>
      <c r="D5865" t="s">
        <v>93</v>
      </c>
      <c r="E5865" t="s">
        <v>222</v>
      </c>
      <c r="F5865" t="s">
        <v>6083</v>
      </c>
      <c r="G5865" t="s">
        <v>199</v>
      </c>
      <c r="H5865" t="s">
        <v>47</v>
      </c>
      <c r="I5865" t="s">
        <v>129</v>
      </c>
      <c r="J5865" t="s">
        <v>130</v>
      </c>
      <c r="K5865" t="s">
        <v>131</v>
      </c>
      <c r="L5865" t="s">
        <v>16153</v>
      </c>
      <c r="M5865" t="s">
        <v>16155</v>
      </c>
      <c r="N5865">
        <v>0.26944444400000001</v>
      </c>
      <c r="O5865">
        <v>52</v>
      </c>
      <c r="P5865">
        <v>1964</v>
      </c>
      <c r="Q5865">
        <v>0</v>
      </c>
      <c r="R5865">
        <v>0</v>
      </c>
      <c r="S5865">
        <v>0</v>
      </c>
      <c r="T5865">
        <v>0</v>
      </c>
      <c r="U5865">
        <v>14.011111</v>
      </c>
      <c r="V5865">
        <v>529.18888800000002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2773922</v>
      </c>
      <c r="B5866">
        <v>1</v>
      </c>
      <c r="C5866" t="s">
        <v>76</v>
      </c>
      <c r="D5866" t="s">
        <v>81</v>
      </c>
      <c r="E5866" t="s">
        <v>145</v>
      </c>
      <c r="F5866" t="s">
        <v>13153</v>
      </c>
      <c r="G5866" t="s">
        <v>160</v>
      </c>
      <c r="H5866" t="s">
        <v>46</v>
      </c>
      <c r="I5866" t="s">
        <v>129</v>
      </c>
      <c r="J5866" t="s">
        <v>130</v>
      </c>
      <c r="K5866" t="s">
        <v>131</v>
      </c>
      <c r="L5866" t="s">
        <v>16156</v>
      </c>
      <c r="M5866" t="s">
        <v>16157</v>
      </c>
      <c r="N5866">
        <v>0.22333333299999999</v>
      </c>
      <c r="O5866">
        <v>0</v>
      </c>
      <c r="P5866">
        <v>85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18.983332999999998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2773971</v>
      </c>
      <c r="B5867">
        <v>1</v>
      </c>
      <c r="C5867" t="s">
        <v>76</v>
      </c>
      <c r="D5867" t="s">
        <v>84</v>
      </c>
      <c r="E5867" t="s">
        <v>153</v>
      </c>
      <c r="F5867" t="s">
        <v>16158</v>
      </c>
      <c r="G5867" t="s">
        <v>155</v>
      </c>
      <c r="H5867" t="s">
        <v>46</v>
      </c>
      <c r="I5867" t="s">
        <v>129</v>
      </c>
      <c r="J5867" t="s">
        <v>130</v>
      </c>
      <c r="K5867" t="s">
        <v>131</v>
      </c>
      <c r="L5867" t="s">
        <v>16159</v>
      </c>
      <c r="M5867" t="s">
        <v>16160</v>
      </c>
      <c r="N5867">
        <v>2.0719444440000001</v>
      </c>
      <c r="O5867">
        <v>0</v>
      </c>
      <c r="P5867">
        <v>15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31.079167000000002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2773968</v>
      </c>
      <c r="B5868">
        <v>1</v>
      </c>
      <c r="C5868" t="s">
        <v>77</v>
      </c>
      <c r="D5868" t="s">
        <v>118</v>
      </c>
      <c r="E5868" t="s">
        <v>167</v>
      </c>
      <c r="F5868" t="s">
        <v>16161</v>
      </c>
      <c r="G5868" t="s">
        <v>195</v>
      </c>
      <c r="H5868" t="s">
        <v>46</v>
      </c>
      <c r="I5868" t="s">
        <v>129</v>
      </c>
      <c r="J5868" t="s">
        <v>130</v>
      </c>
      <c r="K5868" t="s">
        <v>131</v>
      </c>
      <c r="L5868" t="s">
        <v>16162</v>
      </c>
      <c r="M5868" t="s">
        <v>16163</v>
      </c>
      <c r="N5868">
        <v>0.80805555500000004</v>
      </c>
      <c r="O5868">
        <v>0</v>
      </c>
      <c r="P5868">
        <v>133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107.471389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2773969</v>
      </c>
      <c r="B5869">
        <v>1</v>
      </c>
      <c r="C5869" t="s">
        <v>76</v>
      </c>
      <c r="D5869" t="s">
        <v>93</v>
      </c>
      <c r="E5869" t="s">
        <v>158</v>
      </c>
      <c r="F5869" t="s">
        <v>11782</v>
      </c>
      <c r="G5869" t="s">
        <v>199</v>
      </c>
      <c r="H5869" t="s">
        <v>47</v>
      </c>
      <c r="I5869" t="s">
        <v>129</v>
      </c>
      <c r="J5869" t="s">
        <v>130</v>
      </c>
      <c r="K5869" t="s">
        <v>131</v>
      </c>
      <c r="L5869" t="s">
        <v>16164</v>
      </c>
      <c r="M5869" t="s">
        <v>16165</v>
      </c>
      <c r="N5869">
        <v>0.38972222200000001</v>
      </c>
      <c r="O5869">
        <v>23</v>
      </c>
      <c r="P5869">
        <v>1183</v>
      </c>
      <c r="Q5869">
        <v>0</v>
      </c>
      <c r="R5869">
        <v>0</v>
      </c>
      <c r="S5869">
        <v>0</v>
      </c>
      <c r="T5869">
        <v>0</v>
      </c>
      <c r="U5869">
        <v>8.9636110000000002</v>
      </c>
      <c r="V5869">
        <v>461.04138899999998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2773972</v>
      </c>
      <c r="B5870">
        <v>1</v>
      </c>
      <c r="C5870" t="s">
        <v>76</v>
      </c>
      <c r="D5870" t="s">
        <v>84</v>
      </c>
      <c r="E5870" t="s">
        <v>126</v>
      </c>
      <c r="F5870" t="s">
        <v>16166</v>
      </c>
      <c r="G5870" t="s">
        <v>344</v>
      </c>
      <c r="H5870" t="s">
        <v>46</v>
      </c>
      <c r="I5870" t="s">
        <v>129</v>
      </c>
      <c r="J5870" t="s">
        <v>130</v>
      </c>
      <c r="K5870" t="s">
        <v>142</v>
      </c>
      <c r="L5870" t="s">
        <v>16167</v>
      </c>
      <c r="M5870" t="s">
        <v>16168</v>
      </c>
      <c r="N5870">
        <v>0.49361111099999999</v>
      </c>
      <c r="O5870">
        <v>0</v>
      </c>
      <c r="P5870">
        <v>50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24.680555999999999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2773979</v>
      </c>
      <c r="B5871">
        <v>1</v>
      </c>
      <c r="C5871" t="s">
        <v>76</v>
      </c>
      <c r="D5871" t="s">
        <v>93</v>
      </c>
      <c r="E5871" t="s">
        <v>222</v>
      </c>
      <c r="F5871" t="s">
        <v>16169</v>
      </c>
      <c r="G5871" t="s">
        <v>199</v>
      </c>
      <c r="H5871" t="s">
        <v>47</v>
      </c>
      <c r="I5871" t="s">
        <v>129</v>
      </c>
      <c r="J5871" t="s">
        <v>130</v>
      </c>
      <c r="K5871" t="s">
        <v>131</v>
      </c>
      <c r="L5871" t="s">
        <v>16170</v>
      </c>
      <c r="M5871" t="s">
        <v>16171</v>
      </c>
      <c r="N5871">
        <v>0.43638888799999997</v>
      </c>
      <c r="O5871">
        <v>60</v>
      </c>
      <c r="P5871">
        <v>17261</v>
      </c>
      <c r="Q5871">
        <v>0</v>
      </c>
      <c r="R5871">
        <v>0</v>
      </c>
      <c r="S5871">
        <v>0</v>
      </c>
      <c r="T5871">
        <v>0</v>
      </c>
      <c r="U5871">
        <v>26.183333000000001</v>
      </c>
      <c r="V5871">
        <v>7532.5085959999997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2773977</v>
      </c>
      <c r="B5872">
        <v>1</v>
      </c>
      <c r="C5872" t="s">
        <v>76</v>
      </c>
      <c r="D5872" t="s">
        <v>93</v>
      </c>
      <c r="E5872" t="s">
        <v>138</v>
      </c>
      <c r="F5872" t="s">
        <v>16172</v>
      </c>
      <c r="G5872" t="s">
        <v>199</v>
      </c>
      <c r="H5872" t="s">
        <v>47</v>
      </c>
      <c r="I5872" t="s">
        <v>129</v>
      </c>
      <c r="J5872" t="s">
        <v>130</v>
      </c>
      <c r="K5872" t="s">
        <v>131</v>
      </c>
      <c r="L5872" t="s">
        <v>16173</v>
      </c>
      <c r="M5872" t="s">
        <v>16174</v>
      </c>
      <c r="N5872">
        <v>0.19777777699999999</v>
      </c>
      <c r="O5872">
        <v>1</v>
      </c>
      <c r="P5872">
        <v>3428</v>
      </c>
      <c r="Q5872">
        <v>0</v>
      </c>
      <c r="R5872">
        <v>0</v>
      </c>
      <c r="S5872">
        <v>0</v>
      </c>
      <c r="T5872">
        <v>0</v>
      </c>
      <c r="U5872">
        <v>0.19777800000000001</v>
      </c>
      <c r="V5872">
        <v>677.98221999999998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2773994</v>
      </c>
      <c r="B5873">
        <v>1</v>
      </c>
      <c r="C5873" t="s">
        <v>76</v>
      </c>
      <c r="D5873" t="s">
        <v>84</v>
      </c>
      <c r="E5873" t="s">
        <v>153</v>
      </c>
      <c r="F5873" t="s">
        <v>16175</v>
      </c>
      <c r="G5873" t="s">
        <v>155</v>
      </c>
      <c r="H5873" t="s">
        <v>46</v>
      </c>
      <c r="I5873" t="s">
        <v>129</v>
      </c>
      <c r="J5873" t="s">
        <v>130</v>
      </c>
      <c r="K5873" t="s">
        <v>131</v>
      </c>
      <c r="L5873" t="s">
        <v>16176</v>
      </c>
      <c r="M5873" t="s">
        <v>16177</v>
      </c>
      <c r="N5873">
        <v>4.5319444439999996</v>
      </c>
      <c r="O5873">
        <v>0</v>
      </c>
      <c r="P5873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4.5319440000000002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2773995</v>
      </c>
      <c r="B5874">
        <v>1</v>
      </c>
      <c r="C5874" t="s">
        <v>76</v>
      </c>
      <c r="D5874" t="s">
        <v>98</v>
      </c>
      <c r="E5874" t="s">
        <v>138</v>
      </c>
      <c r="F5874" t="s">
        <v>16178</v>
      </c>
      <c r="G5874" t="s">
        <v>199</v>
      </c>
      <c r="H5874" t="s">
        <v>47</v>
      </c>
      <c r="I5874" t="s">
        <v>129</v>
      </c>
      <c r="J5874" t="s">
        <v>130</v>
      </c>
      <c r="K5874" t="s">
        <v>131</v>
      </c>
      <c r="L5874" t="s">
        <v>16179</v>
      </c>
      <c r="M5874" t="s">
        <v>16180</v>
      </c>
      <c r="N5874">
        <v>1.122777777</v>
      </c>
      <c r="O5874">
        <v>1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1.1227780000000001</v>
      </c>
      <c r="V5874">
        <v>0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2774007</v>
      </c>
      <c r="B5875">
        <v>1</v>
      </c>
      <c r="C5875" t="s">
        <v>76</v>
      </c>
      <c r="D5875" t="s">
        <v>103</v>
      </c>
      <c r="E5875" t="s">
        <v>145</v>
      </c>
      <c r="F5875" t="s">
        <v>16181</v>
      </c>
      <c r="G5875" t="s">
        <v>135</v>
      </c>
      <c r="H5875" t="s">
        <v>46</v>
      </c>
      <c r="I5875" t="s">
        <v>129</v>
      </c>
      <c r="J5875" t="s">
        <v>130</v>
      </c>
      <c r="K5875" t="s">
        <v>131</v>
      </c>
      <c r="L5875" t="s">
        <v>16182</v>
      </c>
      <c r="M5875" t="s">
        <v>16183</v>
      </c>
      <c r="N5875">
        <v>7.8608333330000004</v>
      </c>
      <c r="O5875">
        <v>0</v>
      </c>
      <c r="P5875">
        <v>0</v>
      </c>
      <c r="Q5875">
        <v>0</v>
      </c>
      <c r="R5875">
        <v>55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432.34583300000003</v>
      </c>
      <c r="Y5875">
        <v>0</v>
      </c>
      <c r="Z5875">
        <v>0</v>
      </c>
    </row>
    <row r="5876" spans="1:26" x14ac:dyDescent="0.3">
      <c r="A5876">
        <v>2773997</v>
      </c>
      <c r="B5876">
        <v>1</v>
      </c>
      <c r="C5876" t="s">
        <v>76</v>
      </c>
      <c r="D5876" t="s">
        <v>78</v>
      </c>
      <c r="E5876" t="s">
        <v>153</v>
      </c>
      <c r="F5876" t="s">
        <v>16184</v>
      </c>
      <c r="G5876" t="s">
        <v>155</v>
      </c>
      <c r="H5876" t="s">
        <v>46</v>
      </c>
      <c r="I5876" t="s">
        <v>129</v>
      </c>
      <c r="J5876" t="s">
        <v>130</v>
      </c>
      <c r="K5876" t="s">
        <v>131</v>
      </c>
      <c r="L5876" t="s">
        <v>16185</v>
      </c>
      <c r="M5876" t="s">
        <v>16186</v>
      </c>
      <c r="N5876">
        <v>4.8222222219999997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4.822222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2773998</v>
      </c>
      <c r="B5877">
        <v>1</v>
      </c>
      <c r="C5877" t="s">
        <v>77</v>
      </c>
      <c r="D5877" t="s">
        <v>117</v>
      </c>
      <c r="E5877" t="s">
        <v>222</v>
      </c>
      <c r="F5877" t="s">
        <v>16187</v>
      </c>
      <c r="G5877" t="s">
        <v>344</v>
      </c>
      <c r="H5877" t="s">
        <v>47</v>
      </c>
      <c r="I5877" t="s">
        <v>129</v>
      </c>
      <c r="J5877" t="s">
        <v>130</v>
      </c>
      <c r="K5877" t="s">
        <v>142</v>
      </c>
      <c r="L5877" t="s">
        <v>16188</v>
      </c>
      <c r="M5877" t="s">
        <v>16189</v>
      </c>
      <c r="N5877">
        <v>3.3372222219999998</v>
      </c>
      <c r="O5877">
        <v>0</v>
      </c>
      <c r="P5877">
        <v>0</v>
      </c>
      <c r="Q5877">
        <v>2</v>
      </c>
      <c r="R5877">
        <v>1810</v>
      </c>
      <c r="S5877">
        <v>0</v>
      </c>
      <c r="T5877">
        <v>0</v>
      </c>
      <c r="U5877">
        <v>0</v>
      </c>
      <c r="V5877">
        <v>0</v>
      </c>
      <c r="W5877">
        <v>6.6744440000000003</v>
      </c>
      <c r="X5877">
        <v>6040.372222</v>
      </c>
      <c r="Y5877">
        <v>0</v>
      </c>
      <c r="Z5877">
        <v>0</v>
      </c>
    </row>
    <row r="5878" spans="1:26" x14ac:dyDescent="0.3">
      <c r="A5878">
        <v>2774004</v>
      </c>
      <c r="B5878">
        <v>1</v>
      </c>
      <c r="C5878" t="s">
        <v>77</v>
      </c>
      <c r="D5878" t="s">
        <v>117</v>
      </c>
      <c r="E5878" t="s">
        <v>126</v>
      </c>
      <c r="F5878" t="s">
        <v>16190</v>
      </c>
      <c r="G5878" t="s">
        <v>128</v>
      </c>
      <c r="H5878" t="s">
        <v>46</v>
      </c>
      <c r="I5878" t="s">
        <v>129</v>
      </c>
      <c r="J5878" t="s">
        <v>130</v>
      </c>
      <c r="K5878" t="s">
        <v>131</v>
      </c>
      <c r="L5878" t="s">
        <v>16191</v>
      </c>
      <c r="M5878" t="s">
        <v>16192</v>
      </c>
      <c r="N5878">
        <v>4.2116666660000002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16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67.386667000000003</v>
      </c>
    </row>
    <row r="5879" spans="1:26" x14ac:dyDescent="0.3">
      <c r="A5879">
        <v>2774009</v>
      </c>
      <c r="B5879">
        <v>1</v>
      </c>
      <c r="C5879" t="s">
        <v>77</v>
      </c>
      <c r="D5879" t="s">
        <v>114</v>
      </c>
      <c r="E5879" t="s">
        <v>153</v>
      </c>
      <c r="F5879" t="s">
        <v>16193</v>
      </c>
      <c r="G5879" t="s">
        <v>249</v>
      </c>
      <c r="H5879" t="s">
        <v>46</v>
      </c>
      <c r="I5879" t="s">
        <v>129</v>
      </c>
      <c r="J5879" t="s">
        <v>130</v>
      </c>
      <c r="K5879" t="s">
        <v>131</v>
      </c>
      <c r="L5879" t="s">
        <v>16194</v>
      </c>
      <c r="M5879" t="s">
        <v>16195</v>
      </c>
      <c r="N5879">
        <v>7.4872222219999998</v>
      </c>
      <c r="O5879">
        <v>0</v>
      </c>
      <c r="P5879">
        <v>2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14.974444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2774013</v>
      </c>
      <c r="B5880">
        <v>1</v>
      </c>
      <c r="C5880" t="s">
        <v>76</v>
      </c>
      <c r="D5880" t="s">
        <v>102</v>
      </c>
      <c r="E5880" t="s">
        <v>167</v>
      </c>
      <c r="F5880" t="s">
        <v>16196</v>
      </c>
      <c r="G5880" t="s">
        <v>195</v>
      </c>
      <c r="H5880" t="s">
        <v>46</v>
      </c>
      <c r="I5880" t="s">
        <v>129</v>
      </c>
      <c r="J5880" t="s">
        <v>130</v>
      </c>
      <c r="K5880" t="s">
        <v>131</v>
      </c>
      <c r="L5880" t="s">
        <v>16197</v>
      </c>
      <c r="M5880" t="s">
        <v>16198</v>
      </c>
      <c r="N5880">
        <v>0.79527777700000002</v>
      </c>
      <c r="O5880">
        <v>0</v>
      </c>
      <c r="P5880">
        <v>41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32.606389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2774011</v>
      </c>
      <c r="B5881">
        <v>1</v>
      </c>
      <c r="C5881" t="s">
        <v>76</v>
      </c>
      <c r="D5881" t="s">
        <v>84</v>
      </c>
      <c r="E5881" t="s">
        <v>163</v>
      </c>
      <c r="F5881" t="s">
        <v>16199</v>
      </c>
      <c r="G5881" t="s">
        <v>199</v>
      </c>
      <c r="H5881" t="s">
        <v>47</v>
      </c>
      <c r="I5881" t="s">
        <v>129</v>
      </c>
      <c r="J5881" t="s">
        <v>130</v>
      </c>
      <c r="K5881" t="s">
        <v>131</v>
      </c>
      <c r="L5881" t="s">
        <v>16200</v>
      </c>
      <c r="M5881" t="s">
        <v>16201</v>
      </c>
      <c r="N5881">
        <v>0.147777777</v>
      </c>
      <c r="O5881">
        <v>4</v>
      </c>
      <c r="P5881">
        <v>5</v>
      </c>
      <c r="Q5881">
        <v>0</v>
      </c>
      <c r="R5881">
        <v>0</v>
      </c>
      <c r="S5881">
        <v>0</v>
      </c>
      <c r="T5881">
        <v>0</v>
      </c>
      <c r="U5881">
        <v>0.59111100000000005</v>
      </c>
      <c r="V5881">
        <v>0.73888900000000002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2774012</v>
      </c>
      <c r="B5882">
        <v>1</v>
      </c>
      <c r="C5882" t="s">
        <v>76</v>
      </c>
      <c r="D5882" t="s">
        <v>104</v>
      </c>
      <c r="E5882" t="s">
        <v>158</v>
      </c>
      <c r="F5882" t="s">
        <v>16202</v>
      </c>
      <c r="G5882" t="s">
        <v>199</v>
      </c>
      <c r="H5882" t="s">
        <v>47</v>
      </c>
      <c r="I5882" t="s">
        <v>129</v>
      </c>
      <c r="J5882" t="s">
        <v>130</v>
      </c>
      <c r="K5882" t="s">
        <v>131</v>
      </c>
      <c r="L5882" t="s">
        <v>16203</v>
      </c>
      <c r="M5882" t="s">
        <v>16204</v>
      </c>
      <c r="N5882">
        <v>0.76194444400000005</v>
      </c>
      <c r="O5882">
        <v>0</v>
      </c>
      <c r="P5882">
        <v>0</v>
      </c>
      <c r="Q5882">
        <v>1</v>
      </c>
      <c r="R5882">
        <v>455</v>
      </c>
      <c r="S5882">
        <v>2</v>
      </c>
      <c r="T5882">
        <v>501</v>
      </c>
      <c r="U5882">
        <v>0</v>
      </c>
      <c r="V5882">
        <v>0</v>
      </c>
      <c r="W5882">
        <v>0.76194399999999995</v>
      </c>
      <c r="X5882">
        <v>346.68472200000002</v>
      </c>
      <c r="Y5882">
        <v>1.523889</v>
      </c>
      <c r="Z5882">
        <v>381.73416600000002</v>
      </c>
    </row>
    <row r="5883" spans="1:26" x14ac:dyDescent="0.3">
      <c r="A5883">
        <v>2774018</v>
      </c>
      <c r="B5883">
        <v>1</v>
      </c>
      <c r="C5883" t="s">
        <v>76</v>
      </c>
      <c r="D5883" t="s">
        <v>88</v>
      </c>
      <c r="E5883" t="s">
        <v>222</v>
      </c>
      <c r="F5883" t="s">
        <v>16205</v>
      </c>
      <c r="G5883" t="s">
        <v>199</v>
      </c>
      <c r="H5883" t="s">
        <v>47</v>
      </c>
      <c r="I5883" t="s">
        <v>129</v>
      </c>
      <c r="J5883" t="s">
        <v>130</v>
      </c>
      <c r="K5883" t="s">
        <v>131</v>
      </c>
      <c r="L5883" t="s">
        <v>16206</v>
      </c>
      <c r="M5883" t="s">
        <v>16207</v>
      </c>
      <c r="N5883">
        <v>0.18222222199999999</v>
      </c>
      <c r="O5883">
        <v>14</v>
      </c>
      <c r="P5883">
        <v>507</v>
      </c>
      <c r="Q5883">
        <v>0</v>
      </c>
      <c r="R5883">
        <v>0</v>
      </c>
      <c r="S5883">
        <v>0</v>
      </c>
      <c r="T5883">
        <v>0</v>
      </c>
      <c r="U5883">
        <v>2.5511110000000001</v>
      </c>
      <c r="V5883">
        <v>92.386667000000003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2774024</v>
      </c>
      <c r="B5884">
        <v>1</v>
      </c>
      <c r="C5884" t="s">
        <v>76</v>
      </c>
      <c r="D5884" t="s">
        <v>78</v>
      </c>
      <c r="E5884" t="s">
        <v>153</v>
      </c>
      <c r="F5884" t="s">
        <v>11073</v>
      </c>
      <c r="G5884" t="s">
        <v>206</v>
      </c>
      <c r="H5884" t="s">
        <v>46</v>
      </c>
      <c r="I5884" t="s">
        <v>129</v>
      </c>
      <c r="J5884" t="s">
        <v>130</v>
      </c>
      <c r="K5884" t="s">
        <v>131</v>
      </c>
      <c r="L5884" t="s">
        <v>16208</v>
      </c>
      <c r="M5884" t="s">
        <v>16209</v>
      </c>
      <c r="N5884">
        <v>5.1158333330000003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5.1158330000000003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2774019</v>
      </c>
      <c r="B5885">
        <v>1</v>
      </c>
      <c r="C5885" t="s">
        <v>77</v>
      </c>
      <c r="D5885" t="s">
        <v>109</v>
      </c>
      <c r="E5885" t="s">
        <v>222</v>
      </c>
      <c r="F5885" t="s">
        <v>6212</v>
      </c>
      <c r="G5885" t="s">
        <v>344</v>
      </c>
      <c r="H5885" t="s">
        <v>47</v>
      </c>
      <c r="I5885" t="s">
        <v>129</v>
      </c>
      <c r="J5885" t="s">
        <v>130</v>
      </c>
      <c r="K5885" t="s">
        <v>142</v>
      </c>
      <c r="L5885" t="s">
        <v>16210</v>
      </c>
      <c r="M5885" t="s">
        <v>16211</v>
      </c>
      <c r="N5885">
        <v>1.1513888880000001</v>
      </c>
      <c r="O5885">
        <v>24</v>
      </c>
      <c r="P5885">
        <v>326</v>
      </c>
      <c r="Q5885">
        <v>0</v>
      </c>
      <c r="R5885">
        <v>0</v>
      </c>
      <c r="S5885">
        <v>24</v>
      </c>
      <c r="T5885">
        <v>489</v>
      </c>
      <c r="U5885">
        <v>27.633333</v>
      </c>
      <c r="V5885">
        <v>375.352777</v>
      </c>
      <c r="W5885">
        <v>0</v>
      </c>
      <c r="X5885">
        <v>0</v>
      </c>
      <c r="Y5885">
        <v>27.633333</v>
      </c>
      <c r="Z5885">
        <v>563.02916600000003</v>
      </c>
    </row>
    <row r="5886" spans="1:26" x14ac:dyDescent="0.3">
      <c r="A5886">
        <v>2774020</v>
      </c>
      <c r="B5886">
        <v>1</v>
      </c>
      <c r="C5886" t="s">
        <v>76</v>
      </c>
      <c r="D5886" t="s">
        <v>93</v>
      </c>
      <c r="E5886" t="s">
        <v>158</v>
      </c>
      <c r="F5886" t="s">
        <v>16212</v>
      </c>
      <c r="G5886" t="s">
        <v>199</v>
      </c>
      <c r="H5886" t="s">
        <v>47</v>
      </c>
      <c r="I5886" t="s">
        <v>129</v>
      </c>
      <c r="J5886" t="s">
        <v>130</v>
      </c>
      <c r="K5886" t="s">
        <v>131</v>
      </c>
      <c r="L5886" t="s">
        <v>16213</v>
      </c>
      <c r="M5886" t="s">
        <v>16214</v>
      </c>
      <c r="N5886">
        <v>0.25277777699999998</v>
      </c>
      <c r="O5886">
        <v>22</v>
      </c>
      <c r="P5886">
        <v>1009</v>
      </c>
      <c r="Q5886">
        <v>0</v>
      </c>
      <c r="R5886">
        <v>0</v>
      </c>
      <c r="S5886">
        <v>0</v>
      </c>
      <c r="T5886">
        <v>0</v>
      </c>
      <c r="U5886">
        <v>5.5611110000000004</v>
      </c>
      <c r="V5886">
        <v>255.05277699999999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2774032</v>
      </c>
      <c r="B5887">
        <v>1</v>
      </c>
      <c r="C5887" t="s">
        <v>76</v>
      </c>
      <c r="D5887" t="s">
        <v>83</v>
      </c>
      <c r="E5887" t="s">
        <v>167</v>
      </c>
      <c r="F5887" t="s">
        <v>16215</v>
      </c>
      <c r="G5887" t="s">
        <v>195</v>
      </c>
      <c r="H5887" t="s">
        <v>46</v>
      </c>
      <c r="I5887" t="s">
        <v>129</v>
      </c>
      <c r="J5887" t="s">
        <v>130</v>
      </c>
      <c r="K5887" t="s">
        <v>131</v>
      </c>
      <c r="L5887" t="s">
        <v>16022</v>
      </c>
      <c r="M5887" t="s">
        <v>16216</v>
      </c>
      <c r="N5887">
        <v>2.321111111</v>
      </c>
      <c r="O5887">
        <v>0</v>
      </c>
      <c r="P5887">
        <v>317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735.79222200000004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2773834</v>
      </c>
      <c r="B5888">
        <v>2</v>
      </c>
      <c r="C5888" t="s">
        <v>77</v>
      </c>
      <c r="D5888" t="s">
        <v>113</v>
      </c>
      <c r="E5888" t="s">
        <v>167</v>
      </c>
      <c r="F5888" t="s">
        <v>15899</v>
      </c>
      <c r="G5888" t="s">
        <v>578</v>
      </c>
      <c r="H5888" t="s">
        <v>46</v>
      </c>
      <c r="I5888" t="s">
        <v>129</v>
      </c>
      <c r="J5888" t="s">
        <v>15</v>
      </c>
      <c r="K5888" t="s">
        <v>131</v>
      </c>
      <c r="L5888" t="s">
        <v>16022</v>
      </c>
      <c r="M5888" t="s">
        <v>16217</v>
      </c>
      <c r="N5888">
        <v>0.43055555499999998</v>
      </c>
      <c r="O5888">
        <v>0</v>
      </c>
      <c r="P5888">
        <v>0</v>
      </c>
      <c r="Q5888">
        <v>0</v>
      </c>
      <c r="R5888">
        <v>411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176.95833300000001</v>
      </c>
      <c r="Y5888">
        <v>0</v>
      </c>
      <c r="Z5888">
        <v>0</v>
      </c>
    </row>
    <row r="5889" spans="1:26" x14ac:dyDescent="0.3">
      <c r="A5889">
        <v>2774040</v>
      </c>
      <c r="B5889">
        <v>1</v>
      </c>
      <c r="C5889" t="s">
        <v>76</v>
      </c>
      <c r="D5889" t="s">
        <v>86</v>
      </c>
      <c r="E5889" t="s">
        <v>153</v>
      </c>
      <c r="F5889" t="s">
        <v>16218</v>
      </c>
      <c r="G5889" t="s">
        <v>249</v>
      </c>
      <c r="H5889" t="s">
        <v>46</v>
      </c>
      <c r="I5889" t="s">
        <v>129</v>
      </c>
      <c r="J5889" t="s">
        <v>130</v>
      </c>
      <c r="K5889" t="s">
        <v>131</v>
      </c>
      <c r="L5889" t="s">
        <v>16219</v>
      </c>
      <c r="M5889" t="s">
        <v>16220</v>
      </c>
      <c r="N5889">
        <v>3.6272222219999999</v>
      </c>
      <c r="O5889">
        <v>0</v>
      </c>
      <c r="P5889">
        <v>4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14.508889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2774033</v>
      </c>
      <c r="B5890">
        <v>1</v>
      </c>
      <c r="C5890" t="s">
        <v>76</v>
      </c>
      <c r="D5890" t="s">
        <v>96</v>
      </c>
      <c r="E5890" t="s">
        <v>126</v>
      </c>
      <c r="F5890" t="s">
        <v>16221</v>
      </c>
      <c r="G5890" t="s">
        <v>348</v>
      </c>
      <c r="H5890" t="s">
        <v>46</v>
      </c>
      <c r="I5890" t="s">
        <v>129</v>
      </c>
      <c r="J5890" t="s">
        <v>130</v>
      </c>
      <c r="K5890" t="s">
        <v>142</v>
      </c>
      <c r="L5890" t="s">
        <v>16222</v>
      </c>
      <c r="M5890" t="s">
        <v>16223</v>
      </c>
      <c r="N5890">
        <v>2.6608333329999998</v>
      </c>
      <c r="O5890">
        <v>0</v>
      </c>
      <c r="P5890">
        <v>31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82.485833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2774047</v>
      </c>
      <c r="B5891">
        <v>1</v>
      </c>
      <c r="C5891" t="s">
        <v>77</v>
      </c>
      <c r="D5891" t="s">
        <v>118</v>
      </c>
      <c r="E5891" t="s">
        <v>167</v>
      </c>
      <c r="F5891" t="s">
        <v>16224</v>
      </c>
      <c r="G5891" t="s">
        <v>195</v>
      </c>
      <c r="H5891" t="s">
        <v>46</v>
      </c>
      <c r="I5891" t="s">
        <v>129</v>
      </c>
      <c r="J5891" t="s">
        <v>130</v>
      </c>
      <c r="K5891" t="s">
        <v>131</v>
      </c>
      <c r="L5891" t="s">
        <v>16225</v>
      </c>
      <c r="M5891" t="s">
        <v>16226</v>
      </c>
      <c r="N5891">
        <v>1.419444444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39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55.358333000000002</v>
      </c>
    </row>
    <row r="5892" spans="1:26" x14ac:dyDescent="0.3">
      <c r="A5892">
        <v>2774069</v>
      </c>
      <c r="B5892">
        <v>1</v>
      </c>
      <c r="C5892" t="s">
        <v>77</v>
      </c>
      <c r="D5892" t="s">
        <v>111</v>
      </c>
      <c r="E5892" t="s">
        <v>126</v>
      </c>
      <c r="F5892" t="s">
        <v>16227</v>
      </c>
      <c r="G5892" t="s">
        <v>128</v>
      </c>
      <c r="H5892" t="s">
        <v>46</v>
      </c>
      <c r="I5892" t="s">
        <v>129</v>
      </c>
      <c r="J5892" t="s">
        <v>130</v>
      </c>
      <c r="K5892" t="s">
        <v>131</v>
      </c>
      <c r="L5892" t="s">
        <v>16228</v>
      </c>
      <c r="M5892" t="s">
        <v>16229</v>
      </c>
      <c r="N5892">
        <v>1.1602777769999999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35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40.609721999999998</v>
      </c>
    </row>
    <row r="5893" spans="1:26" x14ac:dyDescent="0.3">
      <c r="A5893">
        <v>2773763</v>
      </c>
      <c r="B5893">
        <v>1</v>
      </c>
      <c r="C5893" t="s">
        <v>76</v>
      </c>
      <c r="D5893" t="s">
        <v>100</v>
      </c>
      <c r="E5893" t="s">
        <v>163</v>
      </c>
      <c r="F5893" t="s">
        <v>16230</v>
      </c>
      <c r="G5893" t="s">
        <v>160</v>
      </c>
      <c r="H5893" t="s">
        <v>47</v>
      </c>
      <c r="I5893" t="s">
        <v>129</v>
      </c>
      <c r="J5893" t="s">
        <v>130</v>
      </c>
      <c r="K5893" t="s">
        <v>131</v>
      </c>
      <c r="L5893" t="s">
        <v>16231</v>
      </c>
      <c r="M5893" t="s">
        <v>16232</v>
      </c>
      <c r="N5893">
        <v>1.006388888</v>
      </c>
      <c r="O5893">
        <v>0</v>
      </c>
      <c r="P5893">
        <v>564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567.60333300000002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2774065</v>
      </c>
      <c r="B5894">
        <v>1</v>
      </c>
      <c r="C5894" t="s">
        <v>76</v>
      </c>
      <c r="D5894" t="s">
        <v>89</v>
      </c>
      <c r="E5894" t="s">
        <v>163</v>
      </c>
      <c r="F5894" t="s">
        <v>16233</v>
      </c>
      <c r="G5894" t="s">
        <v>348</v>
      </c>
      <c r="H5894" t="s">
        <v>47</v>
      </c>
      <c r="I5894" t="s">
        <v>129</v>
      </c>
      <c r="J5894" t="s">
        <v>130</v>
      </c>
      <c r="K5894" t="s">
        <v>142</v>
      </c>
      <c r="L5894" t="s">
        <v>16234</v>
      </c>
      <c r="M5894" t="s">
        <v>16235</v>
      </c>
      <c r="N5894">
        <v>2.3730555550000001</v>
      </c>
      <c r="O5894">
        <v>0</v>
      </c>
      <c r="P5894">
        <v>530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1257.7194440000001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2774061</v>
      </c>
      <c r="B5895">
        <v>1</v>
      </c>
      <c r="C5895" t="s">
        <v>76</v>
      </c>
      <c r="D5895" t="s">
        <v>78</v>
      </c>
      <c r="E5895" t="s">
        <v>145</v>
      </c>
      <c r="F5895" t="s">
        <v>16236</v>
      </c>
      <c r="G5895" t="s">
        <v>150</v>
      </c>
      <c r="H5895" t="s">
        <v>46</v>
      </c>
      <c r="I5895" t="s">
        <v>129</v>
      </c>
      <c r="J5895" t="s">
        <v>130</v>
      </c>
      <c r="K5895" t="s">
        <v>131</v>
      </c>
      <c r="L5895" t="s">
        <v>16237</v>
      </c>
      <c r="M5895" t="s">
        <v>16238</v>
      </c>
      <c r="N5895">
        <v>1.47</v>
      </c>
      <c r="O5895">
        <v>0</v>
      </c>
      <c r="P5895">
        <v>175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257.25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2774076</v>
      </c>
      <c r="B5896">
        <v>1</v>
      </c>
      <c r="C5896" t="s">
        <v>76</v>
      </c>
      <c r="D5896" t="s">
        <v>89</v>
      </c>
      <c r="E5896" t="s">
        <v>153</v>
      </c>
      <c r="F5896" t="s">
        <v>16239</v>
      </c>
      <c r="G5896" t="s">
        <v>206</v>
      </c>
      <c r="H5896" t="s">
        <v>46</v>
      </c>
      <c r="I5896" t="s">
        <v>129</v>
      </c>
      <c r="J5896" t="s">
        <v>130</v>
      </c>
      <c r="K5896" t="s">
        <v>131</v>
      </c>
      <c r="L5896" t="s">
        <v>16240</v>
      </c>
      <c r="M5896" t="s">
        <v>16241</v>
      </c>
      <c r="N5896">
        <v>1.6319444439999999</v>
      </c>
      <c r="O5896">
        <v>0</v>
      </c>
      <c r="P5896">
        <v>11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17.951388999999999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2774231</v>
      </c>
      <c r="B5897">
        <v>1</v>
      </c>
      <c r="C5897" t="s">
        <v>77</v>
      </c>
      <c r="D5897" t="s">
        <v>117</v>
      </c>
      <c r="E5897" t="s">
        <v>167</v>
      </c>
      <c r="F5897" t="s">
        <v>16242</v>
      </c>
      <c r="G5897" t="s">
        <v>195</v>
      </c>
      <c r="H5897" t="s">
        <v>46</v>
      </c>
      <c r="I5897" t="s">
        <v>129</v>
      </c>
      <c r="J5897" t="s">
        <v>130</v>
      </c>
      <c r="K5897" t="s">
        <v>131</v>
      </c>
      <c r="L5897" t="s">
        <v>16243</v>
      </c>
      <c r="M5897" t="s">
        <v>16244</v>
      </c>
      <c r="N5897">
        <v>3.6441666659999998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15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54.662500000000001</v>
      </c>
    </row>
    <row r="5898" spans="1:26" x14ac:dyDescent="0.3">
      <c r="A5898">
        <v>2774081</v>
      </c>
      <c r="B5898">
        <v>1</v>
      </c>
      <c r="C5898" t="s">
        <v>77</v>
      </c>
      <c r="D5898" t="s">
        <v>114</v>
      </c>
      <c r="E5898" t="s">
        <v>158</v>
      </c>
      <c r="F5898" t="s">
        <v>16245</v>
      </c>
      <c r="G5898" t="s">
        <v>160</v>
      </c>
      <c r="H5898" t="s">
        <v>47</v>
      </c>
      <c r="I5898" t="s">
        <v>129</v>
      </c>
      <c r="J5898" t="s">
        <v>130</v>
      </c>
      <c r="K5898" t="s">
        <v>131</v>
      </c>
      <c r="L5898" t="s">
        <v>16246</v>
      </c>
      <c r="M5898" t="s">
        <v>16247</v>
      </c>
      <c r="N5898">
        <v>0.49277777699999997</v>
      </c>
      <c r="O5898">
        <v>7</v>
      </c>
      <c r="P5898">
        <v>1427</v>
      </c>
      <c r="Q5898">
        <v>0</v>
      </c>
      <c r="R5898">
        <v>0</v>
      </c>
      <c r="S5898">
        <v>0</v>
      </c>
      <c r="T5898">
        <v>0</v>
      </c>
      <c r="U5898">
        <v>3.4494440000000002</v>
      </c>
      <c r="V5898">
        <v>703.19388800000002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2774091</v>
      </c>
      <c r="B5899">
        <v>1</v>
      </c>
      <c r="C5899" t="s">
        <v>77</v>
      </c>
      <c r="D5899" t="s">
        <v>111</v>
      </c>
      <c r="E5899" t="s">
        <v>126</v>
      </c>
      <c r="F5899" t="s">
        <v>16248</v>
      </c>
      <c r="G5899" t="s">
        <v>160</v>
      </c>
      <c r="H5899" t="s">
        <v>46</v>
      </c>
      <c r="I5899" t="s">
        <v>129</v>
      </c>
      <c r="J5899" t="s">
        <v>130</v>
      </c>
      <c r="K5899" t="s">
        <v>131</v>
      </c>
      <c r="L5899" t="s">
        <v>16249</v>
      </c>
      <c r="M5899" t="s">
        <v>16250</v>
      </c>
      <c r="N5899">
        <v>0.64277777700000005</v>
      </c>
      <c r="O5899">
        <v>0</v>
      </c>
      <c r="P5899">
        <v>0</v>
      </c>
      <c r="Q5899">
        <v>0</v>
      </c>
      <c r="R5899">
        <v>46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29.567778000000001</v>
      </c>
      <c r="Y5899">
        <v>0</v>
      </c>
      <c r="Z5899">
        <v>0</v>
      </c>
    </row>
    <row r="5900" spans="1:26" x14ac:dyDescent="0.3">
      <c r="A5900">
        <v>2773890</v>
      </c>
      <c r="B5900">
        <v>2</v>
      </c>
      <c r="C5900" t="s">
        <v>76</v>
      </c>
      <c r="D5900" t="s">
        <v>89</v>
      </c>
      <c r="E5900" t="s">
        <v>167</v>
      </c>
      <c r="F5900" t="s">
        <v>16251</v>
      </c>
      <c r="G5900" t="s">
        <v>371</v>
      </c>
      <c r="H5900" t="s">
        <v>46</v>
      </c>
      <c r="I5900" t="s">
        <v>129</v>
      </c>
      <c r="J5900" t="s">
        <v>130</v>
      </c>
      <c r="K5900" t="s">
        <v>131</v>
      </c>
      <c r="L5900" t="s">
        <v>16072</v>
      </c>
      <c r="M5900" t="s">
        <v>16252</v>
      </c>
      <c r="N5900">
        <v>0.66361111100000003</v>
      </c>
      <c r="O5900">
        <v>0</v>
      </c>
      <c r="P5900">
        <v>219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145.33083300000001</v>
      </c>
      <c r="W5900">
        <v>0</v>
      </c>
      <c r="X5900">
        <v>0</v>
      </c>
      <c r="Y5900">
        <v>0</v>
      </c>
      <c r="Z5900">
        <v>0</v>
      </c>
    </row>
    <row r="5901" spans="1:26" x14ac:dyDescent="0.3">
      <c r="A5901">
        <v>2774097</v>
      </c>
      <c r="B5901">
        <v>1</v>
      </c>
      <c r="C5901" t="s">
        <v>76</v>
      </c>
      <c r="D5901" t="s">
        <v>100</v>
      </c>
      <c r="E5901" t="s">
        <v>222</v>
      </c>
      <c r="F5901" t="s">
        <v>16253</v>
      </c>
      <c r="G5901" t="s">
        <v>199</v>
      </c>
      <c r="H5901" t="s">
        <v>47</v>
      </c>
      <c r="I5901" t="s">
        <v>129</v>
      </c>
      <c r="J5901" t="s">
        <v>130</v>
      </c>
      <c r="K5901" t="s">
        <v>131</v>
      </c>
      <c r="L5901" t="s">
        <v>16254</v>
      </c>
      <c r="M5901" t="s">
        <v>16255</v>
      </c>
      <c r="N5901">
        <v>1.3019444440000001</v>
      </c>
      <c r="O5901">
        <v>45</v>
      </c>
      <c r="P5901">
        <v>70</v>
      </c>
      <c r="Q5901">
        <v>0</v>
      </c>
      <c r="R5901">
        <v>0</v>
      </c>
      <c r="S5901">
        <v>0</v>
      </c>
      <c r="T5901">
        <v>0</v>
      </c>
      <c r="U5901">
        <v>58.587499999999999</v>
      </c>
      <c r="V5901">
        <v>91.136111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2774100</v>
      </c>
      <c r="B5902">
        <v>1</v>
      </c>
      <c r="C5902" t="s">
        <v>76</v>
      </c>
      <c r="D5902" t="s">
        <v>101</v>
      </c>
      <c r="E5902" t="s">
        <v>145</v>
      </c>
      <c r="F5902" t="s">
        <v>16256</v>
      </c>
      <c r="G5902" t="s">
        <v>135</v>
      </c>
      <c r="H5902" t="s">
        <v>46</v>
      </c>
      <c r="I5902" t="s">
        <v>129</v>
      </c>
      <c r="J5902" t="s">
        <v>130</v>
      </c>
      <c r="K5902" t="s">
        <v>131</v>
      </c>
      <c r="L5902" t="s">
        <v>16257</v>
      </c>
      <c r="M5902" t="s">
        <v>16258</v>
      </c>
      <c r="N5902">
        <v>3.688055555</v>
      </c>
      <c r="O5902">
        <v>0</v>
      </c>
      <c r="P5902">
        <v>26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95.889443999999997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2774106</v>
      </c>
      <c r="B5903">
        <v>1</v>
      </c>
      <c r="C5903" t="s">
        <v>76</v>
      </c>
      <c r="D5903" t="s">
        <v>97</v>
      </c>
      <c r="E5903" t="s">
        <v>153</v>
      </c>
      <c r="F5903" t="s">
        <v>16259</v>
      </c>
      <c r="G5903" t="s">
        <v>155</v>
      </c>
      <c r="H5903" t="s">
        <v>46</v>
      </c>
      <c r="I5903" t="s">
        <v>129</v>
      </c>
      <c r="J5903" t="s">
        <v>130</v>
      </c>
      <c r="K5903" t="s">
        <v>131</v>
      </c>
      <c r="L5903" t="s">
        <v>16260</v>
      </c>
      <c r="M5903" t="s">
        <v>16261</v>
      </c>
      <c r="N5903">
        <v>2.1322222219999998</v>
      </c>
      <c r="O5903">
        <v>0</v>
      </c>
      <c r="P5903">
        <v>1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2.1322220000000001</v>
      </c>
      <c r="W5903">
        <v>0</v>
      </c>
      <c r="X5903">
        <v>0</v>
      </c>
      <c r="Y5903">
        <v>0</v>
      </c>
      <c r="Z5903">
        <v>0</v>
      </c>
    </row>
    <row r="5904" spans="1:26" x14ac:dyDescent="0.3">
      <c r="A5904">
        <v>2774104</v>
      </c>
      <c r="B5904">
        <v>1</v>
      </c>
      <c r="C5904" t="s">
        <v>77</v>
      </c>
      <c r="D5904" t="s">
        <v>114</v>
      </c>
      <c r="E5904" t="s">
        <v>158</v>
      </c>
      <c r="F5904" t="s">
        <v>16262</v>
      </c>
      <c r="G5904" t="s">
        <v>199</v>
      </c>
      <c r="H5904" t="s">
        <v>47</v>
      </c>
      <c r="I5904" t="s">
        <v>129</v>
      </c>
      <c r="J5904" t="s">
        <v>130</v>
      </c>
      <c r="K5904" t="s">
        <v>131</v>
      </c>
      <c r="L5904" t="s">
        <v>16263</v>
      </c>
      <c r="M5904" t="s">
        <v>16264</v>
      </c>
      <c r="N5904">
        <v>1.558333333</v>
      </c>
      <c r="O5904">
        <v>22</v>
      </c>
      <c r="P5904">
        <v>191</v>
      </c>
      <c r="Q5904">
        <v>26</v>
      </c>
      <c r="R5904">
        <v>11</v>
      </c>
      <c r="S5904">
        <v>266</v>
      </c>
      <c r="T5904">
        <v>901</v>
      </c>
      <c r="U5904">
        <v>34.283332999999999</v>
      </c>
      <c r="V5904">
        <v>297.64166699999998</v>
      </c>
      <c r="W5904">
        <v>40.516666999999998</v>
      </c>
      <c r="X5904">
        <v>17.141667000000002</v>
      </c>
      <c r="Y5904">
        <v>414.51666699999998</v>
      </c>
      <c r="Z5904">
        <v>1404.0583329999999</v>
      </c>
    </row>
    <row r="5905" spans="1:26" x14ac:dyDescent="0.3">
      <c r="A5905">
        <v>2774107</v>
      </c>
      <c r="B5905">
        <v>1</v>
      </c>
      <c r="C5905" t="s">
        <v>76</v>
      </c>
      <c r="D5905" t="s">
        <v>99</v>
      </c>
      <c r="E5905" t="s">
        <v>222</v>
      </c>
      <c r="F5905" t="s">
        <v>16265</v>
      </c>
      <c r="G5905" t="s">
        <v>199</v>
      </c>
      <c r="H5905" t="s">
        <v>47</v>
      </c>
      <c r="I5905" t="s">
        <v>129</v>
      </c>
      <c r="J5905" t="s">
        <v>130</v>
      </c>
      <c r="K5905" t="s">
        <v>131</v>
      </c>
      <c r="L5905" t="s">
        <v>16266</v>
      </c>
      <c r="M5905" t="s">
        <v>16267</v>
      </c>
      <c r="N5905">
        <v>9.5555555E-2</v>
      </c>
      <c r="O5905">
        <v>104</v>
      </c>
      <c r="P5905">
        <v>2301</v>
      </c>
      <c r="Q5905">
        <v>0</v>
      </c>
      <c r="R5905">
        <v>0</v>
      </c>
      <c r="S5905">
        <v>0</v>
      </c>
      <c r="T5905">
        <v>0</v>
      </c>
      <c r="U5905">
        <v>9.9377779999999998</v>
      </c>
      <c r="V5905">
        <v>219.873332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2774108</v>
      </c>
      <c r="B5906">
        <v>1</v>
      </c>
      <c r="C5906" t="s">
        <v>76</v>
      </c>
      <c r="D5906" t="s">
        <v>99</v>
      </c>
      <c r="E5906" t="s">
        <v>158</v>
      </c>
      <c r="F5906" t="s">
        <v>16268</v>
      </c>
      <c r="G5906" t="s">
        <v>264</v>
      </c>
      <c r="H5906" t="s">
        <v>47</v>
      </c>
      <c r="I5906" t="s">
        <v>129</v>
      </c>
      <c r="J5906" t="s">
        <v>130</v>
      </c>
      <c r="K5906" t="s">
        <v>131</v>
      </c>
      <c r="L5906" t="s">
        <v>16269</v>
      </c>
      <c r="M5906" t="s">
        <v>16270</v>
      </c>
      <c r="N5906">
        <v>2.7686111109999998</v>
      </c>
      <c r="O5906">
        <v>1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2.7686109999999999</v>
      </c>
      <c r="V5906">
        <v>0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2775473</v>
      </c>
      <c r="B5907">
        <v>1</v>
      </c>
      <c r="C5907" t="s">
        <v>76</v>
      </c>
      <c r="D5907" t="s">
        <v>100</v>
      </c>
      <c r="E5907" t="s">
        <v>167</v>
      </c>
      <c r="F5907" t="s">
        <v>16271</v>
      </c>
      <c r="G5907" t="s">
        <v>195</v>
      </c>
      <c r="H5907" t="s">
        <v>46</v>
      </c>
      <c r="I5907" t="s">
        <v>129</v>
      </c>
      <c r="J5907" t="s">
        <v>130</v>
      </c>
      <c r="K5907" t="s">
        <v>131</v>
      </c>
      <c r="L5907" t="s">
        <v>16272</v>
      </c>
      <c r="M5907" t="s">
        <v>16273</v>
      </c>
      <c r="N5907">
        <v>2.6919444440000002</v>
      </c>
      <c r="O5907">
        <v>0</v>
      </c>
      <c r="P5907">
        <v>722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1943.583889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2774113</v>
      </c>
      <c r="B5908">
        <v>1</v>
      </c>
      <c r="C5908" t="s">
        <v>76</v>
      </c>
      <c r="D5908" t="s">
        <v>98</v>
      </c>
      <c r="E5908" t="s">
        <v>158</v>
      </c>
      <c r="F5908" t="s">
        <v>16274</v>
      </c>
      <c r="G5908" t="s">
        <v>199</v>
      </c>
      <c r="H5908" t="s">
        <v>47</v>
      </c>
      <c r="I5908" t="s">
        <v>129</v>
      </c>
      <c r="J5908" t="s">
        <v>130</v>
      </c>
      <c r="K5908" t="s">
        <v>131</v>
      </c>
      <c r="L5908" t="s">
        <v>16275</v>
      </c>
      <c r="M5908" t="s">
        <v>16276</v>
      </c>
      <c r="N5908">
        <v>0.21611111099999999</v>
      </c>
      <c r="O5908">
        <v>0</v>
      </c>
      <c r="P5908">
        <v>24</v>
      </c>
      <c r="Q5908">
        <v>40</v>
      </c>
      <c r="R5908">
        <v>576</v>
      </c>
      <c r="S5908">
        <v>0</v>
      </c>
      <c r="T5908">
        <v>0</v>
      </c>
      <c r="U5908">
        <v>0</v>
      </c>
      <c r="V5908">
        <v>5.1866669999999999</v>
      </c>
      <c r="W5908">
        <v>8.644444</v>
      </c>
      <c r="X5908">
        <v>124.48</v>
      </c>
      <c r="Y5908">
        <v>0</v>
      </c>
      <c r="Z5908">
        <v>0</v>
      </c>
    </row>
    <row r="5909" spans="1:26" x14ac:dyDescent="0.3">
      <c r="A5909">
        <v>2774119</v>
      </c>
      <c r="B5909">
        <v>1</v>
      </c>
      <c r="C5909" t="s">
        <v>77</v>
      </c>
      <c r="D5909" t="s">
        <v>109</v>
      </c>
      <c r="E5909" t="s">
        <v>163</v>
      </c>
      <c r="F5909" t="s">
        <v>15539</v>
      </c>
      <c r="G5909" t="s">
        <v>264</v>
      </c>
      <c r="H5909" t="s">
        <v>47</v>
      </c>
      <c r="I5909" t="s">
        <v>129</v>
      </c>
      <c r="J5909" t="s">
        <v>130</v>
      </c>
      <c r="K5909" t="s">
        <v>131</v>
      </c>
      <c r="L5909" t="s">
        <v>16277</v>
      </c>
      <c r="M5909" t="s">
        <v>16278</v>
      </c>
      <c r="N5909">
        <v>2.2233333329999998</v>
      </c>
      <c r="O5909">
        <v>0</v>
      </c>
      <c r="P5909">
        <v>13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28.903333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2774117</v>
      </c>
      <c r="B5910">
        <v>1</v>
      </c>
      <c r="C5910" t="s">
        <v>76</v>
      </c>
      <c r="D5910" t="s">
        <v>106</v>
      </c>
      <c r="E5910" t="s">
        <v>153</v>
      </c>
      <c r="F5910" t="s">
        <v>16279</v>
      </c>
      <c r="G5910" t="s">
        <v>249</v>
      </c>
      <c r="H5910" t="s">
        <v>46</v>
      </c>
      <c r="I5910" t="s">
        <v>129</v>
      </c>
      <c r="J5910" t="s">
        <v>130</v>
      </c>
      <c r="K5910" t="s">
        <v>131</v>
      </c>
      <c r="L5910" t="s">
        <v>16280</v>
      </c>
      <c r="M5910" t="s">
        <v>16281</v>
      </c>
      <c r="N5910">
        <v>1.4575</v>
      </c>
      <c r="O5910">
        <v>0</v>
      </c>
      <c r="P5910">
        <v>3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4.3724999999999996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2774124</v>
      </c>
      <c r="B5911">
        <v>1</v>
      </c>
      <c r="C5911" t="s">
        <v>76</v>
      </c>
      <c r="D5911" t="s">
        <v>103</v>
      </c>
      <c r="E5911" t="s">
        <v>153</v>
      </c>
      <c r="F5911" t="s">
        <v>16282</v>
      </c>
      <c r="G5911" t="s">
        <v>155</v>
      </c>
      <c r="H5911" t="s">
        <v>46</v>
      </c>
      <c r="I5911" t="s">
        <v>129</v>
      </c>
      <c r="J5911" t="s">
        <v>130</v>
      </c>
      <c r="K5911" t="s">
        <v>131</v>
      </c>
      <c r="L5911" t="s">
        <v>16283</v>
      </c>
      <c r="M5911" t="s">
        <v>16284</v>
      </c>
      <c r="N5911">
        <v>7.7572222220000002</v>
      </c>
      <c r="O5911">
        <v>0</v>
      </c>
      <c r="P5911">
        <v>0</v>
      </c>
      <c r="Q5911">
        <v>0</v>
      </c>
      <c r="R5911">
        <v>2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15.514443999999999</v>
      </c>
      <c r="Y5911">
        <v>0</v>
      </c>
      <c r="Z5911">
        <v>0</v>
      </c>
    </row>
    <row r="5912" spans="1:26" x14ac:dyDescent="0.3">
      <c r="A5912">
        <v>2774123</v>
      </c>
      <c r="B5912">
        <v>1</v>
      </c>
      <c r="C5912" t="s">
        <v>77</v>
      </c>
      <c r="D5912" t="s">
        <v>115</v>
      </c>
      <c r="E5912" t="s">
        <v>158</v>
      </c>
      <c r="F5912" t="s">
        <v>12712</v>
      </c>
      <c r="G5912" t="s">
        <v>199</v>
      </c>
      <c r="H5912" t="s">
        <v>47</v>
      </c>
      <c r="I5912" t="s">
        <v>129</v>
      </c>
      <c r="J5912" t="s">
        <v>130</v>
      </c>
      <c r="K5912" t="s">
        <v>131</v>
      </c>
      <c r="L5912" t="s">
        <v>16285</v>
      </c>
      <c r="M5912" t="s">
        <v>16286</v>
      </c>
      <c r="N5912">
        <v>0.834166666</v>
      </c>
      <c r="O5912">
        <v>0</v>
      </c>
      <c r="P5912">
        <v>0</v>
      </c>
      <c r="Q5912">
        <v>33</v>
      </c>
      <c r="R5912">
        <v>334</v>
      </c>
      <c r="S5912">
        <v>4</v>
      </c>
      <c r="T5912">
        <v>12</v>
      </c>
      <c r="U5912">
        <v>0</v>
      </c>
      <c r="V5912">
        <v>0</v>
      </c>
      <c r="W5912">
        <v>27.5275</v>
      </c>
      <c r="X5912">
        <v>278.61166600000001</v>
      </c>
      <c r="Y5912">
        <v>3.3366669999999998</v>
      </c>
      <c r="Z5912">
        <v>10.01</v>
      </c>
    </row>
    <row r="5913" spans="1:26" x14ac:dyDescent="0.3">
      <c r="A5913">
        <v>2774127</v>
      </c>
      <c r="B5913">
        <v>1</v>
      </c>
      <c r="C5913" t="s">
        <v>76</v>
      </c>
      <c r="D5913" t="s">
        <v>84</v>
      </c>
      <c r="E5913" t="s">
        <v>163</v>
      </c>
      <c r="F5913" t="s">
        <v>16287</v>
      </c>
      <c r="G5913" t="s">
        <v>264</v>
      </c>
      <c r="H5913" t="s">
        <v>47</v>
      </c>
      <c r="I5913" t="s">
        <v>129</v>
      </c>
      <c r="J5913" t="s">
        <v>130</v>
      </c>
      <c r="K5913" t="s">
        <v>131</v>
      </c>
      <c r="L5913" t="s">
        <v>16288</v>
      </c>
      <c r="M5913" t="s">
        <v>16289</v>
      </c>
      <c r="N5913">
        <v>5.6686111109999997</v>
      </c>
      <c r="O5913">
        <v>0</v>
      </c>
      <c r="P5913">
        <v>3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17.005832999999999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2774129</v>
      </c>
      <c r="B5914">
        <v>1</v>
      </c>
      <c r="C5914" t="s">
        <v>76</v>
      </c>
      <c r="D5914" t="s">
        <v>99</v>
      </c>
      <c r="E5914" t="s">
        <v>158</v>
      </c>
      <c r="F5914" t="s">
        <v>6240</v>
      </c>
      <c r="G5914" t="s">
        <v>199</v>
      </c>
      <c r="H5914" t="s">
        <v>47</v>
      </c>
      <c r="I5914" t="s">
        <v>129</v>
      </c>
      <c r="J5914" t="s">
        <v>130</v>
      </c>
      <c r="K5914" t="s">
        <v>131</v>
      </c>
      <c r="L5914" t="s">
        <v>16290</v>
      </c>
      <c r="M5914" t="s">
        <v>16291</v>
      </c>
      <c r="N5914">
        <v>1.6258333330000001</v>
      </c>
      <c r="O5914">
        <v>63</v>
      </c>
      <c r="P5914">
        <v>3250</v>
      </c>
      <c r="Q5914">
        <v>0</v>
      </c>
      <c r="R5914">
        <v>0</v>
      </c>
      <c r="S5914">
        <v>0</v>
      </c>
      <c r="T5914">
        <v>0</v>
      </c>
      <c r="U5914">
        <v>102.42749999999999</v>
      </c>
      <c r="V5914">
        <v>5283.9583320000002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2774130</v>
      </c>
      <c r="B5915">
        <v>1</v>
      </c>
      <c r="C5915" t="s">
        <v>76</v>
      </c>
      <c r="D5915" t="s">
        <v>86</v>
      </c>
      <c r="E5915" t="s">
        <v>153</v>
      </c>
      <c r="F5915" t="s">
        <v>16292</v>
      </c>
      <c r="G5915" t="s">
        <v>206</v>
      </c>
      <c r="H5915" t="s">
        <v>46</v>
      </c>
      <c r="I5915" t="s">
        <v>129</v>
      </c>
      <c r="J5915" t="s">
        <v>130</v>
      </c>
      <c r="K5915" t="s">
        <v>131</v>
      </c>
      <c r="L5915" t="s">
        <v>16293</v>
      </c>
      <c r="M5915" t="s">
        <v>16294</v>
      </c>
      <c r="N5915">
        <v>4.1233333329999997</v>
      </c>
      <c r="O5915">
        <v>0</v>
      </c>
      <c r="P5915">
        <v>10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41.233333000000002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2774135</v>
      </c>
      <c r="B5916">
        <v>1</v>
      </c>
      <c r="C5916" t="s">
        <v>76</v>
      </c>
      <c r="D5916" t="s">
        <v>99</v>
      </c>
      <c r="E5916" t="s">
        <v>163</v>
      </c>
      <c r="F5916" t="s">
        <v>16295</v>
      </c>
      <c r="G5916" t="s">
        <v>199</v>
      </c>
      <c r="H5916" t="s">
        <v>47</v>
      </c>
      <c r="I5916" t="s">
        <v>129</v>
      </c>
      <c r="J5916" t="s">
        <v>130</v>
      </c>
      <c r="K5916" t="s">
        <v>131</v>
      </c>
      <c r="L5916" t="s">
        <v>16296</v>
      </c>
      <c r="M5916" t="s">
        <v>16297</v>
      </c>
      <c r="N5916">
        <v>2.8061111109999999</v>
      </c>
      <c r="O5916">
        <v>34</v>
      </c>
      <c r="P5916">
        <v>5</v>
      </c>
      <c r="Q5916">
        <v>0</v>
      </c>
      <c r="R5916">
        <v>0</v>
      </c>
      <c r="S5916">
        <v>0</v>
      </c>
      <c r="T5916">
        <v>0</v>
      </c>
      <c r="U5916">
        <v>95.407777999999993</v>
      </c>
      <c r="V5916">
        <v>14.030556000000001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2774139</v>
      </c>
      <c r="B5917">
        <v>1</v>
      </c>
      <c r="C5917" t="s">
        <v>76</v>
      </c>
      <c r="D5917" t="s">
        <v>79</v>
      </c>
      <c r="E5917" t="s">
        <v>153</v>
      </c>
      <c r="F5917" t="s">
        <v>16298</v>
      </c>
      <c r="G5917" t="s">
        <v>249</v>
      </c>
      <c r="H5917" t="s">
        <v>46</v>
      </c>
      <c r="I5917" t="s">
        <v>129</v>
      </c>
      <c r="J5917" t="s">
        <v>130</v>
      </c>
      <c r="K5917" t="s">
        <v>131</v>
      </c>
      <c r="L5917" t="s">
        <v>16299</v>
      </c>
      <c r="M5917" t="s">
        <v>16300</v>
      </c>
      <c r="N5917">
        <v>1.1475</v>
      </c>
      <c r="O5917">
        <v>0</v>
      </c>
      <c r="P5917">
        <v>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1.1475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2774150</v>
      </c>
      <c r="B5918">
        <v>1</v>
      </c>
      <c r="C5918" t="s">
        <v>76</v>
      </c>
      <c r="D5918" t="s">
        <v>90</v>
      </c>
      <c r="E5918" t="s">
        <v>163</v>
      </c>
      <c r="F5918" t="s">
        <v>16301</v>
      </c>
      <c r="G5918" t="s">
        <v>264</v>
      </c>
      <c r="H5918" t="s">
        <v>47</v>
      </c>
      <c r="I5918" t="s">
        <v>129</v>
      </c>
      <c r="J5918" t="s">
        <v>130</v>
      </c>
      <c r="K5918" t="s">
        <v>131</v>
      </c>
      <c r="L5918" t="s">
        <v>16302</v>
      </c>
      <c r="M5918" t="s">
        <v>16303</v>
      </c>
      <c r="N5918">
        <v>3.786944444</v>
      </c>
      <c r="O5918">
        <v>0</v>
      </c>
      <c r="P5918">
        <v>0</v>
      </c>
      <c r="Q5918">
        <v>0</v>
      </c>
      <c r="R5918">
        <v>0</v>
      </c>
      <c r="S5918">
        <v>1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3.7869440000000001</v>
      </c>
      <c r="Z5918">
        <v>0</v>
      </c>
    </row>
    <row r="5919" spans="1:26" x14ac:dyDescent="0.3">
      <c r="A5919">
        <v>2774145</v>
      </c>
      <c r="B5919">
        <v>1</v>
      </c>
      <c r="C5919" t="s">
        <v>76</v>
      </c>
      <c r="D5919" t="s">
        <v>99</v>
      </c>
      <c r="E5919" t="s">
        <v>222</v>
      </c>
      <c r="F5919" t="s">
        <v>16304</v>
      </c>
      <c r="G5919" t="s">
        <v>199</v>
      </c>
      <c r="H5919" t="s">
        <v>47</v>
      </c>
      <c r="I5919" t="s">
        <v>129</v>
      </c>
      <c r="J5919" t="s">
        <v>130</v>
      </c>
      <c r="K5919" t="s">
        <v>131</v>
      </c>
      <c r="L5919" t="s">
        <v>16305</v>
      </c>
      <c r="M5919" t="s">
        <v>16306</v>
      </c>
      <c r="N5919">
        <v>0.50194444400000005</v>
      </c>
      <c r="O5919">
        <v>34</v>
      </c>
      <c r="P5919">
        <v>463</v>
      </c>
      <c r="Q5919">
        <v>0</v>
      </c>
      <c r="R5919">
        <v>0</v>
      </c>
      <c r="S5919">
        <v>0</v>
      </c>
      <c r="T5919">
        <v>0</v>
      </c>
      <c r="U5919">
        <v>17.066110999999999</v>
      </c>
      <c r="V5919">
        <v>232.40027799999999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2774147</v>
      </c>
      <c r="B5920">
        <v>1</v>
      </c>
      <c r="C5920" t="s">
        <v>77</v>
      </c>
      <c r="D5920" t="s">
        <v>108</v>
      </c>
      <c r="E5920" t="s">
        <v>138</v>
      </c>
      <c r="F5920" t="s">
        <v>2517</v>
      </c>
      <c r="G5920" t="s">
        <v>199</v>
      </c>
      <c r="H5920" t="s">
        <v>47</v>
      </c>
      <c r="I5920" t="s">
        <v>129</v>
      </c>
      <c r="J5920" t="s">
        <v>130</v>
      </c>
      <c r="K5920" t="s">
        <v>131</v>
      </c>
      <c r="L5920" t="s">
        <v>16307</v>
      </c>
      <c r="M5920" t="s">
        <v>16308</v>
      </c>
      <c r="N5920">
        <v>6.6666665999999999E-2</v>
      </c>
      <c r="O5920">
        <v>133</v>
      </c>
      <c r="P5920">
        <v>1244</v>
      </c>
      <c r="Q5920">
        <v>6</v>
      </c>
      <c r="R5920">
        <v>44</v>
      </c>
      <c r="S5920">
        <v>22</v>
      </c>
      <c r="T5920">
        <v>1075</v>
      </c>
      <c r="U5920">
        <v>8.8666669999999996</v>
      </c>
      <c r="V5920">
        <v>82.933333000000005</v>
      </c>
      <c r="W5920">
        <v>0.4</v>
      </c>
      <c r="X5920">
        <v>2.9333330000000002</v>
      </c>
      <c r="Y5920">
        <v>1.4666669999999999</v>
      </c>
      <c r="Z5920">
        <v>71.666666000000006</v>
      </c>
    </row>
    <row r="5921" spans="1:26" x14ac:dyDescent="0.3">
      <c r="A5921">
        <v>2774021</v>
      </c>
      <c r="B5921">
        <v>1</v>
      </c>
      <c r="C5921" t="s">
        <v>77</v>
      </c>
      <c r="D5921" t="s">
        <v>124</v>
      </c>
      <c r="E5921" t="s">
        <v>153</v>
      </c>
      <c r="F5921" t="s">
        <v>16309</v>
      </c>
      <c r="G5921" t="s">
        <v>155</v>
      </c>
      <c r="H5921" t="s">
        <v>46</v>
      </c>
      <c r="I5921" t="s">
        <v>129</v>
      </c>
      <c r="J5921" t="s">
        <v>130</v>
      </c>
      <c r="K5921" t="s">
        <v>131</v>
      </c>
      <c r="L5921" t="s">
        <v>16310</v>
      </c>
      <c r="M5921" t="s">
        <v>16311</v>
      </c>
      <c r="N5921">
        <v>3.0480555549999999</v>
      </c>
      <c r="O5921">
        <v>0</v>
      </c>
      <c r="P5921">
        <v>9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27.432500000000001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2774154</v>
      </c>
      <c r="B5922">
        <v>1</v>
      </c>
      <c r="C5922" t="s">
        <v>76</v>
      </c>
      <c r="D5922" t="s">
        <v>100</v>
      </c>
      <c r="E5922" t="s">
        <v>158</v>
      </c>
      <c r="F5922" t="s">
        <v>16312</v>
      </c>
      <c r="G5922" t="s">
        <v>199</v>
      </c>
      <c r="H5922" t="s">
        <v>47</v>
      </c>
      <c r="I5922" t="s">
        <v>129</v>
      </c>
      <c r="J5922" t="s">
        <v>130</v>
      </c>
      <c r="K5922" t="s">
        <v>131</v>
      </c>
      <c r="L5922" t="s">
        <v>16313</v>
      </c>
      <c r="M5922" t="s">
        <v>16314</v>
      </c>
      <c r="N5922">
        <v>2.025555555</v>
      </c>
      <c r="O5922">
        <v>18</v>
      </c>
      <c r="P5922">
        <v>17</v>
      </c>
      <c r="Q5922">
        <v>0</v>
      </c>
      <c r="R5922">
        <v>0</v>
      </c>
      <c r="S5922">
        <v>0</v>
      </c>
      <c r="T5922">
        <v>0</v>
      </c>
      <c r="U5922">
        <v>36.46</v>
      </c>
      <c r="V5922">
        <v>34.434443999999999</v>
      </c>
      <c r="W5922">
        <v>0</v>
      </c>
      <c r="X5922">
        <v>0</v>
      </c>
      <c r="Y5922">
        <v>0</v>
      </c>
      <c r="Z5922">
        <v>0</v>
      </c>
    </row>
    <row r="5923" spans="1:26" x14ac:dyDescent="0.3">
      <c r="A5923">
        <v>2774149</v>
      </c>
      <c r="B5923">
        <v>1</v>
      </c>
      <c r="C5923" t="s">
        <v>76</v>
      </c>
      <c r="D5923" t="s">
        <v>99</v>
      </c>
      <c r="E5923" t="s">
        <v>138</v>
      </c>
      <c r="F5923" t="s">
        <v>16315</v>
      </c>
      <c r="G5923" t="s">
        <v>199</v>
      </c>
      <c r="H5923" t="s">
        <v>47</v>
      </c>
      <c r="I5923" t="s">
        <v>129</v>
      </c>
      <c r="J5923" t="s">
        <v>130</v>
      </c>
      <c r="K5923" t="s">
        <v>131</v>
      </c>
      <c r="L5923" t="s">
        <v>16316</v>
      </c>
      <c r="M5923" t="s">
        <v>16317</v>
      </c>
      <c r="N5923">
        <v>0.109444444</v>
      </c>
      <c r="O5923">
        <v>1</v>
      </c>
      <c r="P5923">
        <v>293</v>
      </c>
      <c r="Q5923">
        <v>0</v>
      </c>
      <c r="R5923">
        <v>0</v>
      </c>
      <c r="S5923">
        <v>0</v>
      </c>
      <c r="T5923">
        <v>0</v>
      </c>
      <c r="U5923">
        <v>0.109444</v>
      </c>
      <c r="V5923">
        <v>32.067222000000001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2774153</v>
      </c>
      <c r="B5924">
        <v>1</v>
      </c>
      <c r="C5924" t="s">
        <v>76</v>
      </c>
      <c r="D5924" t="s">
        <v>104</v>
      </c>
      <c r="E5924" t="s">
        <v>158</v>
      </c>
      <c r="F5924" t="s">
        <v>2729</v>
      </c>
      <c r="G5924" t="s">
        <v>199</v>
      </c>
      <c r="H5924" t="s">
        <v>47</v>
      </c>
      <c r="I5924" t="s">
        <v>339</v>
      </c>
      <c r="J5924" t="s">
        <v>130</v>
      </c>
      <c r="K5924" t="s">
        <v>131</v>
      </c>
      <c r="L5924" t="s">
        <v>16318</v>
      </c>
      <c r="M5924" t="s">
        <v>16319</v>
      </c>
      <c r="N5924">
        <v>4.7222219999999999E-3</v>
      </c>
      <c r="O5924">
        <v>0</v>
      </c>
      <c r="P5924">
        <v>0</v>
      </c>
      <c r="Q5924">
        <v>5</v>
      </c>
      <c r="R5924">
        <v>880</v>
      </c>
      <c r="S5924">
        <v>0</v>
      </c>
      <c r="T5924">
        <v>3</v>
      </c>
      <c r="U5924">
        <v>0</v>
      </c>
      <c r="V5924">
        <v>0</v>
      </c>
      <c r="W5924">
        <v>2.3611E-2</v>
      </c>
      <c r="X5924">
        <v>4.1555549999999997</v>
      </c>
      <c r="Y5924">
        <v>0</v>
      </c>
      <c r="Z5924">
        <v>1.4167000000000001E-2</v>
      </c>
    </row>
    <row r="5925" spans="1:26" x14ac:dyDescent="0.3">
      <c r="A5925">
        <v>2774160</v>
      </c>
      <c r="B5925">
        <v>1</v>
      </c>
      <c r="C5925" t="s">
        <v>76</v>
      </c>
      <c r="D5925" t="s">
        <v>89</v>
      </c>
      <c r="E5925" t="s">
        <v>167</v>
      </c>
      <c r="F5925" t="s">
        <v>16320</v>
      </c>
      <c r="G5925" t="s">
        <v>160</v>
      </c>
      <c r="H5925" t="s">
        <v>46</v>
      </c>
      <c r="I5925" t="s">
        <v>129</v>
      </c>
      <c r="J5925" t="s">
        <v>130</v>
      </c>
      <c r="K5925" t="s">
        <v>131</v>
      </c>
      <c r="L5925" t="s">
        <v>16321</v>
      </c>
      <c r="M5925" t="s">
        <v>16322</v>
      </c>
      <c r="N5925">
        <v>1.841111111</v>
      </c>
      <c r="O5925">
        <v>0</v>
      </c>
      <c r="P5925">
        <v>582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1071.5266670000001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2774159</v>
      </c>
      <c r="B5926">
        <v>1</v>
      </c>
      <c r="C5926" t="s">
        <v>76</v>
      </c>
      <c r="D5926" t="s">
        <v>104</v>
      </c>
      <c r="E5926" t="s">
        <v>167</v>
      </c>
      <c r="F5926" t="s">
        <v>16323</v>
      </c>
      <c r="G5926" t="s">
        <v>195</v>
      </c>
      <c r="H5926" t="s">
        <v>46</v>
      </c>
      <c r="I5926" t="s">
        <v>129</v>
      </c>
      <c r="J5926" t="s">
        <v>130</v>
      </c>
      <c r="K5926" t="s">
        <v>131</v>
      </c>
      <c r="L5926" t="s">
        <v>16324</v>
      </c>
      <c r="M5926" t="s">
        <v>16325</v>
      </c>
      <c r="N5926">
        <v>4.1325000000000003</v>
      </c>
      <c r="O5926">
        <v>0</v>
      </c>
      <c r="P5926">
        <v>0</v>
      </c>
      <c r="Q5926">
        <v>0</v>
      </c>
      <c r="R5926">
        <v>67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276.8775</v>
      </c>
      <c r="Y5926">
        <v>0</v>
      </c>
      <c r="Z5926">
        <v>0</v>
      </c>
    </row>
    <row r="5927" spans="1:26" x14ac:dyDescent="0.3">
      <c r="A5927">
        <v>2774158</v>
      </c>
      <c r="B5927">
        <v>1</v>
      </c>
      <c r="C5927" t="s">
        <v>77</v>
      </c>
      <c r="D5927" t="s">
        <v>111</v>
      </c>
      <c r="E5927" t="s">
        <v>153</v>
      </c>
      <c r="F5927" t="s">
        <v>16326</v>
      </c>
      <c r="G5927" t="s">
        <v>578</v>
      </c>
      <c r="H5927" t="s">
        <v>46</v>
      </c>
      <c r="I5927" t="s">
        <v>129</v>
      </c>
      <c r="J5927" t="s">
        <v>15</v>
      </c>
      <c r="K5927" t="s">
        <v>131</v>
      </c>
      <c r="L5927" t="s">
        <v>16327</v>
      </c>
      <c r="M5927" t="s">
        <v>16328</v>
      </c>
      <c r="N5927">
        <v>0.28166666600000001</v>
      </c>
      <c r="O5927">
        <v>0</v>
      </c>
      <c r="P5927">
        <v>0</v>
      </c>
      <c r="Q5927">
        <v>0</v>
      </c>
      <c r="R5927">
        <v>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0.56333299999999997</v>
      </c>
      <c r="Y5927">
        <v>0</v>
      </c>
      <c r="Z5927">
        <v>0</v>
      </c>
    </row>
    <row r="5928" spans="1:26" x14ac:dyDescent="0.3">
      <c r="A5928">
        <v>2774173</v>
      </c>
      <c r="B5928">
        <v>1</v>
      </c>
      <c r="C5928" t="s">
        <v>76</v>
      </c>
      <c r="D5928" t="s">
        <v>83</v>
      </c>
      <c r="E5928" t="s">
        <v>153</v>
      </c>
      <c r="F5928" t="s">
        <v>16329</v>
      </c>
      <c r="G5928" t="s">
        <v>206</v>
      </c>
      <c r="H5928" t="s">
        <v>46</v>
      </c>
      <c r="I5928" t="s">
        <v>129</v>
      </c>
      <c r="J5928" t="s">
        <v>130</v>
      </c>
      <c r="K5928" t="s">
        <v>131</v>
      </c>
      <c r="L5928" t="s">
        <v>16330</v>
      </c>
      <c r="M5928" t="s">
        <v>16331</v>
      </c>
      <c r="N5928">
        <v>1.325555555</v>
      </c>
      <c r="O5928">
        <v>0</v>
      </c>
      <c r="P5928">
        <v>18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23.86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2774190</v>
      </c>
      <c r="B5929">
        <v>1</v>
      </c>
      <c r="C5929" t="s">
        <v>76</v>
      </c>
      <c r="D5929" t="s">
        <v>101</v>
      </c>
      <c r="E5929" t="s">
        <v>222</v>
      </c>
      <c r="F5929" t="s">
        <v>12555</v>
      </c>
      <c r="G5929" t="s">
        <v>199</v>
      </c>
      <c r="H5929" t="s">
        <v>47</v>
      </c>
      <c r="I5929" t="s">
        <v>129</v>
      </c>
      <c r="J5929" t="s">
        <v>130</v>
      </c>
      <c r="K5929" t="s">
        <v>131</v>
      </c>
      <c r="L5929" t="s">
        <v>16332</v>
      </c>
      <c r="M5929" t="s">
        <v>16333</v>
      </c>
      <c r="N5929">
        <v>0.87527777699999998</v>
      </c>
      <c r="O5929">
        <v>14</v>
      </c>
      <c r="P5929">
        <v>1469</v>
      </c>
      <c r="Q5929">
        <v>0</v>
      </c>
      <c r="R5929">
        <v>0</v>
      </c>
      <c r="S5929">
        <v>0</v>
      </c>
      <c r="T5929">
        <v>0</v>
      </c>
      <c r="U5929">
        <v>12.253888999999999</v>
      </c>
      <c r="V5929">
        <v>1285.783054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2774172</v>
      </c>
      <c r="B5930">
        <v>1</v>
      </c>
      <c r="C5930" t="s">
        <v>76</v>
      </c>
      <c r="D5930" t="s">
        <v>101</v>
      </c>
      <c r="E5930" t="s">
        <v>222</v>
      </c>
      <c r="F5930" t="s">
        <v>16334</v>
      </c>
      <c r="G5930" t="s">
        <v>199</v>
      </c>
      <c r="H5930" t="s">
        <v>47</v>
      </c>
      <c r="I5930" t="s">
        <v>129</v>
      </c>
      <c r="J5930" t="s">
        <v>130</v>
      </c>
      <c r="K5930" t="s">
        <v>131</v>
      </c>
      <c r="L5930" t="s">
        <v>16335</v>
      </c>
      <c r="M5930" t="s">
        <v>16336</v>
      </c>
      <c r="N5930">
        <v>0.15</v>
      </c>
      <c r="O5930">
        <v>73</v>
      </c>
      <c r="P5930">
        <v>699</v>
      </c>
      <c r="Q5930">
        <v>0</v>
      </c>
      <c r="R5930">
        <v>0</v>
      </c>
      <c r="S5930">
        <v>0</v>
      </c>
      <c r="T5930">
        <v>0</v>
      </c>
      <c r="U5930">
        <v>10.95</v>
      </c>
      <c r="V5930">
        <v>104.85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2774177</v>
      </c>
      <c r="B5931">
        <v>1</v>
      </c>
      <c r="C5931" t="s">
        <v>77</v>
      </c>
      <c r="D5931" t="s">
        <v>109</v>
      </c>
      <c r="E5931" t="s">
        <v>222</v>
      </c>
      <c r="F5931" t="s">
        <v>2850</v>
      </c>
      <c r="G5931" t="s">
        <v>199</v>
      </c>
      <c r="H5931" t="s">
        <v>47</v>
      </c>
      <c r="I5931" t="s">
        <v>129</v>
      </c>
      <c r="J5931" t="s">
        <v>130</v>
      </c>
      <c r="K5931" t="s">
        <v>131</v>
      </c>
      <c r="L5931" t="s">
        <v>16337</v>
      </c>
      <c r="M5931" t="s">
        <v>16338</v>
      </c>
      <c r="N5931">
        <v>0.58972222200000002</v>
      </c>
      <c r="O5931">
        <v>66</v>
      </c>
      <c r="P5931">
        <v>431</v>
      </c>
      <c r="Q5931">
        <v>0</v>
      </c>
      <c r="R5931">
        <v>0</v>
      </c>
      <c r="S5931">
        <v>0</v>
      </c>
      <c r="T5931">
        <v>0</v>
      </c>
      <c r="U5931">
        <v>38.921666999999999</v>
      </c>
      <c r="V5931">
        <v>254.170278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2774188</v>
      </c>
      <c r="B5932">
        <v>1</v>
      </c>
      <c r="C5932" t="s">
        <v>77</v>
      </c>
      <c r="D5932" t="s">
        <v>109</v>
      </c>
      <c r="E5932" t="s">
        <v>126</v>
      </c>
      <c r="F5932" t="s">
        <v>16339</v>
      </c>
      <c r="G5932" t="s">
        <v>160</v>
      </c>
      <c r="H5932" t="s">
        <v>46</v>
      </c>
      <c r="I5932" t="s">
        <v>129</v>
      </c>
      <c r="J5932" t="s">
        <v>130</v>
      </c>
      <c r="K5932" t="s">
        <v>131</v>
      </c>
      <c r="L5932" t="s">
        <v>16340</v>
      </c>
      <c r="M5932" t="s">
        <v>16341</v>
      </c>
      <c r="N5932">
        <v>2.8430555549999998</v>
      </c>
      <c r="O5932">
        <v>0</v>
      </c>
      <c r="P5932">
        <v>32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90.977778000000001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2774189</v>
      </c>
      <c r="B5933">
        <v>1</v>
      </c>
      <c r="C5933" t="s">
        <v>76</v>
      </c>
      <c r="D5933" t="s">
        <v>100</v>
      </c>
      <c r="E5933" t="s">
        <v>222</v>
      </c>
      <c r="F5933" t="s">
        <v>16342</v>
      </c>
      <c r="G5933" t="s">
        <v>199</v>
      </c>
      <c r="H5933" t="s">
        <v>47</v>
      </c>
      <c r="I5933" t="s">
        <v>129</v>
      </c>
      <c r="J5933" t="s">
        <v>130</v>
      </c>
      <c r="K5933" t="s">
        <v>131</v>
      </c>
      <c r="L5933" t="s">
        <v>16343</v>
      </c>
      <c r="M5933" t="s">
        <v>16344</v>
      </c>
      <c r="N5933">
        <v>0.16388888800000001</v>
      </c>
      <c r="O5933">
        <v>45</v>
      </c>
      <c r="P5933">
        <v>70</v>
      </c>
      <c r="Q5933">
        <v>0</v>
      </c>
      <c r="R5933">
        <v>0</v>
      </c>
      <c r="S5933">
        <v>0</v>
      </c>
      <c r="T5933">
        <v>0</v>
      </c>
      <c r="U5933">
        <v>7.375</v>
      </c>
      <c r="V5933">
        <v>11.472222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2774191</v>
      </c>
      <c r="B5934">
        <v>1</v>
      </c>
      <c r="C5934" t="s">
        <v>77</v>
      </c>
      <c r="D5934" t="s">
        <v>118</v>
      </c>
      <c r="E5934" t="s">
        <v>163</v>
      </c>
      <c r="F5934" t="s">
        <v>16345</v>
      </c>
      <c r="G5934" t="s">
        <v>199</v>
      </c>
      <c r="H5934" t="s">
        <v>47</v>
      </c>
      <c r="I5934" t="s">
        <v>339</v>
      </c>
      <c r="J5934" t="s">
        <v>130</v>
      </c>
      <c r="K5934" t="s">
        <v>131</v>
      </c>
      <c r="L5934" t="s">
        <v>16346</v>
      </c>
      <c r="M5934" t="s">
        <v>16347</v>
      </c>
      <c r="N5934">
        <v>8.3333330000000001E-3</v>
      </c>
      <c r="O5934">
        <v>0</v>
      </c>
      <c r="P5934">
        <v>336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2.8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2774196</v>
      </c>
      <c r="B5935">
        <v>1</v>
      </c>
      <c r="C5935" t="s">
        <v>76</v>
      </c>
      <c r="D5935" t="s">
        <v>79</v>
      </c>
      <c r="E5935" t="s">
        <v>167</v>
      </c>
      <c r="F5935" t="s">
        <v>16348</v>
      </c>
      <c r="G5935" t="s">
        <v>348</v>
      </c>
      <c r="H5935" t="s">
        <v>46</v>
      </c>
      <c r="I5935" t="s">
        <v>129</v>
      </c>
      <c r="J5935" t="s">
        <v>130</v>
      </c>
      <c r="K5935" t="s">
        <v>142</v>
      </c>
      <c r="L5935" t="s">
        <v>16349</v>
      </c>
      <c r="M5935" t="s">
        <v>16350</v>
      </c>
      <c r="N5935">
        <v>2.7725</v>
      </c>
      <c r="O5935">
        <v>0</v>
      </c>
      <c r="P5935">
        <v>74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205.16499999999999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2774198</v>
      </c>
      <c r="B5936">
        <v>1</v>
      </c>
      <c r="C5936" t="s">
        <v>77</v>
      </c>
      <c r="D5936" t="s">
        <v>115</v>
      </c>
      <c r="E5936" t="s">
        <v>126</v>
      </c>
      <c r="F5936" t="s">
        <v>16351</v>
      </c>
      <c r="G5936" t="s">
        <v>160</v>
      </c>
      <c r="H5936" t="s">
        <v>46</v>
      </c>
      <c r="I5936" t="s">
        <v>129</v>
      </c>
      <c r="J5936" t="s">
        <v>130</v>
      </c>
      <c r="K5936" t="s">
        <v>131</v>
      </c>
      <c r="L5936" t="s">
        <v>16352</v>
      </c>
      <c r="M5936" t="s">
        <v>16353</v>
      </c>
      <c r="N5936">
        <v>0.84833333300000002</v>
      </c>
      <c r="O5936">
        <v>0</v>
      </c>
      <c r="P5936">
        <v>0</v>
      </c>
      <c r="Q5936">
        <v>0</v>
      </c>
      <c r="R5936">
        <v>37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31.388332999999999</v>
      </c>
      <c r="Y5936">
        <v>0</v>
      </c>
      <c r="Z5936">
        <v>0</v>
      </c>
    </row>
    <row r="5937" spans="1:26" x14ac:dyDescent="0.3">
      <c r="A5937">
        <v>2774201</v>
      </c>
      <c r="B5937">
        <v>1</v>
      </c>
      <c r="C5937" t="s">
        <v>76</v>
      </c>
      <c r="D5937" t="s">
        <v>89</v>
      </c>
      <c r="E5937" t="s">
        <v>222</v>
      </c>
      <c r="F5937" t="s">
        <v>16354</v>
      </c>
      <c r="G5937" t="s">
        <v>199</v>
      </c>
      <c r="H5937" t="s">
        <v>47</v>
      </c>
      <c r="I5937" t="s">
        <v>129</v>
      </c>
      <c r="J5937" t="s">
        <v>130</v>
      </c>
      <c r="K5937" t="s">
        <v>131</v>
      </c>
      <c r="L5937" t="s">
        <v>16355</v>
      </c>
      <c r="M5937" t="s">
        <v>16356</v>
      </c>
      <c r="N5937">
        <v>1.6675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282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470.23500000000001</v>
      </c>
    </row>
    <row r="5938" spans="1:26" x14ac:dyDescent="0.3">
      <c r="A5938">
        <v>2774202</v>
      </c>
      <c r="B5938">
        <v>1</v>
      </c>
      <c r="C5938" t="s">
        <v>77</v>
      </c>
      <c r="D5938" t="s">
        <v>118</v>
      </c>
      <c r="E5938" t="s">
        <v>158</v>
      </c>
      <c r="F5938" t="s">
        <v>16357</v>
      </c>
      <c r="G5938" t="s">
        <v>199</v>
      </c>
      <c r="H5938" t="s">
        <v>47</v>
      </c>
      <c r="I5938" t="s">
        <v>129</v>
      </c>
      <c r="J5938" t="s">
        <v>130</v>
      </c>
      <c r="K5938" t="s">
        <v>131</v>
      </c>
      <c r="L5938" t="s">
        <v>16358</v>
      </c>
      <c r="M5938" t="s">
        <v>16291</v>
      </c>
      <c r="N5938">
        <v>0.23861111099999999</v>
      </c>
      <c r="O5938">
        <v>18</v>
      </c>
      <c r="P5938">
        <v>247</v>
      </c>
      <c r="Q5938">
        <v>0</v>
      </c>
      <c r="R5938">
        <v>0</v>
      </c>
      <c r="S5938">
        <v>0</v>
      </c>
      <c r="T5938">
        <v>0</v>
      </c>
      <c r="U5938">
        <v>4.2949999999999999</v>
      </c>
      <c r="V5938">
        <v>58.936943999999997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2774215</v>
      </c>
      <c r="B5939">
        <v>1</v>
      </c>
      <c r="C5939" t="s">
        <v>76</v>
      </c>
      <c r="D5939" t="s">
        <v>92</v>
      </c>
      <c r="E5939" t="s">
        <v>153</v>
      </c>
      <c r="F5939" t="s">
        <v>16359</v>
      </c>
      <c r="G5939" t="s">
        <v>155</v>
      </c>
      <c r="H5939" t="s">
        <v>46</v>
      </c>
      <c r="I5939" t="s">
        <v>129</v>
      </c>
      <c r="J5939" t="s">
        <v>130</v>
      </c>
      <c r="K5939" t="s">
        <v>131</v>
      </c>
      <c r="L5939" t="s">
        <v>16360</v>
      </c>
      <c r="M5939" t="s">
        <v>16361</v>
      </c>
      <c r="N5939">
        <v>5.551388888</v>
      </c>
      <c r="O5939">
        <v>0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5.5513890000000004</v>
      </c>
      <c r="Y5939">
        <v>0</v>
      </c>
      <c r="Z5939">
        <v>0</v>
      </c>
    </row>
    <row r="5940" spans="1:26" x14ac:dyDescent="0.3">
      <c r="A5940">
        <v>2774203</v>
      </c>
      <c r="B5940">
        <v>1</v>
      </c>
      <c r="C5940" t="s">
        <v>77</v>
      </c>
      <c r="D5940" t="s">
        <v>112</v>
      </c>
      <c r="E5940" t="s">
        <v>222</v>
      </c>
      <c r="F5940" t="s">
        <v>6099</v>
      </c>
      <c r="G5940" t="s">
        <v>199</v>
      </c>
      <c r="H5940" t="s">
        <v>47</v>
      </c>
      <c r="I5940" t="s">
        <v>129</v>
      </c>
      <c r="J5940" t="s">
        <v>130</v>
      </c>
      <c r="K5940" t="s">
        <v>131</v>
      </c>
      <c r="L5940" t="s">
        <v>16362</v>
      </c>
      <c r="M5940" t="s">
        <v>16363</v>
      </c>
      <c r="N5940">
        <v>0.11444444400000001</v>
      </c>
      <c r="O5940">
        <v>10</v>
      </c>
      <c r="P5940">
        <v>0</v>
      </c>
      <c r="Q5940">
        <v>429</v>
      </c>
      <c r="R5940">
        <v>111</v>
      </c>
      <c r="S5940">
        <v>197</v>
      </c>
      <c r="T5940">
        <v>5255</v>
      </c>
      <c r="U5940">
        <v>1.144444</v>
      </c>
      <c r="V5940">
        <v>0</v>
      </c>
      <c r="W5940">
        <v>49.096665999999999</v>
      </c>
      <c r="X5940">
        <v>12.703333000000001</v>
      </c>
      <c r="Y5940">
        <v>22.545555</v>
      </c>
      <c r="Z5940">
        <v>601.40555300000005</v>
      </c>
    </row>
    <row r="5941" spans="1:26" x14ac:dyDescent="0.3">
      <c r="A5941">
        <v>2774204</v>
      </c>
      <c r="B5941">
        <v>1</v>
      </c>
      <c r="C5941" t="s">
        <v>76</v>
      </c>
      <c r="D5941" t="s">
        <v>100</v>
      </c>
      <c r="E5941" t="s">
        <v>163</v>
      </c>
      <c r="F5941" t="s">
        <v>16364</v>
      </c>
      <c r="G5941" t="s">
        <v>199</v>
      </c>
      <c r="H5941" t="s">
        <v>47</v>
      </c>
      <c r="I5941" t="s">
        <v>129</v>
      </c>
      <c r="J5941" t="s">
        <v>130</v>
      </c>
      <c r="K5941" t="s">
        <v>131</v>
      </c>
      <c r="L5941" t="s">
        <v>16365</v>
      </c>
      <c r="M5941" t="s">
        <v>16366</v>
      </c>
      <c r="N5941">
        <v>2.838055555</v>
      </c>
      <c r="O5941">
        <v>0</v>
      </c>
      <c r="P5941">
        <v>1128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3201.3266659999999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2773823</v>
      </c>
      <c r="B5942">
        <v>2</v>
      </c>
      <c r="C5942" t="s">
        <v>77</v>
      </c>
      <c r="D5942" t="s">
        <v>123</v>
      </c>
      <c r="E5942" t="s">
        <v>158</v>
      </c>
      <c r="F5942" t="s">
        <v>10410</v>
      </c>
      <c r="G5942" t="s">
        <v>264</v>
      </c>
      <c r="H5942" t="s">
        <v>47</v>
      </c>
      <c r="I5942" t="s">
        <v>129</v>
      </c>
      <c r="J5942" t="s">
        <v>130</v>
      </c>
      <c r="K5942" t="s">
        <v>131</v>
      </c>
      <c r="L5942" t="s">
        <v>15993</v>
      </c>
      <c r="M5942" t="s">
        <v>16367</v>
      </c>
      <c r="N5942">
        <v>0.94166666600000004</v>
      </c>
      <c r="O5942">
        <v>51</v>
      </c>
      <c r="P5942">
        <v>27</v>
      </c>
      <c r="Q5942">
        <v>0</v>
      </c>
      <c r="R5942">
        <v>0</v>
      </c>
      <c r="S5942">
        <v>0</v>
      </c>
      <c r="T5942">
        <v>0</v>
      </c>
      <c r="U5942">
        <v>48.024999999999999</v>
      </c>
      <c r="V5942">
        <v>25.425000000000001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2774216</v>
      </c>
      <c r="B5943">
        <v>1</v>
      </c>
      <c r="C5943" t="s">
        <v>76</v>
      </c>
      <c r="D5943" t="s">
        <v>86</v>
      </c>
      <c r="E5943" t="s">
        <v>126</v>
      </c>
      <c r="F5943" t="s">
        <v>16368</v>
      </c>
      <c r="G5943" t="s">
        <v>1488</v>
      </c>
      <c r="H5943" t="s">
        <v>46</v>
      </c>
      <c r="I5943" t="s">
        <v>129</v>
      </c>
      <c r="J5943" t="s">
        <v>15</v>
      </c>
      <c r="K5943" t="s">
        <v>131</v>
      </c>
      <c r="L5943" t="s">
        <v>16369</v>
      </c>
      <c r="M5943" t="s">
        <v>16370</v>
      </c>
      <c r="N5943">
        <v>2.1316666660000001</v>
      </c>
      <c r="O5943">
        <v>0</v>
      </c>
      <c r="P5943">
        <v>3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6.3949999999999996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2774214</v>
      </c>
      <c r="B5944">
        <v>1</v>
      </c>
      <c r="C5944" t="s">
        <v>76</v>
      </c>
      <c r="D5944" t="s">
        <v>100</v>
      </c>
      <c r="E5944" t="s">
        <v>222</v>
      </c>
      <c r="F5944" t="s">
        <v>16342</v>
      </c>
      <c r="G5944" t="s">
        <v>199</v>
      </c>
      <c r="H5944" t="s">
        <v>47</v>
      </c>
      <c r="I5944" t="s">
        <v>339</v>
      </c>
      <c r="J5944" t="s">
        <v>130</v>
      </c>
      <c r="K5944" t="s">
        <v>131</v>
      </c>
      <c r="L5944" t="s">
        <v>16371</v>
      </c>
      <c r="M5944" t="s">
        <v>16372</v>
      </c>
      <c r="N5944">
        <v>4.6388888000000003E-2</v>
      </c>
      <c r="O5944">
        <v>45</v>
      </c>
      <c r="P5944">
        <v>70</v>
      </c>
      <c r="Q5944">
        <v>0</v>
      </c>
      <c r="R5944">
        <v>0</v>
      </c>
      <c r="S5944">
        <v>0</v>
      </c>
      <c r="T5944">
        <v>0</v>
      </c>
      <c r="U5944">
        <v>2.0874999999999999</v>
      </c>
      <c r="V5944">
        <v>3.2472219999999998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2774221</v>
      </c>
      <c r="B5945">
        <v>1</v>
      </c>
      <c r="C5945" t="s">
        <v>76</v>
      </c>
      <c r="D5945" t="s">
        <v>88</v>
      </c>
      <c r="E5945" t="s">
        <v>153</v>
      </c>
      <c r="F5945" t="s">
        <v>16373</v>
      </c>
      <c r="G5945" t="s">
        <v>206</v>
      </c>
      <c r="H5945" t="s">
        <v>46</v>
      </c>
      <c r="I5945" t="s">
        <v>129</v>
      </c>
      <c r="J5945" t="s">
        <v>130</v>
      </c>
      <c r="K5945" t="s">
        <v>131</v>
      </c>
      <c r="L5945" t="s">
        <v>16374</v>
      </c>
      <c r="M5945" t="s">
        <v>16375</v>
      </c>
      <c r="N5945">
        <v>2.1241666659999998</v>
      </c>
      <c r="O5945">
        <v>0</v>
      </c>
      <c r="P5945">
        <v>2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4.2483329999999997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2774226</v>
      </c>
      <c r="B5946">
        <v>1</v>
      </c>
      <c r="C5946" t="s">
        <v>76</v>
      </c>
      <c r="D5946" t="s">
        <v>88</v>
      </c>
      <c r="E5946" t="s">
        <v>153</v>
      </c>
      <c r="F5946" t="s">
        <v>16376</v>
      </c>
      <c r="G5946" t="s">
        <v>249</v>
      </c>
      <c r="H5946" t="s">
        <v>46</v>
      </c>
      <c r="I5946" t="s">
        <v>129</v>
      </c>
      <c r="J5946" t="s">
        <v>130</v>
      </c>
      <c r="K5946" t="s">
        <v>131</v>
      </c>
      <c r="L5946" t="s">
        <v>16377</v>
      </c>
      <c r="M5946" t="s">
        <v>16378</v>
      </c>
      <c r="N5946">
        <v>1.428055555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1.428056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2774106</v>
      </c>
      <c r="B5947">
        <v>2</v>
      </c>
      <c r="C5947" t="s">
        <v>76</v>
      </c>
      <c r="D5947" t="s">
        <v>97</v>
      </c>
      <c r="E5947" t="s">
        <v>126</v>
      </c>
      <c r="F5947" t="s">
        <v>15069</v>
      </c>
      <c r="G5947" t="s">
        <v>155</v>
      </c>
      <c r="H5947" t="s">
        <v>46</v>
      </c>
      <c r="I5947" t="s">
        <v>129</v>
      </c>
      <c r="J5947" t="s">
        <v>130</v>
      </c>
      <c r="K5947" t="s">
        <v>131</v>
      </c>
      <c r="L5947" t="s">
        <v>16261</v>
      </c>
      <c r="M5947" t="s">
        <v>16379</v>
      </c>
      <c r="N5947">
        <v>0.60527777699999996</v>
      </c>
      <c r="O5947">
        <v>0</v>
      </c>
      <c r="P5947">
        <v>52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31.474443999999998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2774227</v>
      </c>
      <c r="B5948">
        <v>1</v>
      </c>
      <c r="C5948" t="s">
        <v>77</v>
      </c>
      <c r="D5948" t="s">
        <v>118</v>
      </c>
      <c r="E5948" t="s">
        <v>222</v>
      </c>
      <c r="F5948" t="s">
        <v>5500</v>
      </c>
      <c r="G5948" t="s">
        <v>199</v>
      </c>
      <c r="H5948" t="s">
        <v>47</v>
      </c>
      <c r="I5948" t="s">
        <v>129</v>
      </c>
      <c r="J5948" t="s">
        <v>130</v>
      </c>
      <c r="K5948" t="s">
        <v>131</v>
      </c>
      <c r="L5948" t="s">
        <v>16380</v>
      </c>
      <c r="M5948" t="s">
        <v>16381</v>
      </c>
      <c r="N5948">
        <v>0.27694444400000001</v>
      </c>
      <c r="O5948">
        <v>5</v>
      </c>
      <c r="P5948">
        <v>152</v>
      </c>
      <c r="Q5948">
        <v>0</v>
      </c>
      <c r="R5948">
        <v>0</v>
      </c>
      <c r="S5948">
        <v>11</v>
      </c>
      <c r="T5948">
        <v>0</v>
      </c>
      <c r="U5948">
        <v>1.384722</v>
      </c>
      <c r="V5948">
        <v>42.095554999999997</v>
      </c>
      <c r="W5948">
        <v>0</v>
      </c>
      <c r="X5948">
        <v>0</v>
      </c>
      <c r="Y5948">
        <v>3.046389</v>
      </c>
      <c r="Z5948">
        <v>0</v>
      </c>
    </row>
    <row r="5949" spans="1:26" x14ac:dyDescent="0.3">
      <c r="A5949">
        <v>2774225</v>
      </c>
      <c r="B5949">
        <v>1</v>
      </c>
      <c r="C5949" t="s">
        <v>76</v>
      </c>
      <c r="D5949" t="s">
        <v>88</v>
      </c>
      <c r="E5949" t="s">
        <v>153</v>
      </c>
      <c r="F5949" t="s">
        <v>16382</v>
      </c>
      <c r="G5949" t="s">
        <v>249</v>
      </c>
      <c r="H5949" t="s">
        <v>46</v>
      </c>
      <c r="I5949" t="s">
        <v>129</v>
      </c>
      <c r="J5949" t="s">
        <v>130</v>
      </c>
      <c r="K5949" t="s">
        <v>131</v>
      </c>
      <c r="L5949" t="s">
        <v>16383</v>
      </c>
      <c r="M5949" t="s">
        <v>16384</v>
      </c>
      <c r="N5949">
        <v>1.9869444439999999</v>
      </c>
      <c r="O5949">
        <v>0</v>
      </c>
      <c r="P5949">
        <v>2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3.9738889999999998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2774258</v>
      </c>
      <c r="B5950">
        <v>1</v>
      </c>
      <c r="C5950" t="s">
        <v>76</v>
      </c>
      <c r="D5950" t="s">
        <v>99</v>
      </c>
      <c r="E5950" t="s">
        <v>138</v>
      </c>
      <c r="F5950" t="s">
        <v>7875</v>
      </c>
      <c r="G5950" t="s">
        <v>199</v>
      </c>
      <c r="H5950" t="s">
        <v>47</v>
      </c>
      <c r="I5950" t="s">
        <v>129</v>
      </c>
      <c r="J5950" t="s">
        <v>130</v>
      </c>
      <c r="K5950" t="s">
        <v>131</v>
      </c>
      <c r="L5950" t="s">
        <v>16385</v>
      </c>
      <c r="M5950" t="s">
        <v>16386</v>
      </c>
      <c r="N5950">
        <v>4.5319444439999996</v>
      </c>
      <c r="O5950">
        <v>66</v>
      </c>
      <c r="P5950">
        <v>123</v>
      </c>
      <c r="Q5950">
        <v>0</v>
      </c>
      <c r="R5950">
        <v>0</v>
      </c>
      <c r="S5950">
        <v>0</v>
      </c>
      <c r="T5950">
        <v>0</v>
      </c>
      <c r="U5950">
        <v>299.10833300000002</v>
      </c>
      <c r="V5950">
        <v>557.42916700000001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2774233</v>
      </c>
      <c r="B5951">
        <v>1</v>
      </c>
      <c r="C5951" t="s">
        <v>76</v>
      </c>
      <c r="D5951" t="s">
        <v>92</v>
      </c>
      <c r="E5951" t="s">
        <v>163</v>
      </c>
      <c r="F5951" t="s">
        <v>16387</v>
      </c>
      <c r="G5951" t="s">
        <v>199</v>
      </c>
      <c r="H5951" t="s">
        <v>47</v>
      </c>
      <c r="I5951" t="s">
        <v>339</v>
      </c>
      <c r="J5951" t="s">
        <v>130</v>
      </c>
      <c r="K5951" t="s">
        <v>131</v>
      </c>
      <c r="L5951" t="s">
        <v>16388</v>
      </c>
      <c r="M5951" t="s">
        <v>16389</v>
      </c>
      <c r="N5951">
        <v>1.1944444E-2</v>
      </c>
      <c r="O5951">
        <v>0</v>
      </c>
      <c r="P5951">
        <v>0</v>
      </c>
      <c r="Q5951">
        <v>4</v>
      </c>
      <c r="R5951">
        <v>2247</v>
      </c>
      <c r="S5951">
        <v>0</v>
      </c>
      <c r="T5951">
        <v>0</v>
      </c>
      <c r="U5951">
        <v>0</v>
      </c>
      <c r="V5951">
        <v>0</v>
      </c>
      <c r="W5951">
        <v>4.7778000000000001E-2</v>
      </c>
      <c r="X5951">
        <v>26.839165999999999</v>
      </c>
      <c r="Y5951">
        <v>0</v>
      </c>
      <c r="Z5951">
        <v>0</v>
      </c>
    </row>
    <row r="5952" spans="1:26" x14ac:dyDescent="0.3">
      <c r="A5952">
        <v>2774194</v>
      </c>
      <c r="B5952">
        <v>1</v>
      </c>
      <c r="C5952" t="s">
        <v>77</v>
      </c>
      <c r="D5952" t="s">
        <v>122</v>
      </c>
      <c r="E5952" t="s">
        <v>158</v>
      </c>
      <c r="F5952" t="s">
        <v>1633</v>
      </c>
      <c r="G5952" t="s">
        <v>160</v>
      </c>
      <c r="H5952" t="s">
        <v>47</v>
      </c>
      <c r="I5952" t="s">
        <v>129</v>
      </c>
      <c r="J5952" t="s">
        <v>130</v>
      </c>
      <c r="K5952" t="s">
        <v>131</v>
      </c>
      <c r="L5952" t="s">
        <v>16390</v>
      </c>
      <c r="M5952" t="s">
        <v>16391</v>
      </c>
      <c r="N5952">
        <v>0.29499999999999998</v>
      </c>
      <c r="O5952">
        <v>0</v>
      </c>
      <c r="P5952">
        <v>0</v>
      </c>
      <c r="Q5952">
        <v>12</v>
      </c>
      <c r="R5952">
        <v>141</v>
      </c>
      <c r="S5952">
        <v>50</v>
      </c>
      <c r="T5952">
        <v>986</v>
      </c>
      <c r="U5952">
        <v>0</v>
      </c>
      <c r="V5952">
        <v>0</v>
      </c>
      <c r="W5952">
        <v>3.54</v>
      </c>
      <c r="X5952">
        <v>41.594999999999999</v>
      </c>
      <c r="Y5952">
        <v>14.75</v>
      </c>
      <c r="Z5952">
        <v>290.87</v>
      </c>
    </row>
    <row r="5953" spans="1:26" x14ac:dyDescent="0.3">
      <c r="A5953">
        <v>2774333</v>
      </c>
      <c r="B5953">
        <v>1</v>
      </c>
      <c r="C5953" t="s">
        <v>77</v>
      </c>
      <c r="D5953" t="s">
        <v>110</v>
      </c>
      <c r="E5953" t="s">
        <v>167</v>
      </c>
      <c r="F5953" t="s">
        <v>16392</v>
      </c>
      <c r="G5953" t="s">
        <v>195</v>
      </c>
      <c r="H5953" t="s">
        <v>46</v>
      </c>
      <c r="I5953" t="s">
        <v>129</v>
      </c>
      <c r="J5953" t="s">
        <v>130</v>
      </c>
      <c r="K5953" t="s">
        <v>131</v>
      </c>
      <c r="L5953" t="s">
        <v>16393</v>
      </c>
      <c r="M5953" t="s">
        <v>16394</v>
      </c>
      <c r="N5953">
        <v>3.7283333330000001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31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115.578333</v>
      </c>
    </row>
    <row r="5954" spans="1:26" x14ac:dyDescent="0.3">
      <c r="A5954">
        <v>2774243</v>
      </c>
      <c r="B5954">
        <v>1</v>
      </c>
      <c r="C5954" t="s">
        <v>77</v>
      </c>
      <c r="D5954" t="s">
        <v>113</v>
      </c>
      <c r="E5954" t="s">
        <v>126</v>
      </c>
      <c r="F5954" t="s">
        <v>16395</v>
      </c>
      <c r="G5954" t="s">
        <v>128</v>
      </c>
      <c r="H5954" t="s">
        <v>46</v>
      </c>
      <c r="I5954" t="s">
        <v>129</v>
      </c>
      <c r="J5954" t="s">
        <v>130</v>
      </c>
      <c r="K5954" t="s">
        <v>131</v>
      </c>
      <c r="L5954" t="s">
        <v>16396</v>
      </c>
      <c r="M5954" t="s">
        <v>16397</v>
      </c>
      <c r="N5954">
        <v>1.959166666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48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94.04</v>
      </c>
    </row>
    <row r="5955" spans="1:26" x14ac:dyDescent="0.3">
      <c r="A5955">
        <v>2774256</v>
      </c>
      <c r="B5955">
        <v>1</v>
      </c>
      <c r="C5955" t="s">
        <v>77</v>
      </c>
      <c r="D5955" t="s">
        <v>114</v>
      </c>
      <c r="E5955" t="s">
        <v>153</v>
      </c>
      <c r="F5955" t="s">
        <v>16398</v>
      </c>
      <c r="G5955" t="s">
        <v>249</v>
      </c>
      <c r="H5955" t="s">
        <v>46</v>
      </c>
      <c r="I5955" t="s">
        <v>129</v>
      </c>
      <c r="J5955" t="s">
        <v>130</v>
      </c>
      <c r="K5955" t="s">
        <v>131</v>
      </c>
      <c r="L5955" t="s">
        <v>16399</v>
      </c>
      <c r="M5955" t="s">
        <v>16400</v>
      </c>
      <c r="N5955">
        <v>1.846666666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1.8466670000000001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2774359</v>
      </c>
      <c r="B5956">
        <v>1</v>
      </c>
      <c r="C5956" t="s">
        <v>77</v>
      </c>
      <c r="D5956" t="s">
        <v>114</v>
      </c>
      <c r="E5956" t="s">
        <v>153</v>
      </c>
      <c r="F5956" t="s">
        <v>16401</v>
      </c>
      <c r="G5956" t="s">
        <v>249</v>
      </c>
      <c r="H5956" t="s">
        <v>46</v>
      </c>
      <c r="I5956" t="s">
        <v>129</v>
      </c>
      <c r="J5956" t="s">
        <v>130</v>
      </c>
      <c r="K5956" t="s">
        <v>131</v>
      </c>
      <c r="L5956" t="s">
        <v>16399</v>
      </c>
      <c r="M5956" t="s">
        <v>16402</v>
      </c>
      <c r="N5956">
        <v>2.861111111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2.8611110000000002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2774248</v>
      </c>
      <c r="B5957">
        <v>1</v>
      </c>
      <c r="C5957" t="s">
        <v>77</v>
      </c>
      <c r="D5957" t="s">
        <v>118</v>
      </c>
      <c r="E5957" t="s">
        <v>167</v>
      </c>
      <c r="F5957" t="s">
        <v>16224</v>
      </c>
      <c r="G5957" t="s">
        <v>195</v>
      </c>
      <c r="H5957" t="s">
        <v>46</v>
      </c>
      <c r="I5957" t="s">
        <v>129</v>
      </c>
      <c r="J5957" t="s">
        <v>130</v>
      </c>
      <c r="K5957" t="s">
        <v>131</v>
      </c>
      <c r="L5957" t="s">
        <v>16403</v>
      </c>
      <c r="M5957" t="s">
        <v>16404</v>
      </c>
      <c r="N5957">
        <v>3.3508333330000002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39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130.6825</v>
      </c>
    </row>
    <row r="5958" spans="1:26" x14ac:dyDescent="0.3">
      <c r="A5958">
        <v>2774285</v>
      </c>
      <c r="B5958">
        <v>1</v>
      </c>
      <c r="C5958" t="s">
        <v>76</v>
      </c>
      <c r="D5958" t="s">
        <v>96</v>
      </c>
      <c r="E5958" t="s">
        <v>126</v>
      </c>
      <c r="F5958" t="s">
        <v>12824</v>
      </c>
      <c r="G5958" t="s">
        <v>128</v>
      </c>
      <c r="H5958" t="s">
        <v>46</v>
      </c>
      <c r="I5958" t="s">
        <v>129</v>
      </c>
      <c r="J5958" t="s">
        <v>130</v>
      </c>
      <c r="K5958" t="s">
        <v>131</v>
      </c>
      <c r="L5958" t="s">
        <v>16405</v>
      </c>
      <c r="M5958" t="s">
        <v>16406</v>
      </c>
      <c r="N5958">
        <v>1.714722222</v>
      </c>
      <c r="O5958">
        <v>0</v>
      </c>
      <c r="P5958">
        <v>43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73.733056000000005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2774261</v>
      </c>
      <c r="B5959">
        <v>1</v>
      </c>
      <c r="C5959" t="s">
        <v>77</v>
      </c>
      <c r="D5959" t="s">
        <v>114</v>
      </c>
      <c r="E5959" t="s">
        <v>163</v>
      </c>
      <c r="F5959" t="s">
        <v>16407</v>
      </c>
      <c r="G5959" t="s">
        <v>264</v>
      </c>
      <c r="H5959" t="s">
        <v>47</v>
      </c>
      <c r="I5959" t="s">
        <v>129</v>
      </c>
      <c r="J5959" t="s">
        <v>130</v>
      </c>
      <c r="K5959" t="s">
        <v>131</v>
      </c>
      <c r="L5959" t="s">
        <v>16408</v>
      </c>
      <c r="M5959" t="s">
        <v>16409</v>
      </c>
      <c r="N5959">
        <v>2.9069444440000001</v>
      </c>
      <c r="O5959">
        <v>0</v>
      </c>
      <c r="P5959">
        <v>10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29.069444000000001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2774268</v>
      </c>
      <c r="B5960">
        <v>1</v>
      </c>
      <c r="C5960" t="s">
        <v>77</v>
      </c>
      <c r="D5960" t="s">
        <v>109</v>
      </c>
      <c r="E5960" t="s">
        <v>167</v>
      </c>
      <c r="F5960" t="s">
        <v>16410</v>
      </c>
      <c r="G5960" t="s">
        <v>227</v>
      </c>
      <c r="H5960" t="s">
        <v>46</v>
      </c>
      <c r="I5960" t="s">
        <v>129</v>
      </c>
      <c r="J5960" t="s">
        <v>130</v>
      </c>
      <c r="K5960" t="s">
        <v>131</v>
      </c>
      <c r="L5960" t="s">
        <v>16411</v>
      </c>
      <c r="M5960" t="s">
        <v>16412</v>
      </c>
      <c r="N5960">
        <v>3.6091666660000001</v>
      </c>
      <c r="O5960">
        <v>0</v>
      </c>
      <c r="P5960">
        <v>62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223.76833300000001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2774262</v>
      </c>
      <c r="B5961">
        <v>1</v>
      </c>
      <c r="C5961" t="s">
        <v>76</v>
      </c>
      <c r="D5961" t="s">
        <v>99</v>
      </c>
      <c r="E5961" t="s">
        <v>222</v>
      </c>
      <c r="F5961" t="s">
        <v>697</v>
      </c>
      <c r="G5961" t="s">
        <v>160</v>
      </c>
      <c r="H5961" t="s">
        <v>47</v>
      </c>
      <c r="I5961" t="s">
        <v>129</v>
      </c>
      <c r="J5961" t="s">
        <v>130</v>
      </c>
      <c r="K5961" t="s">
        <v>131</v>
      </c>
      <c r="L5961" t="s">
        <v>16413</v>
      </c>
      <c r="M5961" t="s">
        <v>16414</v>
      </c>
      <c r="N5961">
        <v>0.19083333299999999</v>
      </c>
      <c r="O5961">
        <v>76</v>
      </c>
      <c r="P5961">
        <v>514</v>
      </c>
      <c r="Q5961">
        <v>0</v>
      </c>
      <c r="R5961">
        <v>0</v>
      </c>
      <c r="S5961">
        <v>0</v>
      </c>
      <c r="T5961">
        <v>0</v>
      </c>
      <c r="U5961">
        <v>14.503333</v>
      </c>
      <c r="V5961">
        <v>98.088333000000006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2774282</v>
      </c>
      <c r="B5962">
        <v>1</v>
      </c>
      <c r="C5962" t="s">
        <v>76</v>
      </c>
      <c r="D5962" t="s">
        <v>99</v>
      </c>
      <c r="E5962" t="s">
        <v>163</v>
      </c>
      <c r="F5962" t="s">
        <v>16415</v>
      </c>
      <c r="G5962" t="s">
        <v>364</v>
      </c>
      <c r="H5962" t="s">
        <v>47</v>
      </c>
      <c r="I5962" t="s">
        <v>129</v>
      </c>
      <c r="J5962" t="s">
        <v>130</v>
      </c>
      <c r="K5962" t="s">
        <v>131</v>
      </c>
      <c r="L5962" t="s">
        <v>16331</v>
      </c>
      <c r="M5962" t="s">
        <v>16416</v>
      </c>
      <c r="N5962">
        <v>5.7988888879999996</v>
      </c>
      <c r="O5962">
        <v>1</v>
      </c>
      <c r="P5962">
        <v>49</v>
      </c>
      <c r="Q5962">
        <v>0</v>
      </c>
      <c r="R5962">
        <v>0</v>
      </c>
      <c r="S5962">
        <v>0</v>
      </c>
      <c r="T5962">
        <v>0</v>
      </c>
      <c r="U5962">
        <v>5.798889</v>
      </c>
      <c r="V5962">
        <v>284.145556</v>
      </c>
      <c r="W5962">
        <v>0</v>
      </c>
      <c r="X5962">
        <v>0</v>
      </c>
      <c r="Y5962">
        <v>0</v>
      </c>
      <c r="Z5962">
        <v>0</v>
      </c>
    </row>
    <row r="5963" spans="1:26" x14ac:dyDescent="0.3">
      <c r="A5963">
        <v>2774272</v>
      </c>
      <c r="B5963">
        <v>1</v>
      </c>
      <c r="C5963" t="s">
        <v>77</v>
      </c>
      <c r="D5963" t="s">
        <v>113</v>
      </c>
      <c r="E5963" t="s">
        <v>163</v>
      </c>
      <c r="F5963" t="s">
        <v>6028</v>
      </c>
      <c r="G5963" t="s">
        <v>264</v>
      </c>
      <c r="H5963" t="s">
        <v>47</v>
      </c>
      <c r="I5963" t="s">
        <v>129</v>
      </c>
      <c r="J5963" t="s">
        <v>130</v>
      </c>
      <c r="K5963" t="s">
        <v>131</v>
      </c>
      <c r="L5963" t="s">
        <v>16417</v>
      </c>
      <c r="M5963" t="s">
        <v>16418</v>
      </c>
      <c r="N5963">
        <v>2.881388888</v>
      </c>
      <c r="O5963">
        <v>0</v>
      </c>
      <c r="P5963">
        <v>0</v>
      </c>
      <c r="Q5963">
        <v>0</v>
      </c>
      <c r="R5963">
        <v>0</v>
      </c>
      <c r="S5963">
        <v>20</v>
      </c>
      <c r="T5963">
        <v>154</v>
      </c>
      <c r="U5963">
        <v>0</v>
      </c>
      <c r="V5963">
        <v>0</v>
      </c>
      <c r="W5963">
        <v>0</v>
      </c>
      <c r="X5963">
        <v>0</v>
      </c>
      <c r="Y5963">
        <v>57.627777999999999</v>
      </c>
      <c r="Z5963">
        <v>443.73388899999998</v>
      </c>
    </row>
    <row r="5964" spans="1:26" x14ac:dyDescent="0.3">
      <c r="A5964">
        <v>2774264</v>
      </c>
      <c r="B5964">
        <v>1</v>
      </c>
      <c r="C5964" t="s">
        <v>77</v>
      </c>
      <c r="D5964" t="s">
        <v>114</v>
      </c>
      <c r="E5964" t="s">
        <v>126</v>
      </c>
      <c r="F5964" t="s">
        <v>16419</v>
      </c>
      <c r="G5964" t="s">
        <v>160</v>
      </c>
      <c r="H5964" t="s">
        <v>46</v>
      </c>
      <c r="I5964" t="s">
        <v>129</v>
      </c>
      <c r="J5964" t="s">
        <v>130</v>
      </c>
      <c r="K5964" t="s">
        <v>131</v>
      </c>
      <c r="L5964" t="s">
        <v>16420</v>
      </c>
      <c r="M5964" t="s">
        <v>16421</v>
      </c>
      <c r="N5964">
        <v>0.63777777700000005</v>
      </c>
      <c r="O5964">
        <v>0</v>
      </c>
      <c r="P5964">
        <v>113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72.068888999999999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2774265</v>
      </c>
      <c r="B5965">
        <v>1</v>
      </c>
      <c r="C5965" t="s">
        <v>76</v>
      </c>
      <c r="D5965" t="s">
        <v>102</v>
      </c>
      <c r="E5965" t="s">
        <v>158</v>
      </c>
      <c r="F5965" t="s">
        <v>8646</v>
      </c>
      <c r="G5965" t="s">
        <v>199</v>
      </c>
      <c r="H5965" t="s">
        <v>47</v>
      </c>
      <c r="I5965" t="s">
        <v>129</v>
      </c>
      <c r="J5965" t="s">
        <v>130</v>
      </c>
      <c r="K5965" t="s">
        <v>131</v>
      </c>
      <c r="L5965" t="s">
        <v>16422</v>
      </c>
      <c r="M5965" t="s">
        <v>16423</v>
      </c>
      <c r="N5965">
        <v>0.239166666</v>
      </c>
      <c r="O5965">
        <v>2</v>
      </c>
      <c r="P5965">
        <v>694</v>
      </c>
      <c r="Q5965">
        <v>0</v>
      </c>
      <c r="R5965">
        <v>0</v>
      </c>
      <c r="S5965">
        <v>1</v>
      </c>
      <c r="T5965">
        <v>0</v>
      </c>
      <c r="U5965">
        <v>0.47833300000000001</v>
      </c>
      <c r="V5965">
        <v>165.98166599999999</v>
      </c>
      <c r="W5965">
        <v>0</v>
      </c>
      <c r="X5965">
        <v>0</v>
      </c>
      <c r="Y5965">
        <v>0.23916699999999999</v>
      </c>
      <c r="Z5965">
        <v>0</v>
      </c>
    </row>
    <row r="5966" spans="1:26" x14ac:dyDescent="0.3">
      <c r="A5966">
        <v>2774277</v>
      </c>
      <c r="B5966">
        <v>1</v>
      </c>
      <c r="C5966" t="s">
        <v>76</v>
      </c>
      <c r="D5966" t="s">
        <v>94</v>
      </c>
      <c r="E5966" t="s">
        <v>158</v>
      </c>
      <c r="F5966" t="s">
        <v>15857</v>
      </c>
      <c r="G5966" t="s">
        <v>199</v>
      </c>
      <c r="H5966" t="s">
        <v>47</v>
      </c>
      <c r="I5966" t="s">
        <v>129</v>
      </c>
      <c r="J5966" t="s">
        <v>130</v>
      </c>
      <c r="K5966" t="s">
        <v>131</v>
      </c>
      <c r="L5966" t="s">
        <v>16424</v>
      </c>
      <c r="M5966" t="s">
        <v>16425</v>
      </c>
      <c r="N5966">
        <v>1.459166666</v>
      </c>
      <c r="O5966">
        <v>0</v>
      </c>
      <c r="P5966">
        <v>0</v>
      </c>
      <c r="Q5966">
        <v>9</v>
      </c>
      <c r="R5966">
        <v>1299</v>
      </c>
      <c r="S5966">
        <v>0</v>
      </c>
      <c r="T5966">
        <v>78</v>
      </c>
      <c r="U5966">
        <v>0</v>
      </c>
      <c r="V5966">
        <v>0</v>
      </c>
      <c r="W5966">
        <v>13.1325</v>
      </c>
      <c r="X5966">
        <v>1895.4574990000001</v>
      </c>
      <c r="Y5966">
        <v>0</v>
      </c>
      <c r="Z5966">
        <v>113.815</v>
      </c>
    </row>
    <row r="5967" spans="1:26" x14ac:dyDescent="0.3">
      <c r="A5967">
        <v>2775508</v>
      </c>
      <c r="B5967">
        <v>1</v>
      </c>
      <c r="C5967" t="s">
        <v>76</v>
      </c>
      <c r="D5967" t="s">
        <v>93</v>
      </c>
      <c r="E5967" t="s">
        <v>163</v>
      </c>
      <c r="F5967" t="s">
        <v>16426</v>
      </c>
      <c r="G5967" t="s">
        <v>264</v>
      </c>
      <c r="H5967" t="s">
        <v>47</v>
      </c>
      <c r="I5967" t="s">
        <v>129</v>
      </c>
      <c r="J5967" t="s">
        <v>130</v>
      </c>
      <c r="K5967" t="s">
        <v>131</v>
      </c>
      <c r="L5967" t="s">
        <v>16427</v>
      </c>
      <c r="M5967" t="s">
        <v>16428</v>
      </c>
      <c r="N5967">
        <v>1.0438888879999999</v>
      </c>
      <c r="O5967">
        <v>0</v>
      </c>
      <c r="P5967">
        <v>265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276.63055500000002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2774284</v>
      </c>
      <c r="B5968">
        <v>1</v>
      </c>
      <c r="C5968" t="s">
        <v>76</v>
      </c>
      <c r="D5968" t="s">
        <v>106</v>
      </c>
      <c r="E5968" t="s">
        <v>126</v>
      </c>
      <c r="F5968" t="s">
        <v>16429</v>
      </c>
      <c r="G5968" t="s">
        <v>128</v>
      </c>
      <c r="H5968" t="s">
        <v>46</v>
      </c>
      <c r="I5968" t="s">
        <v>129</v>
      </c>
      <c r="J5968" t="s">
        <v>130</v>
      </c>
      <c r="K5968" t="s">
        <v>131</v>
      </c>
      <c r="L5968" t="s">
        <v>16430</v>
      </c>
      <c r="M5968" t="s">
        <v>16431</v>
      </c>
      <c r="N5968">
        <v>2.4391666660000002</v>
      </c>
      <c r="O5968">
        <v>0</v>
      </c>
      <c r="P5968">
        <v>249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607.35249999999996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2774288</v>
      </c>
      <c r="B5969">
        <v>1</v>
      </c>
      <c r="C5969" t="s">
        <v>76</v>
      </c>
      <c r="D5969" t="s">
        <v>81</v>
      </c>
      <c r="E5969" t="s">
        <v>153</v>
      </c>
      <c r="F5969" t="s">
        <v>16432</v>
      </c>
      <c r="G5969" t="s">
        <v>249</v>
      </c>
      <c r="H5969" t="s">
        <v>46</v>
      </c>
      <c r="I5969" t="s">
        <v>129</v>
      </c>
      <c r="J5969" t="s">
        <v>130</v>
      </c>
      <c r="K5969" t="s">
        <v>131</v>
      </c>
      <c r="L5969" t="s">
        <v>16433</v>
      </c>
      <c r="M5969" t="s">
        <v>16434</v>
      </c>
      <c r="N5969">
        <v>1.943888888</v>
      </c>
      <c r="O5969">
        <v>0</v>
      </c>
      <c r="P5969">
        <v>12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23.326667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2774714</v>
      </c>
      <c r="B5970">
        <v>1</v>
      </c>
      <c r="C5970" t="s">
        <v>76</v>
      </c>
      <c r="D5970" t="s">
        <v>104</v>
      </c>
      <c r="E5970" t="s">
        <v>167</v>
      </c>
      <c r="F5970" t="s">
        <v>16435</v>
      </c>
      <c r="G5970" t="s">
        <v>195</v>
      </c>
      <c r="H5970" t="s">
        <v>46</v>
      </c>
      <c r="I5970" t="s">
        <v>129</v>
      </c>
      <c r="J5970" t="s">
        <v>130</v>
      </c>
      <c r="K5970" t="s">
        <v>131</v>
      </c>
      <c r="L5970" t="s">
        <v>16436</v>
      </c>
      <c r="M5970" t="s">
        <v>16437</v>
      </c>
      <c r="N5970">
        <v>2.7822222220000001</v>
      </c>
      <c r="O5970">
        <v>0</v>
      </c>
      <c r="P5970">
        <v>0</v>
      </c>
      <c r="Q5970">
        <v>0</v>
      </c>
      <c r="R5970">
        <v>45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125.2</v>
      </c>
      <c r="Y5970">
        <v>0</v>
      </c>
      <c r="Z5970">
        <v>0</v>
      </c>
    </row>
    <row r="5971" spans="1:26" x14ac:dyDescent="0.3">
      <c r="A5971">
        <v>2775512</v>
      </c>
      <c r="B5971">
        <v>1</v>
      </c>
      <c r="C5971" t="s">
        <v>76</v>
      </c>
      <c r="D5971" t="s">
        <v>93</v>
      </c>
      <c r="E5971" t="s">
        <v>163</v>
      </c>
      <c r="F5971" t="s">
        <v>16438</v>
      </c>
      <c r="G5971" t="s">
        <v>160</v>
      </c>
      <c r="H5971" t="s">
        <v>47</v>
      </c>
      <c r="I5971" t="s">
        <v>129</v>
      </c>
      <c r="J5971" t="s">
        <v>130</v>
      </c>
      <c r="K5971" t="s">
        <v>131</v>
      </c>
      <c r="L5971" t="s">
        <v>16439</v>
      </c>
      <c r="M5971" t="s">
        <v>16440</v>
      </c>
      <c r="N5971">
        <v>0.70166666600000005</v>
      </c>
      <c r="O5971">
        <v>0</v>
      </c>
      <c r="P5971">
        <v>28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19.646667000000001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2774304</v>
      </c>
      <c r="B5972">
        <v>1</v>
      </c>
      <c r="C5972" t="s">
        <v>77</v>
      </c>
      <c r="D5972" t="s">
        <v>124</v>
      </c>
      <c r="E5972" t="s">
        <v>158</v>
      </c>
      <c r="F5972" t="s">
        <v>12433</v>
      </c>
      <c r="G5972" t="s">
        <v>199</v>
      </c>
      <c r="H5972" t="s">
        <v>47</v>
      </c>
      <c r="I5972" t="s">
        <v>129</v>
      </c>
      <c r="J5972" t="s">
        <v>130</v>
      </c>
      <c r="K5972" t="s">
        <v>131</v>
      </c>
      <c r="L5972" t="s">
        <v>16441</v>
      </c>
      <c r="M5972" t="s">
        <v>16442</v>
      </c>
      <c r="N5972">
        <v>0.16277777700000001</v>
      </c>
      <c r="O5972">
        <v>63</v>
      </c>
      <c r="P5972">
        <v>1662</v>
      </c>
      <c r="Q5972">
        <v>0</v>
      </c>
      <c r="R5972">
        <v>0</v>
      </c>
      <c r="S5972">
        <v>0</v>
      </c>
      <c r="T5972">
        <v>0</v>
      </c>
      <c r="U5972">
        <v>10.255000000000001</v>
      </c>
      <c r="V5972">
        <v>270.53666500000003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2774307</v>
      </c>
      <c r="B5973">
        <v>1</v>
      </c>
      <c r="C5973" t="s">
        <v>76</v>
      </c>
      <c r="D5973" t="s">
        <v>90</v>
      </c>
      <c r="E5973" t="s">
        <v>222</v>
      </c>
      <c r="F5973" t="s">
        <v>16443</v>
      </c>
      <c r="G5973" t="s">
        <v>160</v>
      </c>
      <c r="H5973" t="s">
        <v>47</v>
      </c>
      <c r="I5973" t="s">
        <v>129</v>
      </c>
      <c r="J5973" t="s">
        <v>130</v>
      </c>
      <c r="K5973" t="s">
        <v>131</v>
      </c>
      <c r="L5973" t="s">
        <v>16444</v>
      </c>
      <c r="M5973" t="s">
        <v>16445</v>
      </c>
      <c r="N5973">
        <v>0.75194444400000005</v>
      </c>
      <c r="O5973">
        <v>15</v>
      </c>
      <c r="P5973">
        <v>797</v>
      </c>
      <c r="Q5973">
        <v>0</v>
      </c>
      <c r="R5973">
        <v>0</v>
      </c>
      <c r="S5973">
        <v>27</v>
      </c>
      <c r="T5973">
        <v>95</v>
      </c>
      <c r="U5973">
        <v>11.279166999999999</v>
      </c>
      <c r="V5973">
        <v>599.29972199999997</v>
      </c>
      <c r="W5973">
        <v>0</v>
      </c>
      <c r="X5973">
        <v>0</v>
      </c>
      <c r="Y5973">
        <v>20.302499999999998</v>
      </c>
      <c r="Z5973">
        <v>71.434721999999994</v>
      </c>
    </row>
    <row r="5974" spans="1:26" x14ac:dyDescent="0.3">
      <c r="A5974">
        <v>2774309</v>
      </c>
      <c r="B5974">
        <v>1</v>
      </c>
      <c r="C5974" t="s">
        <v>76</v>
      </c>
      <c r="D5974" t="s">
        <v>91</v>
      </c>
      <c r="E5974" t="s">
        <v>138</v>
      </c>
      <c r="F5974" t="s">
        <v>16446</v>
      </c>
      <c r="G5974" t="s">
        <v>199</v>
      </c>
      <c r="H5974" t="s">
        <v>47</v>
      </c>
      <c r="I5974" t="s">
        <v>129</v>
      </c>
      <c r="J5974" t="s">
        <v>130</v>
      </c>
      <c r="K5974" t="s">
        <v>131</v>
      </c>
      <c r="L5974" t="s">
        <v>16447</v>
      </c>
      <c r="M5974" t="s">
        <v>16448</v>
      </c>
      <c r="N5974">
        <v>0.62666666599999998</v>
      </c>
      <c r="O5974">
        <v>37</v>
      </c>
      <c r="P5974">
        <v>167</v>
      </c>
      <c r="Q5974">
        <v>0</v>
      </c>
      <c r="R5974">
        <v>0</v>
      </c>
      <c r="S5974">
        <v>0</v>
      </c>
      <c r="T5974">
        <v>0</v>
      </c>
      <c r="U5974">
        <v>23.186667</v>
      </c>
      <c r="V5974">
        <v>104.653333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2774314</v>
      </c>
      <c r="B5975">
        <v>1</v>
      </c>
      <c r="C5975" t="s">
        <v>76</v>
      </c>
      <c r="D5975" t="s">
        <v>106</v>
      </c>
      <c r="E5975" t="s">
        <v>153</v>
      </c>
      <c r="F5975" t="s">
        <v>16449</v>
      </c>
      <c r="G5975" t="s">
        <v>249</v>
      </c>
      <c r="H5975" t="s">
        <v>46</v>
      </c>
      <c r="I5975" t="s">
        <v>129</v>
      </c>
      <c r="J5975" t="s">
        <v>130</v>
      </c>
      <c r="K5975" t="s">
        <v>131</v>
      </c>
      <c r="L5975" t="s">
        <v>16450</v>
      </c>
      <c r="M5975" t="s">
        <v>16451</v>
      </c>
      <c r="N5975">
        <v>2.8180555549999999</v>
      </c>
      <c r="O5975">
        <v>0</v>
      </c>
      <c r="P5975">
        <v>2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5.6361109999999996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2774312</v>
      </c>
      <c r="B5976">
        <v>1</v>
      </c>
      <c r="C5976" t="s">
        <v>76</v>
      </c>
      <c r="D5976" t="s">
        <v>82</v>
      </c>
      <c r="E5976" t="s">
        <v>153</v>
      </c>
      <c r="F5976" t="s">
        <v>1427</v>
      </c>
      <c r="G5976" t="s">
        <v>155</v>
      </c>
      <c r="H5976" t="s">
        <v>46</v>
      </c>
      <c r="I5976" t="s">
        <v>129</v>
      </c>
      <c r="J5976" t="s">
        <v>130</v>
      </c>
      <c r="K5976" t="s">
        <v>131</v>
      </c>
      <c r="L5976" t="s">
        <v>16452</v>
      </c>
      <c r="M5976" t="s">
        <v>16453</v>
      </c>
      <c r="N5976">
        <v>1.9924999999999999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1.9924999999999999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2774318</v>
      </c>
      <c r="B5977">
        <v>1</v>
      </c>
      <c r="C5977" t="s">
        <v>76</v>
      </c>
      <c r="D5977" t="s">
        <v>97</v>
      </c>
      <c r="E5977" t="s">
        <v>222</v>
      </c>
      <c r="F5977" t="s">
        <v>16454</v>
      </c>
      <c r="G5977" t="s">
        <v>199</v>
      </c>
      <c r="H5977" t="s">
        <v>47</v>
      </c>
      <c r="I5977" t="s">
        <v>129</v>
      </c>
      <c r="J5977" t="s">
        <v>130</v>
      </c>
      <c r="K5977" t="s">
        <v>131</v>
      </c>
      <c r="L5977" t="s">
        <v>16455</v>
      </c>
      <c r="M5977" t="s">
        <v>16456</v>
      </c>
      <c r="N5977">
        <v>0.41472222199999997</v>
      </c>
      <c r="O5977">
        <v>47</v>
      </c>
      <c r="P5977">
        <v>9147</v>
      </c>
      <c r="Q5977">
        <v>0</v>
      </c>
      <c r="R5977">
        <v>0</v>
      </c>
      <c r="S5977">
        <v>0</v>
      </c>
      <c r="T5977">
        <v>0</v>
      </c>
      <c r="U5977">
        <v>19.491944</v>
      </c>
      <c r="V5977">
        <v>3793.4641649999999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2774327</v>
      </c>
      <c r="B5978">
        <v>1</v>
      </c>
      <c r="C5978" t="s">
        <v>76</v>
      </c>
      <c r="D5978" t="s">
        <v>83</v>
      </c>
      <c r="E5978" t="s">
        <v>126</v>
      </c>
      <c r="F5978" t="s">
        <v>15789</v>
      </c>
      <c r="G5978" t="s">
        <v>128</v>
      </c>
      <c r="H5978" t="s">
        <v>46</v>
      </c>
      <c r="I5978" t="s">
        <v>129</v>
      </c>
      <c r="J5978" t="s">
        <v>130</v>
      </c>
      <c r="K5978" t="s">
        <v>131</v>
      </c>
      <c r="L5978" t="s">
        <v>16457</v>
      </c>
      <c r="M5978" t="s">
        <v>16458</v>
      </c>
      <c r="N5978">
        <v>0.84555555500000001</v>
      </c>
      <c r="O5978">
        <v>0</v>
      </c>
      <c r="P5978">
        <v>15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12.683332999999999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2774342</v>
      </c>
      <c r="B5979">
        <v>1</v>
      </c>
      <c r="C5979" t="s">
        <v>77</v>
      </c>
      <c r="D5979" t="s">
        <v>109</v>
      </c>
      <c r="E5979" t="s">
        <v>126</v>
      </c>
      <c r="F5979" t="s">
        <v>16459</v>
      </c>
      <c r="G5979" t="s">
        <v>128</v>
      </c>
      <c r="H5979" t="s">
        <v>46</v>
      </c>
      <c r="I5979" t="s">
        <v>129</v>
      </c>
      <c r="J5979" t="s">
        <v>130</v>
      </c>
      <c r="K5979" t="s">
        <v>131</v>
      </c>
      <c r="L5979" t="s">
        <v>16460</v>
      </c>
      <c r="M5979" t="s">
        <v>16461</v>
      </c>
      <c r="N5979">
        <v>3.0391666659999999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13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39.509166999999998</v>
      </c>
    </row>
    <row r="5980" spans="1:26" x14ac:dyDescent="0.3">
      <c r="A5980">
        <v>2774339</v>
      </c>
      <c r="B5980">
        <v>1</v>
      </c>
      <c r="C5980" t="s">
        <v>76</v>
      </c>
      <c r="D5980" t="s">
        <v>91</v>
      </c>
      <c r="E5980" t="s">
        <v>163</v>
      </c>
      <c r="F5980" t="s">
        <v>16462</v>
      </c>
      <c r="G5980" t="s">
        <v>264</v>
      </c>
      <c r="H5980" t="s">
        <v>47</v>
      </c>
      <c r="I5980" t="s">
        <v>129</v>
      </c>
      <c r="J5980" t="s">
        <v>130</v>
      </c>
      <c r="K5980" t="s">
        <v>131</v>
      </c>
      <c r="L5980" t="s">
        <v>16463</v>
      </c>
      <c r="M5980" t="s">
        <v>16464</v>
      </c>
      <c r="N5980">
        <v>2.0844444439999998</v>
      </c>
      <c r="O5980">
        <v>27</v>
      </c>
      <c r="P5980">
        <v>167</v>
      </c>
      <c r="Q5980">
        <v>0</v>
      </c>
      <c r="R5980">
        <v>0</v>
      </c>
      <c r="S5980">
        <v>0</v>
      </c>
      <c r="T5980">
        <v>0</v>
      </c>
      <c r="U5980">
        <v>56.28</v>
      </c>
      <c r="V5980">
        <v>348.10222199999998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2774352</v>
      </c>
      <c r="B5981">
        <v>1</v>
      </c>
      <c r="C5981" t="s">
        <v>76</v>
      </c>
      <c r="D5981" t="s">
        <v>92</v>
      </c>
      <c r="E5981" t="s">
        <v>126</v>
      </c>
      <c r="F5981" t="s">
        <v>16465</v>
      </c>
      <c r="G5981" t="s">
        <v>128</v>
      </c>
      <c r="H5981" t="s">
        <v>46</v>
      </c>
      <c r="I5981" t="s">
        <v>129</v>
      </c>
      <c r="J5981" t="s">
        <v>130</v>
      </c>
      <c r="K5981" t="s">
        <v>131</v>
      </c>
      <c r="L5981" t="s">
        <v>16466</v>
      </c>
      <c r="M5981" t="s">
        <v>16467</v>
      </c>
      <c r="N5981">
        <v>1.551388888</v>
      </c>
      <c r="O5981">
        <v>0</v>
      </c>
      <c r="P5981">
        <v>0</v>
      </c>
      <c r="Q5981">
        <v>0</v>
      </c>
      <c r="R5981">
        <v>73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113.251389</v>
      </c>
      <c r="Y5981">
        <v>0</v>
      </c>
      <c r="Z5981">
        <v>0</v>
      </c>
    </row>
    <row r="5982" spans="1:26" x14ac:dyDescent="0.3">
      <c r="A5982">
        <v>2774346</v>
      </c>
      <c r="B5982">
        <v>1</v>
      </c>
      <c r="C5982" t="s">
        <v>77</v>
      </c>
      <c r="D5982" t="s">
        <v>124</v>
      </c>
      <c r="E5982" t="s">
        <v>163</v>
      </c>
      <c r="F5982" t="s">
        <v>16468</v>
      </c>
      <c r="G5982" t="s">
        <v>364</v>
      </c>
      <c r="H5982" t="s">
        <v>47</v>
      </c>
      <c r="I5982" t="s">
        <v>129</v>
      </c>
      <c r="J5982" t="s">
        <v>130</v>
      </c>
      <c r="K5982" t="s">
        <v>131</v>
      </c>
      <c r="L5982" t="s">
        <v>16469</v>
      </c>
      <c r="M5982" t="s">
        <v>16470</v>
      </c>
      <c r="N5982">
        <v>6.0544444439999996</v>
      </c>
      <c r="O5982">
        <v>0</v>
      </c>
      <c r="P5982">
        <v>143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865.78555500000004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2774358</v>
      </c>
      <c r="B5983">
        <v>1</v>
      </c>
      <c r="C5983" t="s">
        <v>76</v>
      </c>
      <c r="D5983" t="s">
        <v>101</v>
      </c>
      <c r="E5983" t="s">
        <v>222</v>
      </c>
      <c r="F5983" t="s">
        <v>16471</v>
      </c>
      <c r="G5983" t="s">
        <v>199</v>
      </c>
      <c r="H5983" t="s">
        <v>47</v>
      </c>
      <c r="I5983" t="s">
        <v>129</v>
      </c>
      <c r="J5983" t="s">
        <v>130</v>
      </c>
      <c r="K5983" t="s">
        <v>131</v>
      </c>
      <c r="L5983" t="s">
        <v>16472</v>
      </c>
      <c r="M5983" t="s">
        <v>16473</v>
      </c>
      <c r="N5983">
        <v>0.74722222199999999</v>
      </c>
      <c r="O5983">
        <v>1</v>
      </c>
      <c r="P5983">
        <v>35</v>
      </c>
      <c r="Q5983">
        <v>0</v>
      </c>
      <c r="R5983">
        <v>0</v>
      </c>
      <c r="S5983">
        <v>0</v>
      </c>
      <c r="T5983">
        <v>0</v>
      </c>
      <c r="U5983">
        <v>0.74722200000000005</v>
      </c>
      <c r="V5983">
        <v>26.152778000000001</v>
      </c>
      <c r="W5983">
        <v>0</v>
      </c>
      <c r="X5983">
        <v>0</v>
      </c>
      <c r="Y5983">
        <v>0</v>
      </c>
      <c r="Z5983">
        <v>0</v>
      </c>
    </row>
    <row r="5984" spans="1:26" x14ac:dyDescent="0.3">
      <c r="A5984">
        <v>2774350</v>
      </c>
      <c r="B5984">
        <v>1</v>
      </c>
      <c r="C5984" t="s">
        <v>76</v>
      </c>
      <c r="D5984" t="s">
        <v>101</v>
      </c>
      <c r="E5984" t="s">
        <v>158</v>
      </c>
      <c r="F5984" t="s">
        <v>16474</v>
      </c>
      <c r="G5984" t="s">
        <v>199</v>
      </c>
      <c r="H5984" t="s">
        <v>47</v>
      </c>
      <c r="I5984" t="s">
        <v>129</v>
      </c>
      <c r="J5984" t="s">
        <v>130</v>
      </c>
      <c r="K5984" t="s">
        <v>131</v>
      </c>
      <c r="L5984" t="s">
        <v>16475</v>
      </c>
      <c r="M5984" t="s">
        <v>16476</v>
      </c>
      <c r="N5984">
        <v>1.340833333</v>
      </c>
      <c r="O5984">
        <v>37</v>
      </c>
      <c r="P5984">
        <v>886</v>
      </c>
      <c r="Q5984">
        <v>0</v>
      </c>
      <c r="R5984">
        <v>0</v>
      </c>
      <c r="S5984">
        <v>0</v>
      </c>
      <c r="T5984">
        <v>0</v>
      </c>
      <c r="U5984">
        <v>49.610833</v>
      </c>
      <c r="V5984">
        <v>1187.978333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2774355</v>
      </c>
      <c r="B5985">
        <v>1</v>
      </c>
      <c r="C5985" t="s">
        <v>77</v>
      </c>
      <c r="D5985" t="s">
        <v>124</v>
      </c>
      <c r="E5985" t="s">
        <v>222</v>
      </c>
      <c r="F5985" t="s">
        <v>8677</v>
      </c>
      <c r="G5985" t="s">
        <v>199</v>
      </c>
      <c r="H5985" t="s">
        <v>47</v>
      </c>
      <c r="I5985" t="s">
        <v>129</v>
      </c>
      <c r="J5985" t="s">
        <v>130</v>
      </c>
      <c r="K5985" t="s">
        <v>131</v>
      </c>
      <c r="L5985" t="s">
        <v>16477</v>
      </c>
      <c r="M5985" t="s">
        <v>16478</v>
      </c>
      <c r="N5985">
        <v>0.22861111100000001</v>
      </c>
      <c r="O5985">
        <v>2</v>
      </c>
      <c r="P5985">
        <v>5512</v>
      </c>
      <c r="Q5985">
        <v>0</v>
      </c>
      <c r="R5985">
        <v>0</v>
      </c>
      <c r="S5985">
        <v>0</v>
      </c>
      <c r="T5985">
        <v>0</v>
      </c>
      <c r="U5985">
        <v>0.45722200000000002</v>
      </c>
      <c r="V5985">
        <v>1260.1044440000001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2774356</v>
      </c>
      <c r="B5986">
        <v>1</v>
      </c>
      <c r="C5986" t="s">
        <v>77</v>
      </c>
      <c r="D5986" t="s">
        <v>124</v>
      </c>
      <c r="E5986" t="s">
        <v>158</v>
      </c>
      <c r="F5986" t="s">
        <v>1452</v>
      </c>
      <c r="G5986" t="s">
        <v>199</v>
      </c>
      <c r="H5986" t="s">
        <v>47</v>
      </c>
      <c r="I5986" t="s">
        <v>129</v>
      </c>
      <c r="J5986" t="s">
        <v>130</v>
      </c>
      <c r="K5986" t="s">
        <v>131</v>
      </c>
      <c r="L5986" t="s">
        <v>16477</v>
      </c>
      <c r="M5986" t="s">
        <v>16479</v>
      </c>
      <c r="N5986">
        <v>0.2175</v>
      </c>
      <c r="O5986">
        <v>57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12.397500000000001</v>
      </c>
      <c r="V5986">
        <v>0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2774357</v>
      </c>
      <c r="B5987">
        <v>1</v>
      </c>
      <c r="C5987" t="s">
        <v>76</v>
      </c>
      <c r="D5987" t="s">
        <v>78</v>
      </c>
      <c r="E5987" t="s">
        <v>138</v>
      </c>
      <c r="F5987" t="s">
        <v>16480</v>
      </c>
      <c r="G5987" t="s">
        <v>199</v>
      </c>
      <c r="H5987" t="s">
        <v>47</v>
      </c>
      <c r="I5987" t="s">
        <v>129</v>
      </c>
      <c r="J5987" t="s">
        <v>130</v>
      </c>
      <c r="K5987" t="s">
        <v>131</v>
      </c>
      <c r="L5987" t="s">
        <v>16481</v>
      </c>
      <c r="M5987" t="s">
        <v>16482</v>
      </c>
      <c r="N5987">
        <v>1.0036111109999999</v>
      </c>
      <c r="O5987">
        <v>4</v>
      </c>
      <c r="P5987">
        <v>9316</v>
      </c>
      <c r="Q5987">
        <v>0</v>
      </c>
      <c r="R5987">
        <v>0</v>
      </c>
      <c r="S5987">
        <v>0</v>
      </c>
      <c r="T5987">
        <v>0</v>
      </c>
      <c r="U5987">
        <v>4.0144440000000001</v>
      </c>
      <c r="V5987">
        <v>9349.6411100000005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2774546</v>
      </c>
      <c r="B5988">
        <v>1</v>
      </c>
      <c r="C5988" t="s">
        <v>77</v>
      </c>
      <c r="D5988" t="s">
        <v>124</v>
      </c>
      <c r="E5988" t="s">
        <v>163</v>
      </c>
      <c r="F5988" t="s">
        <v>16483</v>
      </c>
      <c r="G5988" t="s">
        <v>199</v>
      </c>
      <c r="H5988" t="s">
        <v>47</v>
      </c>
      <c r="I5988" t="s">
        <v>129</v>
      </c>
      <c r="J5988" t="s">
        <v>130</v>
      </c>
      <c r="K5988" t="s">
        <v>131</v>
      </c>
      <c r="L5988" t="s">
        <v>16484</v>
      </c>
      <c r="M5988" t="s">
        <v>16485</v>
      </c>
      <c r="N5988">
        <v>0.175277777</v>
      </c>
      <c r="O5988">
        <v>2</v>
      </c>
      <c r="P5988">
        <v>2150</v>
      </c>
      <c r="Q5988">
        <v>0</v>
      </c>
      <c r="R5988">
        <v>0</v>
      </c>
      <c r="S5988">
        <v>0</v>
      </c>
      <c r="T5988">
        <v>0</v>
      </c>
      <c r="U5988">
        <v>0.35055599999999998</v>
      </c>
      <c r="V5988">
        <v>376.84722099999999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2774400</v>
      </c>
      <c r="B5989">
        <v>1</v>
      </c>
      <c r="C5989" t="s">
        <v>77</v>
      </c>
      <c r="D5989" t="s">
        <v>124</v>
      </c>
      <c r="E5989" t="s">
        <v>163</v>
      </c>
      <c r="F5989" t="s">
        <v>16486</v>
      </c>
      <c r="G5989" t="s">
        <v>199</v>
      </c>
      <c r="H5989" t="s">
        <v>47</v>
      </c>
      <c r="I5989" t="s">
        <v>129</v>
      </c>
      <c r="J5989" t="s">
        <v>130</v>
      </c>
      <c r="K5989" t="s">
        <v>131</v>
      </c>
      <c r="L5989" t="s">
        <v>16487</v>
      </c>
      <c r="M5989" t="s">
        <v>16488</v>
      </c>
      <c r="N5989">
        <v>1.238888888</v>
      </c>
      <c r="O5989">
        <v>5</v>
      </c>
      <c r="P5989">
        <v>1291</v>
      </c>
      <c r="Q5989">
        <v>0</v>
      </c>
      <c r="R5989">
        <v>0</v>
      </c>
      <c r="S5989">
        <v>0</v>
      </c>
      <c r="T5989">
        <v>0</v>
      </c>
      <c r="U5989">
        <v>6.1944439999999998</v>
      </c>
      <c r="V5989">
        <v>1599.4055539999999</v>
      </c>
      <c r="W5989">
        <v>0</v>
      </c>
      <c r="X5989">
        <v>0</v>
      </c>
      <c r="Y5989">
        <v>0</v>
      </c>
      <c r="Z5989">
        <v>0</v>
      </c>
    </row>
    <row r="5990" spans="1:26" x14ac:dyDescent="0.3">
      <c r="A5990">
        <v>2774385</v>
      </c>
      <c r="B5990">
        <v>1</v>
      </c>
      <c r="C5990" t="s">
        <v>77</v>
      </c>
      <c r="D5990" t="s">
        <v>123</v>
      </c>
      <c r="E5990" t="s">
        <v>138</v>
      </c>
      <c r="F5990" t="s">
        <v>2659</v>
      </c>
      <c r="G5990" t="s">
        <v>199</v>
      </c>
      <c r="H5990" t="s">
        <v>47</v>
      </c>
      <c r="I5990" t="s">
        <v>129</v>
      </c>
      <c r="J5990" t="s">
        <v>130</v>
      </c>
      <c r="K5990" t="s">
        <v>131</v>
      </c>
      <c r="L5990" t="s">
        <v>16489</v>
      </c>
      <c r="M5990" t="s">
        <v>16490</v>
      </c>
      <c r="N5990">
        <v>0.96305555499999995</v>
      </c>
      <c r="O5990">
        <v>371</v>
      </c>
      <c r="P5990">
        <v>1373</v>
      </c>
      <c r="Q5990">
        <v>0</v>
      </c>
      <c r="R5990">
        <v>0</v>
      </c>
      <c r="S5990">
        <v>0</v>
      </c>
      <c r="T5990">
        <v>0</v>
      </c>
      <c r="U5990">
        <v>357.293611</v>
      </c>
      <c r="V5990">
        <v>1322.275277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2774387</v>
      </c>
      <c r="B5991">
        <v>1</v>
      </c>
      <c r="C5991" t="s">
        <v>77</v>
      </c>
      <c r="D5991" t="s">
        <v>123</v>
      </c>
      <c r="E5991" t="s">
        <v>138</v>
      </c>
      <c r="F5991" t="s">
        <v>16491</v>
      </c>
      <c r="G5991" t="s">
        <v>199</v>
      </c>
      <c r="H5991" t="s">
        <v>47</v>
      </c>
      <c r="I5991" t="s">
        <v>129</v>
      </c>
      <c r="J5991" t="s">
        <v>130</v>
      </c>
      <c r="K5991" t="s">
        <v>131</v>
      </c>
      <c r="L5991" t="s">
        <v>16492</v>
      </c>
      <c r="M5991" t="s">
        <v>16493</v>
      </c>
      <c r="N5991">
        <v>0.97166666599999996</v>
      </c>
      <c r="O5991">
        <v>236</v>
      </c>
      <c r="P5991">
        <v>429</v>
      </c>
      <c r="Q5991">
        <v>0</v>
      </c>
      <c r="R5991">
        <v>0</v>
      </c>
      <c r="S5991">
        <v>0</v>
      </c>
      <c r="T5991">
        <v>0</v>
      </c>
      <c r="U5991">
        <v>229.313333</v>
      </c>
      <c r="V5991">
        <v>416.84500000000003</v>
      </c>
      <c r="W5991">
        <v>0</v>
      </c>
      <c r="X5991">
        <v>0</v>
      </c>
      <c r="Y5991">
        <v>0</v>
      </c>
      <c r="Z5991">
        <v>0</v>
      </c>
    </row>
    <row r="5992" spans="1:26" x14ac:dyDescent="0.3">
      <c r="A5992">
        <v>2774394</v>
      </c>
      <c r="B5992">
        <v>1</v>
      </c>
      <c r="C5992" t="s">
        <v>77</v>
      </c>
      <c r="D5992" t="s">
        <v>110</v>
      </c>
      <c r="E5992" t="s">
        <v>163</v>
      </c>
      <c r="F5992" t="s">
        <v>16494</v>
      </c>
      <c r="G5992" t="s">
        <v>264</v>
      </c>
      <c r="H5992" t="s">
        <v>47</v>
      </c>
      <c r="I5992" t="s">
        <v>129</v>
      </c>
      <c r="J5992" t="s">
        <v>130</v>
      </c>
      <c r="K5992" t="s">
        <v>131</v>
      </c>
      <c r="L5992" t="s">
        <v>16495</v>
      </c>
      <c r="M5992" t="s">
        <v>16496</v>
      </c>
      <c r="N5992">
        <v>0.82250000000000001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312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256.62</v>
      </c>
    </row>
    <row r="5993" spans="1:26" x14ac:dyDescent="0.3">
      <c r="A5993">
        <v>2774429</v>
      </c>
      <c r="B5993">
        <v>1</v>
      </c>
      <c r="C5993" t="s">
        <v>77</v>
      </c>
      <c r="D5993" t="s">
        <v>121</v>
      </c>
      <c r="E5993" t="s">
        <v>222</v>
      </c>
      <c r="F5993" t="s">
        <v>12075</v>
      </c>
      <c r="G5993" t="s">
        <v>199</v>
      </c>
      <c r="H5993" t="s">
        <v>47</v>
      </c>
      <c r="I5993" t="s">
        <v>129</v>
      </c>
      <c r="J5993" t="s">
        <v>130</v>
      </c>
      <c r="K5993" t="s">
        <v>131</v>
      </c>
      <c r="L5993" t="s">
        <v>16497</v>
      </c>
      <c r="M5993" t="s">
        <v>16498</v>
      </c>
      <c r="N5993">
        <v>1.176388888</v>
      </c>
      <c r="O5993">
        <v>0</v>
      </c>
      <c r="P5993">
        <v>0</v>
      </c>
      <c r="Q5993">
        <v>39</v>
      </c>
      <c r="R5993">
        <v>205</v>
      </c>
      <c r="S5993">
        <v>0</v>
      </c>
      <c r="T5993">
        <v>53</v>
      </c>
      <c r="U5993">
        <v>0</v>
      </c>
      <c r="V5993">
        <v>0</v>
      </c>
      <c r="W5993">
        <v>45.879167000000002</v>
      </c>
      <c r="X5993">
        <v>241.15972199999999</v>
      </c>
      <c r="Y5993">
        <v>0</v>
      </c>
      <c r="Z5993">
        <v>62.348610999999998</v>
      </c>
    </row>
    <row r="5994" spans="1:26" x14ac:dyDescent="0.3">
      <c r="A5994">
        <v>2774327</v>
      </c>
      <c r="B5994">
        <v>2</v>
      </c>
      <c r="C5994" t="s">
        <v>76</v>
      </c>
      <c r="D5994" t="s">
        <v>83</v>
      </c>
      <c r="E5994" t="s">
        <v>167</v>
      </c>
      <c r="F5994" t="s">
        <v>15893</v>
      </c>
      <c r="G5994" t="s">
        <v>128</v>
      </c>
      <c r="H5994" t="s">
        <v>46</v>
      </c>
      <c r="I5994" t="s">
        <v>129</v>
      </c>
      <c r="J5994" t="s">
        <v>130</v>
      </c>
      <c r="K5994" t="s">
        <v>131</v>
      </c>
      <c r="L5994" t="s">
        <v>16458</v>
      </c>
      <c r="M5994" t="s">
        <v>16499</v>
      </c>
      <c r="N5994">
        <v>0.42499999999999999</v>
      </c>
      <c r="O5994">
        <v>0</v>
      </c>
      <c r="P5994">
        <v>322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136.85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2774424</v>
      </c>
      <c r="B5995">
        <v>1</v>
      </c>
      <c r="C5995" t="s">
        <v>76</v>
      </c>
      <c r="D5995" t="s">
        <v>100</v>
      </c>
      <c r="E5995" t="s">
        <v>126</v>
      </c>
      <c r="F5995" t="s">
        <v>16500</v>
      </c>
      <c r="G5995" t="s">
        <v>128</v>
      </c>
      <c r="H5995" t="s">
        <v>46</v>
      </c>
      <c r="I5995" t="s">
        <v>129</v>
      </c>
      <c r="J5995" t="s">
        <v>130</v>
      </c>
      <c r="K5995" t="s">
        <v>131</v>
      </c>
      <c r="L5995" t="s">
        <v>16501</v>
      </c>
      <c r="M5995" t="s">
        <v>16502</v>
      </c>
      <c r="N5995">
        <v>3.1916666660000002</v>
      </c>
      <c r="O5995">
        <v>0</v>
      </c>
      <c r="P5995">
        <v>25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79.791667000000004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2774439</v>
      </c>
      <c r="B5996">
        <v>1</v>
      </c>
      <c r="C5996" t="s">
        <v>77</v>
      </c>
      <c r="D5996" t="s">
        <v>116</v>
      </c>
      <c r="E5996" t="s">
        <v>222</v>
      </c>
      <c r="F5996" t="s">
        <v>16503</v>
      </c>
      <c r="G5996" t="s">
        <v>199</v>
      </c>
      <c r="H5996" t="s">
        <v>47</v>
      </c>
      <c r="I5996" t="s">
        <v>129</v>
      </c>
      <c r="J5996" t="s">
        <v>130</v>
      </c>
      <c r="K5996" t="s">
        <v>131</v>
      </c>
      <c r="L5996" t="s">
        <v>16504</v>
      </c>
      <c r="M5996" t="s">
        <v>16505</v>
      </c>
      <c r="N5996">
        <v>0.93055555499999998</v>
      </c>
      <c r="O5996">
        <v>24</v>
      </c>
      <c r="P5996">
        <v>70</v>
      </c>
      <c r="Q5996">
        <v>0</v>
      </c>
      <c r="R5996">
        <v>0</v>
      </c>
      <c r="S5996">
        <v>0</v>
      </c>
      <c r="T5996">
        <v>0</v>
      </c>
      <c r="U5996">
        <v>22.333333</v>
      </c>
      <c r="V5996">
        <v>65.138889000000006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2774421</v>
      </c>
      <c r="B5997">
        <v>1</v>
      </c>
      <c r="C5997" t="s">
        <v>76</v>
      </c>
      <c r="D5997" t="s">
        <v>101</v>
      </c>
      <c r="E5997" t="s">
        <v>138</v>
      </c>
      <c r="F5997" t="s">
        <v>16506</v>
      </c>
      <c r="G5997" t="s">
        <v>199</v>
      </c>
      <c r="H5997" t="s">
        <v>47</v>
      </c>
      <c r="I5997" t="s">
        <v>129</v>
      </c>
      <c r="J5997" t="s">
        <v>130</v>
      </c>
      <c r="K5997" t="s">
        <v>131</v>
      </c>
      <c r="L5997" t="s">
        <v>16507</v>
      </c>
      <c r="M5997" t="s">
        <v>16508</v>
      </c>
      <c r="N5997">
        <v>1.1644444439999999</v>
      </c>
      <c r="O5997">
        <v>1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1.164444</v>
      </c>
      <c r="V5997">
        <v>0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2774426</v>
      </c>
      <c r="B5998">
        <v>1</v>
      </c>
      <c r="C5998" t="s">
        <v>76</v>
      </c>
      <c r="D5998" t="s">
        <v>100</v>
      </c>
      <c r="E5998" t="s">
        <v>222</v>
      </c>
      <c r="F5998" t="s">
        <v>16509</v>
      </c>
      <c r="G5998" t="s">
        <v>199</v>
      </c>
      <c r="H5998" t="s">
        <v>47</v>
      </c>
      <c r="I5998" t="s">
        <v>129</v>
      </c>
      <c r="J5998" t="s">
        <v>130</v>
      </c>
      <c r="K5998" t="s">
        <v>131</v>
      </c>
      <c r="L5998" t="s">
        <v>16510</v>
      </c>
      <c r="M5998" t="s">
        <v>16511</v>
      </c>
      <c r="N5998">
        <v>0.99055555500000003</v>
      </c>
      <c r="O5998">
        <v>43</v>
      </c>
      <c r="P5998">
        <v>567</v>
      </c>
      <c r="Q5998">
        <v>0</v>
      </c>
      <c r="R5998">
        <v>0</v>
      </c>
      <c r="S5998">
        <v>0</v>
      </c>
      <c r="T5998">
        <v>0</v>
      </c>
      <c r="U5998">
        <v>42.593888999999997</v>
      </c>
      <c r="V5998">
        <v>561.64499999999998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2774428</v>
      </c>
      <c r="B5999">
        <v>1</v>
      </c>
      <c r="C5999" t="s">
        <v>76</v>
      </c>
      <c r="D5999" t="s">
        <v>100</v>
      </c>
      <c r="E5999" t="s">
        <v>222</v>
      </c>
      <c r="F5999" t="s">
        <v>16512</v>
      </c>
      <c r="G5999" t="s">
        <v>199</v>
      </c>
      <c r="H5999" t="s">
        <v>47</v>
      </c>
      <c r="I5999" t="s">
        <v>129</v>
      </c>
      <c r="J5999" t="s">
        <v>130</v>
      </c>
      <c r="K5999" t="s">
        <v>131</v>
      </c>
      <c r="L5999" t="s">
        <v>16513</v>
      </c>
      <c r="M5999" t="s">
        <v>16514</v>
      </c>
      <c r="N5999">
        <v>0.67111111099999998</v>
      </c>
      <c r="O5999">
        <v>53</v>
      </c>
      <c r="P5999">
        <v>42</v>
      </c>
      <c r="Q5999">
        <v>0</v>
      </c>
      <c r="R5999">
        <v>0</v>
      </c>
      <c r="S5999">
        <v>0</v>
      </c>
      <c r="T5999">
        <v>0</v>
      </c>
      <c r="U5999">
        <v>35.568888999999999</v>
      </c>
      <c r="V5999">
        <v>28.186667</v>
      </c>
      <c r="W5999">
        <v>0</v>
      </c>
      <c r="X5999">
        <v>0</v>
      </c>
      <c r="Y5999">
        <v>0</v>
      </c>
      <c r="Z5999">
        <v>0</v>
      </c>
    </row>
    <row r="6000" spans="1:26" x14ac:dyDescent="0.3">
      <c r="A6000">
        <v>2774457</v>
      </c>
      <c r="B6000">
        <v>1</v>
      </c>
      <c r="C6000" t="s">
        <v>76</v>
      </c>
      <c r="D6000" t="s">
        <v>86</v>
      </c>
      <c r="E6000" t="s">
        <v>163</v>
      </c>
      <c r="F6000" t="s">
        <v>16515</v>
      </c>
      <c r="G6000" t="s">
        <v>199</v>
      </c>
      <c r="H6000" t="s">
        <v>47</v>
      </c>
      <c r="I6000" t="s">
        <v>129</v>
      </c>
      <c r="J6000" t="s">
        <v>130</v>
      </c>
      <c r="K6000" t="s">
        <v>131</v>
      </c>
      <c r="L6000" t="s">
        <v>16516</v>
      </c>
      <c r="M6000" t="s">
        <v>16517</v>
      </c>
      <c r="N6000">
        <v>0.686111111</v>
      </c>
      <c r="O6000">
        <v>3</v>
      </c>
      <c r="P6000">
        <v>7065</v>
      </c>
      <c r="Q6000">
        <v>0</v>
      </c>
      <c r="R6000">
        <v>0</v>
      </c>
      <c r="S6000">
        <v>0</v>
      </c>
      <c r="T6000">
        <v>0</v>
      </c>
      <c r="U6000">
        <v>2.0583330000000002</v>
      </c>
      <c r="V6000">
        <v>4847.3749989999997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2774460</v>
      </c>
      <c r="B6001">
        <v>1</v>
      </c>
      <c r="C6001" t="s">
        <v>77</v>
      </c>
      <c r="D6001" t="s">
        <v>123</v>
      </c>
      <c r="E6001" t="s">
        <v>158</v>
      </c>
      <c r="F6001" t="s">
        <v>6716</v>
      </c>
      <c r="G6001" t="s">
        <v>199</v>
      </c>
      <c r="H6001" t="s">
        <v>47</v>
      </c>
      <c r="I6001" t="s">
        <v>129</v>
      </c>
      <c r="J6001" t="s">
        <v>130</v>
      </c>
      <c r="K6001" t="s">
        <v>131</v>
      </c>
      <c r="L6001" t="s">
        <v>16518</v>
      </c>
      <c r="M6001" t="s">
        <v>16519</v>
      </c>
      <c r="N6001">
        <v>1.409444444</v>
      </c>
      <c r="O6001">
        <v>51</v>
      </c>
      <c r="P6001">
        <v>188</v>
      </c>
      <c r="Q6001">
        <v>0</v>
      </c>
      <c r="R6001">
        <v>0</v>
      </c>
      <c r="S6001">
        <v>0</v>
      </c>
      <c r="T6001">
        <v>0</v>
      </c>
      <c r="U6001">
        <v>71.881666999999993</v>
      </c>
      <c r="V6001">
        <v>264.97555499999999</v>
      </c>
      <c r="W6001">
        <v>0</v>
      </c>
      <c r="X6001">
        <v>0</v>
      </c>
      <c r="Y6001">
        <v>0</v>
      </c>
      <c r="Z6001">
        <v>0</v>
      </c>
    </row>
    <row r="6002" spans="1:26" x14ac:dyDescent="0.3">
      <c r="A6002">
        <v>2774464</v>
      </c>
      <c r="B6002">
        <v>1</v>
      </c>
      <c r="C6002" t="s">
        <v>76</v>
      </c>
      <c r="D6002" t="s">
        <v>103</v>
      </c>
      <c r="E6002" t="s">
        <v>145</v>
      </c>
      <c r="F6002" t="s">
        <v>6378</v>
      </c>
      <c r="G6002" t="s">
        <v>128</v>
      </c>
      <c r="H6002" t="s">
        <v>46</v>
      </c>
      <c r="I6002" t="s">
        <v>129</v>
      </c>
      <c r="J6002" t="s">
        <v>130</v>
      </c>
      <c r="K6002" t="s">
        <v>131</v>
      </c>
      <c r="L6002" t="s">
        <v>16520</v>
      </c>
      <c r="M6002" t="s">
        <v>16521</v>
      </c>
      <c r="N6002">
        <v>1.3233333329999999</v>
      </c>
      <c r="O6002">
        <v>0</v>
      </c>
      <c r="P6002">
        <v>0</v>
      </c>
      <c r="Q6002">
        <v>0</v>
      </c>
      <c r="R6002">
        <v>44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58.226666999999999</v>
      </c>
      <c r="Y6002">
        <v>0</v>
      </c>
      <c r="Z6002">
        <v>0</v>
      </c>
    </row>
    <row r="6003" spans="1:26" x14ac:dyDescent="0.3">
      <c r="A6003">
        <v>2774462</v>
      </c>
      <c r="B6003">
        <v>1</v>
      </c>
      <c r="C6003" t="s">
        <v>76</v>
      </c>
      <c r="D6003" t="s">
        <v>100</v>
      </c>
      <c r="E6003" t="s">
        <v>138</v>
      </c>
      <c r="F6003" t="s">
        <v>16522</v>
      </c>
      <c r="G6003" t="s">
        <v>199</v>
      </c>
      <c r="H6003" t="s">
        <v>47</v>
      </c>
      <c r="I6003" t="s">
        <v>129</v>
      </c>
      <c r="J6003" t="s">
        <v>130</v>
      </c>
      <c r="K6003" t="s">
        <v>131</v>
      </c>
      <c r="L6003" t="s">
        <v>16523</v>
      </c>
      <c r="M6003" t="s">
        <v>16524</v>
      </c>
      <c r="N6003">
        <v>0.42416666600000003</v>
      </c>
      <c r="O6003">
        <v>498</v>
      </c>
      <c r="P6003">
        <v>2261</v>
      </c>
      <c r="Q6003">
        <v>0</v>
      </c>
      <c r="R6003">
        <v>0</v>
      </c>
      <c r="S6003">
        <v>0</v>
      </c>
      <c r="T6003">
        <v>0</v>
      </c>
      <c r="U6003">
        <v>211.23500000000001</v>
      </c>
      <c r="V6003">
        <v>959.04083200000002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2774466</v>
      </c>
      <c r="B6004">
        <v>1</v>
      </c>
      <c r="C6004" t="s">
        <v>77</v>
      </c>
      <c r="D6004" t="s">
        <v>111</v>
      </c>
      <c r="E6004" t="s">
        <v>153</v>
      </c>
      <c r="F6004" t="s">
        <v>16525</v>
      </c>
      <c r="G6004" t="s">
        <v>249</v>
      </c>
      <c r="H6004" t="s">
        <v>46</v>
      </c>
      <c r="I6004" t="s">
        <v>129</v>
      </c>
      <c r="J6004" t="s">
        <v>130</v>
      </c>
      <c r="K6004" t="s">
        <v>131</v>
      </c>
      <c r="L6004" t="s">
        <v>16526</v>
      </c>
      <c r="M6004" t="s">
        <v>16527</v>
      </c>
      <c r="N6004">
        <v>1.078333333</v>
      </c>
      <c r="O6004">
        <v>0</v>
      </c>
      <c r="P6004">
        <v>0</v>
      </c>
      <c r="Q6004">
        <v>0</v>
      </c>
      <c r="R6004">
        <v>3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3.2349999999999999</v>
      </c>
      <c r="Y6004">
        <v>0</v>
      </c>
      <c r="Z6004">
        <v>0</v>
      </c>
    </row>
    <row r="6005" spans="1:26" x14ac:dyDescent="0.3">
      <c r="A6005">
        <v>2774474</v>
      </c>
      <c r="B6005">
        <v>1</v>
      </c>
      <c r="C6005" t="s">
        <v>76</v>
      </c>
      <c r="D6005" t="s">
        <v>83</v>
      </c>
      <c r="E6005" t="s">
        <v>126</v>
      </c>
      <c r="F6005" t="s">
        <v>15789</v>
      </c>
      <c r="G6005" t="s">
        <v>128</v>
      </c>
      <c r="H6005" t="s">
        <v>46</v>
      </c>
      <c r="I6005" t="s">
        <v>129</v>
      </c>
      <c r="J6005" t="s">
        <v>130</v>
      </c>
      <c r="K6005" t="s">
        <v>131</v>
      </c>
      <c r="L6005" t="s">
        <v>16528</v>
      </c>
      <c r="M6005" t="s">
        <v>16529</v>
      </c>
      <c r="N6005">
        <v>1.1469444440000001</v>
      </c>
      <c r="O6005">
        <v>0</v>
      </c>
      <c r="P6005">
        <v>15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17.204167000000002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2774472</v>
      </c>
      <c r="B6006">
        <v>1</v>
      </c>
      <c r="C6006" t="s">
        <v>77</v>
      </c>
      <c r="D6006" t="s">
        <v>115</v>
      </c>
      <c r="E6006" t="s">
        <v>163</v>
      </c>
      <c r="F6006" t="s">
        <v>16530</v>
      </c>
      <c r="G6006" t="s">
        <v>264</v>
      </c>
      <c r="H6006" t="s">
        <v>47</v>
      </c>
      <c r="I6006" t="s">
        <v>129</v>
      </c>
      <c r="J6006" t="s">
        <v>130</v>
      </c>
      <c r="K6006" t="s">
        <v>131</v>
      </c>
      <c r="L6006" t="s">
        <v>16531</v>
      </c>
      <c r="M6006" t="s">
        <v>16532</v>
      </c>
      <c r="N6006">
        <v>3.290277777</v>
      </c>
      <c r="O6006">
        <v>0</v>
      </c>
      <c r="P6006">
        <v>0</v>
      </c>
      <c r="Q6006">
        <v>0</v>
      </c>
      <c r="R6006">
        <v>0</v>
      </c>
      <c r="S6006">
        <v>9</v>
      </c>
      <c r="T6006">
        <v>44</v>
      </c>
      <c r="U6006">
        <v>0</v>
      </c>
      <c r="V6006">
        <v>0</v>
      </c>
      <c r="W6006">
        <v>0</v>
      </c>
      <c r="X6006">
        <v>0</v>
      </c>
      <c r="Y6006">
        <v>29.612500000000001</v>
      </c>
      <c r="Z6006">
        <v>144.772222</v>
      </c>
    </row>
    <row r="6007" spans="1:26" x14ac:dyDescent="0.3">
      <c r="A6007">
        <v>2774480</v>
      </c>
      <c r="B6007">
        <v>1</v>
      </c>
      <c r="C6007" t="s">
        <v>76</v>
      </c>
      <c r="D6007" t="s">
        <v>91</v>
      </c>
      <c r="E6007" t="s">
        <v>138</v>
      </c>
      <c r="F6007" t="s">
        <v>16446</v>
      </c>
      <c r="G6007" t="s">
        <v>732</v>
      </c>
      <c r="H6007" t="s">
        <v>47</v>
      </c>
      <c r="I6007" t="s">
        <v>129</v>
      </c>
      <c r="J6007" t="s">
        <v>130</v>
      </c>
      <c r="K6007" t="s">
        <v>131</v>
      </c>
      <c r="L6007" t="s">
        <v>16533</v>
      </c>
      <c r="M6007" t="s">
        <v>16534</v>
      </c>
      <c r="N6007">
        <v>2.9997222219999999</v>
      </c>
      <c r="O6007">
        <v>37</v>
      </c>
      <c r="P6007">
        <v>167</v>
      </c>
      <c r="Q6007">
        <v>0</v>
      </c>
      <c r="R6007">
        <v>0</v>
      </c>
      <c r="S6007">
        <v>0</v>
      </c>
      <c r="T6007">
        <v>0</v>
      </c>
      <c r="U6007">
        <v>110.989722</v>
      </c>
      <c r="V6007">
        <v>500.95361100000002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2774490</v>
      </c>
      <c r="B6008">
        <v>1</v>
      </c>
      <c r="C6008" t="s">
        <v>77</v>
      </c>
      <c r="D6008" t="s">
        <v>124</v>
      </c>
      <c r="E6008" t="s">
        <v>163</v>
      </c>
      <c r="F6008" t="s">
        <v>16535</v>
      </c>
      <c r="G6008" t="s">
        <v>199</v>
      </c>
      <c r="H6008" t="s">
        <v>47</v>
      </c>
      <c r="I6008" t="s">
        <v>129</v>
      </c>
      <c r="J6008" t="s">
        <v>130</v>
      </c>
      <c r="K6008" t="s">
        <v>131</v>
      </c>
      <c r="L6008" t="s">
        <v>16536</v>
      </c>
      <c r="M6008" t="s">
        <v>16537</v>
      </c>
      <c r="N6008">
        <v>0.98805555499999997</v>
      </c>
      <c r="O6008">
        <v>47</v>
      </c>
      <c r="P6008">
        <v>5331</v>
      </c>
      <c r="Q6008">
        <v>0</v>
      </c>
      <c r="R6008">
        <v>0</v>
      </c>
      <c r="S6008">
        <v>0</v>
      </c>
      <c r="T6008">
        <v>0</v>
      </c>
      <c r="U6008">
        <v>46.438611000000002</v>
      </c>
      <c r="V6008">
        <v>5267.3241639999997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2774482</v>
      </c>
      <c r="B6009">
        <v>1</v>
      </c>
      <c r="C6009" t="s">
        <v>76</v>
      </c>
      <c r="D6009" t="s">
        <v>101</v>
      </c>
      <c r="E6009" t="s">
        <v>145</v>
      </c>
      <c r="F6009" t="s">
        <v>16256</v>
      </c>
      <c r="G6009" t="s">
        <v>160</v>
      </c>
      <c r="H6009" t="s">
        <v>46</v>
      </c>
      <c r="I6009" t="s">
        <v>129</v>
      </c>
      <c r="J6009" t="s">
        <v>130</v>
      </c>
      <c r="K6009" t="s">
        <v>131</v>
      </c>
      <c r="L6009" t="s">
        <v>16538</v>
      </c>
      <c r="M6009" t="s">
        <v>16539</v>
      </c>
      <c r="N6009">
        <v>0.77</v>
      </c>
      <c r="O6009">
        <v>0</v>
      </c>
      <c r="P6009">
        <v>26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20.02</v>
      </c>
      <c r="W6009">
        <v>0</v>
      </c>
      <c r="X6009">
        <v>0</v>
      </c>
      <c r="Y6009">
        <v>0</v>
      </c>
      <c r="Z6009">
        <v>0</v>
      </c>
    </row>
    <row r="6010" spans="1:26" x14ac:dyDescent="0.3">
      <c r="A6010">
        <v>2774498</v>
      </c>
      <c r="B6010">
        <v>1</v>
      </c>
      <c r="C6010" t="s">
        <v>76</v>
      </c>
      <c r="D6010" t="s">
        <v>88</v>
      </c>
      <c r="E6010" t="s">
        <v>153</v>
      </c>
      <c r="F6010" t="s">
        <v>16540</v>
      </c>
      <c r="G6010" t="s">
        <v>249</v>
      </c>
      <c r="H6010" t="s">
        <v>46</v>
      </c>
      <c r="I6010" t="s">
        <v>129</v>
      </c>
      <c r="J6010" t="s">
        <v>130</v>
      </c>
      <c r="K6010" t="s">
        <v>131</v>
      </c>
      <c r="L6010" t="s">
        <v>16541</v>
      </c>
      <c r="M6010" t="s">
        <v>16542</v>
      </c>
      <c r="N6010">
        <v>1.1713888880000001</v>
      </c>
      <c r="O6010">
        <v>0</v>
      </c>
      <c r="P6010">
        <v>10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11.713889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2774512</v>
      </c>
      <c r="B6011">
        <v>1</v>
      </c>
      <c r="C6011" t="s">
        <v>77</v>
      </c>
      <c r="D6011" t="s">
        <v>114</v>
      </c>
      <c r="E6011" t="s">
        <v>163</v>
      </c>
      <c r="F6011" t="s">
        <v>16543</v>
      </c>
      <c r="G6011" t="s">
        <v>264</v>
      </c>
      <c r="H6011" t="s">
        <v>47</v>
      </c>
      <c r="I6011" t="s">
        <v>129</v>
      </c>
      <c r="J6011" t="s">
        <v>130</v>
      </c>
      <c r="K6011" t="s">
        <v>131</v>
      </c>
      <c r="L6011" t="s">
        <v>16544</v>
      </c>
      <c r="M6011" t="s">
        <v>16545</v>
      </c>
      <c r="N6011">
        <v>2.1944444440000002</v>
      </c>
      <c r="O6011">
        <v>0</v>
      </c>
      <c r="P6011">
        <v>494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1084.0555549999999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2774513</v>
      </c>
      <c r="B6012">
        <v>1</v>
      </c>
      <c r="C6012" t="s">
        <v>76</v>
      </c>
      <c r="D6012" t="s">
        <v>95</v>
      </c>
      <c r="E6012" t="s">
        <v>126</v>
      </c>
      <c r="F6012" t="s">
        <v>16546</v>
      </c>
      <c r="G6012" t="s">
        <v>128</v>
      </c>
      <c r="H6012" t="s">
        <v>46</v>
      </c>
      <c r="I6012" t="s">
        <v>129</v>
      </c>
      <c r="J6012" t="s">
        <v>130</v>
      </c>
      <c r="K6012" t="s">
        <v>131</v>
      </c>
      <c r="L6012" t="s">
        <v>16547</v>
      </c>
      <c r="M6012" t="s">
        <v>16548</v>
      </c>
      <c r="N6012">
        <v>1.206388888</v>
      </c>
      <c r="O6012">
        <v>0</v>
      </c>
      <c r="P6012">
        <v>0</v>
      </c>
      <c r="Q6012">
        <v>0</v>
      </c>
      <c r="R6012">
        <v>85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102.543055</v>
      </c>
      <c r="Y6012">
        <v>0</v>
      </c>
      <c r="Z6012">
        <v>0</v>
      </c>
    </row>
    <row r="6013" spans="1:26" x14ac:dyDescent="0.3">
      <c r="A6013">
        <v>2774521</v>
      </c>
      <c r="B6013">
        <v>1</v>
      </c>
      <c r="C6013" t="s">
        <v>76</v>
      </c>
      <c r="D6013" t="s">
        <v>97</v>
      </c>
      <c r="E6013" t="s">
        <v>163</v>
      </c>
      <c r="F6013" t="s">
        <v>16549</v>
      </c>
      <c r="G6013" t="s">
        <v>264</v>
      </c>
      <c r="H6013" t="s">
        <v>47</v>
      </c>
      <c r="I6013" t="s">
        <v>129</v>
      </c>
      <c r="J6013" t="s">
        <v>130</v>
      </c>
      <c r="K6013" t="s">
        <v>131</v>
      </c>
      <c r="L6013" t="s">
        <v>16550</v>
      </c>
      <c r="M6013" t="s">
        <v>16551</v>
      </c>
      <c r="N6013">
        <v>7.8305555550000001</v>
      </c>
      <c r="O6013">
        <v>1</v>
      </c>
      <c r="P6013">
        <v>343</v>
      </c>
      <c r="Q6013">
        <v>0</v>
      </c>
      <c r="R6013">
        <v>0</v>
      </c>
      <c r="S6013">
        <v>0</v>
      </c>
      <c r="T6013">
        <v>0</v>
      </c>
      <c r="U6013">
        <v>7.8305559999999996</v>
      </c>
      <c r="V6013">
        <v>2685.8805550000002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2774519</v>
      </c>
      <c r="B6014">
        <v>1</v>
      </c>
      <c r="C6014" t="s">
        <v>76</v>
      </c>
      <c r="D6014" t="s">
        <v>80</v>
      </c>
      <c r="E6014" t="s">
        <v>153</v>
      </c>
      <c r="F6014" t="s">
        <v>16552</v>
      </c>
      <c r="G6014" t="s">
        <v>249</v>
      </c>
      <c r="H6014" t="s">
        <v>46</v>
      </c>
      <c r="I6014" t="s">
        <v>129</v>
      </c>
      <c r="J6014" t="s">
        <v>130</v>
      </c>
      <c r="K6014" t="s">
        <v>131</v>
      </c>
      <c r="L6014" t="s">
        <v>16553</v>
      </c>
      <c r="M6014" t="s">
        <v>16554</v>
      </c>
      <c r="N6014">
        <v>3.2313888880000001</v>
      </c>
      <c r="O6014">
        <v>0</v>
      </c>
      <c r="P6014">
        <v>4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12.925556</v>
      </c>
      <c r="W6014">
        <v>0</v>
      </c>
      <c r="X6014">
        <v>0</v>
      </c>
      <c r="Y6014">
        <v>0</v>
      </c>
      <c r="Z6014">
        <v>0</v>
      </c>
    </row>
    <row r="6015" spans="1:26" x14ac:dyDescent="0.3">
      <c r="A6015">
        <v>2774583</v>
      </c>
      <c r="B6015">
        <v>1</v>
      </c>
      <c r="C6015" t="s">
        <v>76</v>
      </c>
      <c r="D6015" t="s">
        <v>87</v>
      </c>
      <c r="E6015" t="s">
        <v>138</v>
      </c>
      <c r="F6015" t="s">
        <v>16555</v>
      </c>
      <c r="G6015" t="s">
        <v>160</v>
      </c>
      <c r="H6015" t="s">
        <v>47</v>
      </c>
      <c r="I6015" t="s">
        <v>339</v>
      </c>
      <c r="J6015" t="s">
        <v>130</v>
      </c>
      <c r="K6015" t="s">
        <v>131</v>
      </c>
      <c r="L6015" t="s">
        <v>16556</v>
      </c>
      <c r="M6015" t="s">
        <v>16557</v>
      </c>
      <c r="N6015">
        <v>3.3888887999999999E-2</v>
      </c>
      <c r="O6015">
        <v>42</v>
      </c>
      <c r="P6015">
        <v>354</v>
      </c>
      <c r="Q6015">
        <v>145</v>
      </c>
      <c r="R6015">
        <v>8688</v>
      </c>
      <c r="S6015">
        <v>0</v>
      </c>
      <c r="T6015">
        <v>0</v>
      </c>
      <c r="U6015">
        <v>1.423333</v>
      </c>
      <c r="V6015">
        <v>11.996665999999999</v>
      </c>
      <c r="W6015">
        <v>4.9138890000000002</v>
      </c>
      <c r="X6015">
        <v>294.42665899999997</v>
      </c>
      <c r="Y6015">
        <v>0</v>
      </c>
      <c r="Z6015">
        <v>0</v>
      </c>
    </row>
    <row r="6016" spans="1:26" x14ac:dyDescent="0.3">
      <c r="A6016">
        <v>2774531</v>
      </c>
      <c r="B6016">
        <v>1</v>
      </c>
      <c r="C6016" t="s">
        <v>76</v>
      </c>
      <c r="D6016" t="s">
        <v>100</v>
      </c>
      <c r="E6016" t="s">
        <v>138</v>
      </c>
      <c r="F6016" t="s">
        <v>16522</v>
      </c>
      <c r="G6016" t="s">
        <v>199</v>
      </c>
      <c r="H6016" t="s">
        <v>47</v>
      </c>
      <c r="I6016" t="s">
        <v>129</v>
      </c>
      <c r="J6016" t="s">
        <v>130</v>
      </c>
      <c r="K6016" t="s">
        <v>131</v>
      </c>
      <c r="L6016" t="s">
        <v>16558</v>
      </c>
      <c r="M6016" t="s">
        <v>16559</v>
      </c>
      <c r="N6016">
        <v>2.2269444439999999</v>
      </c>
      <c r="O6016">
        <v>498</v>
      </c>
      <c r="P6016">
        <v>2261</v>
      </c>
      <c r="Q6016">
        <v>0</v>
      </c>
      <c r="R6016">
        <v>0</v>
      </c>
      <c r="S6016">
        <v>0</v>
      </c>
      <c r="T6016">
        <v>0</v>
      </c>
      <c r="U6016">
        <v>1109.018333</v>
      </c>
      <c r="V6016">
        <v>5035.1213879999996</v>
      </c>
      <c r="W6016">
        <v>0</v>
      </c>
      <c r="X6016">
        <v>0</v>
      </c>
      <c r="Y6016">
        <v>0</v>
      </c>
      <c r="Z6016">
        <v>0</v>
      </c>
    </row>
    <row r="6017" spans="1:26" x14ac:dyDescent="0.3">
      <c r="A6017">
        <v>2774530</v>
      </c>
      <c r="B6017">
        <v>1</v>
      </c>
      <c r="C6017" t="s">
        <v>76</v>
      </c>
      <c r="D6017" t="s">
        <v>100</v>
      </c>
      <c r="E6017" t="s">
        <v>222</v>
      </c>
      <c r="F6017" t="s">
        <v>16560</v>
      </c>
      <c r="G6017" t="s">
        <v>199</v>
      </c>
      <c r="H6017" t="s">
        <v>47</v>
      </c>
      <c r="I6017" t="s">
        <v>129</v>
      </c>
      <c r="J6017" t="s">
        <v>130</v>
      </c>
      <c r="K6017" t="s">
        <v>131</v>
      </c>
      <c r="L6017" t="s">
        <v>16561</v>
      </c>
      <c r="M6017" t="s">
        <v>16562</v>
      </c>
      <c r="N6017">
        <v>0.19194444399999999</v>
      </c>
      <c r="O6017">
        <v>111</v>
      </c>
      <c r="P6017">
        <v>2</v>
      </c>
      <c r="Q6017">
        <v>0</v>
      </c>
      <c r="R6017">
        <v>0</v>
      </c>
      <c r="S6017">
        <v>0</v>
      </c>
      <c r="T6017">
        <v>0</v>
      </c>
      <c r="U6017">
        <v>21.305833</v>
      </c>
      <c r="V6017">
        <v>0.38388899999999998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2774535</v>
      </c>
      <c r="B6018">
        <v>1</v>
      </c>
      <c r="C6018" t="s">
        <v>76</v>
      </c>
      <c r="D6018" t="s">
        <v>97</v>
      </c>
      <c r="E6018" t="s">
        <v>158</v>
      </c>
      <c r="F6018" t="s">
        <v>16563</v>
      </c>
      <c r="G6018" t="s">
        <v>199</v>
      </c>
      <c r="H6018" t="s">
        <v>47</v>
      </c>
      <c r="I6018" t="s">
        <v>129</v>
      </c>
      <c r="J6018" t="s">
        <v>130</v>
      </c>
      <c r="K6018" t="s">
        <v>131</v>
      </c>
      <c r="L6018" t="s">
        <v>16564</v>
      </c>
      <c r="M6018" t="s">
        <v>16565</v>
      </c>
      <c r="N6018">
        <v>0.153888888</v>
      </c>
      <c r="O6018">
        <v>81</v>
      </c>
      <c r="P6018">
        <v>5729</v>
      </c>
      <c r="Q6018">
        <v>0</v>
      </c>
      <c r="R6018">
        <v>0</v>
      </c>
      <c r="S6018">
        <v>0</v>
      </c>
      <c r="T6018">
        <v>0</v>
      </c>
      <c r="U6018">
        <v>12.465</v>
      </c>
      <c r="V6018">
        <v>881.62943900000005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2774619</v>
      </c>
      <c r="B6019">
        <v>1</v>
      </c>
      <c r="C6019" t="s">
        <v>76</v>
      </c>
      <c r="D6019" t="s">
        <v>97</v>
      </c>
      <c r="E6019" t="s">
        <v>163</v>
      </c>
      <c r="F6019" t="s">
        <v>16566</v>
      </c>
      <c r="G6019" t="s">
        <v>2947</v>
      </c>
      <c r="H6019" t="s">
        <v>47</v>
      </c>
      <c r="I6019" t="s">
        <v>129</v>
      </c>
      <c r="J6019" t="s">
        <v>130</v>
      </c>
      <c r="K6019" t="s">
        <v>131</v>
      </c>
      <c r="L6019" t="s">
        <v>16567</v>
      </c>
      <c r="M6019" t="s">
        <v>16568</v>
      </c>
      <c r="N6019">
        <v>10.646944444000001</v>
      </c>
      <c r="O6019">
        <v>5</v>
      </c>
      <c r="P6019">
        <v>99</v>
      </c>
      <c r="Q6019">
        <v>0</v>
      </c>
      <c r="R6019">
        <v>0</v>
      </c>
      <c r="S6019">
        <v>0</v>
      </c>
      <c r="T6019">
        <v>0</v>
      </c>
      <c r="U6019">
        <v>53.234721999999998</v>
      </c>
      <c r="V6019">
        <v>1054.0474999999999</v>
      </c>
      <c r="W6019">
        <v>0</v>
      </c>
      <c r="X6019">
        <v>0</v>
      </c>
      <c r="Y6019">
        <v>0</v>
      </c>
      <c r="Z6019">
        <v>0</v>
      </c>
    </row>
    <row r="6020" spans="1:26" x14ac:dyDescent="0.3">
      <c r="A6020">
        <v>2774540</v>
      </c>
      <c r="B6020">
        <v>1</v>
      </c>
      <c r="C6020" t="s">
        <v>77</v>
      </c>
      <c r="D6020" t="s">
        <v>123</v>
      </c>
      <c r="E6020" t="s">
        <v>158</v>
      </c>
      <c r="F6020" t="s">
        <v>4889</v>
      </c>
      <c r="G6020" t="s">
        <v>199</v>
      </c>
      <c r="H6020" t="s">
        <v>47</v>
      </c>
      <c r="I6020" t="s">
        <v>129</v>
      </c>
      <c r="J6020" t="s">
        <v>130</v>
      </c>
      <c r="K6020" t="s">
        <v>131</v>
      </c>
      <c r="L6020" t="s">
        <v>16569</v>
      </c>
      <c r="M6020" t="s">
        <v>16570</v>
      </c>
      <c r="N6020">
        <v>7.4444443999999999E-2</v>
      </c>
      <c r="O6020">
        <v>60</v>
      </c>
      <c r="P6020">
        <v>1768</v>
      </c>
      <c r="Q6020">
        <v>0</v>
      </c>
      <c r="R6020">
        <v>0</v>
      </c>
      <c r="S6020">
        <v>0</v>
      </c>
      <c r="T6020">
        <v>0</v>
      </c>
      <c r="U6020">
        <v>4.4666670000000002</v>
      </c>
      <c r="V6020">
        <v>131.61777699999999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2774542</v>
      </c>
      <c r="B6021">
        <v>1</v>
      </c>
      <c r="C6021" t="s">
        <v>76</v>
      </c>
      <c r="D6021" t="s">
        <v>101</v>
      </c>
      <c r="E6021" t="s">
        <v>222</v>
      </c>
      <c r="F6021" t="s">
        <v>994</v>
      </c>
      <c r="G6021" t="s">
        <v>199</v>
      </c>
      <c r="H6021" t="s">
        <v>47</v>
      </c>
      <c r="I6021" t="s">
        <v>129</v>
      </c>
      <c r="J6021" t="s">
        <v>130</v>
      </c>
      <c r="K6021" t="s">
        <v>131</v>
      </c>
      <c r="L6021" t="s">
        <v>16571</v>
      </c>
      <c r="M6021" t="s">
        <v>16572</v>
      </c>
      <c r="N6021">
        <v>8.0555555000000001E-2</v>
      </c>
      <c r="O6021">
        <v>23</v>
      </c>
      <c r="P6021">
        <v>405</v>
      </c>
      <c r="Q6021">
        <v>0</v>
      </c>
      <c r="R6021">
        <v>0</v>
      </c>
      <c r="S6021">
        <v>0</v>
      </c>
      <c r="T6021">
        <v>0</v>
      </c>
      <c r="U6021">
        <v>1.852778</v>
      </c>
      <c r="V6021">
        <v>32.625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2774543</v>
      </c>
      <c r="B6022">
        <v>1</v>
      </c>
      <c r="C6022" t="s">
        <v>76</v>
      </c>
      <c r="D6022" t="s">
        <v>101</v>
      </c>
      <c r="E6022" t="s">
        <v>222</v>
      </c>
      <c r="F6022" t="s">
        <v>2662</v>
      </c>
      <c r="G6022" t="s">
        <v>199</v>
      </c>
      <c r="H6022" t="s">
        <v>47</v>
      </c>
      <c r="I6022" t="s">
        <v>129</v>
      </c>
      <c r="J6022" t="s">
        <v>130</v>
      </c>
      <c r="K6022" t="s">
        <v>131</v>
      </c>
      <c r="L6022" t="s">
        <v>16571</v>
      </c>
      <c r="M6022" t="s">
        <v>16573</v>
      </c>
      <c r="N6022">
        <v>0.116111111</v>
      </c>
      <c r="O6022">
        <v>55</v>
      </c>
      <c r="P6022">
        <v>698</v>
      </c>
      <c r="Q6022">
        <v>0</v>
      </c>
      <c r="R6022">
        <v>0</v>
      </c>
      <c r="S6022">
        <v>0</v>
      </c>
      <c r="T6022">
        <v>0</v>
      </c>
      <c r="U6022">
        <v>6.3861109999999996</v>
      </c>
      <c r="V6022">
        <v>81.045554999999993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2774544</v>
      </c>
      <c r="B6023">
        <v>1</v>
      </c>
      <c r="C6023" t="s">
        <v>76</v>
      </c>
      <c r="D6023" t="s">
        <v>97</v>
      </c>
      <c r="E6023" t="s">
        <v>158</v>
      </c>
      <c r="F6023" t="s">
        <v>16563</v>
      </c>
      <c r="G6023" t="s">
        <v>199</v>
      </c>
      <c r="H6023" t="s">
        <v>47</v>
      </c>
      <c r="I6023" t="s">
        <v>129</v>
      </c>
      <c r="J6023" t="s">
        <v>130</v>
      </c>
      <c r="K6023" t="s">
        <v>131</v>
      </c>
      <c r="L6023" t="s">
        <v>16571</v>
      </c>
      <c r="M6023" t="s">
        <v>16574</v>
      </c>
      <c r="N6023">
        <v>1.3191666660000001</v>
      </c>
      <c r="O6023">
        <v>81</v>
      </c>
      <c r="P6023">
        <v>5729</v>
      </c>
      <c r="Q6023">
        <v>0</v>
      </c>
      <c r="R6023">
        <v>0</v>
      </c>
      <c r="S6023">
        <v>0</v>
      </c>
      <c r="T6023">
        <v>0</v>
      </c>
      <c r="U6023">
        <v>106.85250000000001</v>
      </c>
      <c r="V6023">
        <v>7557.5058300000001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2774549</v>
      </c>
      <c r="B6024">
        <v>1</v>
      </c>
      <c r="C6024" t="s">
        <v>76</v>
      </c>
      <c r="D6024" t="s">
        <v>101</v>
      </c>
      <c r="E6024" t="s">
        <v>222</v>
      </c>
      <c r="F6024" t="s">
        <v>16575</v>
      </c>
      <c r="G6024" t="s">
        <v>199</v>
      </c>
      <c r="H6024" t="s">
        <v>47</v>
      </c>
      <c r="I6024" t="s">
        <v>129</v>
      </c>
      <c r="J6024" t="s">
        <v>130</v>
      </c>
      <c r="K6024" t="s">
        <v>131</v>
      </c>
      <c r="L6024" t="s">
        <v>16576</v>
      </c>
      <c r="M6024" t="s">
        <v>16577</v>
      </c>
      <c r="N6024">
        <v>0.30305555499999998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0.30305599999999999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2774552</v>
      </c>
      <c r="B6025">
        <v>1</v>
      </c>
      <c r="C6025" t="s">
        <v>76</v>
      </c>
      <c r="D6025" t="s">
        <v>87</v>
      </c>
      <c r="E6025" t="s">
        <v>222</v>
      </c>
      <c r="F6025" t="s">
        <v>16578</v>
      </c>
      <c r="G6025" t="s">
        <v>199</v>
      </c>
      <c r="H6025" t="s">
        <v>47</v>
      </c>
      <c r="I6025" t="s">
        <v>129</v>
      </c>
      <c r="J6025" t="s">
        <v>130</v>
      </c>
      <c r="K6025" t="s">
        <v>131</v>
      </c>
      <c r="L6025" t="s">
        <v>16579</v>
      </c>
      <c r="M6025" t="s">
        <v>16580</v>
      </c>
      <c r="N6025">
        <v>4.8066666659999999</v>
      </c>
      <c r="O6025">
        <v>0</v>
      </c>
      <c r="P6025">
        <v>0</v>
      </c>
      <c r="Q6025">
        <v>7</v>
      </c>
      <c r="R6025">
        <v>4</v>
      </c>
      <c r="S6025">
        <v>0</v>
      </c>
      <c r="T6025">
        <v>0</v>
      </c>
      <c r="U6025">
        <v>0</v>
      </c>
      <c r="V6025">
        <v>0</v>
      </c>
      <c r="W6025">
        <v>33.646667000000001</v>
      </c>
      <c r="X6025">
        <v>19.226666999999999</v>
      </c>
      <c r="Y6025">
        <v>0</v>
      </c>
      <c r="Z6025">
        <v>0</v>
      </c>
    </row>
    <row r="6026" spans="1:26" x14ac:dyDescent="0.3">
      <c r="A6026">
        <v>2774551</v>
      </c>
      <c r="B6026">
        <v>1</v>
      </c>
      <c r="C6026" t="s">
        <v>76</v>
      </c>
      <c r="D6026" t="s">
        <v>101</v>
      </c>
      <c r="E6026" t="s">
        <v>222</v>
      </c>
      <c r="F6026" t="s">
        <v>16581</v>
      </c>
      <c r="G6026" t="s">
        <v>199</v>
      </c>
      <c r="H6026" t="s">
        <v>47</v>
      </c>
      <c r="I6026" t="s">
        <v>129</v>
      </c>
      <c r="J6026" t="s">
        <v>130</v>
      </c>
      <c r="K6026" t="s">
        <v>131</v>
      </c>
      <c r="L6026" t="s">
        <v>16582</v>
      </c>
      <c r="M6026" t="s">
        <v>16583</v>
      </c>
      <c r="N6026">
        <v>0.14111111100000001</v>
      </c>
      <c r="O6026">
        <v>156</v>
      </c>
      <c r="P6026">
        <v>200</v>
      </c>
      <c r="Q6026">
        <v>0</v>
      </c>
      <c r="R6026">
        <v>0</v>
      </c>
      <c r="S6026">
        <v>0</v>
      </c>
      <c r="T6026">
        <v>0</v>
      </c>
      <c r="U6026">
        <v>22.013332999999999</v>
      </c>
      <c r="V6026">
        <v>28.222221999999999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2774556</v>
      </c>
      <c r="B6027">
        <v>1</v>
      </c>
      <c r="C6027" t="s">
        <v>76</v>
      </c>
      <c r="D6027" t="s">
        <v>78</v>
      </c>
      <c r="E6027" t="s">
        <v>153</v>
      </c>
      <c r="F6027" t="s">
        <v>16584</v>
      </c>
      <c r="G6027" t="s">
        <v>578</v>
      </c>
      <c r="H6027" t="s">
        <v>46</v>
      </c>
      <c r="I6027" t="s">
        <v>129</v>
      </c>
      <c r="J6027" t="s">
        <v>15</v>
      </c>
      <c r="K6027" t="s">
        <v>131</v>
      </c>
      <c r="L6027" t="s">
        <v>16585</v>
      </c>
      <c r="M6027" t="s">
        <v>16586</v>
      </c>
      <c r="N6027">
        <v>1.0322222219999999</v>
      </c>
      <c r="O6027">
        <v>0</v>
      </c>
      <c r="P6027">
        <v>2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2.0644439999999999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2774559</v>
      </c>
      <c r="B6028">
        <v>1</v>
      </c>
      <c r="C6028" t="s">
        <v>76</v>
      </c>
      <c r="D6028" t="s">
        <v>99</v>
      </c>
      <c r="E6028" t="s">
        <v>158</v>
      </c>
      <c r="F6028" t="s">
        <v>6240</v>
      </c>
      <c r="G6028" t="s">
        <v>728</v>
      </c>
      <c r="H6028" t="s">
        <v>47</v>
      </c>
      <c r="I6028" t="s">
        <v>129</v>
      </c>
      <c r="J6028" t="s">
        <v>130</v>
      </c>
      <c r="K6028" t="s">
        <v>131</v>
      </c>
      <c r="L6028" t="s">
        <v>16587</v>
      </c>
      <c r="M6028" t="s">
        <v>16588</v>
      </c>
      <c r="N6028">
        <v>0.109166666</v>
      </c>
      <c r="O6028">
        <v>63</v>
      </c>
      <c r="P6028">
        <v>3250</v>
      </c>
      <c r="Q6028">
        <v>0</v>
      </c>
      <c r="R6028">
        <v>0</v>
      </c>
      <c r="S6028">
        <v>0</v>
      </c>
      <c r="T6028">
        <v>0</v>
      </c>
      <c r="U6028">
        <v>6.8775000000000004</v>
      </c>
      <c r="V6028">
        <v>354.79166500000002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2774563</v>
      </c>
      <c r="B6029">
        <v>1</v>
      </c>
      <c r="C6029" t="s">
        <v>76</v>
      </c>
      <c r="D6029" t="s">
        <v>101</v>
      </c>
      <c r="E6029" t="s">
        <v>222</v>
      </c>
      <c r="F6029" t="s">
        <v>994</v>
      </c>
      <c r="G6029" t="s">
        <v>1097</v>
      </c>
      <c r="H6029" t="s">
        <v>47</v>
      </c>
      <c r="I6029" t="s">
        <v>129</v>
      </c>
      <c r="J6029" t="s">
        <v>130</v>
      </c>
      <c r="K6029" t="s">
        <v>131</v>
      </c>
      <c r="L6029" t="s">
        <v>16589</v>
      </c>
      <c r="M6029" t="s">
        <v>16590</v>
      </c>
      <c r="N6029">
        <v>1.5319444440000001</v>
      </c>
      <c r="O6029">
        <v>23</v>
      </c>
      <c r="P6029">
        <v>405</v>
      </c>
      <c r="Q6029">
        <v>0</v>
      </c>
      <c r="R6029">
        <v>0</v>
      </c>
      <c r="S6029">
        <v>0</v>
      </c>
      <c r="T6029">
        <v>0</v>
      </c>
      <c r="U6029">
        <v>35.234721999999998</v>
      </c>
      <c r="V6029">
        <v>620.4375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2774567</v>
      </c>
      <c r="B6030">
        <v>1</v>
      </c>
      <c r="C6030" t="s">
        <v>76</v>
      </c>
      <c r="D6030" t="s">
        <v>99</v>
      </c>
      <c r="E6030" t="s">
        <v>138</v>
      </c>
      <c r="F6030" t="s">
        <v>12793</v>
      </c>
      <c r="G6030" t="s">
        <v>199</v>
      </c>
      <c r="H6030" t="s">
        <v>47</v>
      </c>
      <c r="I6030" t="s">
        <v>129</v>
      </c>
      <c r="J6030" t="s">
        <v>130</v>
      </c>
      <c r="K6030" t="s">
        <v>131</v>
      </c>
      <c r="L6030" t="s">
        <v>16591</v>
      </c>
      <c r="M6030" t="s">
        <v>16592</v>
      </c>
      <c r="N6030">
        <v>8.2500000000000004E-2</v>
      </c>
      <c r="O6030">
        <v>266</v>
      </c>
      <c r="P6030">
        <v>8921</v>
      </c>
      <c r="Q6030">
        <v>0</v>
      </c>
      <c r="R6030">
        <v>0</v>
      </c>
      <c r="S6030">
        <v>0</v>
      </c>
      <c r="T6030">
        <v>0</v>
      </c>
      <c r="U6030">
        <v>21.945</v>
      </c>
      <c r="V6030">
        <v>735.98249999999996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2774568</v>
      </c>
      <c r="B6031">
        <v>1</v>
      </c>
      <c r="C6031" t="s">
        <v>77</v>
      </c>
      <c r="D6031" t="s">
        <v>119</v>
      </c>
      <c r="E6031" t="s">
        <v>222</v>
      </c>
      <c r="F6031" t="s">
        <v>16593</v>
      </c>
      <c r="G6031" t="s">
        <v>199</v>
      </c>
      <c r="H6031" t="s">
        <v>47</v>
      </c>
      <c r="I6031" t="s">
        <v>129</v>
      </c>
      <c r="J6031" t="s">
        <v>130</v>
      </c>
      <c r="K6031" t="s">
        <v>131</v>
      </c>
      <c r="L6031" t="s">
        <v>16594</v>
      </c>
      <c r="M6031" t="s">
        <v>16595</v>
      </c>
      <c r="N6031">
        <v>0.760833333</v>
      </c>
      <c r="O6031">
        <v>29</v>
      </c>
      <c r="P6031">
        <v>222</v>
      </c>
      <c r="Q6031">
        <v>0</v>
      </c>
      <c r="R6031">
        <v>0</v>
      </c>
      <c r="S6031">
        <v>0</v>
      </c>
      <c r="T6031">
        <v>0</v>
      </c>
      <c r="U6031">
        <v>22.064167000000001</v>
      </c>
      <c r="V6031">
        <v>168.905</v>
      </c>
      <c r="W6031">
        <v>0</v>
      </c>
      <c r="X6031">
        <v>0</v>
      </c>
      <c r="Y6031">
        <v>0</v>
      </c>
      <c r="Z6031">
        <v>0</v>
      </c>
    </row>
    <row r="6032" spans="1:26" x14ac:dyDescent="0.3">
      <c r="A6032">
        <v>2774573</v>
      </c>
      <c r="B6032">
        <v>1</v>
      </c>
      <c r="C6032" t="s">
        <v>77</v>
      </c>
      <c r="D6032" t="s">
        <v>109</v>
      </c>
      <c r="E6032" t="s">
        <v>222</v>
      </c>
      <c r="F6032" t="s">
        <v>16596</v>
      </c>
      <c r="G6032" t="s">
        <v>199</v>
      </c>
      <c r="H6032" t="s">
        <v>47</v>
      </c>
      <c r="I6032" t="s">
        <v>129</v>
      </c>
      <c r="J6032" t="s">
        <v>130</v>
      </c>
      <c r="K6032" t="s">
        <v>131</v>
      </c>
      <c r="L6032" t="s">
        <v>16597</v>
      </c>
      <c r="M6032" t="s">
        <v>16598</v>
      </c>
      <c r="N6032">
        <v>0.96944444399999996</v>
      </c>
      <c r="O6032">
        <v>40</v>
      </c>
      <c r="P6032">
        <v>389</v>
      </c>
      <c r="Q6032">
        <v>0</v>
      </c>
      <c r="R6032">
        <v>0</v>
      </c>
      <c r="S6032">
        <v>0</v>
      </c>
      <c r="T6032">
        <v>66</v>
      </c>
      <c r="U6032">
        <v>38.777777999999998</v>
      </c>
      <c r="V6032">
        <v>377.11388899999997</v>
      </c>
      <c r="W6032">
        <v>0</v>
      </c>
      <c r="X6032">
        <v>0</v>
      </c>
      <c r="Y6032">
        <v>0</v>
      </c>
      <c r="Z6032">
        <v>63.983333000000002</v>
      </c>
    </row>
    <row r="6033" spans="1:26" x14ac:dyDescent="0.3">
      <c r="A6033">
        <v>2774605</v>
      </c>
      <c r="B6033">
        <v>1</v>
      </c>
      <c r="C6033" t="s">
        <v>76</v>
      </c>
      <c r="D6033" t="s">
        <v>99</v>
      </c>
      <c r="E6033" t="s">
        <v>158</v>
      </c>
      <c r="F6033" t="s">
        <v>1603</v>
      </c>
      <c r="G6033" t="s">
        <v>199</v>
      </c>
      <c r="H6033" t="s">
        <v>47</v>
      </c>
      <c r="I6033" t="s">
        <v>129</v>
      </c>
      <c r="J6033" t="s">
        <v>130</v>
      </c>
      <c r="K6033" t="s">
        <v>131</v>
      </c>
      <c r="L6033" t="s">
        <v>16599</v>
      </c>
      <c r="M6033" t="s">
        <v>16600</v>
      </c>
      <c r="N6033">
        <v>7.528333333</v>
      </c>
      <c r="O6033">
        <v>57</v>
      </c>
      <c r="P6033">
        <v>123</v>
      </c>
      <c r="Q6033">
        <v>0</v>
      </c>
      <c r="R6033">
        <v>0</v>
      </c>
      <c r="S6033">
        <v>0</v>
      </c>
      <c r="T6033">
        <v>0</v>
      </c>
      <c r="U6033">
        <v>429.11500000000001</v>
      </c>
      <c r="V6033">
        <v>925.98500000000001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2774576</v>
      </c>
      <c r="B6034">
        <v>1</v>
      </c>
      <c r="C6034" t="s">
        <v>77</v>
      </c>
      <c r="D6034" t="s">
        <v>108</v>
      </c>
      <c r="E6034" t="s">
        <v>222</v>
      </c>
      <c r="F6034" t="s">
        <v>3885</v>
      </c>
      <c r="G6034" t="s">
        <v>578</v>
      </c>
      <c r="H6034" t="s">
        <v>47</v>
      </c>
      <c r="I6034" t="s">
        <v>129</v>
      </c>
      <c r="J6034" t="s">
        <v>130</v>
      </c>
      <c r="K6034" t="s">
        <v>131</v>
      </c>
      <c r="L6034" t="s">
        <v>16601</v>
      </c>
      <c r="M6034" t="s">
        <v>16602</v>
      </c>
      <c r="N6034">
        <v>3.525555555</v>
      </c>
      <c r="O6034">
        <v>1</v>
      </c>
      <c r="P6034">
        <v>927</v>
      </c>
      <c r="Q6034">
        <v>0</v>
      </c>
      <c r="R6034">
        <v>0</v>
      </c>
      <c r="S6034">
        <v>0</v>
      </c>
      <c r="T6034">
        <v>1</v>
      </c>
      <c r="U6034">
        <v>3.5255559999999999</v>
      </c>
      <c r="V6034">
        <v>3268.1899990000002</v>
      </c>
      <c r="W6034">
        <v>0</v>
      </c>
      <c r="X6034">
        <v>0</v>
      </c>
      <c r="Y6034">
        <v>0</v>
      </c>
      <c r="Z6034">
        <v>3.5255559999999999</v>
      </c>
    </row>
    <row r="6035" spans="1:26" x14ac:dyDescent="0.3">
      <c r="A6035">
        <v>2774581</v>
      </c>
      <c r="B6035">
        <v>1</v>
      </c>
      <c r="C6035" t="s">
        <v>76</v>
      </c>
      <c r="D6035" t="s">
        <v>100</v>
      </c>
      <c r="E6035" t="s">
        <v>163</v>
      </c>
      <c r="F6035" t="s">
        <v>13939</v>
      </c>
      <c r="G6035" t="s">
        <v>199</v>
      </c>
      <c r="H6035" t="s">
        <v>47</v>
      </c>
      <c r="I6035" t="s">
        <v>129</v>
      </c>
      <c r="J6035" t="s">
        <v>130</v>
      </c>
      <c r="K6035" t="s">
        <v>131</v>
      </c>
      <c r="L6035" t="s">
        <v>16603</v>
      </c>
      <c r="M6035" t="s">
        <v>16604</v>
      </c>
      <c r="N6035">
        <v>2.531111111</v>
      </c>
      <c r="O6035">
        <v>9</v>
      </c>
      <c r="P6035">
        <v>3</v>
      </c>
      <c r="Q6035">
        <v>0</v>
      </c>
      <c r="R6035">
        <v>0</v>
      </c>
      <c r="S6035">
        <v>0</v>
      </c>
      <c r="T6035">
        <v>0</v>
      </c>
      <c r="U6035">
        <v>22.78</v>
      </c>
      <c r="V6035">
        <v>7.5933330000000003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2774591</v>
      </c>
      <c r="B6036">
        <v>1</v>
      </c>
      <c r="C6036" t="s">
        <v>77</v>
      </c>
      <c r="D6036" t="s">
        <v>124</v>
      </c>
      <c r="E6036" t="s">
        <v>222</v>
      </c>
      <c r="F6036" t="s">
        <v>16605</v>
      </c>
      <c r="G6036" t="s">
        <v>199</v>
      </c>
      <c r="H6036" t="s">
        <v>47</v>
      </c>
      <c r="I6036" t="s">
        <v>129</v>
      </c>
      <c r="J6036" t="s">
        <v>130</v>
      </c>
      <c r="K6036" t="s">
        <v>131</v>
      </c>
      <c r="L6036" t="s">
        <v>16606</v>
      </c>
      <c r="M6036" t="s">
        <v>16607</v>
      </c>
      <c r="N6036">
        <v>4.9016666659999997</v>
      </c>
      <c r="O6036">
        <v>2</v>
      </c>
      <c r="P6036">
        <v>5</v>
      </c>
      <c r="Q6036">
        <v>0</v>
      </c>
      <c r="R6036">
        <v>0</v>
      </c>
      <c r="S6036">
        <v>0</v>
      </c>
      <c r="T6036">
        <v>0</v>
      </c>
      <c r="U6036">
        <v>9.8033330000000003</v>
      </c>
      <c r="V6036">
        <v>24.508333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2774593</v>
      </c>
      <c r="B6037">
        <v>1</v>
      </c>
      <c r="C6037" t="s">
        <v>76</v>
      </c>
      <c r="D6037" t="s">
        <v>100</v>
      </c>
      <c r="E6037" t="s">
        <v>138</v>
      </c>
      <c r="F6037" t="s">
        <v>16608</v>
      </c>
      <c r="G6037" t="s">
        <v>199</v>
      </c>
      <c r="H6037" t="s">
        <v>47</v>
      </c>
      <c r="I6037" t="s">
        <v>129</v>
      </c>
      <c r="J6037" t="s">
        <v>130</v>
      </c>
      <c r="K6037" t="s">
        <v>131</v>
      </c>
      <c r="L6037" t="s">
        <v>16609</v>
      </c>
      <c r="M6037" t="s">
        <v>16610</v>
      </c>
      <c r="N6037">
        <v>0.115</v>
      </c>
      <c r="O6037">
        <v>141</v>
      </c>
      <c r="P6037">
        <v>3306</v>
      </c>
      <c r="Q6037">
        <v>0</v>
      </c>
      <c r="R6037">
        <v>0</v>
      </c>
      <c r="S6037">
        <v>0</v>
      </c>
      <c r="T6037">
        <v>0</v>
      </c>
      <c r="U6037">
        <v>16.215</v>
      </c>
      <c r="V6037">
        <v>380.19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2774595</v>
      </c>
      <c r="B6038">
        <v>1</v>
      </c>
      <c r="C6038" t="s">
        <v>76</v>
      </c>
      <c r="D6038" t="s">
        <v>79</v>
      </c>
      <c r="E6038" t="s">
        <v>158</v>
      </c>
      <c r="F6038" t="s">
        <v>16611</v>
      </c>
      <c r="G6038" t="s">
        <v>199</v>
      </c>
      <c r="H6038" t="s">
        <v>47</v>
      </c>
      <c r="I6038" t="s">
        <v>129</v>
      </c>
      <c r="J6038" t="s">
        <v>130</v>
      </c>
      <c r="K6038" t="s">
        <v>131</v>
      </c>
      <c r="L6038" t="s">
        <v>16612</v>
      </c>
      <c r="M6038" t="s">
        <v>16613</v>
      </c>
      <c r="N6038">
        <v>0.108611111</v>
      </c>
      <c r="O6038">
        <v>42</v>
      </c>
      <c r="P6038">
        <v>670</v>
      </c>
      <c r="Q6038">
        <v>0</v>
      </c>
      <c r="R6038">
        <v>0</v>
      </c>
      <c r="S6038">
        <v>0</v>
      </c>
      <c r="T6038">
        <v>0</v>
      </c>
      <c r="U6038">
        <v>4.5616669999999999</v>
      </c>
      <c r="V6038">
        <v>72.769443999999993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2774606</v>
      </c>
      <c r="B6039">
        <v>1</v>
      </c>
      <c r="C6039" t="s">
        <v>76</v>
      </c>
      <c r="D6039" t="s">
        <v>100</v>
      </c>
      <c r="E6039" t="s">
        <v>222</v>
      </c>
      <c r="F6039" t="s">
        <v>11014</v>
      </c>
      <c r="G6039" t="s">
        <v>199</v>
      </c>
      <c r="H6039" t="s">
        <v>47</v>
      </c>
      <c r="I6039" t="s">
        <v>129</v>
      </c>
      <c r="J6039" t="s">
        <v>130</v>
      </c>
      <c r="K6039" t="s">
        <v>131</v>
      </c>
      <c r="L6039" t="s">
        <v>16614</v>
      </c>
      <c r="M6039" t="s">
        <v>16615</v>
      </c>
      <c r="N6039">
        <v>3.2713888880000002</v>
      </c>
      <c r="O6039">
        <v>196</v>
      </c>
      <c r="P6039">
        <v>2023</v>
      </c>
      <c r="Q6039">
        <v>0</v>
      </c>
      <c r="R6039">
        <v>0</v>
      </c>
      <c r="S6039">
        <v>0</v>
      </c>
      <c r="T6039">
        <v>0</v>
      </c>
      <c r="U6039">
        <v>641.19222200000002</v>
      </c>
      <c r="V6039">
        <v>6618.0197200000002</v>
      </c>
      <c r="W6039">
        <v>0</v>
      </c>
      <c r="X6039">
        <v>0</v>
      </c>
      <c r="Y6039">
        <v>0</v>
      </c>
      <c r="Z6039">
        <v>0</v>
      </c>
    </row>
    <row r="6040" spans="1:26" x14ac:dyDescent="0.3">
      <c r="A6040">
        <v>2774613</v>
      </c>
      <c r="B6040">
        <v>1</v>
      </c>
      <c r="C6040" t="s">
        <v>76</v>
      </c>
      <c r="D6040" t="s">
        <v>101</v>
      </c>
      <c r="E6040" t="s">
        <v>138</v>
      </c>
      <c r="F6040" t="s">
        <v>16506</v>
      </c>
      <c r="G6040" t="s">
        <v>199</v>
      </c>
      <c r="H6040" t="s">
        <v>47</v>
      </c>
      <c r="I6040" t="s">
        <v>129</v>
      </c>
      <c r="J6040" t="s">
        <v>130</v>
      </c>
      <c r="K6040" t="s">
        <v>131</v>
      </c>
      <c r="L6040" t="s">
        <v>16616</v>
      </c>
      <c r="M6040" t="s">
        <v>16617</v>
      </c>
      <c r="N6040">
        <v>0.69055555499999999</v>
      </c>
      <c r="O6040">
        <v>1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0.69055599999999995</v>
      </c>
      <c r="V6040">
        <v>0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2774629</v>
      </c>
      <c r="B6041">
        <v>1</v>
      </c>
      <c r="C6041" t="s">
        <v>77</v>
      </c>
      <c r="D6041" t="s">
        <v>113</v>
      </c>
      <c r="E6041" t="s">
        <v>153</v>
      </c>
      <c r="F6041" t="s">
        <v>16618</v>
      </c>
      <c r="G6041" t="s">
        <v>155</v>
      </c>
      <c r="H6041" t="s">
        <v>46</v>
      </c>
      <c r="I6041" t="s">
        <v>129</v>
      </c>
      <c r="J6041" t="s">
        <v>130</v>
      </c>
      <c r="K6041" t="s">
        <v>131</v>
      </c>
      <c r="L6041" t="s">
        <v>16619</v>
      </c>
      <c r="M6041" t="s">
        <v>16620</v>
      </c>
      <c r="N6041">
        <v>1.9675</v>
      </c>
      <c r="O6041">
        <v>0</v>
      </c>
      <c r="P6041">
        <v>0</v>
      </c>
      <c r="Q6041">
        <v>0</v>
      </c>
      <c r="R6041">
        <v>3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5.9024999999999999</v>
      </c>
      <c r="Y6041">
        <v>0</v>
      </c>
      <c r="Z6041">
        <v>0</v>
      </c>
    </row>
    <row r="6042" spans="1:26" x14ac:dyDescent="0.3">
      <c r="A6042">
        <v>2774630</v>
      </c>
      <c r="B6042">
        <v>1</v>
      </c>
      <c r="C6042" t="s">
        <v>76</v>
      </c>
      <c r="D6042" t="s">
        <v>100</v>
      </c>
      <c r="E6042" t="s">
        <v>158</v>
      </c>
      <c r="F6042" t="s">
        <v>16621</v>
      </c>
      <c r="G6042" t="s">
        <v>199</v>
      </c>
      <c r="H6042" t="s">
        <v>47</v>
      </c>
      <c r="I6042" t="s">
        <v>129</v>
      </c>
      <c r="J6042" t="s">
        <v>130</v>
      </c>
      <c r="K6042" t="s">
        <v>131</v>
      </c>
      <c r="L6042" t="s">
        <v>16622</v>
      </c>
      <c r="M6042" t="s">
        <v>16623</v>
      </c>
      <c r="N6042">
        <v>3.2452777770000001</v>
      </c>
      <c r="O6042">
        <v>32</v>
      </c>
      <c r="P6042">
        <v>426</v>
      </c>
      <c r="Q6042">
        <v>0</v>
      </c>
      <c r="R6042">
        <v>0</v>
      </c>
      <c r="S6042">
        <v>0</v>
      </c>
      <c r="T6042">
        <v>0</v>
      </c>
      <c r="U6042">
        <v>103.848889</v>
      </c>
      <c r="V6042">
        <v>1382.488333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2774642</v>
      </c>
      <c r="B6043">
        <v>1</v>
      </c>
      <c r="C6043" t="s">
        <v>76</v>
      </c>
      <c r="D6043" t="s">
        <v>79</v>
      </c>
      <c r="E6043" t="s">
        <v>153</v>
      </c>
      <c r="F6043" t="s">
        <v>16624</v>
      </c>
      <c r="G6043" t="s">
        <v>155</v>
      </c>
      <c r="H6043" t="s">
        <v>46</v>
      </c>
      <c r="I6043" t="s">
        <v>129</v>
      </c>
      <c r="J6043" t="s">
        <v>130</v>
      </c>
      <c r="K6043" t="s">
        <v>131</v>
      </c>
      <c r="L6043" t="s">
        <v>16625</v>
      </c>
      <c r="M6043" t="s">
        <v>16626</v>
      </c>
      <c r="N6043">
        <v>1.5677777770000001</v>
      </c>
      <c r="O6043">
        <v>0</v>
      </c>
      <c r="P6043">
        <v>4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6.2711110000000003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2774636</v>
      </c>
      <c r="B6044">
        <v>1</v>
      </c>
      <c r="C6044" t="s">
        <v>76</v>
      </c>
      <c r="D6044" t="s">
        <v>99</v>
      </c>
      <c r="E6044" t="s">
        <v>158</v>
      </c>
      <c r="F6044" t="s">
        <v>5757</v>
      </c>
      <c r="G6044" t="s">
        <v>199</v>
      </c>
      <c r="H6044" t="s">
        <v>47</v>
      </c>
      <c r="I6044" t="s">
        <v>339</v>
      </c>
      <c r="J6044" t="s">
        <v>130</v>
      </c>
      <c r="K6044" t="s">
        <v>131</v>
      </c>
      <c r="L6044" t="s">
        <v>16627</v>
      </c>
      <c r="M6044" t="s">
        <v>16628</v>
      </c>
      <c r="N6044">
        <v>4.1666665999999998E-2</v>
      </c>
      <c r="O6044">
        <v>63</v>
      </c>
      <c r="P6044">
        <v>3250</v>
      </c>
      <c r="Q6044">
        <v>0</v>
      </c>
      <c r="R6044">
        <v>0</v>
      </c>
      <c r="S6044">
        <v>0</v>
      </c>
      <c r="T6044">
        <v>0</v>
      </c>
      <c r="U6044">
        <v>2.625</v>
      </c>
      <c r="V6044">
        <v>135.41666499999999</v>
      </c>
      <c r="W6044">
        <v>0</v>
      </c>
      <c r="X6044">
        <v>0</v>
      </c>
      <c r="Y6044">
        <v>0</v>
      </c>
      <c r="Z6044">
        <v>0</v>
      </c>
    </row>
    <row r="6045" spans="1:26" x14ac:dyDescent="0.3">
      <c r="A6045">
        <v>2774637</v>
      </c>
      <c r="B6045">
        <v>1</v>
      </c>
      <c r="C6045" t="s">
        <v>76</v>
      </c>
      <c r="D6045" t="s">
        <v>99</v>
      </c>
      <c r="E6045" t="s">
        <v>138</v>
      </c>
      <c r="F6045" t="s">
        <v>12793</v>
      </c>
      <c r="G6045" t="s">
        <v>199</v>
      </c>
      <c r="H6045" t="s">
        <v>47</v>
      </c>
      <c r="I6045" t="s">
        <v>339</v>
      </c>
      <c r="J6045" t="s">
        <v>130</v>
      </c>
      <c r="K6045" t="s">
        <v>131</v>
      </c>
      <c r="L6045" t="s">
        <v>16629</v>
      </c>
      <c r="M6045" t="s">
        <v>16628</v>
      </c>
      <c r="N6045">
        <v>3.7222221999999999E-2</v>
      </c>
      <c r="O6045">
        <v>266</v>
      </c>
      <c r="P6045">
        <v>8921</v>
      </c>
      <c r="Q6045">
        <v>0</v>
      </c>
      <c r="R6045">
        <v>0</v>
      </c>
      <c r="S6045">
        <v>0</v>
      </c>
      <c r="T6045">
        <v>0</v>
      </c>
      <c r="U6045">
        <v>9.9011110000000002</v>
      </c>
      <c r="V6045">
        <v>332.05944199999999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2774648</v>
      </c>
      <c r="B6046">
        <v>1</v>
      </c>
      <c r="C6046" t="s">
        <v>76</v>
      </c>
      <c r="D6046" t="s">
        <v>100</v>
      </c>
      <c r="E6046" t="s">
        <v>163</v>
      </c>
      <c r="F6046" t="s">
        <v>16630</v>
      </c>
      <c r="G6046" t="s">
        <v>199</v>
      </c>
      <c r="H6046" t="s">
        <v>47</v>
      </c>
      <c r="I6046" t="s">
        <v>129</v>
      </c>
      <c r="J6046" t="s">
        <v>130</v>
      </c>
      <c r="K6046" t="s">
        <v>131</v>
      </c>
      <c r="L6046" t="s">
        <v>16631</v>
      </c>
      <c r="M6046" t="s">
        <v>16632</v>
      </c>
      <c r="N6046">
        <v>5.1438888880000002</v>
      </c>
      <c r="O6046">
        <v>99</v>
      </c>
      <c r="P6046">
        <v>296</v>
      </c>
      <c r="Q6046">
        <v>0</v>
      </c>
      <c r="R6046">
        <v>0</v>
      </c>
      <c r="S6046">
        <v>0</v>
      </c>
      <c r="T6046">
        <v>0</v>
      </c>
      <c r="U6046">
        <v>509.245</v>
      </c>
      <c r="V6046">
        <v>1522.591111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2774666</v>
      </c>
      <c r="B6047">
        <v>1</v>
      </c>
      <c r="C6047" t="s">
        <v>76</v>
      </c>
      <c r="D6047" t="s">
        <v>106</v>
      </c>
      <c r="E6047" t="s">
        <v>153</v>
      </c>
      <c r="F6047" t="s">
        <v>16633</v>
      </c>
      <c r="G6047" t="s">
        <v>155</v>
      </c>
      <c r="H6047" t="s">
        <v>46</v>
      </c>
      <c r="I6047" t="s">
        <v>129</v>
      </c>
      <c r="J6047" t="s">
        <v>130</v>
      </c>
      <c r="K6047" t="s">
        <v>131</v>
      </c>
      <c r="L6047" t="s">
        <v>16634</v>
      </c>
      <c r="M6047" t="s">
        <v>16635</v>
      </c>
      <c r="N6047">
        <v>1.1030555550000001</v>
      </c>
      <c r="O6047">
        <v>0</v>
      </c>
      <c r="P6047">
        <v>3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3.309167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2774655</v>
      </c>
      <c r="B6048">
        <v>1</v>
      </c>
      <c r="C6048" t="s">
        <v>76</v>
      </c>
      <c r="D6048" t="s">
        <v>85</v>
      </c>
      <c r="E6048" t="s">
        <v>167</v>
      </c>
      <c r="F6048" t="s">
        <v>16636</v>
      </c>
      <c r="G6048" t="s">
        <v>2281</v>
      </c>
      <c r="H6048" t="s">
        <v>46</v>
      </c>
      <c r="I6048" t="s">
        <v>129</v>
      </c>
      <c r="J6048" t="s">
        <v>130</v>
      </c>
      <c r="K6048" t="s">
        <v>131</v>
      </c>
      <c r="L6048" t="s">
        <v>16637</v>
      </c>
      <c r="M6048" t="s">
        <v>16638</v>
      </c>
      <c r="N6048">
        <v>0.67194444399999997</v>
      </c>
      <c r="O6048">
        <v>0</v>
      </c>
      <c r="P6048">
        <v>419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281.54472199999998</v>
      </c>
      <c r="W6048">
        <v>0</v>
      </c>
      <c r="X6048">
        <v>0</v>
      </c>
      <c r="Y6048">
        <v>0</v>
      </c>
      <c r="Z6048">
        <v>0</v>
      </c>
    </row>
    <row r="6049" spans="1:26" x14ac:dyDescent="0.3">
      <c r="A6049">
        <v>2774665</v>
      </c>
      <c r="B6049">
        <v>1</v>
      </c>
      <c r="C6049" t="s">
        <v>76</v>
      </c>
      <c r="D6049" t="s">
        <v>101</v>
      </c>
      <c r="E6049" t="s">
        <v>145</v>
      </c>
      <c r="F6049" t="s">
        <v>16639</v>
      </c>
      <c r="G6049" t="s">
        <v>128</v>
      </c>
      <c r="H6049" t="s">
        <v>46</v>
      </c>
      <c r="I6049" t="s">
        <v>129</v>
      </c>
      <c r="J6049" t="s">
        <v>130</v>
      </c>
      <c r="K6049" t="s">
        <v>131</v>
      </c>
      <c r="L6049" t="s">
        <v>16640</v>
      </c>
      <c r="M6049" t="s">
        <v>16641</v>
      </c>
      <c r="N6049">
        <v>2.2324999999999999</v>
      </c>
      <c r="O6049">
        <v>0</v>
      </c>
      <c r="P6049">
        <v>39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87.067499999999995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2774673</v>
      </c>
      <c r="B6050">
        <v>1</v>
      </c>
      <c r="C6050" t="s">
        <v>76</v>
      </c>
      <c r="D6050" t="s">
        <v>80</v>
      </c>
      <c r="E6050" t="s">
        <v>158</v>
      </c>
      <c r="F6050" t="s">
        <v>16642</v>
      </c>
      <c r="G6050" t="s">
        <v>199</v>
      </c>
      <c r="H6050" t="s">
        <v>47</v>
      </c>
      <c r="I6050" t="s">
        <v>129</v>
      </c>
      <c r="J6050" t="s">
        <v>130</v>
      </c>
      <c r="K6050" t="s">
        <v>131</v>
      </c>
      <c r="L6050" t="s">
        <v>16643</v>
      </c>
      <c r="M6050" t="s">
        <v>16644</v>
      </c>
      <c r="N6050">
        <v>1.8888888880000001</v>
      </c>
      <c r="O6050">
        <v>37</v>
      </c>
      <c r="P6050">
        <v>3366</v>
      </c>
      <c r="Q6050">
        <v>0</v>
      </c>
      <c r="R6050">
        <v>0</v>
      </c>
      <c r="S6050">
        <v>0</v>
      </c>
      <c r="T6050">
        <v>0</v>
      </c>
      <c r="U6050">
        <v>69.888889000000006</v>
      </c>
      <c r="V6050">
        <v>6357.9999969999999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2774683</v>
      </c>
      <c r="B6051">
        <v>1</v>
      </c>
      <c r="C6051" t="s">
        <v>76</v>
      </c>
      <c r="D6051" t="s">
        <v>92</v>
      </c>
      <c r="E6051" t="s">
        <v>126</v>
      </c>
      <c r="F6051" t="s">
        <v>16645</v>
      </c>
      <c r="G6051" t="s">
        <v>128</v>
      </c>
      <c r="H6051" t="s">
        <v>46</v>
      </c>
      <c r="I6051" t="s">
        <v>129</v>
      </c>
      <c r="J6051" t="s">
        <v>130</v>
      </c>
      <c r="K6051" t="s">
        <v>131</v>
      </c>
      <c r="L6051" t="s">
        <v>16646</v>
      </c>
      <c r="M6051" t="s">
        <v>16647</v>
      </c>
      <c r="N6051">
        <v>1.1044444440000001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33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36.446666999999998</v>
      </c>
    </row>
    <row r="6052" spans="1:26" x14ac:dyDescent="0.3">
      <c r="A6052">
        <v>2774681</v>
      </c>
      <c r="B6052">
        <v>1</v>
      </c>
      <c r="C6052" t="s">
        <v>76</v>
      </c>
      <c r="D6052" t="s">
        <v>95</v>
      </c>
      <c r="E6052" t="s">
        <v>222</v>
      </c>
      <c r="F6052" t="s">
        <v>16648</v>
      </c>
      <c r="G6052" t="s">
        <v>199</v>
      </c>
      <c r="H6052" t="s">
        <v>47</v>
      </c>
      <c r="I6052" t="s">
        <v>129</v>
      </c>
      <c r="J6052" t="s">
        <v>130</v>
      </c>
      <c r="K6052" t="s">
        <v>131</v>
      </c>
      <c r="L6052" t="s">
        <v>16649</v>
      </c>
      <c r="M6052" t="s">
        <v>16650</v>
      </c>
      <c r="N6052">
        <v>0.193333333</v>
      </c>
      <c r="O6052">
        <v>0</v>
      </c>
      <c r="P6052">
        <v>0</v>
      </c>
      <c r="Q6052">
        <v>22</v>
      </c>
      <c r="R6052">
        <v>5364</v>
      </c>
      <c r="S6052">
        <v>38</v>
      </c>
      <c r="T6052">
        <v>1587</v>
      </c>
      <c r="U6052">
        <v>0</v>
      </c>
      <c r="V6052">
        <v>0</v>
      </c>
      <c r="W6052">
        <v>4.2533329999999996</v>
      </c>
      <c r="X6052">
        <v>1037.039998</v>
      </c>
      <c r="Y6052">
        <v>7.3466670000000001</v>
      </c>
      <c r="Z6052">
        <v>306.819999</v>
      </c>
    </row>
    <row r="6053" spans="1:26" x14ac:dyDescent="0.3">
      <c r="A6053">
        <v>2774688</v>
      </c>
      <c r="B6053">
        <v>1</v>
      </c>
      <c r="C6053" t="s">
        <v>76</v>
      </c>
      <c r="D6053" t="s">
        <v>93</v>
      </c>
      <c r="E6053" t="s">
        <v>222</v>
      </c>
      <c r="F6053" t="s">
        <v>16651</v>
      </c>
      <c r="G6053" t="s">
        <v>199</v>
      </c>
      <c r="H6053" t="s">
        <v>47</v>
      </c>
      <c r="I6053" t="s">
        <v>129</v>
      </c>
      <c r="J6053" t="s">
        <v>130</v>
      </c>
      <c r="K6053" t="s">
        <v>131</v>
      </c>
      <c r="L6053" t="s">
        <v>16652</v>
      </c>
      <c r="M6053" t="s">
        <v>16653</v>
      </c>
      <c r="N6053">
        <v>0.61833333300000004</v>
      </c>
      <c r="O6053">
        <v>52</v>
      </c>
      <c r="P6053">
        <v>1963</v>
      </c>
      <c r="Q6053">
        <v>0</v>
      </c>
      <c r="R6053">
        <v>0</v>
      </c>
      <c r="S6053">
        <v>0</v>
      </c>
      <c r="T6053">
        <v>0</v>
      </c>
      <c r="U6053">
        <v>32.153333000000003</v>
      </c>
      <c r="V6053">
        <v>1213.788333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2774687</v>
      </c>
      <c r="B6054">
        <v>1</v>
      </c>
      <c r="C6054" t="s">
        <v>77</v>
      </c>
      <c r="D6054" t="s">
        <v>118</v>
      </c>
      <c r="E6054" t="s">
        <v>163</v>
      </c>
      <c r="F6054" t="s">
        <v>15771</v>
      </c>
      <c r="G6054" t="s">
        <v>199</v>
      </c>
      <c r="H6054" t="s">
        <v>47</v>
      </c>
      <c r="I6054" t="s">
        <v>129</v>
      </c>
      <c r="J6054" t="s">
        <v>130</v>
      </c>
      <c r="K6054" t="s">
        <v>131</v>
      </c>
      <c r="L6054" t="s">
        <v>16654</v>
      </c>
      <c r="M6054" t="s">
        <v>16655</v>
      </c>
      <c r="N6054">
        <v>2.0677777769999999</v>
      </c>
      <c r="O6054">
        <v>1</v>
      </c>
      <c r="P6054">
        <v>1293</v>
      </c>
      <c r="Q6054">
        <v>0</v>
      </c>
      <c r="R6054">
        <v>0</v>
      </c>
      <c r="S6054">
        <v>0</v>
      </c>
      <c r="T6054">
        <v>0</v>
      </c>
      <c r="U6054">
        <v>2.0677780000000001</v>
      </c>
      <c r="V6054">
        <v>2673.6366659999999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2774691</v>
      </c>
      <c r="B6055">
        <v>1</v>
      </c>
      <c r="C6055" t="s">
        <v>76</v>
      </c>
      <c r="D6055" t="s">
        <v>92</v>
      </c>
      <c r="E6055" t="s">
        <v>153</v>
      </c>
      <c r="F6055" t="s">
        <v>16656</v>
      </c>
      <c r="G6055" t="s">
        <v>249</v>
      </c>
      <c r="H6055" t="s">
        <v>46</v>
      </c>
      <c r="I6055" t="s">
        <v>129</v>
      </c>
      <c r="J6055" t="s">
        <v>130</v>
      </c>
      <c r="K6055" t="s">
        <v>131</v>
      </c>
      <c r="L6055" t="s">
        <v>16657</v>
      </c>
      <c r="M6055" t="s">
        <v>16658</v>
      </c>
      <c r="N6055">
        <v>2.8172222219999998</v>
      </c>
      <c r="O6055">
        <v>0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2.8172220000000001</v>
      </c>
      <c r="Y6055">
        <v>0</v>
      </c>
      <c r="Z6055">
        <v>0</v>
      </c>
    </row>
    <row r="6056" spans="1:26" x14ac:dyDescent="0.3">
      <c r="A6056">
        <v>2774692</v>
      </c>
      <c r="B6056">
        <v>1</v>
      </c>
      <c r="C6056" t="s">
        <v>76</v>
      </c>
      <c r="D6056" t="s">
        <v>99</v>
      </c>
      <c r="E6056" t="s">
        <v>158</v>
      </c>
      <c r="F6056" t="s">
        <v>16659</v>
      </c>
      <c r="G6056" t="s">
        <v>199</v>
      </c>
      <c r="H6056" t="s">
        <v>47</v>
      </c>
      <c r="I6056" t="s">
        <v>129</v>
      </c>
      <c r="J6056" t="s">
        <v>130</v>
      </c>
      <c r="K6056" t="s">
        <v>131</v>
      </c>
      <c r="L6056" t="s">
        <v>16660</v>
      </c>
      <c r="M6056" t="s">
        <v>16661</v>
      </c>
      <c r="N6056">
        <v>0.24722222199999999</v>
      </c>
      <c r="O6056">
        <v>2</v>
      </c>
      <c r="P6056">
        <v>360</v>
      </c>
      <c r="Q6056">
        <v>0</v>
      </c>
      <c r="R6056">
        <v>0</v>
      </c>
      <c r="S6056">
        <v>0</v>
      </c>
      <c r="T6056">
        <v>0</v>
      </c>
      <c r="U6056">
        <v>0.49444399999999999</v>
      </c>
      <c r="V6056">
        <v>89</v>
      </c>
      <c r="W6056">
        <v>0</v>
      </c>
      <c r="X6056">
        <v>0</v>
      </c>
      <c r="Y6056">
        <v>0</v>
      </c>
      <c r="Z6056">
        <v>0</v>
      </c>
    </row>
    <row r="6057" spans="1:26" x14ac:dyDescent="0.3">
      <c r="A6057">
        <v>2774697</v>
      </c>
      <c r="B6057">
        <v>1</v>
      </c>
      <c r="C6057" t="s">
        <v>76</v>
      </c>
      <c r="D6057" t="s">
        <v>102</v>
      </c>
      <c r="E6057" t="s">
        <v>222</v>
      </c>
      <c r="F6057" t="s">
        <v>1743</v>
      </c>
      <c r="G6057" t="s">
        <v>199</v>
      </c>
      <c r="H6057" t="s">
        <v>47</v>
      </c>
      <c r="I6057" t="s">
        <v>129</v>
      </c>
      <c r="J6057" t="s">
        <v>130</v>
      </c>
      <c r="K6057" t="s">
        <v>131</v>
      </c>
      <c r="L6057" t="s">
        <v>16662</v>
      </c>
      <c r="M6057" t="s">
        <v>16663</v>
      </c>
      <c r="N6057">
        <v>7.0555555000000006E-2</v>
      </c>
      <c r="O6057">
        <v>97</v>
      </c>
      <c r="P6057">
        <v>411</v>
      </c>
      <c r="Q6057">
        <v>0</v>
      </c>
      <c r="R6057">
        <v>0</v>
      </c>
      <c r="S6057">
        <v>0</v>
      </c>
      <c r="T6057">
        <v>0</v>
      </c>
      <c r="U6057">
        <v>6.8438889999999999</v>
      </c>
      <c r="V6057">
        <v>28.998332999999999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2774702</v>
      </c>
      <c r="B6058">
        <v>1</v>
      </c>
      <c r="C6058" t="s">
        <v>76</v>
      </c>
      <c r="D6058" t="s">
        <v>93</v>
      </c>
      <c r="E6058" t="s">
        <v>163</v>
      </c>
      <c r="F6058" t="s">
        <v>9306</v>
      </c>
      <c r="G6058" t="s">
        <v>364</v>
      </c>
      <c r="H6058" t="s">
        <v>47</v>
      </c>
      <c r="I6058" t="s">
        <v>129</v>
      </c>
      <c r="J6058" t="s">
        <v>130</v>
      </c>
      <c r="K6058" t="s">
        <v>131</v>
      </c>
      <c r="L6058" t="s">
        <v>16664</v>
      </c>
      <c r="M6058" t="s">
        <v>16665</v>
      </c>
      <c r="N6058">
        <v>1.5505555550000001</v>
      </c>
      <c r="O6058">
        <v>3</v>
      </c>
      <c r="P6058">
        <v>1130</v>
      </c>
      <c r="Q6058">
        <v>0</v>
      </c>
      <c r="R6058">
        <v>0</v>
      </c>
      <c r="S6058">
        <v>0</v>
      </c>
      <c r="T6058">
        <v>0</v>
      </c>
      <c r="U6058">
        <v>4.6516669999999998</v>
      </c>
      <c r="V6058">
        <v>1752.1277769999999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2774642</v>
      </c>
      <c r="B6059">
        <v>2</v>
      </c>
      <c r="C6059" t="s">
        <v>76</v>
      </c>
      <c r="D6059" t="s">
        <v>79</v>
      </c>
      <c r="E6059" t="s">
        <v>167</v>
      </c>
      <c r="F6059" t="s">
        <v>13715</v>
      </c>
      <c r="G6059" t="s">
        <v>155</v>
      </c>
      <c r="H6059" t="s">
        <v>46</v>
      </c>
      <c r="I6059" t="s">
        <v>129</v>
      </c>
      <c r="J6059" t="s">
        <v>130</v>
      </c>
      <c r="K6059" t="s">
        <v>131</v>
      </c>
      <c r="L6059" t="s">
        <v>16626</v>
      </c>
      <c r="M6059" t="s">
        <v>16666</v>
      </c>
      <c r="N6059">
        <v>0.40749999999999997</v>
      </c>
      <c r="O6059">
        <v>0</v>
      </c>
      <c r="P6059">
        <v>393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160.14750000000001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2774701</v>
      </c>
      <c r="B6060">
        <v>1</v>
      </c>
      <c r="C6060" t="s">
        <v>76</v>
      </c>
      <c r="D6060" t="s">
        <v>102</v>
      </c>
      <c r="E6060" t="s">
        <v>222</v>
      </c>
      <c r="F6060" t="s">
        <v>1624</v>
      </c>
      <c r="G6060" t="s">
        <v>199</v>
      </c>
      <c r="H6060" t="s">
        <v>47</v>
      </c>
      <c r="I6060" t="s">
        <v>129</v>
      </c>
      <c r="J6060" t="s">
        <v>130</v>
      </c>
      <c r="K6060" t="s">
        <v>131</v>
      </c>
      <c r="L6060" t="s">
        <v>16667</v>
      </c>
      <c r="M6060" t="s">
        <v>16668</v>
      </c>
      <c r="N6060">
        <v>0.16416666599999999</v>
      </c>
      <c r="O6060">
        <v>76</v>
      </c>
      <c r="P6060">
        <v>1975</v>
      </c>
      <c r="Q6060">
        <v>0</v>
      </c>
      <c r="R6060">
        <v>0</v>
      </c>
      <c r="S6060">
        <v>17</v>
      </c>
      <c r="T6060">
        <v>620</v>
      </c>
      <c r="U6060">
        <v>12.476667000000001</v>
      </c>
      <c r="V6060">
        <v>324.22916500000002</v>
      </c>
      <c r="W6060">
        <v>0</v>
      </c>
      <c r="X6060">
        <v>0</v>
      </c>
      <c r="Y6060">
        <v>2.7908330000000001</v>
      </c>
      <c r="Z6060">
        <v>101.783333</v>
      </c>
    </row>
    <row r="6061" spans="1:26" x14ac:dyDescent="0.3">
      <c r="A6061">
        <v>2774704</v>
      </c>
      <c r="B6061">
        <v>1</v>
      </c>
      <c r="C6061" t="s">
        <v>76</v>
      </c>
      <c r="D6061" t="s">
        <v>87</v>
      </c>
      <c r="E6061" t="s">
        <v>222</v>
      </c>
      <c r="F6061" t="s">
        <v>16669</v>
      </c>
      <c r="G6061" t="s">
        <v>199</v>
      </c>
      <c r="H6061" t="s">
        <v>47</v>
      </c>
      <c r="I6061" t="s">
        <v>129</v>
      </c>
      <c r="J6061" t="s">
        <v>130</v>
      </c>
      <c r="K6061" t="s">
        <v>131</v>
      </c>
      <c r="L6061" t="s">
        <v>16670</v>
      </c>
      <c r="M6061" t="s">
        <v>16671</v>
      </c>
      <c r="N6061">
        <v>0.22083333299999999</v>
      </c>
      <c r="O6061">
        <v>0</v>
      </c>
      <c r="P6061">
        <v>0</v>
      </c>
      <c r="Q6061">
        <v>58</v>
      </c>
      <c r="R6061">
        <v>588</v>
      </c>
      <c r="S6061">
        <v>0</v>
      </c>
      <c r="T6061">
        <v>0</v>
      </c>
      <c r="U6061">
        <v>0</v>
      </c>
      <c r="V6061">
        <v>0</v>
      </c>
      <c r="W6061">
        <v>12.808332999999999</v>
      </c>
      <c r="X6061">
        <v>129.85</v>
      </c>
      <c r="Y6061">
        <v>0</v>
      </c>
      <c r="Z6061">
        <v>0</v>
      </c>
    </row>
    <row r="6062" spans="1:26" x14ac:dyDescent="0.3">
      <c r="A6062">
        <v>2774763</v>
      </c>
      <c r="B6062">
        <v>1</v>
      </c>
      <c r="C6062" t="s">
        <v>76</v>
      </c>
      <c r="D6062" t="s">
        <v>92</v>
      </c>
      <c r="E6062" t="s">
        <v>126</v>
      </c>
      <c r="F6062" t="s">
        <v>16672</v>
      </c>
      <c r="G6062" t="s">
        <v>371</v>
      </c>
      <c r="H6062" t="s">
        <v>46</v>
      </c>
      <c r="I6062" t="s">
        <v>129</v>
      </c>
      <c r="J6062" t="s">
        <v>130</v>
      </c>
      <c r="K6062" t="s">
        <v>131</v>
      </c>
      <c r="L6062" t="s">
        <v>16673</v>
      </c>
      <c r="M6062" t="s">
        <v>16674</v>
      </c>
      <c r="N6062">
        <v>5.0186111110000002</v>
      </c>
      <c r="O6062">
        <v>0</v>
      </c>
      <c r="P6062">
        <v>0</v>
      </c>
      <c r="Q6062">
        <v>0</v>
      </c>
      <c r="R6062">
        <v>27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135.5025</v>
      </c>
      <c r="Y6062">
        <v>0</v>
      </c>
      <c r="Z6062">
        <v>0</v>
      </c>
    </row>
    <row r="6063" spans="1:26" x14ac:dyDescent="0.3">
      <c r="A6063">
        <v>2774707</v>
      </c>
      <c r="B6063">
        <v>1</v>
      </c>
      <c r="C6063" t="s">
        <v>76</v>
      </c>
      <c r="D6063" t="s">
        <v>85</v>
      </c>
      <c r="E6063" t="s">
        <v>222</v>
      </c>
      <c r="F6063" t="s">
        <v>3020</v>
      </c>
      <c r="G6063" t="s">
        <v>199</v>
      </c>
      <c r="H6063" t="s">
        <v>47</v>
      </c>
      <c r="I6063" t="s">
        <v>129</v>
      </c>
      <c r="J6063" t="s">
        <v>130</v>
      </c>
      <c r="K6063" t="s">
        <v>131</v>
      </c>
      <c r="L6063" t="s">
        <v>16675</v>
      </c>
      <c r="M6063" t="s">
        <v>16676</v>
      </c>
      <c r="N6063">
        <v>0.41277777700000001</v>
      </c>
      <c r="O6063">
        <v>10</v>
      </c>
      <c r="P6063">
        <v>890</v>
      </c>
      <c r="Q6063">
        <v>0</v>
      </c>
      <c r="R6063">
        <v>0</v>
      </c>
      <c r="S6063">
        <v>0</v>
      </c>
      <c r="T6063">
        <v>0</v>
      </c>
      <c r="U6063">
        <v>4.1277780000000002</v>
      </c>
      <c r="V6063">
        <v>367.37222200000002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2774709</v>
      </c>
      <c r="B6064">
        <v>1</v>
      </c>
      <c r="C6064" t="s">
        <v>76</v>
      </c>
      <c r="D6064" t="s">
        <v>93</v>
      </c>
      <c r="E6064" t="s">
        <v>158</v>
      </c>
      <c r="F6064" t="s">
        <v>16212</v>
      </c>
      <c r="G6064" t="s">
        <v>199</v>
      </c>
      <c r="H6064" t="s">
        <v>47</v>
      </c>
      <c r="I6064" t="s">
        <v>129</v>
      </c>
      <c r="J6064" t="s">
        <v>130</v>
      </c>
      <c r="K6064" t="s">
        <v>131</v>
      </c>
      <c r="L6064" t="s">
        <v>16677</v>
      </c>
      <c r="M6064" t="s">
        <v>16678</v>
      </c>
      <c r="N6064">
        <v>0.28888888800000001</v>
      </c>
      <c r="O6064">
        <v>22</v>
      </c>
      <c r="P6064">
        <v>1009</v>
      </c>
      <c r="Q6064">
        <v>0</v>
      </c>
      <c r="R6064">
        <v>0</v>
      </c>
      <c r="S6064">
        <v>0</v>
      </c>
      <c r="T6064">
        <v>0</v>
      </c>
      <c r="U6064">
        <v>6.355556</v>
      </c>
      <c r="V6064">
        <v>291.48888799999997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2774710</v>
      </c>
      <c r="B6065">
        <v>1</v>
      </c>
      <c r="C6065" t="s">
        <v>76</v>
      </c>
      <c r="D6065" t="s">
        <v>88</v>
      </c>
      <c r="E6065" t="s">
        <v>163</v>
      </c>
      <c r="F6065" t="s">
        <v>16679</v>
      </c>
      <c r="G6065" t="s">
        <v>199</v>
      </c>
      <c r="H6065" t="s">
        <v>47</v>
      </c>
      <c r="I6065" t="s">
        <v>129</v>
      </c>
      <c r="J6065" t="s">
        <v>130</v>
      </c>
      <c r="K6065" t="s">
        <v>131</v>
      </c>
      <c r="L6065" t="s">
        <v>16680</v>
      </c>
      <c r="M6065" t="s">
        <v>16681</v>
      </c>
      <c r="N6065">
        <v>0.13555555499999999</v>
      </c>
      <c r="O6065">
        <v>5</v>
      </c>
      <c r="P6065">
        <v>765</v>
      </c>
      <c r="Q6065">
        <v>0</v>
      </c>
      <c r="R6065">
        <v>0</v>
      </c>
      <c r="S6065">
        <v>0</v>
      </c>
      <c r="T6065">
        <v>0</v>
      </c>
      <c r="U6065">
        <v>0.67777799999999999</v>
      </c>
      <c r="V6065">
        <v>103.7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2774723</v>
      </c>
      <c r="B6066">
        <v>1</v>
      </c>
      <c r="C6066" t="s">
        <v>76</v>
      </c>
      <c r="D6066" t="s">
        <v>81</v>
      </c>
      <c r="E6066" t="s">
        <v>145</v>
      </c>
      <c r="F6066" t="s">
        <v>13116</v>
      </c>
      <c r="G6066" t="s">
        <v>150</v>
      </c>
      <c r="H6066" t="s">
        <v>46</v>
      </c>
      <c r="I6066" t="s">
        <v>129</v>
      </c>
      <c r="J6066" t="s">
        <v>130</v>
      </c>
      <c r="K6066" t="s">
        <v>131</v>
      </c>
      <c r="L6066" t="s">
        <v>16682</v>
      </c>
      <c r="M6066" t="s">
        <v>16683</v>
      </c>
      <c r="N6066">
        <v>0.71722222199999996</v>
      </c>
      <c r="O6066">
        <v>0</v>
      </c>
      <c r="P6066">
        <v>90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64.55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2774346</v>
      </c>
      <c r="B6067">
        <v>2</v>
      </c>
      <c r="C6067" t="s">
        <v>77</v>
      </c>
      <c r="D6067" t="s">
        <v>124</v>
      </c>
      <c r="E6067" t="s">
        <v>158</v>
      </c>
      <c r="F6067" t="s">
        <v>12433</v>
      </c>
      <c r="G6067" t="s">
        <v>364</v>
      </c>
      <c r="H6067" t="s">
        <v>47</v>
      </c>
      <c r="I6067" t="s">
        <v>129</v>
      </c>
      <c r="J6067" t="s">
        <v>130</v>
      </c>
      <c r="K6067" t="s">
        <v>131</v>
      </c>
      <c r="L6067" t="s">
        <v>16470</v>
      </c>
      <c r="M6067" t="s">
        <v>16684</v>
      </c>
      <c r="N6067">
        <v>0.21722222199999999</v>
      </c>
      <c r="O6067">
        <v>63</v>
      </c>
      <c r="P6067">
        <v>1663</v>
      </c>
      <c r="Q6067">
        <v>0</v>
      </c>
      <c r="R6067">
        <v>0</v>
      </c>
      <c r="S6067">
        <v>0</v>
      </c>
      <c r="T6067">
        <v>0</v>
      </c>
      <c r="U6067">
        <v>13.685</v>
      </c>
      <c r="V6067">
        <v>361.24055499999997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2774725</v>
      </c>
      <c r="B6068">
        <v>1</v>
      </c>
      <c r="C6068" t="s">
        <v>76</v>
      </c>
      <c r="D6068" t="s">
        <v>92</v>
      </c>
      <c r="E6068" t="s">
        <v>153</v>
      </c>
      <c r="F6068" t="s">
        <v>16685</v>
      </c>
      <c r="G6068" t="s">
        <v>249</v>
      </c>
      <c r="H6068" t="s">
        <v>46</v>
      </c>
      <c r="I6068" t="s">
        <v>129</v>
      </c>
      <c r="J6068" t="s">
        <v>130</v>
      </c>
      <c r="K6068" t="s">
        <v>131</v>
      </c>
      <c r="L6068" t="s">
        <v>16686</v>
      </c>
      <c r="M6068" t="s">
        <v>16687</v>
      </c>
      <c r="N6068">
        <v>3.5108333329999999</v>
      </c>
      <c r="O6068">
        <v>0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3.5108329999999999</v>
      </c>
      <c r="Y6068">
        <v>0</v>
      </c>
      <c r="Z6068">
        <v>0</v>
      </c>
    </row>
    <row r="6069" spans="1:26" x14ac:dyDescent="0.3">
      <c r="A6069">
        <v>2774733</v>
      </c>
      <c r="B6069">
        <v>1</v>
      </c>
      <c r="C6069" t="s">
        <v>76</v>
      </c>
      <c r="D6069" t="s">
        <v>78</v>
      </c>
      <c r="E6069" t="s">
        <v>153</v>
      </c>
      <c r="F6069" t="s">
        <v>12093</v>
      </c>
      <c r="G6069" t="s">
        <v>206</v>
      </c>
      <c r="H6069" t="s">
        <v>46</v>
      </c>
      <c r="I6069" t="s">
        <v>129</v>
      </c>
      <c r="J6069" t="s">
        <v>130</v>
      </c>
      <c r="K6069" t="s">
        <v>131</v>
      </c>
      <c r="L6069" t="s">
        <v>16688</v>
      </c>
      <c r="M6069" t="s">
        <v>16689</v>
      </c>
      <c r="N6069">
        <v>1.3080555549999999</v>
      </c>
      <c r="O6069">
        <v>0</v>
      </c>
      <c r="P6069">
        <v>19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24.853055999999999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2774910</v>
      </c>
      <c r="B6070">
        <v>1</v>
      </c>
      <c r="C6070" t="s">
        <v>76</v>
      </c>
      <c r="D6070" t="s">
        <v>99</v>
      </c>
      <c r="E6070" t="s">
        <v>163</v>
      </c>
      <c r="F6070" t="s">
        <v>14002</v>
      </c>
      <c r="G6070" t="s">
        <v>2947</v>
      </c>
      <c r="H6070" t="s">
        <v>47</v>
      </c>
      <c r="I6070" t="s">
        <v>129</v>
      </c>
      <c r="J6070" t="s">
        <v>130</v>
      </c>
      <c r="K6070" t="s">
        <v>131</v>
      </c>
      <c r="L6070" t="s">
        <v>16690</v>
      </c>
      <c r="M6070" t="s">
        <v>16691</v>
      </c>
      <c r="N6070">
        <v>1.738888888</v>
      </c>
      <c r="O6070">
        <v>0</v>
      </c>
      <c r="P6070">
        <v>116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201.71111099999999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2774737</v>
      </c>
      <c r="B6071">
        <v>1</v>
      </c>
      <c r="C6071" t="s">
        <v>76</v>
      </c>
      <c r="D6071" t="s">
        <v>87</v>
      </c>
      <c r="E6071" t="s">
        <v>158</v>
      </c>
      <c r="F6071" t="s">
        <v>16692</v>
      </c>
      <c r="G6071" t="s">
        <v>199</v>
      </c>
      <c r="H6071" t="s">
        <v>47</v>
      </c>
      <c r="I6071" t="s">
        <v>339</v>
      </c>
      <c r="J6071" t="s">
        <v>130</v>
      </c>
      <c r="K6071" t="s">
        <v>131</v>
      </c>
      <c r="L6071" t="s">
        <v>16693</v>
      </c>
      <c r="M6071" t="s">
        <v>16694</v>
      </c>
      <c r="N6071">
        <v>1.3888888E-2</v>
      </c>
      <c r="O6071">
        <v>0</v>
      </c>
      <c r="P6071">
        <v>0</v>
      </c>
      <c r="Q6071">
        <v>55</v>
      </c>
      <c r="R6071">
        <v>23</v>
      </c>
      <c r="S6071">
        <v>0</v>
      </c>
      <c r="T6071">
        <v>0</v>
      </c>
      <c r="U6071">
        <v>0</v>
      </c>
      <c r="V6071">
        <v>0</v>
      </c>
      <c r="W6071">
        <v>0.76388900000000004</v>
      </c>
      <c r="X6071">
        <v>0.31944400000000001</v>
      </c>
      <c r="Y6071">
        <v>0</v>
      </c>
      <c r="Z6071">
        <v>0</v>
      </c>
    </row>
    <row r="6072" spans="1:26" x14ac:dyDescent="0.3">
      <c r="A6072">
        <v>2774742</v>
      </c>
      <c r="B6072">
        <v>1</v>
      </c>
      <c r="C6072" t="s">
        <v>76</v>
      </c>
      <c r="D6072" t="s">
        <v>99</v>
      </c>
      <c r="E6072" t="s">
        <v>158</v>
      </c>
      <c r="F6072" t="s">
        <v>6240</v>
      </c>
      <c r="G6072" t="s">
        <v>199</v>
      </c>
      <c r="H6072" t="s">
        <v>47</v>
      </c>
      <c r="I6072" t="s">
        <v>129</v>
      </c>
      <c r="J6072" t="s">
        <v>130</v>
      </c>
      <c r="K6072" t="s">
        <v>131</v>
      </c>
      <c r="L6072" t="s">
        <v>16695</v>
      </c>
      <c r="M6072" t="s">
        <v>16696</v>
      </c>
      <c r="N6072">
        <v>0.12055555499999999</v>
      </c>
      <c r="O6072">
        <v>63</v>
      </c>
      <c r="P6072">
        <v>3250</v>
      </c>
      <c r="Q6072">
        <v>0</v>
      </c>
      <c r="R6072">
        <v>0</v>
      </c>
      <c r="S6072">
        <v>0</v>
      </c>
      <c r="T6072">
        <v>0</v>
      </c>
      <c r="U6072">
        <v>7.5949999999999998</v>
      </c>
      <c r="V6072">
        <v>391.80555399999997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2774743</v>
      </c>
      <c r="B6073">
        <v>1</v>
      </c>
      <c r="C6073" t="s">
        <v>76</v>
      </c>
      <c r="D6073" t="s">
        <v>99</v>
      </c>
      <c r="E6073" t="s">
        <v>153</v>
      </c>
      <c r="F6073" t="s">
        <v>16697</v>
      </c>
      <c r="G6073" t="s">
        <v>206</v>
      </c>
      <c r="H6073" t="s">
        <v>46</v>
      </c>
      <c r="I6073" t="s">
        <v>129</v>
      </c>
      <c r="J6073" t="s">
        <v>130</v>
      </c>
      <c r="K6073" t="s">
        <v>131</v>
      </c>
      <c r="L6073" t="s">
        <v>16698</v>
      </c>
      <c r="M6073" t="s">
        <v>16699</v>
      </c>
      <c r="N6073">
        <v>6.9269444440000001</v>
      </c>
      <c r="O6073">
        <v>0</v>
      </c>
      <c r="P6073">
        <v>6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41.561667</v>
      </c>
      <c r="W6073">
        <v>0</v>
      </c>
      <c r="X6073">
        <v>0</v>
      </c>
      <c r="Y6073">
        <v>0</v>
      </c>
      <c r="Z6073">
        <v>0</v>
      </c>
    </row>
    <row r="6074" spans="1:26" x14ac:dyDescent="0.3">
      <c r="A6074">
        <v>2774745</v>
      </c>
      <c r="B6074">
        <v>1</v>
      </c>
      <c r="C6074" t="s">
        <v>76</v>
      </c>
      <c r="D6074" t="s">
        <v>97</v>
      </c>
      <c r="E6074" t="s">
        <v>163</v>
      </c>
      <c r="F6074" t="s">
        <v>16700</v>
      </c>
      <c r="G6074" t="s">
        <v>1097</v>
      </c>
      <c r="H6074" t="s">
        <v>47</v>
      </c>
      <c r="I6074" t="s">
        <v>129</v>
      </c>
      <c r="J6074" t="s">
        <v>130</v>
      </c>
      <c r="K6074" t="s">
        <v>131</v>
      </c>
      <c r="L6074" t="s">
        <v>16701</v>
      </c>
      <c r="M6074" t="s">
        <v>16702</v>
      </c>
      <c r="N6074">
        <v>7.4941666659999999</v>
      </c>
      <c r="O6074">
        <v>0</v>
      </c>
      <c r="P6074">
        <v>144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1079.1600000000001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2774754</v>
      </c>
      <c r="B6075">
        <v>1</v>
      </c>
      <c r="C6075" t="s">
        <v>76</v>
      </c>
      <c r="D6075" t="s">
        <v>78</v>
      </c>
      <c r="E6075" t="s">
        <v>126</v>
      </c>
      <c r="F6075" t="s">
        <v>16703</v>
      </c>
      <c r="G6075" t="s">
        <v>1679</v>
      </c>
      <c r="H6075" t="s">
        <v>46</v>
      </c>
      <c r="I6075" t="s">
        <v>129</v>
      </c>
      <c r="J6075" t="s">
        <v>130</v>
      </c>
      <c r="K6075" t="s">
        <v>131</v>
      </c>
      <c r="L6075" t="s">
        <v>16704</v>
      </c>
      <c r="M6075" t="s">
        <v>16705</v>
      </c>
      <c r="N6075">
        <v>2.6475</v>
      </c>
      <c r="O6075">
        <v>0</v>
      </c>
      <c r="P6075">
        <v>31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82.072500000000005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2774702</v>
      </c>
      <c r="B6076">
        <v>2</v>
      </c>
      <c r="C6076" t="s">
        <v>76</v>
      </c>
      <c r="D6076" t="s">
        <v>93</v>
      </c>
      <c r="E6076" t="s">
        <v>163</v>
      </c>
      <c r="F6076" t="s">
        <v>15102</v>
      </c>
      <c r="G6076" t="s">
        <v>364</v>
      </c>
      <c r="H6076" t="s">
        <v>47</v>
      </c>
      <c r="I6076" t="s">
        <v>129</v>
      </c>
      <c r="J6076" t="s">
        <v>130</v>
      </c>
      <c r="K6076" t="s">
        <v>131</v>
      </c>
      <c r="L6076" t="s">
        <v>16665</v>
      </c>
      <c r="M6076" t="s">
        <v>16706</v>
      </c>
      <c r="N6076">
        <v>0.74888888799999997</v>
      </c>
      <c r="O6076">
        <v>25</v>
      </c>
      <c r="P6076">
        <v>2536</v>
      </c>
      <c r="Q6076">
        <v>0</v>
      </c>
      <c r="R6076">
        <v>0</v>
      </c>
      <c r="S6076">
        <v>0</v>
      </c>
      <c r="T6076">
        <v>0</v>
      </c>
      <c r="U6076">
        <v>18.722221999999999</v>
      </c>
      <c r="V6076">
        <v>1899.1822199999999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2774758</v>
      </c>
      <c r="B6077">
        <v>1</v>
      </c>
      <c r="C6077" t="s">
        <v>77</v>
      </c>
      <c r="D6077" t="s">
        <v>109</v>
      </c>
      <c r="E6077" t="s">
        <v>163</v>
      </c>
      <c r="F6077" t="s">
        <v>16707</v>
      </c>
      <c r="G6077" t="s">
        <v>2947</v>
      </c>
      <c r="H6077" t="s">
        <v>47</v>
      </c>
      <c r="I6077" t="s">
        <v>129</v>
      </c>
      <c r="J6077" t="s">
        <v>130</v>
      </c>
      <c r="K6077" t="s">
        <v>131</v>
      </c>
      <c r="L6077" t="s">
        <v>16708</v>
      </c>
      <c r="M6077" t="s">
        <v>16709</v>
      </c>
      <c r="N6077">
        <v>4.0905555549999999</v>
      </c>
      <c r="O6077">
        <v>2</v>
      </c>
      <c r="P6077">
        <v>34</v>
      </c>
      <c r="Q6077">
        <v>0</v>
      </c>
      <c r="R6077">
        <v>0</v>
      </c>
      <c r="S6077">
        <v>0</v>
      </c>
      <c r="T6077">
        <v>0</v>
      </c>
      <c r="U6077">
        <v>8.1811109999999996</v>
      </c>
      <c r="V6077">
        <v>139.078889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2774761</v>
      </c>
      <c r="B6078">
        <v>1</v>
      </c>
      <c r="C6078" t="s">
        <v>76</v>
      </c>
      <c r="D6078" t="s">
        <v>100</v>
      </c>
      <c r="E6078" t="s">
        <v>126</v>
      </c>
      <c r="F6078" t="s">
        <v>16710</v>
      </c>
      <c r="G6078" t="s">
        <v>578</v>
      </c>
      <c r="H6078" t="s">
        <v>46</v>
      </c>
      <c r="I6078" t="s">
        <v>129</v>
      </c>
      <c r="J6078" t="s">
        <v>15</v>
      </c>
      <c r="K6078" t="s">
        <v>131</v>
      </c>
      <c r="L6078" t="s">
        <v>16711</v>
      </c>
      <c r="M6078" t="s">
        <v>16712</v>
      </c>
      <c r="N6078">
        <v>7.9908333330000003</v>
      </c>
      <c r="O6078">
        <v>0</v>
      </c>
      <c r="P6078">
        <v>141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1126.7075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2774762</v>
      </c>
      <c r="B6079">
        <v>1</v>
      </c>
      <c r="C6079" t="s">
        <v>77</v>
      </c>
      <c r="D6079" t="s">
        <v>118</v>
      </c>
      <c r="E6079" t="s">
        <v>163</v>
      </c>
      <c r="F6079" t="s">
        <v>16713</v>
      </c>
      <c r="G6079" t="s">
        <v>1799</v>
      </c>
      <c r="H6079" t="s">
        <v>47</v>
      </c>
      <c r="I6079" t="s">
        <v>129</v>
      </c>
      <c r="J6079" t="s">
        <v>130</v>
      </c>
      <c r="K6079" t="s">
        <v>131</v>
      </c>
      <c r="L6079" t="s">
        <v>16714</v>
      </c>
      <c r="M6079" t="s">
        <v>16715</v>
      </c>
      <c r="N6079">
        <v>5.0475000000000003</v>
      </c>
      <c r="O6079">
        <v>1</v>
      </c>
      <c r="P6079">
        <v>1293</v>
      </c>
      <c r="Q6079">
        <v>0</v>
      </c>
      <c r="R6079">
        <v>0</v>
      </c>
      <c r="S6079">
        <v>0</v>
      </c>
      <c r="T6079">
        <v>0</v>
      </c>
      <c r="U6079">
        <v>5.0475000000000003</v>
      </c>
      <c r="V6079">
        <v>6526.4174999999996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2774764</v>
      </c>
      <c r="B6080">
        <v>1</v>
      </c>
      <c r="C6080" t="s">
        <v>77</v>
      </c>
      <c r="D6080" t="s">
        <v>118</v>
      </c>
      <c r="E6080" t="s">
        <v>138</v>
      </c>
      <c r="F6080" t="s">
        <v>1774</v>
      </c>
      <c r="G6080" t="s">
        <v>2917</v>
      </c>
      <c r="H6080" t="s">
        <v>47</v>
      </c>
      <c r="I6080" t="s">
        <v>129</v>
      </c>
      <c r="J6080" t="s">
        <v>130</v>
      </c>
      <c r="K6080" t="s">
        <v>131</v>
      </c>
      <c r="L6080" t="s">
        <v>16716</v>
      </c>
      <c r="M6080" t="s">
        <v>16717</v>
      </c>
      <c r="N6080">
        <v>2.2863888879999998</v>
      </c>
      <c r="O6080">
        <v>36</v>
      </c>
      <c r="P6080">
        <v>11449</v>
      </c>
      <c r="Q6080">
        <v>0</v>
      </c>
      <c r="R6080">
        <v>0</v>
      </c>
      <c r="S6080">
        <v>58</v>
      </c>
      <c r="T6080">
        <v>1165</v>
      </c>
      <c r="U6080">
        <v>82.31</v>
      </c>
      <c r="V6080">
        <v>26176.866378999999</v>
      </c>
      <c r="W6080">
        <v>0</v>
      </c>
      <c r="X6080">
        <v>0</v>
      </c>
      <c r="Y6080">
        <v>132.610556</v>
      </c>
      <c r="Z6080">
        <v>2663.643055</v>
      </c>
    </row>
    <row r="6081" spans="1:26" x14ac:dyDescent="0.3">
      <c r="A6081">
        <v>2774765</v>
      </c>
      <c r="B6081">
        <v>1</v>
      </c>
      <c r="C6081" t="s">
        <v>77</v>
      </c>
      <c r="D6081" t="s">
        <v>114</v>
      </c>
      <c r="E6081" t="s">
        <v>126</v>
      </c>
      <c r="F6081" t="s">
        <v>16718</v>
      </c>
      <c r="G6081" t="s">
        <v>160</v>
      </c>
      <c r="H6081" t="s">
        <v>46</v>
      </c>
      <c r="I6081" t="s">
        <v>129</v>
      </c>
      <c r="J6081" t="s">
        <v>130</v>
      </c>
      <c r="K6081" t="s">
        <v>131</v>
      </c>
      <c r="L6081" t="s">
        <v>16719</v>
      </c>
      <c r="M6081" t="s">
        <v>16720</v>
      </c>
      <c r="N6081">
        <v>0.118333333</v>
      </c>
      <c r="O6081">
        <v>0</v>
      </c>
      <c r="P6081">
        <v>47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5.5616669999999999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2774910</v>
      </c>
      <c r="B6082">
        <v>2</v>
      </c>
      <c r="C6082" t="s">
        <v>76</v>
      </c>
      <c r="D6082" t="s">
        <v>99</v>
      </c>
      <c r="E6082" t="s">
        <v>158</v>
      </c>
      <c r="F6082" t="s">
        <v>5757</v>
      </c>
      <c r="G6082" t="s">
        <v>2947</v>
      </c>
      <c r="H6082" t="s">
        <v>47</v>
      </c>
      <c r="I6082" t="s">
        <v>129</v>
      </c>
      <c r="J6082" t="s">
        <v>130</v>
      </c>
      <c r="K6082" t="s">
        <v>131</v>
      </c>
      <c r="L6082" t="s">
        <v>16691</v>
      </c>
      <c r="M6082" t="s">
        <v>16721</v>
      </c>
      <c r="N6082">
        <v>7.5588888880000003</v>
      </c>
      <c r="O6082">
        <v>63</v>
      </c>
      <c r="P6082">
        <v>3250</v>
      </c>
      <c r="Q6082">
        <v>0</v>
      </c>
      <c r="R6082">
        <v>0</v>
      </c>
      <c r="S6082">
        <v>0</v>
      </c>
      <c r="T6082">
        <v>0</v>
      </c>
      <c r="U6082">
        <v>476.21</v>
      </c>
      <c r="V6082">
        <v>24566.388886000001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2774765</v>
      </c>
      <c r="B6083">
        <v>2</v>
      </c>
      <c r="C6083" t="s">
        <v>77</v>
      </c>
      <c r="D6083" t="s">
        <v>114</v>
      </c>
      <c r="E6083" t="s">
        <v>167</v>
      </c>
      <c r="F6083" t="s">
        <v>16722</v>
      </c>
      <c r="G6083" t="s">
        <v>160</v>
      </c>
      <c r="H6083" t="s">
        <v>46</v>
      </c>
      <c r="I6083" t="s">
        <v>129</v>
      </c>
      <c r="J6083" t="s">
        <v>130</v>
      </c>
      <c r="K6083" t="s">
        <v>131</v>
      </c>
      <c r="L6083" t="s">
        <v>16720</v>
      </c>
      <c r="M6083" t="s">
        <v>16723</v>
      </c>
      <c r="N6083">
        <v>0.47861111099999998</v>
      </c>
      <c r="O6083">
        <v>0</v>
      </c>
      <c r="P6083">
        <v>237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113.43083300000001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2774772</v>
      </c>
      <c r="B6084">
        <v>1</v>
      </c>
      <c r="C6084" t="s">
        <v>76</v>
      </c>
      <c r="D6084" t="s">
        <v>102</v>
      </c>
      <c r="E6084" t="s">
        <v>158</v>
      </c>
      <c r="F6084" t="s">
        <v>16724</v>
      </c>
      <c r="G6084" t="s">
        <v>199</v>
      </c>
      <c r="H6084" t="s">
        <v>47</v>
      </c>
      <c r="I6084" t="s">
        <v>339</v>
      </c>
      <c r="J6084" t="s">
        <v>130</v>
      </c>
      <c r="K6084" t="s">
        <v>131</v>
      </c>
      <c r="L6084" t="s">
        <v>16725</v>
      </c>
      <c r="M6084" t="s">
        <v>16726</v>
      </c>
      <c r="N6084">
        <v>1.3333332999999999E-2</v>
      </c>
      <c r="O6084">
        <v>11</v>
      </c>
      <c r="P6084">
        <v>1161</v>
      </c>
      <c r="Q6084">
        <v>0</v>
      </c>
      <c r="R6084">
        <v>0</v>
      </c>
      <c r="S6084">
        <v>0</v>
      </c>
      <c r="T6084">
        <v>96</v>
      </c>
      <c r="U6084">
        <v>0.14666699999999999</v>
      </c>
      <c r="V6084">
        <v>15.48</v>
      </c>
      <c r="W6084">
        <v>0</v>
      </c>
      <c r="X6084">
        <v>0</v>
      </c>
      <c r="Y6084">
        <v>0</v>
      </c>
      <c r="Z6084">
        <v>1.28</v>
      </c>
    </row>
    <row r="6085" spans="1:26" x14ac:dyDescent="0.3">
      <c r="A6085">
        <v>2774776</v>
      </c>
      <c r="B6085">
        <v>1</v>
      </c>
      <c r="C6085" t="s">
        <v>76</v>
      </c>
      <c r="D6085" t="s">
        <v>100</v>
      </c>
      <c r="E6085" t="s">
        <v>158</v>
      </c>
      <c r="F6085" t="s">
        <v>16727</v>
      </c>
      <c r="G6085" t="s">
        <v>199</v>
      </c>
      <c r="H6085" t="s">
        <v>47</v>
      </c>
      <c r="I6085" t="s">
        <v>129</v>
      </c>
      <c r="J6085" t="s">
        <v>130</v>
      </c>
      <c r="K6085" t="s">
        <v>131</v>
      </c>
      <c r="L6085" t="s">
        <v>16728</v>
      </c>
      <c r="M6085" t="s">
        <v>16729</v>
      </c>
      <c r="N6085">
        <v>1.1019444439999999</v>
      </c>
      <c r="O6085">
        <v>72</v>
      </c>
      <c r="P6085">
        <v>38</v>
      </c>
      <c r="Q6085">
        <v>0</v>
      </c>
      <c r="R6085">
        <v>0</v>
      </c>
      <c r="S6085">
        <v>0</v>
      </c>
      <c r="T6085">
        <v>0</v>
      </c>
      <c r="U6085">
        <v>79.34</v>
      </c>
      <c r="V6085">
        <v>41.873888999999998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2774777</v>
      </c>
      <c r="B6086">
        <v>1</v>
      </c>
      <c r="C6086" t="s">
        <v>76</v>
      </c>
      <c r="D6086" t="s">
        <v>99</v>
      </c>
      <c r="E6086" t="s">
        <v>138</v>
      </c>
      <c r="F6086" t="s">
        <v>12793</v>
      </c>
      <c r="G6086" t="s">
        <v>199</v>
      </c>
      <c r="H6086" t="s">
        <v>47</v>
      </c>
      <c r="I6086" t="s">
        <v>339</v>
      </c>
      <c r="J6086" t="s">
        <v>130</v>
      </c>
      <c r="K6086" t="s">
        <v>131</v>
      </c>
      <c r="L6086" t="s">
        <v>16730</v>
      </c>
      <c r="M6086" t="s">
        <v>16731</v>
      </c>
      <c r="N6086">
        <v>4.4722221999999999E-2</v>
      </c>
      <c r="O6086">
        <v>266</v>
      </c>
      <c r="P6086">
        <v>8920</v>
      </c>
      <c r="Q6086">
        <v>0</v>
      </c>
      <c r="R6086">
        <v>0</v>
      </c>
      <c r="S6086">
        <v>0</v>
      </c>
      <c r="T6086">
        <v>0</v>
      </c>
      <c r="U6086">
        <v>11.896110999999999</v>
      </c>
      <c r="V6086">
        <v>398.92221999999998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2774973</v>
      </c>
      <c r="B6087">
        <v>1</v>
      </c>
      <c r="C6087" t="s">
        <v>76</v>
      </c>
      <c r="D6087" t="s">
        <v>100</v>
      </c>
      <c r="E6087" t="s">
        <v>126</v>
      </c>
      <c r="F6087" t="s">
        <v>16732</v>
      </c>
      <c r="G6087" t="s">
        <v>128</v>
      </c>
      <c r="H6087" t="s">
        <v>46</v>
      </c>
      <c r="I6087" t="s">
        <v>129</v>
      </c>
      <c r="J6087" t="s">
        <v>130</v>
      </c>
      <c r="K6087" t="s">
        <v>131</v>
      </c>
      <c r="L6087" t="s">
        <v>16733</v>
      </c>
      <c r="M6087" t="s">
        <v>16734</v>
      </c>
      <c r="N6087">
        <v>7.2891666659999999</v>
      </c>
      <c r="O6087">
        <v>0</v>
      </c>
      <c r="P6087">
        <v>6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43.734999999999999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2774790</v>
      </c>
      <c r="B6088">
        <v>1</v>
      </c>
      <c r="C6088" t="s">
        <v>77</v>
      </c>
      <c r="D6088" t="s">
        <v>110</v>
      </c>
      <c r="E6088" t="s">
        <v>153</v>
      </c>
      <c r="F6088" t="s">
        <v>16735</v>
      </c>
      <c r="G6088" t="s">
        <v>206</v>
      </c>
      <c r="H6088" t="s">
        <v>46</v>
      </c>
      <c r="I6088" t="s">
        <v>129</v>
      </c>
      <c r="J6088" t="s">
        <v>130</v>
      </c>
      <c r="K6088" t="s">
        <v>131</v>
      </c>
      <c r="L6088" t="s">
        <v>16736</v>
      </c>
      <c r="M6088" t="s">
        <v>16737</v>
      </c>
      <c r="N6088">
        <v>1.557222222</v>
      </c>
      <c r="O6088">
        <v>0</v>
      </c>
      <c r="P6088">
        <v>0</v>
      </c>
      <c r="Q6088">
        <v>0</v>
      </c>
      <c r="R6088">
        <v>30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46.716667000000001</v>
      </c>
      <c r="Y6088">
        <v>0</v>
      </c>
      <c r="Z6088">
        <v>0</v>
      </c>
    </row>
    <row r="6089" spans="1:26" x14ac:dyDescent="0.3">
      <c r="A6089">
        <v>2774797</v>
      </c>
      <c r="B6089">
        <v>1</v>
      </c>
      <c r="C6089" t="s">
        <v>76</v>
      </c>
      <c r="D6089" t="s">
        <v>95</v>
      </c>
      <c r="E6089" t="s">
        <v>158</v>
      </c>
      <c r="F6089" t="s">
        <v>10262</v>
      </c>
      <c r="G6089" t="s">
        <v>199</v>
      </c>
      <c r="H6089" t="s">
        <v>47</v>
      </c>
      <c r="I6089" t="s">
        <v>129</v>
      </c>
      <c r="J6089" t="s">
        <v>130</v>
      </c>
      <c r="K6089" t="s">
        <v>131</v>
      </c>
      <c r="L6089" t="s">
        <v>16738</v>
      </c>
      <c r="M6089" t="s">
        <v>16739</v>
      </c>
      <c r="N6089">
        <v>1.4455555550000001</v>
      </c>
      <c r="O6089">
        <v>0</v>
      </c>
      <c r="P6089">
        <v>0</v>
      </c>
      <c r="Q6089">
        <v>0</v>
      </c>
      <c r="R6089">
        <v>0</v>
      </c>
      <c r="S6089">
        <v>5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7.2277779999999998</v>
      </c>
      <c r="Z6089">
        <v>0</v>
      </c>
    </row>
    <row r="6090" spans="1:26" x14ac:dyDescent="0.3">
      <c r="A6090">
        <v>2774800</v>
      </c>
      <c r="B6090">
        <v>1</v>
      </c>
      <c r="C6090" t="s">
        <v>77</v>
      </c>
      <c r="D6090" t="s">
        <v>124</v>
      </c>
      <c r="E6090" t="s">
        <v>158</v>
      </c>
      <c r="F6090" t="s">
        <v>1100</v>
      </c>
      <c r="G6090" t="s">
        <v>199</v>
      </c>
      <c r="H6090" t="s">
        <v>47</v>
      </c>
      <c r="I6090" t="s">
        <v>129</v>
      </c>
      <c r="J6090" t="s">
        <v>130</v>
      </c>
      <c r="K6090" t="s">
        <v>131</v>
      </c>
      <c r="L6090" t="s">
        <v>16740</v>
      </c>
      <c r="M6090" t="s">
        <v>16741</v>
      </c>
      <c r="N6090">
        <v>3.6133333329999999</v>
      </c>
      <c r="O6090">
        <v>4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14.453333000000001</v>
      </c>
      <c r="V6090">
        <v>0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2774803</v>
      </c>
      <c r="B6091">
        <v>1</v>
      </c>
      <c r="C6091" t="s">
        <v>76</v>
      </c>
      <c r="D6091" t="s">
        <v>102</v>
      </c>
      <c r="E6091" t="s">
        <v>126</v>
      </c>
      <c r="F6091" t="s">
        <v>16742</v>
      </c>
      <c r="G6091" t="s">
        <v>128</v>
      </c>
      <c r="H6091" t="s">
        <v>46</v>
      </c>
      <c r="I6091" t="s">
        <v>129</v>
      </c>
      <c r="J6091" t="s">
        <v>130</v>
      </c>
      <c r="K6091" t="s">
        <v>131</v>
      </c>
      <c r="L6091" t="s">
        <v>16743</v>
      </c>
      <c r="M6091" t="s">
        <v>16744</v>
      </c>
      <c r="N6091">
        <v>4.7716666659999998</v>
      </c>
      <c r="O6091">
        <v>0</v>
      </c>
      <c r="P6091">
        <v>3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14.315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2774808</v>
      </c>
      <c r="B6092">
        <v>1</v>
      </c>
      <c r="C6092" t="s">
        <v>76</v>
      </c>
      <c r="D6092" t="s">
        <v>101</v>
      </c>
      <c r="E6092" t="s">
        <v>145</v>
      </c>
      <c r="F6092" t="s">
        <v>16745</v>
      </c>
      <c r="G6092" t="s">
        <v>150</v>
      </c>
      <c r="H6092" t="s">
        <v>46</v>
      </c>
      <c r="I6092" t="s">
        <v>129</v>
      </c>
      <c r="J6092" t="s">
        <v>130</v>
      </c>
      <c r="K6092" t="s">
        <v>131</v>
      </c>
      <c r="L6092" t="s">
        <v>16746</v>
      </c>
      <c r="M6092" t="s">
        <v>16747</v>
      </c>
      <c r="N6092">
        <v>5.4338888880000003</v>
      </c>
      <c r="O6092">
        <v>0</v>
      </c>
      <c r="P6092">
        <v>38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206.48777799999999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2774815</v>
      </c>
      <c r="B6093">
        <v>1</v>
      </c>
      <c r="C6093" t="s">
        <v>77</v>
      </c>
      <c r="D6093" t="s">
        <v>124</v>
      </c>
      <c r="E6093" t="s">
        <v>153</v>
      </c>
      <c r="F6093" t="s">
        <v>16309</v>
      </c>
      <c r="G6093" t="s">
        <v>155</v>
      </c>
      <c r="H6093" t="s">
        <v>46</v>
      </c>
      <c r="I6093" t="s">
        <v>129</v>
      </c>
      <c r="J6093" t="s">
        <v>130</v>
      </c>
      <c r="K6093" t="s">
        <v>131</v>
      </c>
      <c r="L6093" t="s">
        <v>16748</v>
      </c>
      <c r="M6093" t="s">
        <v>16749</v>
      </c>
      <c r="N6093">
        <v>4.3872222220000001</v>
      </c>
      <c r="O6093">
        <v>0</v>
      </c>
      <c r="P6093">
        <v>9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39.484999999999999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2774819</v>
      </c>
      <c r="B6094">
        <v>1</v>
      </c>
      <c r="C6094" t="s">
        <v>76</v>
      </c>
      <c r="D6094" t="s">
        <v>92</v>
      </c>
      <c r="E6094" t="s">
        <v>145</v>
      </c>
      <c r="F6094" t="s">
        <v>16750</v>
      </c>
      <c r="G6094" t="s">
        <v>135</v>
      </c>
      <c r="H6094" t="s">
        <v>46</v>
      </c>
      <c r="I6094" t="s">
        <v>129</v>
      </c>
      <c r="J6094" t="s">
        <v>130</v>
      </c>
      <c r="K6094" t="s">
        <v>131</v>
      </c>
      <c r="L6094" t="s">
        <v>16751</v>
      </c>
      <c r="M6094" t="s">
        <v>16752</v>
      </c>
      <c r="N6094">
        <v>6.8886111110000003</v>
      </c>
      <c r="O6094">
        <v>0</v>
      </c>
      <c r="P6094">
        <v>0</v>
      </c>
      <c r="Q6094">
        <v>0</v>
      </c>
      <c r="R6094">
        <v>91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626.86361099999999</v>
      </c>
      <c r="Y6094">
        <v>0</v>
      </c>
      <c r="Z6094">
        <v>0</v>
      </c>
    </row>
    <row r="6095" spans="1:26" x14ac:dyDescent="0.3">
      <c r="A6095">
        <v>2774822</v>
      </c>
      <c r="B6095">
        <v>1</v>
      </c>
      <c r="C6095" t="s">
        <v>77</v>
      </c>
      <c r="D6095" t="s">
        <v>120</v>
      </c>
      <c r="E6095" t="s">
        <v>126</v>
      </c>
      <c r="F6095" t="s">
        <v>16753</v>
      </c>
      <c r="G6095" t="s">
        <v>128</v>
      </c>
      <c r="H6095" t="s">
        <v>46</v>
      </c>
      <c r="I6095" t="s">
        <v>129</v>
      </c>
      <c r="J6095" t="s">
        <v>130</v>
      </c>
      <c r="K6095" t="s">
        <v>131</v>
      </c>
      <c r="L6095" t="s">
        <v>16754</v>
      </c>
      <c r="M6095" t="s">
        <v>16755</v>
      </c>
      <c r="N6095">
        <v>1.741944444</v>
      </c>
      <c r="O6095">
        <v>0</v>
      </c>
      <c r="P6095">
        <v>0</v>
      </c>
      <c r="Q6095">
        <v>0</v>
      </c>
      <c r="R6095">
        <v>56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97.548889000000003</v>
      </c>
      <c r="Y6095">
        <v>0</v>
      </c>
      <c r="Z6095">
        <v>0</v>
      </c>
    </row>
    <row r="6096" spans="1:26" x14ac:dyDescent="0.3">
      <c r="A6096">
        <v>2774824</v>
      </c>
      <c r="B6096">
        <v>1</v>
      </c>
      <c r="C6096" t="s">
        <v>76</v>
      </c>
      <c r="D6096" t="s">
        <v>82</v>
      </c>
      <c r="E6096" t="s">
        <v>153</v>
      </c>
      <c r="F6096" t="s">
        <v>16756</v>
      </c>
      <c r="G6096" t="s">
        <v>155</v>
      </c>
      <c r="H6096" t="s">
        <v>46</v>
      </c>
      <c r="I6096" t="s">
        <v>129</v>
      </c>
      <c r="J6096" t="s">
        <v>130</v>
      </c>
      <c r="K6096" t="s">
        <v>131</v>
      </c>
      <c r="L6096" t="s">
        <v>16757</v>
      </c>
      <c r="M6096" t="s">
        <v>16758</v>
      </c>
      <c r="N6096">
        <v>8.5761111109999995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8.5761109999999992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2774825</v>
      </c>
      <c r="B6097">
        <v>1</v>
      </c>
      <c r="C6097" t="s">
        <v>77</v>
      </c>
      <c r="D6097" t="s">
        <v>124</v>
      </c>
      <c r="E6097" t="s">
        <v>158</v>
      </c>
      <c r="F6097" t="s">
        <v>1452</v>
      </c>
      <c r="G6097" t="s">
        <v>199</v>
      </c>
      <c r="H6097" t="s">
        <v>47</v>
      </c>
      <c r="I6097" t="s">
        <v>129</v>
      </c>
      <c r="J6097" t="s">
        <v>130</v>
      </c>
      <c r="K6097" t="s">
        <v>131</v>
      </c>
      <c r="L6097" t="s">
        <v>16759</v>
      </c>
      <c r="M6097" t="s">
        <v>16760</v>
      </c>
      <c r="N6097">
        <v>0.49722222199999999</v>
      </c>
      <c r="O6097">
        <v>57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28.341667000000001</v>
      </c>
      <c r="V6097">
        <v>0</v>
      </c>
      <c r="W6097">
        <v>0</v>
      </c>
      <c r="X6097">
        <v>0</v>
      </c>
      <c r="Y6097">
        <v>0</v>
      </c>
      <c r="Z6097">
        <v>0</v>
      </c>
    </row>
    <row r="6098" spans="1:26" x14ac:dyDescent="0.3">
      <c r="A6098">
        <v>2774829</v>
      </c>
      <c r="B6098">
        <v>1</v>
      </c>
      <c r="C6098" t="s">
        <v>76</v>
      </c>
      <c r="D6098" t="s">
        <v>101</v>
      </c>
      <c r="E6098" t="s">
        <v>145</v>
      </c>
      <c r="F6098" t="s">
        <v>16761</v>
      </c>
      <c r="G6098" t="s">
        <v>128</v>
      </c>
      <c r="H6098" t="s">
        <v>46</v>
      </c>
      <c r="I6098" t="s">
        <v>129</v>
      </c>
      <c r="J6098" t="s">
        <v>130</v>
      </c>
      <c r="K6098" t="s">
        <v>131</v>
      </c>
      <c r="L6098" t="s">
        <v>16762</v>
      </c>
      <c r="M6098" t="s">
        <v>16763</v>
      </c>
      <c r="N6098">
        <v>6.4608333330000001</v>
      </c>
      <c r="O6098">
        <v>0</v>
      </c>
      <c r="P6098">
        <v>25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161.52083300000001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2774832</v>
      </c>
      <c r="B6099">
        <v>1</v>
      </c>
      <c r="C6099" t="s">
        <v>76</v>
      </c>
      <c r="D6099" t="s">
        <v>84</v>
      </c>
      <c r="E6099" t="s">
        <v>158</v>
      </c>
      <c r="F6099" t="s">
        <v>15104</v>
      </c>
      <c r="G6099" t="s">
        <v>199</v>
      </c>
      <c r="H6099" t="s">
        <v>47</v>
      </c>
      <c r="I6099" t="s">
        <v>129</v>
      </c>
      <c r="J6099" t="s">
        <v>130</v>
      </c>
      <c r="K6099" t="s">
        <v>131</v>
      </c>
      <c r="L6099" t="s">
        <v>16764</v>
      </c>
      <c r="M6099" t="s">
        <v>16765</v>
      </c>
      <c r="N6099">
        <v>0.30249999999999999</v>
      </c>
      <c r="O6099">
        <v>3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0.90749999999999997</v>
      </c>
      <c r="V6099">
        <v>0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2775109</v>
      </c>
      <c r="B6100">
        <v>1</v>
      </c>
      <c r="C6100" t="s">
        <v>76</v>
      </c>
      <c r="D6100" t="s">
        <v>97</v>
      </c>
      <c r="E6100" t="s">
        <v>126</v>
      </c>
      <c r="F6100" t="s">
        <v>16766</v>
      </c>
      <c r="G6100" t="s">
        <v>578</v>
      </c>
      <c r="H6100" t="s">
        <v>46</v>
      </c>
      <c r="I6100" t="s">
        <v>129</v>
      </c>
      <c r="J6100" t="s">
        <v>15</v>
      </c>
      <c r="K6100" t="s">
        <v>131</v>
      </c>
      <c r="L6100" t="s">
        <v>16767</v>
      </c>
      <c r="M6100" t="s">
        <v>16768</v>
      </c>
      <c r="N6100">
        <v>6.1338888880000004</v>
      </c>
      <c r="O6100">
        <v>0</v>
      </c>
      <c r="P6100">
        <v>18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110.41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2774834</v>
      </c>
      <c r="B6101">
        <v>1</v>
      </c>
      <c r="C6101" t="s">
        <v>76</v>
      </c>
      <c r="D6101" t="s">
        <v>85</v>
      </c>
      <c r="E6101" t="s">
        <v>153</v>
      </c>
      <c r="F6101" t="s">
        <v>16769</v>
      </c>
      <c r="G6101" t="s">
        <v>155</v>
      </c>
      <c r="H6101" t="s">
        <v>46</v>
      </c>
      <c r="I6101" t="s">
        <v>129</v>
      </c>
      <c r="J6101" t="s">
        <v>130</v>
      </c>
      <c r="K6101" t="s">
        <v>131</v>
      </c>
      <c r="L6101" t="s">
        <v>16770</v>
      </c>
      <c r="M6101" t="s">
        <v>16771</v>
      </c>
      <c r="N6101">
        <v>6.6219444440000004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6.6219440000000001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2774845</v>
      </c>
      <c r="B6102">
        <v>1</v>
      </c>
      <c r="C6102" t="s">
        <v>76</v>
      </c>
      <c r="D6102" t="s">
        <v>101</v>
      </c>
      <c r="E6102" t="s">
        <v>126</v>
      </c>
      <c r="F6102" t="s">
        <v>16772</v>
      </c>
      <c r="G6102" t="s">
        <v>128</v>
      </c>
      <c r="H6102" t="s">
        <v>46</v>
      </c>
      <c r="I6102" t="s">
        <v>129</v>
      </c>
      <c r="J6102" t="s">
        <v>130</v>
      </c>
      <c r="K6102" t="s">
        <v>131</v>
      </c>
      <c r="L6102" t="s">
        <v>16773</v>
      </c>
      <c r="M6102" t="s">
        <v>16774</v>
      </c>
      <c r="N6102">
        <v>2.0747222220000001</v>
      </c>
      <c r="O6102">
        <v>0</v>
      </c>
      <c r="P6102">
        <v>38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78.839444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2774854</v>
      </c>
      <c r="B6103">
        <v>1</v>
      </c>
      <c r="C6103" t="s">
        <v>76</v>
      </c>
      <c r="D6103" t="s">
        <v>101</v>
      </c>
      <c r="E6103" t="s">
        <v>163</v>
      </c>
      <c r="F6103" t="s">
        <v>16775</v>
      </c>
      <c r="G6103" t="s">
        <v>264</v>
      </c>
      <c r="H6103" t="s">
        <v>47</v>
      </c>
      <c r="I6103" t="s">
        <v>129</v>
      </c>
      <c r="J6103" t="s">
        <v>130</v>
      </c>
      <c r="K6103" t="s">
        <v>131</v>
      </c>
      <c r="L6103" t="s">
        <v>16773</v>
      </c>
      <c r="M6103" t="s">
        <v>16776</v>
      </c>
      <c r="N6103">
        <v>3.1441666659999998</v>
      </c>
      <c r="O6103">
        <v>16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50.306666999999997</v>
      </c>
      <c r="V6103">
        <v>3.1441669999999999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2774840</v>
      </c>
      <c r="B6104">
        <v>1</v>
      </c>
      <c r="C6104" t="s">
        <v>76</v>
      </c>
      <c r="D6104" t="s">
        <v>88</v>
      </c>
      <c r="E6104" t="s">
        <v>126</v>
      </c>
      <c r="F6104" t="s">
        <v>16777</v>
      </c>
      <c r="G6104" t="s">
        <v>128</v>
      </c>
      <c r="H6104" t="s">
        <v>46</v>
      </c>
      <c r="I6104" t="s">
        <v>129</v>
      </c>
      <c r="J6104" t="s">
        <v>130</v>
      </c>
      <c r="K6104" t="s">
        <v>131</v>
      </c>
      <c r="L6104" t="s">
        <v>16778</v>
      </c>
      <c r="M6104" t="s">
        <v>16779</v>
      </c>
      <c r="N6104">
        <v>2.4905555549999998</v>
      </c>
      <c r="O6104">
        <v>0</v>
      </c>
      <c r="P6104">
        <v>42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104.60333300000001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2774843</v>
      </c>
      <c r="B6105">
        <v>1</v>
      </c>
      <c r="C6105" t="s">
        <v>76</v>
      </c>
      <c r="D6105" t="s">
        <v>84</v>
      </c>
      <c r="E6105" t="s">
        <v>153</v>
      </c>
      <c r="F6105" t="s">
        <v>10647</v>
      </c>
      <c r="G6105" t="s">
        <v>206</v>
      </c>
      <c r="H6105" t="s">
        <v>46</v>
      </c>
      <c r="I6105" t="s">
        <v>129</v>
      </c>
      <c r="J6105" t="s">
        <v>130</v>
      </c>
      <c r="K6105" t="s">
        <v>131</v>
      </c>
      <c r="L6105" t="s">
        <v>16780</v>
      </c>
      <c r="M6105" t="s">
        <v>16781</v>
      </c>
      <c r="N6105">
        <v>1.0986111110000001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1.098611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2774863</v>
      </c>
      <c r="B6106">
        <v>1</v>
      </c>
      <c r="C6106" t="s">
        <v>76</v>
      </c>
      <c r="D6106" t="s">
        <v>91</v>
      </c>
      <c r="E6106" t="s">
        <v>153</v>
      </c>
      <c r="F6106" t="s">
        <v>16782</v>
      </c>
      <c r="G6106" t="s">
        <v>155</v>
      </c>
      <c r="H6106" t="s">
        <v>46</v>
      </c>
      <c r="I6106" t="s">
        <v>129</v>
      </c>
      <c r="J6106" t="s">
        <v>130</v>
      </c>
      <c r="K6106" t="s">
        <v>131</v>
      </c>
      <c r="L6106" t="s">
        <v>16783</v>
      </c>
      <c r="M6106" t="s">
        <v>16784</v>
      </c>
      <c r="N6106">
        <v>2.150555555</v>
      </c>
      <c r="O6106">
        <v>0</v>
      </c>
      <c r="P6106">
        <v>3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6.4516669999999996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2774849</v>
      </c>
      <c r="B6107">
        <v>1</v>
      </c>
      <c r="C6107" t="s">
        <v>76</v>
      </c>
      <c r="D6107" t="s">
        <v>89</v>
      </c>
      <c r="E6107" t="s">
        <v>126</v>
      </c>
      <c r="F6107" t="s">
        <v>16785</v>
      </c>
      <c r="G6107" t="s">
        <v>128</v>
      </c>
      <c r="H6107" t="s">
        <v>46</v>
      </c>
      <c r="I6107" t="s">
        <v>129</v>
      </c>
      <c r="J6107" t="s">
        <v>130</v>
      </c>
      <c r="K6107" t="s">
        <v>131</v>
      </c>
      <c r="L6107" t="s">
        <v>16786</v>
      </c>
      <c r="M6107" t="s">
        <v>16787</v>
      </c>
      <c r="N6107">
        <v>7.1224999999999996</v>
      </c>
      <c r="O6107">
        <v>0</v>
      </c>
      <c r="P6107">
        <v>7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49.857500000000002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2774852</v>
      </c>
      <c r="B6108">
        <v>1</v>
      </c>
      <c r="C6108" t="s">
        <v>76</v>
      </c>
      <c r="D6108" t="s">
        <v>78</v>
      </c>
      <c r="E6108" t="s">
        <v>153</v>
      </c>
      <c r="F6108" t="s">
        <v>13212</v>
      </c>
      <c r="G6108" t="s">
        <v>155</v>
      </c>
      <c r="H6108" t="s">
        <v>46</v>
      </c>
      <c r="I6108" t="s">
        <v>129</v>
      </c>
      <c r="J6108" t="s">
        <v>130</v>
      </c>
      <c r="K6108" t="s">
        <v>131</v>
      </c>
      <c r="L6108" t="s">
        <v>16788</v>
      </c>
      <c r="M6108" t="s">
        <v>16789</v>
      </c>
      <c r="N6108">
        <v>5.2927777770000004</v>
      </c>
      <c r="O6108">
        <v>0</v>
      </c>
      <c r="P6108">
        <v>1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5.2927780000000002</v>
      </c>
      <c r="W6108">
        <v>0</v>
      </c>
      <c r="X6108">
        <v>0</v>
      </c>
      <c r="Y6108">
        <v>0</v>
      </c>
      <c r="Z6108">
        <v>0</v>
      </c>
    </row>
    <row r="6109" spans="1:26" x14ac:dyDescent="0.3">
      <c r="A6109">
        <v>2774856</v>
      </c>
      <c r="B6109">
        <v>1</v>
      </c>
      <c r="C6109" t="s">
        <v>76</v>
      </c>
      <c r="D6109" t="s">
        <v>99</v>
      </c>
      <c r="E6109" t="s">
        <v>138</v>
      </c>
      <c r="F6109" t="s">
        <v>12793</v>
      </c>
      <c r="G6109" t="s">
        <v>199</v>
      </c>
      <c r="H6109" t="s">
        <v>47</v>
      </c>
      <c r="I6109" t="s">
        <v>129</v>
      </c>
      <c r="J6109" t="s">
        <v>130</v>
      </c>
      <c r="K6109" t="s">
        <v>131</v>
      </c>
      <c r="L6109" t="s">
        <v>16790</v>
      </c>
      <c r="M6109" t="s">
        <v>16791</v>
      </c>
      <c r="N6109">
        <v>6.25E-2</v>
      </c>
      <c r="O6109">
        <v>266</v>
      </c>
      <c r="P6109">
        <v>8920</v>
      </c>
      <c r="Q6109">
        <v>0</v>
      </c>
      <c r="R6109">
        <v>0</v>
      </c>
      <c r="S6109">
        <v>0</v>
      </c>
      <c r="T6109">
        <v>0</v>
      </c>
      <c r="U6109">
        <v>16.625</v>
      </c>
      <c r="V6109">
        <v>557.5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2774867</v>
      </c>
      <c r="B6110">
        <v>1</v>
      </c>
      <c r="C6110" t="s">
        <v>76</v>
      </c>
      <c r="D6110" t="s">
        <v>97</v>
      </c>
      <c r="E6110" t="s">
        <v>153</v>
      </c>
      <c r="F6110" t="s">
        <v>16792</v>
      </c>
      <c r="G6110" t="s">
        <v>155</v>
      </c>
      <c r="H6110" t="s">
        <v>46</v>
      </c>
      <c r="I6110" t="s">
        <v>129</v>
      </c>
      <c r="J6110" t="s">
        <v>130</v>
      </c>
      <c r="K6110" t="s">
        <v>131</v>
      </c>
      <c r="L6110" t="s">
        <v>16793</v>
      </c>
      <c r="M6110" t="s">
        <v>16794</v>
      </c>
      <c r="N6110">
        <v>5.1008333329999997</v>
      </c>
      <c r="O6110">
        <v>0</v>
      </c>
      <c r="P6110">
        <v>5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25.504166999999999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2774860</v>
      </c>
      <c r="B6111">
        <v>1</v>
      </c>
      <c r="C6111" t="s">
        <v>76</v>
      </c>
      <c r="D6111" t="s">
        <v>80</v>
      </c>
      <c r="E6111" t="s">
        <v>153</v>
      </c>
      <c r="F6111" t="s">
        <v>16795</v>
      </c>
      <c r="G6111" t="s">
        <v>155</v>
      </c>
      <c r="H6111" t="s">
        <v>46</v>
      </c>
      <c r="I6111" t="s">
        <v>129</v>
      </c>
      <c r="J6111" t="s">
        <v>130</v>
      </c>
      <c r="K6111" t="s">
        <v>131</v>
      </c>
      <c r="L6111" t="s">
        <v>16796</v>
      </c>
      <c r="M6111" t="s">
        <v>16797</v>
      </c>
      <c r="N6111">
        <v>8.0052777769999999</v>
      </c>
      <c r="O6111">
        <v>0</v>
      </c>
      <c r="P6111">
        <v>3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24.015833000000001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2775181</v>
      </c>
      <c r="B6112">
        <v>1</v>
      </c>
      <c r="C6112" t="s">
        <v>76</v>
      </c>
      <c r="D6112" t="s">
        <v>99</v>
      </c>
      <c r="E6112" t="s">
        <v>158</v>
      </c>
      <c r="F6112" t="s">
        <v>16798</v>
      </c>
      <c r="G6112" t="s">
        <v>199</v>
      </c>
      <c r="H6112" t="s">
        <v>47</v>
      </c>
      <c r="I6112" t="s">
        <v>129</v>
      </c>
      <c r="J6112" t="s">
        <v>130</v>
      </c>
      <c r="K6112" t="s">
        <v>131</v>
      </c>
      <c r="L6112" t="s">
        <v>16799</v>
      </c>
      <c r="M6112" t="s">
        <v>16800</v>
      </c>
      <c r="N6112">
        <v>5.2116666660000002</v>
      </c>
      <c r="O6112">
        <v>1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5.2116670000000003</v>
      </c>
      <c r="V6112">
        <v>0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2774859</v>
      </c>
      <c r="B6113">
        <v>1</v>
      </c>
      <c r="C6113" t="s">
        <v>76</v>
      </c>
      <c r="D6113" t="s">
        <v>90</v>
      </c>
      <c r="E6113" t="s">
        <v>126</v>
      </c>
      <c r="F6113" t="s">
        <v>16801</v>
      </c>
      <c r="G6113" t="s">
        <v>160</v>
      </c>
      <c r="H6113" t="s">
        <v>46</v>
      </c>
      <c r="I6113" t="s">
        <v>129</v>
      </c>
      <c r="J6113" t="s">
        <v>130</v>
      </c>
      <c r="K6113" t="s">
        <v>131</v>
      </c>
      <c r="L6113" t="s">
        <v>16802</v>
      </c>
      <c r="M6113" t="s">
        <v>16803</v>
      </c>
      <c r="N6113">
        <v>3.3483333329999998</v>
      </c>
      <c r="O6113">
        <v>0</v>
      </c>
      <c r="P6113">
        <v>76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254.473333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2774866</v>
      </c>
      <c r="B6114">
        <v>1</v>
      </c>
      <c r="C6114" t="s">
        <v>77</v>
      </c>
      <c r="D6114" t="s">
        <v>108</v>
      </c>
      <c r="E6114" t="s">
        <v>222</v>
      </c>
      <c r="F6114" t="s">
        <v>16804</v>
      </c>
      <c r="G6114" t="s">
        <v>199</v>
      </c>
      <c r="H6114" t="s">
        <v>47</v>
      </c>
      <c r="I6114" t="s">
        <v>129</v>
      </c>
      <c r="J6114" t="s">
        <v>130</v>
      </c>
      <c r="K6114" t="s">
        <v>131</v>
      </c>
      <c r="L6114" t="s">
        <v>16805</v>
      </c>
      <c r="M6114" t="s">
        <v>16806</v>
      </c>
      <c r="N6114">
        <v>1.311666666</v>
      </c>
      <c r="O6114">
        <v>27</v>
      </c>
      <c r="P6114">
        <v>12</v>
      </c>
      <c r="Q6114">
        <v>6</v>
      </c>
      <c r="R6114">
        <v>0</v>
      </c>
      <c r="S6114">
        <v>8</v>
      </c>
      <c r="T6114">
        <v>0</v>
      </c>
      <c r="U6114">
        <v>35.414999999999999</v>
      </c>
      <c r="V6114">
        <v>15.74</v>
      </c>
      <c r="W6114">
        <v>7.87</v>
      </c>
      <c r="X6114">
        <v>0</v>
      </c>
      <c r="Y6114">
        <v>10.493333</v>
      </c>
      <c r="Z6114">
        <v>0</v>
      </c>
    </row>
    <row r="6115" spans="1:26" x14ac:dyDescent="0.3">
      <c r="A6115">
        <v>2774871</v>
      </c>
      <c r="B6115">
        <v>1</v>
      </c>
      <c r="C6115" t="s">
        <v>76</v>
      </c>
      <c r="D6115" t="s">
        <v>101</v>
      </c>
      <c r="E6115" t="s">
        <v>126</v>
      </c>
      <c r="F6115" t="s">
        <v>16807</v>
      </c>
      <c r="G6115" t="s">
        <v>160</v>
      </c>
      <c r="H6115" t="s">
        <v>46</v>
      </c>
      <c r="I6115" t="s">
        <v>129</v>
      </c>
      <c r="J6115" t="s">
        <v>130</v>
      </c>
      <c r="K6115" t="s">
        <v>131</v>
      </c>
      <c r="L6115" t="s">
        <v>16808</v>
      </c>
      <c r="M6115" t="s">
        <v>16809</v>
      </c>
      <c r="N6115">
        <v>2.7269444439999999</v>
      </c>
      <c r="O6115">
        <v>0</v>
      </c>
      <c r="P6115">
        <v>38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103.62388900000001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2774876</v>
      </c>
      <c r="B6116">
        <v>1</v>
      </c>
      <c r="C6116" t="s">
        <v>76</v>
      </c>
      <c r="D6116" t="s">
        <v>93</v>
      </c>
      <c r="E6116" t="s">
        <v>153</v>
      </c>
      <c r="F6116" t="s">
        <v>16810</v>
      </c>
      <c r="G6116" t="s">
        <v>155</v>
      </c>
      <c r="H6116" t="s">
        <v>46</v>
      </c>
      <c r="I6116" t="s">
        <v>129</v>
      </c>
      <c r="J6116" t="s">
        <v>130</v>
      </c>
      <c r="K6116" t="s">
        <v>131</v>
      </c>
      <c r="L6116" t="s">
        <v>16811</v>
      </c>
      <c r="M6116" t="s">
        <v>16812</v>
      </c>
      <c r="N6116">
        <v>1.882222222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1.8822220000000001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2774878</v>
      </c>
      <c r="B6117">
        <v>1</v>
      </c>
      <c r="C6117" t="s">
        <v>76</v>
      </c>
      <c r="D6117" t="s">
        <v>92</v>
      </c>
      <c r="E6117" t="s">
        <v>153</v>
      </c>
      <c r="F6117" t="s">
        <v>16813</v>
      </c>
      <c r="G6117" t="s">
        <v>155</v>
      </c>
      <c r="H6117" t="s">
        <v>46</v>
      </c>
      <c r="I6117" t="s">
        <v>129</v>
      </c>
      <c r="J6117" t="s">
        <v>130</v>
      </c>
      <c r="K6117" t="s">
        <v>131</v>
      </c>
      <c r="L6117" t="s">
        <v>16814</v>
      </c>
      <c r="M6117" t="s">
        <v>16815</v>
      </c>
      <c r="N6117">
        <v>3.7858333329999998</v>
      </c>
      <c r="O6117">
        <v>0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3.7858329999999998</v>
      </c>
      <c r="Y6117">
        <v>0</v>
      </c>
      <c r="Z6117">
        <v>0</v>
      </c>
    </row>
    <row r="6118" spans="1:26" x14ac:dyDescent="0.3">
      <c r="A6118">
        <v>2774880</v>
      </c>
      <c r="B6118">
        <v>1</v>
      </c>
      <c r="C6118" t="s">
        <v>77</v>
      </c>
      <c r="D6118" t="s">
        <v>119</v>
      </c>
      <c r="E6118" t="s">
        <v>126</v>
      </c>
      <c r="F6118" t="s">
        <v>16816</v>
      </c>
      <c r="G6118" t="s">
        <v>128</v>
      </c>
      <c r="H6118" t="s">
        <v>46</v>
      </c>
      <c r="I6118" t="s">
        <v>129</v>
      </c>
      <c r="J6118" t="s">
        <v>130</v>
      </c>
      <c r="K6118" t="s">
        <v>131</v>
      </c>
      <c r="L6118" t="s">
        <v>16817</v>
      </c>
      <c r="M6118" t="s">
        <v>16818</v>
      </c>
      <c r="N6118">
        <v>1.82</v>
      </c>
      <c r="O6118">
        <v>0</v>
      </c>
      <c r="P6118">
        <v>51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92.82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2774886</v>
      </c>
      <c r="B6119">
        <v>1</v>
      </c>
      <c r="C6119" t="s">
        <v>76</v>
      </c>
      <c r="D6119" t="s">
        <v>79</v>
      </c>
      <c r="E6119" t="s">
        <v>163</v>
      </c>
      <c r="F6119" t="s">
        <v>16819</v>
      </c>
      <c r="G6119" t="s">
        <v>348</v>
      </c>
      <c r="H6119" t="s">
        <v>47</v>
      </c>
      <c r="I6119" t="s">
        <v>129</v>
      </c>
      <c r="J6119" t="s">
        <v>130</v>
      </c>
      <c r="K6119" t="s">
        <v>142</v>
      </c>
      <c r="L6119" t="s">
        <v>16820</v>
      </c>
      <c r="M6119" t="s">
        <v>16821</v>
      </c>
      <c r="N6119">
        <v>8.7575000000000003</v>
      </c>
      <c r="O6119">
        <v>0</v>
      </c>
      <c r="P6119">
        <v>732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6410.49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2774888</v>
      </c>
      <c r="B6120">
        <v>1</v>
      </c>
      <c r="C6120" t="s">
        <v>76</v>
      </c>
      <c r="D6120" t="s">
        <v>92</v>
      </c>
      <c r="E6120" t="s">
        <v>222</v>
      </c>
      <c r="F6120" t="s">
        <v>11803</v>
      </c>
      <c r="G6120" t="s">
        <v>348</v>
      </c>
      <c r="H6120" t="s">
        <v>47</v>
      </c>
      <c r="I6120" t="s">
        <v>129</v>
      </c>
      <c r="J6120" t="s">
        <v>130</v>
      </c>
      <c r="K6120" t="s">
        <v>142</v>
      </c>
      <c r="L6120" t="s">
        <v>16822</v>
      </c>
      <c r="M6120" t="s">
        <v>16823</v>
      </c>
      <c r="N6120">
        <v>10.344166666</v>
      </c>
      <c r="O6120">
        <v>0</v>
      </c>
      <c r="P6120">
        <v>0</v>
      </c>
      <c r="Q6120">
        <v>26</v>
      </c>
      <c r="R6120">
        <v>1263</v>
      </c>
      <c r="S6120">
        <v>0</v>
      </c>
      <c r="T6120">
        <v>0</v>
      </c>
      <c r="U6120">
        <v>0</v>
      </c>
      <c r="V6120">
        <v>0</v>
      </c>
      <c r="W6120">
        <v>268.94833299999999</v>
      </c>
      <c r="X6120">
        <v>13064.682499</v>
      </c>
      <c r="Y6120">
        <v>0</v>
      </c>
      <c r="Z6120">
        <v>0</v>
      </c>
    </row>
    <row r="6121" spans="1:26" x14ac:dyDescent="0.3">
      <c r="A6121">
        <v>2774891</v>
      </c>
      <c r="B6121">
        <v>1</v>
      </c>
      <c r="C6121" t="s">
        <v>76</v>
      </c>
      <c r="D6121" t="s">
        <v>87</v>
      </c>
      <c r="E6121" t="s">
        <v>222</v>
      </c>
      <c r="F6121" t="s">
        <v>16578</v>
      </c>
      <c r="G6121" t="s">
        <v>199</v>
      </c>
      <c r="H6121" t="s">
        <v>47</v>
      </c>
      <c r="I6121" t="s">
        <v>129</v>
      </c>
      <c r="J6121" t="s">
        <v>130</v>
      </c>
      <c r="K6121" t="s">
        <v>131</v>
      </c>
      <c r="L6121" t="s">
        <v>16824</v>
      </c>
      <c r="M6121" t="s">
        <v>16825</v>
      </c>
      <c r="N6121">
        <v>1.860833333</v>
      </c>
      <c r="O6121">
        <v>0</v>
      </c>
      <c r="P6121">
        <v>0</v>
      </c>
      <c r="Q6121">
        <v>7</v>
      </c>
      <c r="R6121">
        <v>4</v>
      </c>
      <c r="S6121">
        <v>0</v>
      </c>
      <c r="T6121">
        <v>0</v>
      </c>
      <c r="U6121">
        <v>0</v>
      </c>
      <c r="V6121">
        <v>0</v>
      </c>
      <c r="W6121">
        <v>13.025833</v>
      </c>
      <c r="X6121">
        <v>7.443333</v>
      </c>
      <c r="Y6121">
        <v>0</v>
      </c>
      <c r="Z6121">
        <v>0</v>
      </c>
    </row>
    <row r="6122" spans="1:26" x14ac:dyDescent="0.3">
      <c r="A6122">
        <v>2774890</v>
      </c>
      <c r="B6122">
        <v>1</v>
      </c>
      <c r="C6122" t="s">
        <v>76</v>
      </c>
      <c r="D6122" t="s">
        <v>99</v>
      </c>
      <c r="E6122" t="s">
        <v>138</v>
      </c>
      <c r="F6122" t="s">
        <v>12793</v>
      </c>
      <c r="G6122" t="s">
        <v>199</v>
      </c>
      <c r="H6122" t="s">
        <v>47</v>
      </c>
      <c r="I6122" t="s">
        <v>129</v>
      </c>
      <c r="J6122" t="s">
        <v>130</v>
      </c>
      <c r="K6122" t="s">
        <v>131</v>
      </c>
      <c r="L6122" t="s">
        <v>16826</v>
      </c>
      <c r="M6122" t="s">
        <v>16827</v>
      </c>
      <c r="N6122">
        <v>0.193333333</v>
      </c>
      <c r="O6122">
        <v>266</v>
      </c>
      <c r="P6122">
        <v>8920</v>
      </c>
      <c r="Q6122">
        <v>0</v>
      </c>
      <c r="R6122">
        <v>0</v>
      </c>
      <c r="S6122">
        <v>0</v>
      </c>
      <c r="T6122">
        <v>0</v>
      </c>
      <c r="U6122">
        <v>51.426667000000002</v>
      </c>
      <c r="V6122">
        <v>1724.53333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2774895</v>
      </c>
      <c r="B6123">
        <v>1</v>
      </c>
      <c r="C6123" t="s">
        <v>77</v>
      </c>
      <c r="D6123" t="s">
        <v>114</v>
      </c>
      <c r="E6123" t="s">
        <v>153</v>
      </c>
      <c r="F6123" t="s">
        <v>16828</v>
      </c>
      <c r="G6123" t="s">
        <v>578</v>
      </c>
      <c r="H6123" t="s">
        <v>46</v>
      </c>
      <c r="I6123" t="s">
        <v>129</v>
      </c>
      <c r="J6123" t="s">
        <v>15</v>
      </c>
      <c r="K6123" t="s">
        <v>131</v>
      </c>
      <c r="L6123" t="s">
        <v>16829</v>
      </c>
      <c r="M6123" t="s">
        <v>16830</v>
      </c>
      <c r="N6123">
        <v>2.3483333329999998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2.3483329999999998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2774896</v>
      </c>
      <c r="B6124">
        <v>1</v>
      </c>
      <c r="C6124" t="s">
        <v>76</v>
      </c>
      <c r="D6124" t="s">
        <v>92</v>
      </c>
      <c r="E6124" t="s">
        <v>153</v>
      </c>
      <c r="F6124" t="s">
        <v>16831</v>
      </c>
      <c r="G6124" t="s">
        <v>249</v>
      </c>
      <c r="H6124" t="s">
        <v>46</v>
      </c>
      <c r="I6124" t="s">
        <v>129</v>
      </c>
      <c r="J6124" t="s">
        <v>130</v>
      </c>
      <c r="K6124" t="s">
        <v>131</v>
      </c>
      <c r="L6124" t="s">
        <v>16832</v>
      </c>
      <c r="M6124" t="s">
        <v>16833</v>
      </c>
      <c r="N6124">
        <v>2.7297222219999999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1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2.7297220000000002</v>
      </c>
    </row>
    <row r="6125" spans="1:26" x14ac:dyDescent="0.3">
      <c r="A6125">
        <v>2774902</v>
      </c>
      <c r="B6125">
        <v>1</v>
      </c>
      <c r="C6125" t="s">
        <v>76</v>
      </c>
      <c r="D6125" t="s">
        <v>96</v>
      </c>
      <c r="E6125" t="s">
        <v>167</v>
      </c>
      <c r="F6125" t="s">
        <v>16834</v>
      </c>
      <c r="G6125" t="s">
        <v>348</v>
      </c>
      <c r="H6125" t="s">
        <v>46</v>
      </c>
      <c r="I6125" t="s">
        <v>129</v>
      </c>
      <c r="J6125" t="s">
        <v>130</v>
      </c>
      <c r="K6125" t="s">
        <v>142</v>
      </c>
      <c r="L6125" t="s">
        <v>16835</v>
      </c>
      <c r="M6125" t="s">
        <v>16836</v>
      </c>
      <c r="N6125">
        <v>7.045833333</v>
      </c>
      <c r="O6125">
        <v>0</v>
      </c>
      <c r="P6125">
        <v>232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1634.633333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2774974</v>
      </c>
      <c r="B6126">
        <v>1</v>
      </c>
      <c r="C6126" t="s">
        <v>76</v>
      </c>
      <c r="D6126" t="s">
        <v>100</v>
      </c>
      <c r="E6126" t="s">
        <v>167</v>
      </c>
      <c r="F6126" t="s">
        <v>16837</v>
      </c>
      <c r="G6126" t="s">
        <v>2102</v>
      </c>
      <c r="H6126" t="s">
        <v>46</v>
      </c>
      <c r="I6126" t="s">
        <v>129</v>
      </c>
      <c r="J6126" t="s">
        <v>130</v>
      </c>
      <c r="K6126" t="s">
        <v>131</v>
      </c>
      <c r="L6126" t="s">
        <v>16838</v>
      </c>
      <c r="M6126" t="s">
        <v>16839</v>
      </c>
      <c r="N6126">
        <v>5.9088888879999999</v>
      </c>
      <c r="O6126">
        <v>0</v>
      </c>
      <c r="P6126">
        <v>8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47.271110999999998</v>
      </c>
      <c r="W6126">
        <v>0</v>
      </c>
      <c r="X6126">
        <v>0</v>
      </c>
      <c r="Y6126">
        <v>0</v>
      </c>
      <c r="Z6126">
        <v>0</v>
      </c>
    </row>
    <row r="6127" spans="1:26" x14ac:dyDescent="0.3">
      <c r="A6127">
        <v>2774900</v>
      </c>
      <c r="B6127">
        <v>1</v>
      </c>
      <c r="C6127" t="s">
        <v>76</v>
      </c>
      <c r="D6127" t="s">
        <v>104</v>
      </c>
      <c r="E6127" t="s">
        <v>167</v>
      </c>
      <c r="F6127" t="s">
        <v>1333</v>
      </c>
      <c r="G6127" t="s">
        <v>348</v>
      </c>
      <c r="H6127" t="s">
        <v>46</v>
      </c>
      <c r="I6127" t="s">
        <v>129</v>
      </c>
      <c r="J6127" t="s">
        <v>130</v>
      </c>
      <c r="K6127" t="s">
        <v>142</v>
      </c>
      <c r="L6127" t="s">
        <v>16840</v>
      </c>
      <c r="M6127" t="s">
        <v>16841</v>
      </c>
      <c r="N6127">
        <v>7.9744444440000004</v>
      </c>
      <c r="O6127">
        <v>0</v>
      </c>
      <c r="P6127">
        <v>0</v>
      </c>
      <c r="Q6127">
        <v>0</v>
      </c>
      <c r="R6127">
        <v>33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263.15666700000003</v>
      </c>
      <c r="Y6127">
        <v>0</v>
      </c>
      <c r="Z6127">
        <v>0</v>
      </c>
    </row>
    <row r="6128" spans="1:26" x14ac:dyDescent="0.3">
      <c r="A6128">
        <v>2775024</v>
      </c>
      <c r="B6128">
        <v>1</v>
      </c>
      <c r="C6128" t="s">
        <v>76</v>
      </c>
      <c r="D6128" t="s">
        <v>107</v>
      </c>
      <c r="E6128" t="s">
        <v>145</v>
      </c>
      <c r="F6128" t="s">
        <v>12737</v>
      </c>
      <c r="G6128" t="s">
        <v>128</v>
      </c>
      <c r="H6128" t="s">
        <v>46</v>
      </c>
      <c r="I6128" t="s">
        <v>129</v>
      </c>
      <c r="J6128" t="s">
        <v>130</v>
      </c>
      <c r="K6128" t="s">
        <v>131</v>
      </c>
      <c r="L6128" t="s">
        <v>16842</v>
      </c>
      <c r="M6128" t="s">
        <v>16843</v>
      </c>
      <c r="N6128">
        <v>3.0916666660000001</v>
      </c>
      <c r="O6128">
        <v>0</v>
      </c>
      <c r="P6128">
        <v>179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553.40833299999997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2774907</v>
      </c>
      <c r="B6129">
        <v>1</v>
      </c>
      <c r="C6129" t="s">
        <v>76</v>
      </c>
      <c r="D6129" t="s">
        <v>101</v>
      </c>
      <c r="E6129" t="s">
        <v>126</v>
      </c>
      <c r="F6129" t="s">
        <v>16844</v>
      </c>
      <c r="G6129" t="s">
        <v>371</v>
      </c>
      <c r="H6129" t="s">
        <v>46</v>
      </c>
      <c r="I6129" t="s">
        <v>129</v>
      </c>
      <c r="J6129" t="s">
        <v>130</v>
      </c>
      <c r="K6129" t="s">
        <v>131</v>
      </c>
      <c r="L6129" t="s">
        <v>16845</v>
      </c>
      <c r="M6129" t="s">
        <v>16846</v>
      </c>
      <c r="N6129">
        <v>2.6663888880000002</v>
      </c>
      <c r="O6129">
        <v>0</v>
      </c>
      <c r="P6129">
        <v>92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245.30777800000001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2774903</v>
      </c>
      <c r="B6130">
        <v>1</v>
      </c>
      <c r="C6130" t="s">
        <v>77</v>
      </c>
      <c r="D6130" t="s">
        <v>119</v>
      </c>
      <c r="E6130" t="s">
        <v>158</v>
      </c>
      <c r="F6130" t="s">
        <v>15922</v>
      </c>
      <c r="G6130" t="s">
        <v>348</v>
      </c>
      <c r="H6130" t="s">
        <v>47</v>
      </c>
      <c r="I6130" t="s">
        <v>129</v>
      </c>
      <c r="J6130" t="s">
        <v>130</v>
      </c>
      <c r="K6130" t="s">
        <v>142</v>
      </c>
      <c r="L6130" t="s">
        <v>16847</v>
      </c>
      <c r="M6130" t="s">
        <v>16848</v>
      </c>
      <c r="N6130">
        <v>6.784444444</v>
      </c>
      <c r="O6130">
        <v>4</v>
      </c>
      <c r="P6130">
        <v>372</v>
      </c>
      <c r="Q6130">
        <v>0</v>
      </c>
      <c r="R6130">
        <v>0</v>
      </c>
      <c r="S6130">
        <v>0</v>
      </c>
      <c r="T6130">
        <v>0</v>
      </c>
      <c r="U6130">
        <v>27.137778000000001</v>
      </c>
      <c r="V6130">
        <v>2523.8133330000001</v>
      </c>
      <c r="W6130">
        <v>0</v>
      </c>
      <c r="X6130">
        <v>0</v>
      </c>
      <c r="Y6130">
        <v>0</v>
      </c>
      <c r="Z6130">
        <v>0</v>
      </c>
    </row>
    <row r="6131" spans="1:26" x14ac:dyDescent="0.3">
      <c r="A6131">
        <v>2774904</v>
      </c>
      <c r="B6131">
        <v>1</v>
      </c>
      <c r="C6131" t="s">
        <v>77</v>
      </c>
      <c r="D6131" t="s">
        <v>119</v>
      </c>
      <c r="E6131" t="s">
        <v>222</v>
      </c>
      <c r="F6131" t="s">
        <v>16849</v>
      </c>
      <c r="G6131" t="s">
        <v>348</v>
      </c>
      <c r="H6131" t="s">
        <v>47</v>
      </c>
      <c r="I6131" t="s">
        <v>129</v>
      </c>
      <c r="J6131" t="s">
        <v>130</v>
      </c>
      <c r="K6131" t="s">
        <v>142</v>
      </c>
      <c r="L6131" t="s">
        <v>16850</v>
      </c>
      <c r="M6131" t="s">
        <v>16851</v>
      </c>
      <c r="N6131">
        <v>4.9997222219999999</v>
      </c>
      <c r="O6131">
        <v>3</v>
      </c>
      <c r="P6131">
        <v>7405</v>
      </c>
      <c r="Q6131">
        <v>0</v>
      </c>
      <c r="R6131">
        <v>0</v>
      </c>
      <c r="S6131">
        <v>0</v>
      </c>
      <c r="T6131">
        <v>0</v>
      </c>
      <c r="U6131">
        <v>14.999167</v>
      </c>
      <c r="V6131">
        <v>37022.943054000003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2774914</v>
      </c>
      <c r="B6132">
        <v>1</v>
      </c>
      <c r="C6132" t="s">
        <v>77</v>
      </c>
      <c r="D6132" t="s">
        <v>123</v>
      </c>
      <c r="E6132" t="s">
        <v>163</v>
      </c>
      <c r="F6132" t="s">
        <v>16852</v>
      </c>
      <c r="G6132" t="s">
        <v>264</v>
      </c>
      <c r="H6132" t="s">
        <v>47</v>
      </c>
      <c r="I6132" t="s">
        <v>129</v>
      </c>
      <c r="J6132" t="s">
        <v>130</v>
      </c>
      <c r="K6132" t="s">
        <v>131</v>
      </c>
      <c r="L6132" t="s">
        <v>16853</v>
      </c>
      <c r="M6132" t="s">
        <v>16854</v>
      </c>
      <c r="N6132">
        <v>7.7847222220000001</v>
      </c>
      <c r="O6132">
        <v>35</v>
      </c>
      <c r="P6132">
        <v>6</v>
      </c>
      <c r="Q6132">
        <v>0</v>
      </c>
      <c r="R6132">
        <v>0</v>
      </c>
      <c r="S6132">
        <v>0</v>
      </c>
      <c r="T6132">
        <v>0</v>
      </c>
      <c r="U6132">
        <v>272.46527800000001</v>
      </c>
      <c r="V6132">
        <v>46.708333000000003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2774913</v>
      </c>
      <c r="B6133">
        <v>1</v>
      </c>
      <c r="C6133" t="s">
        <v>76</v>
      </c>
      <c r="D6133" t="s">
        <v>101</v>
      </c>
      <c r="E6133" t="s">
        <v>222</v>
      </c>
      <c r="F6133" t="s">
        <v>16855</v>
      </c>
      <c r="G6133" t="s">
        <v>199</v>
      </c>
      <c r="H6133" t="s">
        <v>47</v>
      </c>
      <c r="I6133" t="s">
        <v>129</v>
      </c>
      <c r="J6133" t="s">
        <v>130</v>
      </c>
      <c r="K6133" t="s">
        <v>131</v>
      </c>
      <c r="L6133" t="s">
        <v>16856</v>
      </c>
      <c r="M6133" t="s">
        <v>16857</v>
      </c>
      <c r="N6133">
        <v>7.1666666000000004E-2</v>
      </c>
      <c r="O6133">
        <v>7</v>
      </c>
      <c r="P6133">
        <v>7019</v>
      </c>
      <c r="Q6133">
        <v>0</v>
      </c>
      <c r="R6133">
        <v>0</v>
      </c>
      <c r="S6133">
        <v>0</v>
      </c>
      <c r="T6133">
        <v>0</v>
      </c>
      <c r="U6133">
        <v>0.50166699999999997</v>
      </c>
      <c r="V6133">
        <v>503.02832899999999</v>
      </c>
      <c r="W6133">
        <v>0</v>
      </c>
      <c r="X6133">
        <v>0</v>
      </c>
      <c r="Y6133">
        <v>0</v>
      </c>
      <c r="Z6133">
        <v>0</v>
      </c>
    </row>
    <row r="6134" spans="1:26" x14ac:dyDescent="0.3">
      <c r="A6134">
        <v>2774922</v>
      </c>
      <c r="B6134">
        <v>1</v>
      </c>
      <c r="C6134" t="s">
        <v>76</v>
      </c>
      <c r="D6134" t="s">
        <v>100</v>
      </c>
      <c r="E6134" t="s">
        <v>158</v>
      </c>
      <c r="F6134" t="s">
        <v>16858</v>
      </c>
      <c r="G6134" t="s">
        <v>344</v>
      </c>
      <c r="H6134" t="s">
        <v>47</v>
      </c>
      <c r="I6134" t="s">
        <v>129</v>
      </c>
      <c r="J6134" t="s">
        <v>130</v>
      </c>
      <c r="K6134" t="s">
        <v>142</v>
      </c>
      <c r="L6134" t="s">
        <v>16859</v>
      </c>
      <c r="M6134" t="s">
        <v>16860</v>
      </c>
      <c r="N6134">
        <v>8.0633333329999992</v>
      </c>
      <c r="O6134">
        <v>13</v>
      </c>
      <c r="P6134">
        <v>540</v>
      </c>
      <c r="Q6134">
        <v>0</v>
      </c>
      <c r="R6134">
        <v>0</v>
      </c>
      <c r="S6134">
        <v>0</v>
      </c>
      <c r="T6134">
        <v>0</v>
      </c>
      <c r="U6134">
        <v>104.82333300000001</v>
      </c>
      <c r="V6134">
        <v>4354.2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2774920</v>
      </c>
      <c r="B6135">
        <v>1</v>
      </c>
      <c r="C6135" t="s">
        <v>76</v>
      </c>
      <c r="D6135" t="s">
        <v>96</v>
      </c>
      <c r="E6135" t="s">
        <v>222</v>
      </c>
      <c r="F6135" t="s">
        <v>16861</v>
      </c>
      <c r="G6135" t="s">
        <v>199</v>
      </c>
      <c r="H6135" t="s">
        <v>47</v>
      </c>
      <c r="I6135" t="s">
        <v>339</v>
      </c>
      <c r="J6135" t="s">
        <v>130</v>
      </c>
      <c r="K6135" t="s">
        <v>131</v>
      </c>
      <c r="L6135" t="s">
        <v>16862</v>
      </c>
      <c r="M6135" t="s">
        <v>16863</v>
      </c>
      <c r="N6135">
        <v>1.6111111000000001E-2</v>
      </c>
      <c r="O6135">
        <v>29</v>
      </c>
      <c r="P6135">
        <v>855</v>
      </c>
      <c r="Q6135">
        <v>0</v>
      </c>
      <c r="R6135">
        <v>0</v>
      </c>
      <c r="S6135">
        <v>0</v>
      </c>
      <c r="T6135">
        <v>0</v>
      </c>
      <c r="U6135">
        <v>0.46722200000000003</v>
      </c>
      <c r="V6135">
        <v>13.775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2774921</v>
      </c>
      <c r="B6136">
        <v>1</v>
      </c>
      <c r="C6136" t="s">
        <v>76</v>
      </c>
      <c r="D6136" t="s">
        <v>104</v>
      </c>
      <c r="E6136" t="s">
        <v>126</v>
      </c>
      <c r="F6136" t="s">
        <v>16864</v>
      </c>
      <c r="G6136" t="s">
        <v>348</v>
      </c>
      <c r="H6136" t="s">
        <v>46</v>
      </c>
      <c r="I6136" t="s">
        <v>129</v>
      </c>
      <c r="J6136" t="s">
        <v>130</v>
      </c>
      <c r="K6136" t="s">
        <v>142</v>
      </c>
      <c r="L6136" t="s">
        <v>16865</v>
      </c>
      <c r="M6136" t="s">
        <v>16866</v>
      </c>
      <c r="N6136">
        <v>7.3836111109999996</v>
      </c>
      <c r="O6136">
        <v>0</v>
      </c>
      <c r="P6136">
        <v>0</v>
      </c>
      <c r="Q6136">
        <v>0</v>
      </c>
      <c r="R6136">
        <v>27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199.35749999999999</v>
      </c>
      <c r="Y6136">
        <v>0</v>
      </c>
      <c r="Z6136">
        <v>0</v>
      </c>
    </row>
    <row r="6137" spans="1:26" x14ac:dyDescent="0.3">
      <c r="A6137">
        <v>2774925</v>
      </c>
      <c r="B6137">
        <v>1</v>
      </c>
      <c r="C6137" t="s">
        <v>76</v>
      </c>
      <c r="D6137" t="s">
        <v>106</v>
      </c>
      <c r="E6137" t="s">
        <v>126</v>
      </c>
      <c r="F6137" t="s">
        <v>16867</v>
      </c>
      <c r="G6137" t="s">
        <v>160</v>
      </c>
      <c r="H6137" t="s">
        <v>46</v>
      </c>
      <c r="I6137" t="s">
        <v>129</v>
      </c>
      <c r="J6137" t="s">
        <v>130</v>
      </c>
      <c r="K6137" t="s">
        <v>131</v>
      </c>
      <c r="L6137" t="s">
        <v>16868</v>
      </c>
      <c r="M6137" t="s">
        <v>16869</v>
      </c>
      <c r="N6137">
        <v>6.8308333330000002</v>
      </c>
      <c r="O6137">
        <v>0</v>
      </c>
      <c r="P6137">
        <v>106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724.06833300000005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2774927</v>
      </c>
      <c r="B6138">
        <v>1</v>
      </c>
      <c r="C6138" t="s">
        <v>77</v>
      </c>
      <c r="D6138" t="s">
        <v>114</v>
      </c>
      <c r="E6138" t="s">
        <v>222</v>
      </c>
      <c r="F6138" t="s">
        <v>16870</v>
      </c>
      <c r="G6138" t="s">
        <v>348</v>
      </c>
      <c r="H6138" t="s">
        <v>47</v>
      </c>
      <c r="I6138" t="s">
        <v>129</v>
      </c>
      <c r="J6138" t="s">
        <v>130</v>
      </c>
      <c r="K6138" t="s">
        <v>142</v>
      </c>
      <c r="L6138" t="s">
        <v>16871</v>
      </c>
      <c r="M6138" t="s">
        <v>16872</v>
      </c>
      <c r="N6138">
        <v>7.113888888</v>
      </c>
      <c r="O6138">
        <v>43</v>
      </c>
      <c r="P6138">
        <v>1328</v>
      </c>
      <c r="Q6138">
        <v>0</v>
      </c>
      <c r="R6138">
        <v>0</v>
      </c>
      <c r="S6138">
        <v>48</v>
      </c>
      <c r="T6138">
        <v>762</v>
      </c>
      <c r="U6138">
        <v>305.897222</v>
      </c>
      <c r="V6138">
        <v>9447.2444429999996</v>
      </c>
      <c r="W6138">
        <v>0</v>
      </c>
      <c r="X6138">
        <v>0</v>
      </c>
      <c r="Y6138">
        <v>341.46666699999997</v>
      </c>
      <c r="Z6138">
        <v>5420.7833330000003</v>
      </c>
    </row>
    <row r="6139" spans="1:26" x14ac:dyDescent="0.3">
      <c r="A6139">
        <v>2774965</v>
      </c>
      <c r="B6139">
        <v>1</v>
      </c>
      <c r="C6139" t="s">
        <v>77</v>
      </c>
      <c r="D6139" t="s">
        <v>123</v>
      </c>
      <c r="E6139" t="s">
        <v>158</v>
      </c>
      <c r="F6139" t="s">
        <v>16873</v>
      </c>
      <c r="G6139" t="s">
        <v>344</v>
      </c>
      <c r="H6139" t="s">
        <v>47</v>
      </c>
      <c r="I6139" t="s">
        <v>129</v>
      </c>
      <c r="J6139" t="s">
        <v>130</v>
      </c>
      <c r="K6139" t="s">
        <v>142</v>
      </c>
      <c r="L6139" t="s">
        <v>16874</v>
      </c>
      <c r="M6139" t="s">
        <v>16875</v>
      </c>
      <c r="N6139">
        <v>7.3305555550000001</v>
      </c>
      <c r="O6139">
        <v>317</v>
      </c>
      <c r="P6139">
        <v>51</v>
      </c>
      <c r="Q6139">
        <v>0</v>
      </c>
      <c r="R6139">
        <v>0</v>
      </c>
      <c r="S6139">
        <v>0</v>
      </c>
      <c r="T6139">
        <v>0</v>
      </c>
      <c r="U6139">
        <v>2323.7861109999999</v>
      </c>
      <c r="V6139">
        <v>373.85833300000002</v>
      </c>
      <c r="W6139">
        <v>0</v>
      </c>
      <c r="X6139">
        <v>0</v>
      </c>
      <c r="Y6139">
        <v>0</v>
      </c>
      <c r="Z6139">
        <v>0</v>
      </c>
    </row>
    <row r="6140" spans="1:26" x14ac:dyDescent="0.3">
      <c r="A6140">
        <v>2774929</v>
      </c>
      <c r="B6140">
        <v>1</v>
      </c>
      <c r="C6140" t="s">
        <v>76</v>
      </c>
      <c r="D6140" t="s">
        <v>78</v>
      </c>
      <c r="E6140" t="s">
        <v>153</v>
      </c>
      <c r="F6140" t="s">
        <v>16876</v>
      </c>
      <c r="G6140" t="s">
        <v>249</v>
      </c>
      <c r="H6140" t="s">
        <v>46</v>
      </c>
      <c r="I6140" t="s">
        <v>129</v>
      </c>
      <c r="J6140" t="s">
        <v>130</v>
      </c>
      <c r="K6140" t="s">
        <v>131</v>
      </c>
      <c r="L6140" t="s">
        <v>16877</v>
      </c>
      <c r="M6140" t="s">
        <v>16749</v>
      </c>
      <c r="N6140">
        <v>2.0186111109999998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2.0186109999999999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2775247</v>
      </c>
      <c r="B6141">
        <v>1</v>
      </c>
      <c r="C6141" t="s">
        <v>76</v>
      </c>
      <c r="D6141" t="s">
        <v>93</v>
      </c>
      <c r="E6141" t="s">
        <v>126</v>
      </c>
      <c r="F6141" t="s">
        <v>7204</v>
      </c>
      <c r="G6141" t="s">
        <v>348</v>
      </c>
      <c r="H6141" t="s">
        <v>46</v>
      </c>
      <c r="I6141" t="s">
        <v>129</v>
      </c>
      <c r="J6141" t="s">
        <v>130</v>
      </c>
      <c r="K6141" t="s">
        <v>142</v>
      </c>
      <c r="L6141" t="s">
        <v>16878</v>
      </c>
      <c r="M6141" t="s">
        <v>16879</v>
      </c>
      <c r="N6141">
        <v>6.6736111109999996</v>
      </c>
      <c r="O6141">
        <v>0</v>
      </c>
      <c r="P6141">
        <v>291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1942.020833</v>
      </c>
      <c r="W6141">
        <v>0</v>
      </c>
      <c r="X6141">
        <v>0</v>
      </c>
      <c r="Y6141">
        <v>0</v>
      </c>
      <c r="Z6141">
        <v>0</v>
      </c>
    </row>
    <row r="6142" spans="1:26" x14ac:dyDescent="0.3">
      <c r="A6142">
        <v>2774930</v>
      </c>
      <c r="B6142">
        <v>1</v>
      </c>
      <c r="C6142" t="s">
        <v>76</v>
      </c>
      <c r="D6142" t="s">
        <v>96</v>
      </c>
      <c r="E6142" t="s">
        <v>158</v>
      </c>
      <c r="F6142" t="s">
        <v>16880</v>
      </c>
      <c r="G6142" t="s">
        <v>199</v>
      </c>
      <c r="H6142" t="s">
        <v>47</v>
      </c>
      <c r="I6142" t="s">
        <v>129</v>
      </c>
      <c r="J6142" t="s">
        <v>130</v>
      </c>
      <c r="K6142" t="s">
        <v>131</v>
      </c>
      <c r="L6142" t="s">
        <v>16881</v>
      </c>
      <c r="M6142" t="s">
        <v>16882</v>
      </c>
      <c r="N6142">
        <v>0.41027777700000001</v>
      </c>
      <c r="O6142">
        <v>3</v>
      </c>
      <c r="P6142">
        <v>1119</v>
      </c>
      <c r="Q6142">
        <v>0</v>
      </c>
      <c r="R6142">
        <v>0</v>
      </c>
      <c r="S6142">
        <v>0</v>
      </c>
      <c r="T6142">
        <v>0</v>
      </c>
      <c r="U6142">
        <v>1.2308330000000001</v>
      </c>
      <c r="V6142">
        <v>459.10083200000003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2774931</v>
      </c>
      <c r="B6143">
        <v>1</v>
      </c>
      <c r="C6143" t="s">
        <v>76</v>
      </c>
      <c r="D6143" t="s">
        <v>95</v>
      </c>
      <c r="E6143" t="s">
        <v>222</v>
      </c>
      <c r="F6143" t="s">
        <v>15284</v>
      </c>
      <c r="G6143" t="s">
        <v>348</v>
      </c>
      <c r="H6143" t="s">
        <v>47</v>
      </c>
      <c r="I6143" t="s">
        <v>129</v>
      </c>
      <c r="J6143" t="s">
        <v>130</v>
      </c>
      <c r="K6143" t="s">
        <v>142</v>
      </c>
      <c r="L6143" t="s">
        <v>16881</v>
      </c>
      <c r="M6143" t="s">
        <v>16883</v>
      </c>
      <c r="N6143">
        <v>7.2516666660000002</v>
      </c>
      <c r="O6143">
        <v>0</v>
      </c>
      <c r="P6143">
        <v>122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884.70333300000004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2774932</v>
      </c>
      <c r="B6144">
        <v>1</v>
      </c>
      <c r="C6144" t="s">
        <v>76</v>
      </c>
      <c r="D6144" t="s">
        <v>99</v>
      </c>
      <c r="E6144" t="s">
        <v>158</v>
      </c>
      <c r="F6144" t="s">
        <v>2702</v>
      </c>
      <c r="G6144" t="s">
        <v>344</v>
      </c>
      <c r="H6144" t="s">
        <v>47</v>
      </c>
      <c r="I6144" t="s">
        <v>129</v>
      </c>
      <c r="J6144" t="s">
        <v>130</v>
      </c>
      <c r="K6144" t="s">
        <v>142</v>
      </c>
      <c r="L6144" t="s">
        <v>16884</v>
      </c>
      <c r="M6144" t="s">
        <v>16885</v>
      </c>
      <c r="N6144">
        <v>4.8447222219999997</v>
      </c>
      <c r="O6144">
        <v>53</v>
      </c>
      <c r="P6144">
        <v>85</v>
      </c>
      <c r="Q6144">
        <v>0</v>
      </c>
      <c r="R6144">
        <v>0</v>
      </c>
      <c r="S6144">
        <v>0</v>
      </c>
      <c r="T6144">
        <v>0</v>
      </c>
      <c r="U6144">
        <v>256.77027800000002</v>
      </c>
      <c r="V6144">
        <v>411.80138899999997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2774946</v>
      </c>
      <c r="B6145">
        <v>1</v>
      </c>
      <c r="C6145" t="s">
        <v>76</v>
      </c>
      <c r="D6145" t="s">
        <v>84</v>
      </c>
      <c r="E6145" t="s">
        <v>163</v>
      </c>
      <c r="F6145" t="s">
        <v>16886</v>
      </c>
      <c r="G6145" t="s">
        <v>199</v>
      </c>
      <c r="H6145" t="s">
        <v>47</v>
      </c>
      <c r="I6145" t="s">
        <v>129</v>
      </c>
      <c r="J6145" t="s">
        <v>130</v>
      </c>
      <c r="K6145" t="s">
        <v>131</v>
      </c>
      <c r="L6145" t="s">
        <v>16887</v>
      </c>
      <c r="M6145" t="s">
        <v>16888</v>
      </c>
      <c r="N6145">
        <v>1.385555555</v>
      </c>
      <c r="O6145">
        <v>2</v>
      </c>
      <c r="P6145">
        <v>252</v>
      </c>
      <c r="Q6145">
        <v>0</v>
      </c>
      <c r="R6145">
        <v>0</v>
      </c>
      <c r="S6145">
        <v>0</v>
      </c>
      <c r="T6145">
        <v>0</v>
      </c>
      <c r="U6145">
        <v>2.7711109999999999</v>
      </c>
      <c r="V6145">
        <v>349.16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2774935</v>
      </c>
      <c r="B6146">
        <v>1</v>
      </c>
      <c r="C6146" t="s">
        <v>77</v>
      </c>
      <c r="D6146" t="s">
        <v>114</v>
      </c>
      <c r="E6146" t="s">
        <v>222</v>
      </c>
      <c r="F6146" t="s">
        <v>16889</v>
      </c>
      <c r="G6146" t="s">
        <v>348</v>
      </c>
      <c r="H6146" t="s">
        <v>47</v>
      </c>
      <c r="I6146" t="s">
        <v>129</v>
      </c>
      <c r="J6146" t="s">
        <v>130</v>
      </c>
      <c r="K6146" t="s">
        <v>142</v>
      </c>
      <c r="L6146" t="s">
        <v>16890</v>
      </c>
      <c r="M6146" t="s">
        <v>16891</v>
      </c>
      <c r="N6146">
        <v>7.0686111110000001</v>
      </c>
      <c r="O6146">
        <v>91</v>
      </c>
      <c r="P6146">
        <v>453</v>
      </c>
      <c r="Q6146">
        <v>0</v>
      </c>
      <c r="R6146">
        <v>0</v>
      </c>
      <c r="S6146">
        <v>0</v>
      </c>
      <c r="T6146">
        <v>0</v>
      </c>
      <c r="U6146">
        <v>643.24361099999999</v>
      </c>
      <c r="V6146">
        <v>3202.080833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2774941</v>
      </c>
      <c r="B6147">
        <v>1</v>
      </c>
      <c r="C6147" t="s">
        <v>76</v>
      </c>
      <c r="D6147" t="s">
        <v>103</v>
      </c>
      <c r="E6147" t="s">
        <v>153</v>
      </c>
      <c r="F6147" t="s">
        <v>16892</v>
      </c>
      <c r="G6147" t="s">
        <v>155</v>
      </c>
      <c r="H6147" t="s">
        <v>46</v>
      </c>
      <c r="I6147" t="s">
        <v>129</v>
      </c>
      <c r="J6147" t="s">
        <v>130</v>
      </c>
      <c r="K6147" t="s">
        <v>131</v>
      </c>
      <c r="L6147" t="s">
        <v>16893</v>
      </c>
      <c r="M6147" t="s">
        <v>16894</v>
      </c>
      <c r="N6147">
        <v>1.730555555</v>
      </c>
      <c r="O6147">
        <v>0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1.730556</v>
      </c>
      <c r="Y6147">
        <v>0</v>
      </c>
      <c r="Z6147">
        <v>0</v>
      </c>
    </row>
    <row r="6148" spans="1:26" x14ac:dyDescent="0.3">
      <c r="A6148">
        <v>2774939</v>
      </c>
      <c r="B6148">
        <v>1</v>
      </c>
      <c r="C6148" t="s">
        <v>77</v>
      </c>
      <c r="D6148" t="s">
        <v>118</v>
      </c>
      <c r="E6148" t="s">
        <v>158</v>
      </c>
      <c r="F6148" t="s">
        <v>11090</v>
      </c>
      <c r="G6148" t="s">
        <v>199</v>
      </c>
      <c r="H6148" t="s">
        <v>47</v>
      </c>
      <c r="I6148" t="s">
        <v>129</v>
      </c>
      <c r="J6148" t="s">
        <v>130</v>
      </c>
      <c r="K6148" t="s">
        <v>131</v>
      </c>
      <c r="L6148" t="s">
        <v>16895</v>
      </c>
      <c r="M6148" t="s">
        <v>16896</v>
      </c>
      <c r="N6148">
        <v>0.17111111100000001</v>
      </c>
      <c r="O6148">
        <v>100</v>
      </c>
      <c r="P6148">
        <v>3350</v>
      </c>
      <c r="Q6148">
        <v>0</v>
      </c>
      <c r="R6148">
        <v>0</v>
      </c>
      <c r="S6148">
        <v>0</v>
      </c>
      <c r="T6148">
        <v>0</v>
      </c>
      <c r="U6148">
        <v>17.111111000000001</v>
      </c>
      <c r="V6148">
        <v>573.22222199999999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2774938</v>
      </c>
      <c r="B6149">
        <v>1</v>
      </c>
      <c r="C6149" t="s">
        <v>77</v>
      </c>
      <c r="D6149" t="s">
        <v>112</v>
      </c>
      <c r="E6149" t="s">
        <v>222</v>
      </c>
      <c r="F6149" t="s">
        <v>6099</v>
      </c>
      <c r="G6149" t="s">
        <v>199</v>
      </c>
      <c r="H6149" t="s">
        <v>47</v>
      </c>
      <c r="I6149" t="s">
        <v>129</v>
      </c>
      <c r="J6149" t="s">
        <v>130</v>
      </c>
      <c r="K6149" t="s">
        <v>131</v>
      </c>
      <c r="L6149" t="s">
        <v>16897</v>
      </c>
      <c r="M6149" t="s">
        <v>16898</v>
      </c>
      <c r="N6149">
        <v>0.12055555499999999</v>
      </c>
      <c r="O6149">
        <v>10</v>
      </c>
      <c r="P6149">
        <v>0</v>
      </c>
      <c r="Q6149">
        <v>429</v>
      </c>
      <c r="R6149">
        <v>111</v>
      </c>
      <c r="S6149">
        <v>197</v>
      </c>
      <c r="T6149">
        <v>5255</v>
      </c>
      <c r="U6149">
        <v>1.2055560000000001</v>
      </c>
      <c r="V6149">
        <v>0</v>
      </c>
      <c r="W6149">
        <v>51.718333000000001</v>
      </c>
      <c r="X6149">
        <v>13.381667</v>
      </c>
      <c r="Y6149">
        <v>23.749444</v>
      </c>
      <c r="Z6149">
        <v>633.51944200000003</v>
      </c>
    </row>
    <row r="6150" spans="1:26" x14ac:dyDescent="0.3">
      <c r="A6150">
        <v>2774954</v>
      </c>
      <c r="B6150">
        <v>1</v>
      </c>
      <c r="C6150" t="s">
        <v>77</v>
      </c>
      <c r="D6150" t="s">
        <v>118</v>
      </c>
      <c r="E6150" t="s">
        <v>138</v>
      </c>
      <c r="F6150" t="s">
        <v>16899</v>
      </c>
      <c r="G6150" t="s">
        <v>199</v>
      </c>
      <c r="H6150" t="s">
        <v>47</v>
      </c>
      <c r="I6150" t="s">
        <v>129</v>
      </c>
      <c r="J6150" t="s">
        <v>130</v>
      </c>
      <c r="K6150" t="s">
        <v>131</v>
      </c>
      <c r="L6150" t="s">
        <v>16900</v>
      </c>
      <c r="M6150" t="s">
        <v>16901</v>
      </c>
      <c r="N6150">
        <v>0.63333333300000005</v>
      </c>
      <c r="O6150">
        <v>12</v>
      </c>
      <c r="P6150">
        <v>47</v>
      </c>
      <c r="Q6150">
        <v>0</v>
      </c>
      <c r="R6150">
        <v>0</v>
      </c>
      <c r="S6150">
        <v>0</v>
      </c>
      <c r="T6150">
        <v>0</v>
      </c>
      <c r="U6150">
        <v>7.6</v>
      </c>
      <c r="V6150">
        <v>29.766667000000002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2774942</v>
      </c>
      <c r="B6151">
        <v>1</v>
      </c>
      <c r="C6151" t="s">
        <v>77</v>
      </c>
      <c r="D6151" t="s">
        <v>114</v>
      </c>
      <c r="E6151" t="s">
        <v>222</v>
      </c>
      <c r="F6151" t="s">
        <v>16902</v>
      </c>
      <c r="G6151" t="s">
        <v>348</v>
      </c>
      <c r="H6151" t="s">
        <v>47</v>
      </c>
      <c r="I6151" t="s">
        <v>129</v>
      </c>
      <c r="J6151" t="s">
        <v>130</v>
      </c>
      <c r="K6151" t="s">
        <v>142</v>
      </c>
      <c r="L6151" t="s">
        <v>16903</v>
      </c>
      <c r="M6151" t="s">
        <v>16904</v>
      </c>
      <c r="N6151">
        <v>7.0105555549999998</v>
      </c>
      <c r="O6151">
        <v>7</v>
      </c>
      <c r="P6151">
        <v>2951</v>
      </c>
      <c r="Q6151">
        <v>0</v>
      </c>
      <c r="R6151">
        <v>0</v>
      </c>
      <c r="S6151">
        <v>0</v>
      </c>
      <c r="T6151">
        <v>0</v>
      </c>
      <c r="U6151">
        <v>49.073889000000001</v>
      </c>
      <c r="V6151">
        <v>20688.149442999998</v>
      </c>
      <c r="W6151">
        <v>0</v>
      </c>
      <c r="X6151">
        <v>0</v>
      </c>
      <c r="Y6151">
        <v>0</v>
      </c>
      <c r="Z6151">
        <v>0</v>
      </c>
    </row>
    <row r="6152" spans="1:26" x14ac:dyDescent="0.3">
      <c r="A6152">
        <v>2774949</v>
      </c>
      <c r="B6152">
        <v>1</v>
      </c>
      <c r="C6152" t="s">
        <v>77</v>
      </c>
      <c r="D6152" t="s">
        <v>114</v>
      </c>
      <c r="E6152" t="s">
        <v>222</v>
      </c>
      <c r="F6152" t="s">
        <v>5085</v>
      </c>
      <c r="G6152" t="s">
        <v>348</v>
      </c>
      <c r="H6152" t="s">
        <v>47</v>
      </c>
      <c r="I6152" t="s">
        <v>129</v>
      </c>
      <c r="J6152" t="s">
        <v>130</v>
      </c>
      <c r="K6152" t="s">
        <v>142</v>
      </c>
      <c r="L6152" t="s">
        <v>16905</v>
      </c>
      <c r="M6152" t="s">
        <v>16906</v>
      </c>
      <c r="N6152">
        <v>6.9158333330000001</v>
      </c>
      <c r="O6152">
        <v>198</v>
      </c>
      <c r="P6152">
        <v>1558</v>
      </c>
      <c r="Q6152">
        <v>73</v>
      </c>
      <c r="R6152">
        <v>433</v>
      </c>
      <c r="S6152">
        <v>0</v>
      </c>
      <c r="T6152">
        <v>0</v>
      </c>
      <c r="U6152">
        <v>1369.335</v>
      </c>
      <c r="V6152">
        <v>10774.868333</v>
      </c>
      <c r="W6152">
        <v>504.85583300000002</v>
      </c>
      <c r="X6152">
        <v>2994.5558329999999</v>
      </c>
      <c r="Y6152">
        <v>0</v>
      </c>
      <c r="Z6152">
        <v>0</v>
      </c>
    </row>
    <row r="6153" spans="1:26" x14ac:dyDescent="0.3">
      <c r="A6153">
        <v>2774956</v>
      </c>
      <c r="B6153">
        <v>1</v>
      </c>
      <c r="C6153" t="s">
        <v>77</v>
      </c>
      <c r="D6153" t="s">
        <v>112</v>
      </c>
      <c r="E6153" t="s">
        <v>163</v>
      </c>
      <c r="F6153" t="s">
        <v>4465</v>
      </c>
      <c r="G6153" t="s">
        <v>199</v>
      </c>
      <c r="H6153" t="s">
        <v>47</v>
      </c>
      <c r="I6153" t="s">
        <v>129</v>
      </c>
      <c r="J6153" t="s">
        <v>130</v>
      </c>
      <c r="K6153" t="s">
        <v>131</v>
      </c>
      <c r="L6153" t="s">
        <v>16907</v>
      </c>
      <c r="M6153" t="s">
        <v>16908</v>
      </c>
      <c r="N6153">
        <v>0.5575</v>
      </c>
      <c r="O6153">
        <v>0</v>
      </c>
      <c r="P6153">
        <v>0</v>
      </c>
      <c r="Q6153">
        <v>1</v>
      </c>
      <c r="R6153">
        <v>109</v>
      </c>
      <c r="S6153">
        <v>0</v>
      </c>
      <c r="T6153">
        <v>0</v>
      </c>
      <c r="U6153">
        <v>0</v>
      </c>
      <c r="V6153">
        <v>0</v>
      </c>
      <c r="W6153">
        <v>0.5575</v>
      </c>
      <c r="X6153">
        <v>60.767499999999998</v>
      </c>
      <c r="Y6153">
        <v>0</v>
      </c>
      <c r="Z6153">
        <v>0</v>
      </c>
    </row>
    <row r="6154" spans="1:26" x14ac:dyDescent="0.3">
      <c r="A6154">
        <v>2774992</v>
      </c>
      <c r="B6154">
        <v>1</v>
      </c>
      <c r="C6154" t="s">
        <v>77</v>
      </c>
      <c r="D6154" t="s">
        <v>112</v>
      </c>
      <c r="E6154" t="s">
        <v>222</v>
      </c>
      <c r="F6154" t="s">
        <v>16909</v>
      </c>
      <c r="G6154" t="s">
        <v>348</v>
      </c>
      <c r="H6154" t="s">
        <v>47</v>
      </c>
      <c r="I6154" t="s">
        <v>129</v>
      </c>
      <c r="J6154" t="s">
        <v>130</v>
      </c>
      <c r="K6154" t="s">
        <v>142</v>
      </c>
      <c r="L6154" t="s">
        <v>16910</v>
      </c>
      <c r="M6154" t="s">
        <v>16911</v>
      </c>
      <c r="N6154">
        <v>6.7091666659999998</v>
      </c>
      <c r="O6154">
        <v>0</v>
      </c>
      <c r="P6154">
        <v>0</v>
      </c>
      <c r="Q6154">
        <v>18</v>
      </c>
      <c r="R6154">
        <v>7840</v>
      </c>
      <c r="S6154">
        <v>0</v>
      </c>
      <c r="T6154">
        <v>0</v>
      </c>
      <c r="U6154">
        <v>0</v>
      </c>
      <c r="V6154">
        <v>0</v>
      </c>
      <c r="W6154">
        <v>120.765</v>
      </c>
      <c r="X6154">
        <v>52599.866661</v>
      </c>
      <c r="Y6154">
        <v>0</v>
      </c>
      <c r="Z6154">
        <v>0</v>
      </c>
    </row>
    <row r="6155" spans="1:26" x14ac:dyDescent="0.3">
      <c r="A6155">
        <v>2774968</v>
      </c>
      <c r="B6155">
        <v>1</v>
      </c>
      <c r="C6155" t="s">
        <v>76</v>
      </c>
      <c r="D6155" t="s">
        <v>93</v>
      </c>
      <c r="E6155" t="s">
        <v>126</v>
      </c>
      <c r="F6155" t="s">
        <v>16912</v>
      </c>
      <c r="G6155" t="s">
        <v>128</v>
      </c>
      <c r="H6155" t="s">
        <v>46</v>
      </c>
      <c r="I6155" t="s">
        <v>129</v>
      </c>
      <c r="J6155" t="s">
        <v>130</v>
      </c>
      <c r="K6155" t="s">
        <v>131</v>
      </c>
      <c r="L6155" t="s">
        <v>16913</v>
      </c>
      <c r="M6155" t="s">
        <v>16914</v>
      </c>
      <c r="N6155">
        <v>1.8647222219999999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78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145.44833299999999</v>
      </c>
    </row>
    <row r="6156" spans="1:26" x14ac:dyDescent="0.3">
      <c r="A6156">
        <v>2774959</v>
      </c>
      <c r="B6156">
        <v>1</v>
      </c>
      <c r="C6156" t="s">
        <v>76</v>
      </c>
      <c r="D6156" t="s">
        <v>103</v>
      </c>
      <c r="E6156" t="s">
        <v>167</v>
      </c>
      <c r="F6156" t="s">
        <v>16915</v>
      </c>
      <c r="G6156" t="s">
        <v>160</v>
      </c>
      <c r="H6156" t="s">
        <v>46</v>
      </c>
      <c r="I6156" t="s">
        <v>129</v>
      </c>
      <c r="J6156" t="s">
        <v>130</v>
      </c>
      <c r="K6156" t="s">
        <v>131</v>
      </c>
      <c r="L6156" t="s">
        <v>16916</v>
      </c>
      <c r="M6156" t="s">
        <v>16917</v>
      </c>
      <c r="N6156">
        <v>6.0580555550000001</v>
      </c>
      <c r="O6156">
        <v>0</v>
      </c>
      <c r="P6156">
        <v>0</v>
      </c>
      <c r="Q6156">
        <v>0</v>
      </c>
      <c r="R6156">
        <v>144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872.36</v>
      </c>
      <c r="Y6156">
        <v>0</v>
      </c>
      <c r="Z6156">
        <v>0</v>
      </c>
    </row>
    <row r="6157" spans="1:26" x14ac:dyDescent="0.3">
      <c r="A6157">
        <v>2774955</v>
      </c>
      <c r="B6157">
        <v>1</v>
      </c>
      <c r="C6157" t="s">
        <v>76</v>
      </c>
      <c r="D6157" t="s">
        <v>83</v>
      </c>
      <c r="E6157" t="s">
        <v>222</v>
      </c>
      <c r="F6157" t="s">
        <v>16918</v>
      </c>
      <c r="G6157" t="s">
        <v>344</v>
      </c>
      <c r="H6157" t="s">
        <v>47</v>
      </c>
      <c r="I6157" t="s">
        <v>129</v>
      </c>
      <c r="J6157" t="s">
        <v>130</v>
      </c>
      <c r="K6157" t="s">
        <v>142</v>
      </c>
      <c r="L6157" t="s">
        <v>16919</v>
      </c>
      <c r="M6157" t="s">
        <v>16920</v>
      </c>
      <c r="N6157">
        <v>6.7427777769999997</v>
      </c>
      <c r="O6157">
        <v>1</v>
      </c>
      <c r="P6157">
        <v>1690</v>
      </c>
      <c r="Q6157">
        <v>0</v>
      </c>
      <c r="R6157">
        <v>0</v>
      </c>
      <c r="S6157">
        <v>0</v>
      </c>
      <c r="T6157">
        <v>0</v>
      </c>
      <c r="U6157">
        <v>6.7427780000000004</v>
      </c>
      <c r="V6157">
        <v>11395.294443000001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2774970</v>
      </c>
      <c r="B6158">
        <v>1</v>
      </c>
      <c r="C6158" t="s">
        <v>77</v>
      </c>
      <c r="D6158" t="s">
        <v>109</v>
      </c>
      <c r="E6158" t="s">
        <v>222</v>
      </c>
      <c r="F6158" t="s">
        <v>15959</v>
      </c>
      <c r="G6158" t="s">
        <v>199</v>
      </c>
      <c r="H6158" t="s">
        <v>47</v>
      </c>
      <c r="I6158" t="s">
        <v>129</v>
      </c>
      <c r="J6158" t="s">
        <v>130</v>
      </c>
      <c r="K6158" t="s">
        <v>131</v>
      </c>
      <c r="L6158" t="s">
        <v>16921</v>
      </c>
      <c r="M6158" t="s">
        <v>16922</v>
      </c>
      <c r="N6158">
        <v>1.8983333330000001</v>
      </c>
      <c r="O6158">
        <v>40</v>
      </c>
      <c r="P6158">
        <v>389</v>
      </c>
      <c r="Q6158">
        <v>0</v>
      </c>
      <c r="R6158">
        <v>0</v>
      </c>
      <c r="S6158">
        <v>0</v>
      </c>
      <c r="T6158">
        <v>66</v>
      </c>
      <c r="U6158">
        <v>75.933333000000005</v>
      </c>
      <c r="V6158">
        <v>738.45166700000004</v>
      </c>
      <c r="W6158">
        <v>0</v>
      </c>
      <c r="X6158">
        <v>0</v>
      </c>
      <c r="Y6158">
        <v>0</v>
      </c>
      <c r="Z6158">
        <v>125.29</v>
      </c>
    </row>
    <row r="6159" spans="1:26" x14ac:dyDescent="0.3">
      <c r="A6159">
        <v>2774958</v>
      </c>
      <c r="B6159">
        <v>1</v>
      </c>
      <c r="C6159" t="s">
        <v>76</v>
      </c>
      <c r="D6159" t="s">
        <v>78</v>
      </c>
      <c r="E6159" t="s">
        <v>126</v>
      </c>
      <c r="F6159" t="s">
        <v>16923</v>
      </c>
      <c r="G6159" t="s">
        <v>348</v>
      </c>
      <c r="H6159" t="s">
        <v>46</v>
      </c>
      <c r="I6159" t="s">
        <v>129</v>
      </c>
      <c r="J6159" t="s">
        <v>130</v>
      </c>
      <c r="K6159" t="s">
        <v>142</v>
      </c>
      <c r="L6159" t="s">
        <v>16924</v>
      </c>
      <c r="M6159" t="s">
        <v>16925</v>
      </c>
      <c r="N6159">
        <v>7.6230555549999997</v>
      </c>
      <c r="O6159">
        <v>0</v>
      </c>
      <c r="P6159">
        <v>68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518.36777800000004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2774960</v>
      </c>
      <c r="B6160">
        <v>1</v>
      </c>
      <c r="C6160" t="s">
        <v>77</v>
      </c>
      <c r="D6160" t="s">
        <v>116</v>
      </c>
      <c r="E6160" t="s">
        <v>222</v>
      </c>
      <c r="F6160" t="s">
        <v>16926</v>
      </c>
      <c r="G6160" t="s">
        <v>344</v>
      </c>
      <c r="H6160" t="s">
        <v>47</v>
      </c>
      <c r="I6160" t="s">
        <v>129</v>
      </c>
      <c r="J6160" t="s">
        <v>130</v>
      </c>
      <c r="K6160" t="s">
        <v>142</v>
      </c>
      <c r="L6160" t="s">
        <v>16927</v>
      </c>
      <c r="M6160" t="s">
        <v>16928</v>
      </c>
      <c r="N6160">
        <v>4.5225</v>
      </c>
      <c r="O6160">
        <v>103</v>
      </c>
      <c r="P6160">
        <v>2172</v>
      </c>
      <c r="Q6160">
        <v>0</v>
      </c>
      <c r="R6160">
        <v>0</v>
      </c>
      <c r="S6160">
        <v>0</v>
      </c>
      <c r="T6160">
        <v>0</v>
      </c>
      <c r="U6160">
        <v>465.8175</v>
      </c>
      <c r="V6160">
        <v>9822.8700000000008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2774962</v>
      </c>
      <c r="B6161">
        <v>1</v>
      </c>
      <c r="C6161" t="s">
        <v>77</v>
      </c>
      <c r="D6161" t="s">
        <v>109</v>
      </c>
      <c r="E6161" t="s">
        <v>158</v>
      </c>
      <c r="F6161" t="s">
        <v>16929</v>
      </c>
      <c r="G6161" t="s">
        <v>417</v>
      </c>
      <c r="H6161" t="s">
        <v>47</v>
      </c>
      <c r="I6161" t="s">
        <v>129</v>
      </c>
      <c r="J6161" t="s">
        <v>130</v>
      </c>
      <c r="K6161" t="s">
        <v>142</v>
      </c>
      <c r="L6161" t="s">
        <v>16930</v>
      </c>
      <c r="M6161" t="s">
        <v>16931</v>
      </c>
      <c r="N6161">
        <v>6.5919444440000001</v>
      </c>
      <c r="O6161">
        <v>7</v>
      </c>
      <c r="P6161">
        <v>612</v>
      </c>
      <c r="Q6161">
        <v>2</v>
      </c>
      <c r="R6161">
        <v>133</v>
      </c>
      <c r="S6161">
        <v>21</v>
      </c>
      <c r="T6161">
        <v>1468</v>
      </c>
      <c r="U6161">
        <v>46.143611</v>
      </c>
      <c r="V6161">
        <v>4034.27</v>
      </c>
      <c r="W6161">
        <v>13.183889000000001</v>
      </c>
      <c r="X6161">
        <v>876.728611</v>
      </c>
      <c r="Y6161">
        <v>138.43083300000001</v>
      </c>
      <c r="Z6161">
        <v>9676.9744439999995</v>
      </c>
    </row>
    <row r="6162" spans="1:26" x14ac:dyDescent="0.3">
      <c r="A6162">
        <v>2774979</v>
      </c>
      <c r="B6162">
        <v>1</v>
      </c>
      <c r="C6162" t="s">
        <v>76</v>
      </c>
      <c r="D6162" t="s">
        <v>79</v>
      </c>
      <c r="E6162" t="s">
        <v>163</v>
      </c>
      <c r="F6162" t="s">
        <v>16932</v>
      </c>
      <c r="G6162" t="s">
        <v>199</v>
      </c>
      <c r="H6162" t="s">
        <v>47</v>
      </c>
      <c r="I6162" t="s">
        <v>129</v>
      </c>
      <c r="J6162" t="s">
        <v>130</v>
      </c>
      <c r="K6162" t="s">
        <v>131</v>
      </c>
      <c r="L6162" t="s">
        <v>16933</v>
      </c>
      <c r="M6162" t="s">
        <v>16934</v>
      </c>
      <c r="N6162">
        <v>0.73111111100000004</v>
      </c>
      <c r="O6162">
        <v>13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9.5044439999999994</v>
      </c>
      <c r="V6162">
        <v>0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2774984</v>
      </c>
      <c r="B6163">
        <v>1</v>
      </c>
      <c r="C6163" t="s">
        <v>76</v>
      </c>
      <c r="D6163" t="s">
        <v>99</v>
      </c>
      <c r="E6163" t="s">
        <v>222</v>
      </c>
      <c r="F6163" t="s">
        <v>16935</v>
      </c>
      <c r="G6163" t="s">
        <v>199</v>
      </c>
      <c r="H6163" t="s">
        <v>47</v>
      </c>
      <c r="I6163" t="s">
        <v>339</v>
      </c>
      <c r="J6163" t="s">
        <v>130</v>
      </c>
      <c r="K6163" t="s">
        <v>131</v>
      </c>
      <c r="L6163" t="s">
        <v>16936</v>
      </c>
      <c r="M6163" t="s">
        <v>16937</v>
      </c>
      <c r="N6163">
        <v>3.7777776999999998E-2</v>
      </c>
      <c r="O6163">
        <v>1</v>
      </c>
      <c r="P6163">
        <v>1342</v>
      </c>
      <c r="Q6163">
        <v>0</v>
      </c>
      <c r="R6163">
        <v>0</v>
      </c>
      <c r="S6163">
        <v>0</v>
      </c>
      <c r="T6163">
        <v>0</v>
      </c>
      <c r="U6163">
        <v>3.7777999999999999E-2</v>
      </c>
      <c r="V6163">
        <v>50.697777000000002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2774987</v>
      </c>
      <c r="B6164">
        <v>1</v>
      </c>
      <c r="C6164" t="s">
        <v>76</v>
      </c>
      <c r="D6164" t="s">
        <v>96</v>
      </c>
      <c r="E6164" t="s">
        <v>222</v>
      </c>
      <c r="F6164" t="s">
        <v>16938</v>
      </c>
      <c r="G6164" t="s">
        <v>728</v>
      </c>
      <c r="H6164" t="s">
        <v>47</v>
      </c>
      <c r="I6164" t="s">
        <v>339</v>
      </c>
      <c r="J6164" t="s">
        <v>130</v>
      </c>
      <c r="K6164" t="s">
        <v>131</v>
      </c>
      <c r="L6164" t="s">
        <v>16939</v>
      </c>
      <c r="M6164" t="s">
        <v>16940</v>
      </c>
      <c r="N6164">
        <v>4.5277776999999998E-2</v>
      </c>
      <c r="O6164">
        <v>5</v>
      </c>
      <c r="P6164">
        <v>994</v>
      </c>
      <c r="Q6164">
        <v>0</v>
      </c>
      <c r="R6164">
        <v>0</v>
      </c>
      <c r="S6164">
        <v>0</v>
      </c>
      <c r="T6164">
        <v>0</v>
      </c>
      <c r="U6164">
        <v>0.22638900000000001</v>
      </c>
      <c r="V6164">
        <v>45.00611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2774989</v>
      </c>
      <c r="B6165">
        <v>1</v>
      </c>
      <c r="C6165" t="s">
        <v>77</v>
      </c>
      <c r="D6165" t="s">
        <v>124</v>
      </c>
      <c r="E6165" t="s">
        <v>222</v>
      </c>
      <c r="F6165" t="s">
        <v>8677</v>
      </c>
      <c r="G6165" t="s">
        <v>199</v>
      </c>
      <c r="H6165" t="s">
        <v>47</v>
      </c>
      <c r="I6165" t="s">
        <v>129</v>
      </c>
      <c r="J6165" t="s">
        <v>130</v>
      </c>
      <c r="K6165" t="s">
        <v>131</v>
      </c>
      <c r="L6165" t="s">
        <v>16941</v>
      </c>
      <c r="M6165" t="s">
        <v>16942</v>
      </c>
      <c r="N6165">
        <v>0.13055555499999999</v>
      </c>
      <c r="O6165">
        <v>2</v>
      </c>
      <c r="P6165">
        <v>5511</v>
      </c>
      <c r="Q6165">
        <v>0</v>
      </c>
      <c r="R6165">
        <v>0</v>
      </c>
      <c r="S6165">
        <v>0</v>
      </c>
      <c r="T6165">
        <v>0</v>
      </c>
      <c r="U6165">
        <v>0.26111099999999998</v>
      </c>
      <c r="V6165">
        <v>719.49166400000001</v>
      </c>
      <c r="W6165">
        <v>0</v>
      </c>
      <c r="X6165">
        <v>0</v>
      </c>
      <c r="Y6165">
        <v>0</v>
      </c>
      <c r="Z6165">
        <v>0</v>
      </c>
    </row>
    <row r="6166" spans="1:26" x14ac:dyDescent="0.3">
      <c r="A6166">
        <v>2775114</v>
      </c>
      <c r="B6166">
        <v>1</v>
      </c>
      <c r="C6166" t="s">
        <v>77</v>
      </c>
      <c r="D6166" t="s">
        <v>124</v>
      </c>
      <c r="E6166" t="s">
        <v>163</v>
      </c>
      <c r="F6166" t="s">
        <v>16483</v>
      </c>
      <c r="G6166" t="s">
        <v>199</v>
      </c>
      <c r="H6166" t="s">
        <v>47</v>
      </c>
      <c r="I6166" t="s">
        <v>129</v>
      </c>
      <c r="J6166" t="s">
        <v>130</v>
      </c>
      <c r="K6166" t="s">
        <v>131</v>
      </c>
      <c r="L6166" t="s">
        <v>16943</v>
      </c>
      <c r="M6166" t="s">
        <v>16944</v>
      </c>
      <c r="N6166">
        <v>0.108611111</v>
      </c>
      <c r="O6166">
        <v>2</v>
      </c>
      <c r="P6166">
        <v>2149</v>
      </c>
      <c r="Q6166">
        <v>0</v>
      </c>
      <c r="R6166">
        <v>0</v>
      </c>
      <c r="S6166">
        <v>0</v>
      </c>
      <c r="T6166">
        <v>0</v>
      </c>
      <c r="U6166">
        <v>0.217222</v>
      </c>
      <c r="V6166">
        <v>233.40527800000001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2775001</v>
      </c>
      <c r="B6167">
        <v>1</v>
      </c>
      <c r="C6167" t="s">
        <v>77</v>
      </c>
      <c r="D6167" t="s">
        <v>124</v>
      </c>
      <c r="E6167" t="s">
        <v>222</v>
      </c>
      <c r="F6167" t="s">
        <v>16945</v>
      </c>
      <c r="G6167" t="s">
        <v>199</v>
      </c>
      <c r="H6167" t="s">
        <v>47</v>
      </c>
      <c r="I6167" t="s">
        <v>129</v>
      </c>
      <c r="J6167" t="s">
        <v>130</v>
      </c>
      <c r="K6167" t="s">
        <v>131</v>
      </c>
      <c r="L6167" t="s">
        <v>16946</v>
      </c>
      <c r="M6167" t="s">
        <v>16947</v>
      </c>
      <c r="N6167">
        <v>3.5652777769999999</v>
      </c>
      <c r="O6167">
        <v>0</v>
      </c>
      <c r="P6167">
        <v>395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1408.2847220000001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2775017</v>
      </c>
      <c r="B6168">
        <v>1</v>
      </c>
      <c r="C6168" t="s">
        <v>77</v>
      </c>
      <c r="D6168" t="s">
        <v>120</v>
      </c>
      <c r="E6168" t="s">
        <v>126</v>
      </c>
      <c r="F6168" t="s">
        <v>16948</v>
      </c>
      <c r="G6168" t="s">
        <v>160</v>
      </c>
      <c r="H6168" t="s">
        <v>46</v>
      </c>
      <c r="I6168" t="s">
        <v>129</v>
      </c>
      <c r="J6168" t="s">
        <v>130</v>
      </c>
      <c r="K6168" t="s">
        <v>131</v>
      </c>
      <c r="L6168" t="s">
        <v>16949</v>
      </c>
      <c r="M6168" t="s">
        <v>16950</v>
      </c>
      <c r="N6168">
        <v>2.4116666659999999</v>
      </c>
      <c r="O6168">
        <v>0</v>
      </c>
      <c r="P6168">
        <v>0</v>
      </c>
      <c r="Q6168">
        <v>0</v>
      </c>
      <c r="R6168">
        <v>18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43.41</v>
      </c>
      <c r="Y6168">
        <v>0</v>
      </c>
      <c r="Z6168">
        <v>0</v>
      </c>
    </row>
    <row r="6169" spans="1:26" x14ac:dyDescent="0.3">
      <c r="A6169">
        <v>2774995</v>
      </c>
      <c r="B6169">
        <v>1</v>
      </c>
      <c r="C6169" t="s">
        <v>76</v>
      </c>
      <c r="D6169" t="s">
        <v>93</v>
      </c>
      <c r="E6169" t="s">
        <v>163</v>
      </c>
      <c r="F6169" t="s">
        <v>16951</v>
      </c>
      <c r="G6169" t="s">
        <v>264</v>
      </c>
      <c r="H6169" t="s">
        <v>47</v>
      </c>
      <c r="I6169" t="s">
        <v>129</v>
      </c>
      <c r="J6169" t="s">
        <v>130</v>
      </c>
      <c r="K6169" t="s">
        <v>131</v>
      </c>
      <c r="L6169" t="s">
        <v>16952</v>
      </c>
      <c r="M6169" t="s">
        <v>16953</v>
      </c>
      <c r="N6169">
        <v>1.3352777769999999</v>
      </c>
      <c r="O6169">
        <v>0</v>
      </c>
      <c r="P6169">
        <v>73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97.475278000000003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2774997</v>
      </c>
      <c r="B6170">
        <v>1</v>
      </c>
      <c r="C6170" t="s">
        <v>77</v>
      </c>
      <c r="D6170" t="s">
        <v>123</v>
      </c>
      <c r="E6170" t="s">
        <v>158</v>
      </c>
      <c r="F6170" t="s">
        <v>2242</v>
      </c>
      <c r="G6170" t="s">
        <v>344</v>
      </c>
      <c r="H6170" t="s">
        <v>47</v>
      </c>
      <c r="I6170" t="s">
        <v>129</v>
      </c>
      <c r="J6170" t="s">
        <v>130</v>
      </c>
      <c r="K6170" t="s">
        <v>142</v>
      </c>
      <c r="L6170" t="s">
        <v>16954</v>
      </c>
      <c r="M6170" t="s">
        <v>16955</v>
      </c>
      <c r="N6170">
        <v>8.8877777770000002</v>
      </c>
      <c r="O6170">
        <v>67</v>
      </c>
      <c r="P6170">
        <v>40</v>
      </c>
      <c r="Q6170">
        <v>0</v>
      </c>
      <c r="R6170">
        <v>0</v>
      </c>
      <c r="S6170">
        <v>0</v>
      </c>
      <c r="T6170">
        <v>0</v>
      </c>
      <c r="U6170">
        <v>595.48111100000006</v>
      </c>
      <c r="V6170">
        <v>355.51111100000003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2774999</v>
      </c>
      <c r="B6171">
        <v>1</v>
      </c>
      <c r="C6171" t="s">
        <v>76</v>
      </c>
      <c r="D6171" t="s">
        <v>90</v>
      </c>
      <c r="E6171" t="s">
        <v>126</v>
      </c>
      <c r="F6171" t="s">
        <v>16956</v>
      </c>
      <c r="G6171" t="s">
        <v>344</v>
      </c>
      <c r="H6171" t="s">
        <v>46</v>
      </c>
      <c r="I6171" t="s">
        <v>129</v>
      </c>
      <c r="J6171" t="s">
        <v>130</v>
      </c>
      <c r="K6171" t="s">
        <v>142</v>
      </c>
      <c r="L6171" t="s">
        <v>16957</v>
      </c>
      <c r="M6171" t="s">
        <v>16958</v>
      </c>
      <c r="N6171">
        <v>6.6369444440000001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25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165.92361099999999</v>
      </c>
    </row>
    <row r="6172" spans="1:26" x14ac:dyDescent="0.3">
      <c r="A6172">
        <v>2775011</v>
      </c>
      <c r="B6172">
        <v>1</v>
      </c>
      <c r="C6172" t="s">
        <v>76</v>
      </c>
      <c r="D6172" t="s">
        <v>89</v>
      </c>
      <c r="E6172" t="s">
        <v>167</v>
      </c>
      <c r="F6172" t="s">
        <v>16959</v>
      </c>
      <c r="G6172" t="s">
        <v>160</v>
      </c>
      <c r="H6172" t="s">
        <v>46</v>
      </c>
      <c r="I6172" t="s">
        <v>129</v>
      </c>
      <c r="J6172" t="s">
        <v>130</v>
      </c>
      <c r="K6172" t="s">
        <v>131</v>
      </c>
      <c r="L6172" t="s">
        <v>16960</v>
      </c>
      <c r="M6172" t="s">
        <v>16961</v>
      </c>
      <c r="N6172">
        <v>1.0591666660000001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117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123.9225</v>
      </c>
    </row>
    <row r="6173" spans="1:26" x14ac:dyDescent="0.3">
      <c r="A6173">
        <v>2775009</v>
      </c>
      <c r="B6173">
        <v>1</v>
      </c>
      <c r="C6173" t="s">
        <v>76</v>
      </c>
      <c r="D6173" t="s">
        <v>96</v>
      </c>
      <c r="E6173" t="s">
        <v>158</v>
      </c>
      <c r="F6173" t="s">
        <v>16962</v>
      </c>
      <c r="G6173" t="s">
        <v>728</v>
      </c>
      <c r="H6173" t="s">
        <v>47</v>
      </c>
      <c r="I6173" t="s">
        <v>129</v>
      </c>
      <c r="J6173" t="s">
        <v>130</v>
      </c>
      <c r="K6173" t="s">
        <v>131</v>
      </c>
      <c r="L6173" t="s">
        <v>16963</v>
      </c>
      <c r="M6173" t="s">
        <v>16964</v>
      </c>
      <c r="N6173">
        <v>0.14749999999999999</v>
      </c>
      <c r="O6173">
        <v>5</v>
      </c>
      <c r="P6173">
        <v>994</v>
      </c>
      <c r="Q6173">
        <v>0</v>
      </c>
      <c r="R6173">
        <v>0</v>
      </c>
      <c r="S6173">
        <v>0</v>
      </c>
      <c r="T6173">
        <v>0</v>
      </c>
      <c r="U6173">
        <v>0.73750000000000004</v>
      </c>
      <c r="V6173">
        <v>146.61500000000001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2775013</v>
      </c>
      <c r="B6174">
        <v>1</v>
      </c>
      <c r="C6174" t="s">
        <v>76</v>
      </c>
      <c r="D6174" t="s">
        <v>92</v>
      </c>
      <c r="E6174" t="s">
        <v>126</v>
      </c>
      <c r="F6174" t="s">
        <v>16965</v>
      </c>
      <c r="G6174" t="s">
        <v>371</v>
      </c>
      <c r="H6174" t="s">
        <v>46</v>
      </c>
      <c r="I6174" t="s">
        <v>129</v>
      </c>
      <c r="J6174" t="s">
        <v>130</v>
      </c>
      <c r="K6174" t="s">
        <v>131</v>
      </c>
      <c r="L6174" t="s">
        <v>16966</v>
      </c>
      <c r="M6174" t="s">
        <v>16967</v>
      </c>
      <c r="N6174">
        <v>2.2338888880000001</v>
      </c>
      <c r="O6174">
        <v>0</v>
      </c>
      <c r="P6174">
        <v>0</v>
      </c>
      <c r="Q6174">
        <v>0</v>
      </c>
      <c r="R6174">
        <v>60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134.033333</v>
      </c>
      <c r="Y6174">
        <v>0</v>
      </c>
      <c r="Z6174">
        <v>0</v>
      </c>
    </row>
    <row r="6175" spans="1:26" x14ac:dyDescent="0.3">
      <c r="A6175">
        <v>2775016</v>
      </c>
      <c r="B6175">
        <v>1</v>
      </c>
      <c r="C6175" t="s">
        <v>77</v>
      </c>
      <c r="D6175" t="s">
        <v>116</v>
      </c>
      <c r="E6175" t="s">
        <v>158</v>
      </c>
      <c r="F6175" t="s">
        <v>16968</v>
      </c>
      <c r="G6175" t="s">
        <v>199</v>
      </c>
      <c r="H6175" t="s">
        <v>47</v>
      </c>
      <c r="I6175" t="s">
        <v>129</v>
      </c>
      <c r="J6175" t="s">
        <v>130</v>
      </c>
      <c r="K6175" t="s">
        <v>131</v>
      </c>
      <c r="L6175" t="s">
        <v>16969</v>
      </c>
      <c r="M6175" t="s">
        <v>16970</v>
      </c>
      <c r="N6175">
        <v>0.50166666599999998</v>
      </c>
      <c r="O6175">
        <v>26</v>
      </c>
      <c r="P6175">
        <v>0</v>
      </c>
      <c r="Q6175">
        <v>0</v>
      </c>
      <c r="R6175">
        <v>0</v>
      </c>
      <c r="S6175">
        <v>2</v>
      </c>
      <c r="T6175">
        <v>0</v>
      </c>
      <c r="U6175">
        <v>13.043333000000001</v>
      </c>
      <c r="V6175">
        <v>0</v>
      </c>
      <c r="W6175">
        <v>0</v>
      </c>
      <c r="X6175">
        <v>0</v>
      </c>
      <c r="Y6175">
        <v>1.003333</v>
      </c>
      <c r="Z6175">
        <v>0</v>
      </c>
    </row>
    <row r="6176" spans="1:26" x14ac:dyDescent="0.3">
      <c r="A6176">
        <v>2775022</v>
      </c>
      <c r="B6176">
        <v>1</v>
      </c>
      <c r="C6176" t="s">
        <v>77</v>
      </c>
      <c r="D6176" t="s">
        <v>124</v>
      </c>
      <c r="E6176" t="s">
        <v>138</v>
      </c>
      <c r="F6176" t="s">
        <v>16971</v>
      </c>
      <c r="G6176" t="s">
        <v>199</v>
      </c>
      <c r="H6176" t="s">
        <v>47</v>
      </c>
      <c r="I6176" t="s">
        <v>129</v>
      </c>
      <c r="J6176" t="s">
        <v>130</v>
      </c>
      <c r="K6176" t="s">
        <v>131</v>
      </c>
      <c r="L6176" t="s">
        <v>16972</v>
      </c>
      <c r="M6176" t="s">
        <v>16973</v>
      </c>
      <c r="N6176">
        <v>0.83972222200000002</v>
      </c>
      <c r="O6176">
        <v>106</v>
      </c>
      <c r="P6176">
        <v>11595</v>
      </c>
      <c r="Q6176">
        <v>0</v>
      </c>
      <c r="R6176">
        <v>0</v>
      </c>
      <c r="S6176">
        <v>10</v>
      </c>
      <c r="T6176">
        <v>898</v>
      </c>
      <c r="U6176">
        <v>89.010555999999994</v>
      </c>
      <c r="V6176">
        <v>9736.5791640000007</v>
      </c>
      <c r="W6176">
        <v>0</v>
      </c>
      <c r="X6176">
        <v>0</v>
      </c>
      <c r="Y6176">
        <v>8.3972219999999993</v>
      </c>
      <c r="Z6176">
        <v>754.07055500000001</v>
      </c>
    </row>
    <row r="6177" spans="1:26" x14ac:dyDescent="0.3">
      <c r="A6177">
        <v>2775025</v>
      </c>
      <c r="B6177">
        <v>1</v>
      </c>
      <c r="C6177" t="s">
        <v>76</v>
      </c>
      <c r="D6177" t="s">
        <v>96</v>
      </c>
      <c r="E6177" t="s">
        <v>153</v>
      </c>
      <c r="F6177" t="s">
        <v>16974</v>
      </c>
      <c r="G6177" t="s">
        <v>206</v>
      </c>
      <c r="H6177" t="s">
        <v>46</v>
      </c>
      <c r="I6177" t="s">
        <v>129</v>
      </c>
      <c r="J6177" t="s">
        <v>130</v>
      </c>
      <c r="K6177" t="s">
        <v>131</v>
      </c>
      <c r="L6177" t="s">
        <v>16975</v>
      </c>
      <c r="M6177" t="s">
        <v>16976</v>
      </c>
      <c r="N6177">
        <v>4.6972222219999997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4.697222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2775026</v>
      </c>
      <c r="B6178">
        <v>1</v>
      </c>
      <c r="C6178" t="s">
        <v>76</v>
      </c>
      <c r="D6178" t="s">
        <v>101</v>
      </c>
      <c r="E6178" t="s">
        <v>163</v>
      </c>
      <c r="F6178" t="s">
        <v>16977</v>
      </c>
      <c r="G6178" t="s">
        <v>348</v>
      </c>
      <c r="H6178" t="s">
        <v>47</v>
      </c>
      <c r="I6178" t="s">
        <v>129</v>
      </c>
      <c r="J6178" t="s">
        <v>130</v>
      </c>
      <c r="K6178" t="s">
        <v>142</v>
      </c>
      <c r="L6178" t="s">
        <v>16978</v>
      </c>
      <c r="M6178" t="s">
        <v>16979</v>
      </c>
      <c r="N6178">
        <v>5.7797222220000002</v>
      </c>
      <c r="O6178">
        <v>0</v>
      </c>
      <c r="P6178">
        <v>43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248.52805599999999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2775035</v>
      </c>
      <c r="B6179">
        <v>1</v>
      </c>
      <c r="C6179" t="s">
        <v>76</v>
      </c>
      <c r="D6179" t="s">
        <v>88</v>
      </c>
      <c r="E6179" t="s">
        <v>222</v>
      </c>
      <c r="F6179" t="s">
        <v>16980</v>
      </c>
      <c r="G6179" t="s">
        <v>348</v>
      </c>
      <c r="H6179" t="s">
        <v>47</v>
      </c>
      <c r="I6179" t="s">
        <v>129</v>
      </c>
      <c r="J6179" t="s">
        <v>130</v>
      </c>
      <c r="K6179" t="s">
        <v>142</v>
      </c>
      <c r="L6179" t="s">
        <v>16981</v>
      </c>
      <c r="M6179" t="s">
        <v>16982</v>
      </c>
      <c r="N6179">
        <v>4.7702777770000004</v>
      </c>
      <c r="O6179">
        <v>10</v>
      </c>
      <c r="P6179">
        <v>2233</v>
      </c>
      <c r="Q6179">
        <v>0</v>
      </c>
      <c r="R6179">
        <v>0</v>
      </c>
      <c r="S6179">
        <v>0</v>
      </c>
      <c r="T6179">
        <v>0</v>
      </c>
      <c r="U6179">
        <v>47.702778000000002</v>
      </c>
      <c r="V6179">
        <v>10652.030276</v>
      </c>
      <c r="W6179">
        <v>0</v>
      </c>
      <c r="X6179">
        <v>0</v>
      </c>
      <c r="Y6179">
        <v>0</v>
      </c>
      <c r="Z6179">
        <v>0</v>
      </c>
    </row>
    <row r="6180" spans="1:26" x14ac:dyDescent="0.3">
      <c r="A6180">
        <v>2775030</v>
      </c>
      <c r="B6180">
        <v>1</v>
      </c>
      <c r="C6180" t="s">
        <v>76</v>
      </c>
      <c r="D6180" t="s">
        <v>93</v>
      </c>
      <c r="E6180" t="s">
        <v>222</v>
      </c>
      <c r="F6180" t="s">
        <v>3828</v>
      </c>
      <c r="G6180" t="s">
        <v>199</v>
      </c>
      <c r="H6180" t="s">
        <v>47</v>
      </c>
      <c r="I6180" t="s">
        <v>129</v>
      </c>
      <c r="J6180" t="s">
        <v>130</v>
      </c>
      <c r="K6180" t="s">
        <v>131</v>
      </c>
      <c r="L6180" t="s">
        <v>16983</v>
      </c>
      <c r="M6180" t="s">
        <v>16984</v>
      </c>
      <c r="N6180">
        <v>0.97472222200000003</v>
      </c>
      <c r="O6180">
        <v>2</v>
      </c>
      <c r="P6180">
        <v>501</v>
      </c>
      <c r="Q6180">
        <v>0</v>
      </c>
      <c r="R6180">
        <v>0</v>
      </c>
      <c r="S6180">
        <v>0</v>
      </c>
      <c r="T6180">
        <v>0</v>
      </c>
      <c r="U6180">
        <v>1.949444</v>
      </c>
      <c r="V6180">
        <v>488.33583299999998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2775034</v>
      </c>
      <c r="B6181">
        <v>1</v>
      </c>
      <c r="C6181" t="s">
        <v>76</v>
      </c>
      <c r="D6181" t="s">
        <v>90</v>
      </c>
      <c r="E6181" t="s">
        <v>153</v>
      </c>
      <c r="F6181" t="s">
        <v>16985</v>
      </c>
      <c r="G6181" t="s">
        <v>155</v>
      </c>
      <c r="H6181" t="s">
        <v>46</v>
      </c>
      <c r="I6181" t="s">
        <v>129</v>
      </c>
      <c r="J6181" t="s">
        <v>130</v>
      </c>
      <c r="K6181" t="s">
        <v>131</v>
      </c>
      <c r="L6181" t="s">
        <v>16986</v>
      </c>
      <c r="M6181" t="s">
        <v>16987</v>
      </c>
      <c r="N6181">
        <v>7.7166666660000001</v>
      </c>
      <c r="O6181">
        <v>0</v>
      </c>
      <c r="P6181">
        <v>5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38.583333000000003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2775031</v>
      </c>
      <c r="B6182">
        <v>1</v>
      </c>
      <c r="C6182" t="s">
        <v>76</v>
      </c>
      <c r="D6182" t="s">
        <v>101</v>
      </c>
      <c r="E6182" t="s">
        <v>222</v>
      </c>
      <c r="F6182" t="s">
        <v>12096</v>
      </c>
      <c r="G6182" t="s">
        <v>160</v>
      </c>
      <c r="H6182" t="s">
        <v>47</v>
      </c>
      <c r="I6182" t="s">
        <v>129</v>
      </c>
      <c r="J6182" t="s">
        <v>130</v>
      </c>
      <c r="K6182" t="s">
        <v>131</v>
      </c>
      <c r="L6182" t="s">
        <v>16988</v>
      </c>
      <c r="M6182" t="s">
        <v>16989</v>
      </c>
      <c r="N6182">
        <v>0.64333333299999995</v>
      </c>
      <c r="O6182">
        <v>14</v>
      </c>
      <c r="P6182">
        <v>1470</v>
      </c>
      <c r="Q6182">
        <v>0</v>
      </c>
      <c r="R6182">
        <v>0</v>
      </c>
      <c r="S6182">
        <v>0</v>
      </c>
      <c r="T6182">
        <v>0</v>
      </c>
      <c r="U6182">
        <v>9.0066670000000002</v>
      </c>
      <c r="V6182">
        <v>945.7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2775039</v>
      </c>
      <c r="B6183">
        <v>1</v>
      </c>
      <c r="C6183" t="s">
        <v>77</v>
      </c>
      <c r="D6183" t="s">
        <v>117</v>
      </c>
      <c r="E6183" t="s">
        <v>222</v>
      </c>
      <c r="F6183" t="s">
        <v>2407</v>
      </c>
      <c r="G6183" t="s">
        <v>344</v>
      </c>
      <c r="H6183" t="s">
        <v>47</v>
      </c>
      <c r="I6183" t="s">
        <v>129</v>
      </c>
      <c r="J6183" t="s">
        <v>130</v>
      </c>
      <c r="K6183" t="s">
        <v>142</v>
      </c>
      <c r="L6183" t="s">
        <v>16990</v>
      </c>
      <c r="M6183" t="s">
        <v>16991</v>
      </c>
      <c r="N6183">
        <v>3.9505555550000002</v>
      </c>
      <c r="O6183">
        <v>0</v>
      </c>
      <c r="P6183">
        <v>0</v>
      </c>
      <c r="Q6183">
        <v>6</v>
      </c>
      <c r="R6183">
        <v>231</v>
      </c>
      <c r="S6183">
        <v>12</v>
      </c>
      <c r="T6183">
        <v>1356</v>
      </c>
      <c r="U6183">
        <v>0</v>
      </c>
      <c r="V6183">
        <v>0</v>
      </c>
      <c r="W6183">
        <v>23.703333000000001</v>
      </c>
      <c r="X6183">
        <v>912.57833300000004</v>
      </c>
      <c r="Y6183">
        <v>47.406666999999999</v>
      </c>
      <c r="Z6183">
        <v>5356.9533330000004</v>
      </c>
    </row>
    <row r="6184" spans="1:26" x14ac:dyDescent="0.3">
      <c r="A6184">
        <v>2775041</v>
      </c>
      <c r="B6184">
        <v>1</v>
      </c>
      <c r="C6184" t="s">
        <v>76</v>
      </c>
      <c r="D6184" t="s">
        <v>101</v>
      </c>
      <c r="E6184" t="s">
        <v>222</v>
      </c>
      <c r="F6184" t="s">
        <v>9363</v>
      </c>
      <c r="G6184" t="s">
        <v>160</v>
      </c>
      <c r="H6184" t="s">
        <v>47</v>
      </c>
      <c r="I6184" t="s">
        <v>339</v>
      </c>
      <c r="J6184" t="s">
        <v>130</v>
      </c>
      <c r="K6184" t="s">
        <v>131</v>
      </c>
      <c r="L6184" t="s">
        <v>16992</v>
      </c>
      <c r="M6184" t="s">
        <v>16993</v>
      </c>
      <c r="N6184">
        <v>4.9166665999999998E-2</v>
      </c>
      <c r="O6184">
        <v>156</v>
      </c>
      <c r="P6184">
        <v>200</v>
      </c>
      <c r="Q6184">
        <v>0</v>
      </c>
      <c r="R6184">
        <v>0</v>
      </c>
      <c r="S6184">
        <v>0</v>
      </c>
      <c r="T6184">
        <v>0</v>
      </c>
      <c r="U6184">
        <v>7.67</v>
      </c>
      <c r="V6184">
        <v>9.8333329999999997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2775046</v>
      </c>
      <c r="B6185">
        <v>1</v>
      </c>
      <c r="C6185" t="s">
        <v>76</v>
      </c>
      <c r="D6185" t="s">
        <v>89</v>
      </c>
      <c r="E6185" t="s">
        <v>222</v>
      </c>
      <c r="F6185" t="s">
        <v>16994</v>
      </c>
      <c r="G6185" t="s">
        <v>348</v>
      </c>
      <c r="H6185" t="s">
        <v>47</v>
      </c>
      <c r="I6185" t="s">
        <v>129</v>
      </c>
      <c r="J6185" t="s">
        <v>130</v>
      </c>
      <c r="K6185" t="s">
        <v>142</v>
      </c>
      <c r="L6185" t="s">
        <v>16995</v>
      </c>
      <c r="M6185" t="s">
        <v>16996</v>
      </c>
      <c r="N6185">
        <v>3.0252777769999999</v>
      </c>
      <c r="O6185">
        <v>43</v>
      </c>
      <c r="P6185">
        <v>483</v>
      </c>
      <c r="Q6185">
        <v>0</v>
      </c>
      <c r="R6185">
        <v>0</v>
      </c>
      <c r="S6185">
        <v>0</v>
      </c>
      <c r="T6185">
        <v>0</v>
      </c>
      <c r="U6185">
        <v>130.08694399999999</v>
      </c>
      <c r="V6185">
        <v>1461.2091660000001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2775050</v>
      </c>
      <c r="B6186">
        <v>1</v>
      </c>
      <c r="C6186" t="s">
        <v>77</v>
      </c>
      <c r="D6186" t="s">
        <v>115</v>
      </c>
      <c r="E6186" t="s">
        <v>153</v>
      </c>
      <c r="F6186" t="s">
        <v>16997</v>
      </c>
      <c r="G6186" t="s">
        <v>249</v>
      </c>
      <c r="H6186" t="s">
        <v>46</v>
      </c>
      <c r="I6186" t="s">
        <v>129</v>
      </c>
      <c r="J6186" t="s">
        <v>130</v>
      </c>
      <c r="K6186" t="s">
        <v>131</v>
      </c>
      <c r="L6186" t="s">
        <v>16998</v>
      </c>
      <c r="M6186" t="s">
        <v>16999</v>
      </c>
      <c r="N6186">
        <v>1.848055555</v>
      </c>
      <c r="O6186">
        <v>0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1.8480559999999999</v>
      </c>
      <c r="Y6186">
        <v>0</v>
      </c>
      <c r="Z6186">
        <v>0</v>
      </c>
    </row>
    <row r="6187" spans="1:26" x14ac:dyDescent="0.3">
      <c r="A6187">
        <v>2775054</v>
      </c>
      <c r="B6187">
        <v>1</v>
      </c>
      <c r="C6187" t="s">
        <v>76</v>
      </c>
      <c r="D6187" t="s">
        <v>99</v>
      </c>
      <c r="E6187" t="s">
        <v>158</v>
      </c>
      <c r="F6187" t="s">
        <v>12884</v>
      </c>
      <c r="G6187" t="s">
        <v>199</v>
      </c>
      <c r="H6187" t="s">
        <v>47</v>
      </c>
      <c r="I6187" t="s">
        <v>129</v>
      </c>
      <c r="J6187" t="s">
        <v>130</v>
      </c>
      <c r="K6187" t="s">
        <v>131</v>
      </c>
      <c r="L6187" t="s">
        <v>17000</v>
      </c>
      <c r="M6187" t="s">
        <v>17001</v>
      </c>
      <c r="N6187">
        <v>1.260277777</v>
      </c>
      <c r="O6187">
        <v>2</v>
      </c>
      <c r="P6187">
        <v>360</v>
      </c>
      <c r="Q6187">
        <v>0</v>
      </c>
      <c r="R6187">
        <v>0</v>
      </c>
      <c r="S6187">
        <v>0</v>
      </c>
      <c r="T6187">
        <v>0</v>
      </c>
      <c r="U6187">
        <v>2.520556</v>
      </c>
      <c r="V6187">
        <v>453.7</v>
      </c>
      <c r="W6187">
        <v>0</v>
      </c>
      <c r="X6187">
        <v>0</v>
      </c>
      <c r="Y6187">
        <v>0</v>
      </c>
      <c r="Z6187">
        <v>0</v>
      </c>
    </row>
    <row r="6188" spans="1:26" x14ac:dyDescent="0.3">
      <c r="A6188">
        <v>2775051</v>
      </c>
      <c r="B6188">
        <v>1</v>
      </c>
      <c r="C6188" t="s">
        <v>76</v>
      </c>
      <c r="D6188" t="s">
        <v>104</v>
      </c>
      <c r="E6188" t="s">
        <v>163</v>
      </c>
      <c r="F6188" t="s">
        <v>17002</v>
      </c>
      <c r="G6188" t="s">
        <v>344</v>
      </c>
      <c r="H6188" t="s">
        <v>47</v>
      </c>
      <c r="I6188" t="s">
        <v>129</v>
      </c>
      <c r="J6188" t="s">
        <v>130</v>
      </c>
      <c r="K6188" t="s">
        <v>142</v>
      </c>
      <c r="L6188" t="s">
        <v>17003</v>
      </c>
      <c r="M6188" t="s">
        <v>17004</v>
      </c>
      <c r="N6188">
        <v>1.285833333</v>
      </c>
      <c r="O6188">
        <v>0</v>
      </c>
      <c r="P6188">
        <v>0</v>
      </c>
      <c r="Q6188">
        <v>0</v>
      </c>
      <c r="R6188">
        <v>394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506.61833300000001</v>
      </c>
      <c r="Y6188">
        <v>0</v>
      </c>
      <c r="Z6188">
        <v>0</v>
      </c>
    </row>
    <row r="6189" spans="1:26" x14ac:dyDescent="0.3">
      <c r="A6189">
        <v>2775057</v>
      </c>
      <c r="B6189">
        <v>1</v>
      </c>
      <c r="C6189" t="s">
        <v>76</v>
      </c>
      <c r="D6189" t="s">
        <v>91</v>
      </c>
      <c r="E6189" t="s">
        <v>167</v>
      </c>
      <c r="F6189" t="s">
        <v>5332</v>
      </c>
      <c r="G6189" t="s">
        <v>195</v>
      </c>
      <c r="H6189" t="s">
        <v>46</v>
      </c>
      <c r="I6189" t="s">
        <v>129</v>
      </c>
      <c r="J6189" t="s">
        <v>130</v>
      </c>
      <c r="K6189" t="s">
        <v>131</v>
      </c>
      <c r="L6189" t="s">
        <v>17005</v>
      </c>
      <c r="M6189" t="s">
        <v>17006</v>
      </c>
      <c r="N6189">
        <v>6.488611111</v>
      </c>
      <c r="O6189">
        <v>0</v>
      </c>
      <c r="P6189">
        <v>131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850.00805600000001</v>
      </c>
      <c r="W6189">
        <v>0</v>
      </c>
      <c r="X6189">
        <v>0</v>
      </c>
      <c r="Y6189">
        <v>0</v>
      </c>
      <c r="Z6189">
        <v>0</v>
      </c>
    </row>
    <row r="6190" spans="1:26" x14ac:dyDescent="0.3">
      <c r="A6190">
        <v>2775059</v>
      </c>
      <c r="B6190">
        <v>1</v>
      </c>
      <c r="C6190" t="s">
        <v>76</v>
      </c>
      <c r="D6190" t="s">
        <v>93</v>
      </c>
      <c r="E6190" t="s">
        <v>153</v>
      </c>
      <c r="F6190" t="s">
        <v>17007</v>
      </c>
      <c r="G6190" t="s">
        <v>155</v>
      </c>
      <c r="H6190" t="s">
        <v>46</v>
      </c>
      <c r="I6190" t="s">
        <v>129</v>
      </c>
      <c r="J6190" t="s">
        <v>130</v>
      </c>
      <c r="K6190" t="s">
        <v>131</v>
      </c>
      <c r="L6190" t="s">
        <v>17008</v>
      </c>
      <c r="M6190" t="s">
        <v>17009</v>
      </c>
      <c r="N6190">
        <v>1.8305555549999999</v>
      </c>
      <c r="O6190">
        <v>0</v>
      </c>
      <c r="P6190">
        <v>4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7.322222</v>
      </c>
      <c r="W6190">
        <v>0</v>
      </c>
      <c r="X6190">
        <v>0</v>
      </c>
      <c r="Y6190">
        <v>0</v>
      </c>
      <c r="Z6190">
        <v>0</v>
      </c>
    </row>
    <row r="6191" spans="1:26" x14ac:dyDescent="0.3">
      <c r="A6191">
        <v>2775061</v>
      </c>
      <c r="B6191">
        <v>1</v>
      </c>
      <c r="C6191" t="s">
        <v>77</v>
      </c>
      <c r="D6191" t="s">
        <v>119</v>
      </c>
      <c r="E6191" t="s">
        <v>153</v>
      </c>
      <c r="F6191" t="s">
        <v>17010</v>
      </c>
      <c r="G6191" t="s">
        <v>155</v>
      </c>
      <c r="H6191" t="s">
        <v>46</v>
      </c>
      <c r="I6191" t="s">
        <v>129</v>
      </c>
      <c r="J6191" t="s">
        <v>130</v>
      </c>
      <c r="K6191" t="s">
        <v>131</v>
      </c>
      <c r="L6191" t="s">
        <v>17011</v>
      </c>
      <c r="M6191" t="s">
        <v>17012</v>
      </c>
      <c r="N6191">
        <v>1.326944444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1.3269439999999999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2775069</v>
      </c>
      <c r="B6192">
        <v>1</v>
      </c>
      <c r="C6192" t="s">
        <v>76</v>
      </c>
      <c r="D6192" t="s">
        <v>96</v>
      </c>
      <c r="E6192" t="s">
        <v>163</v>
      </c>
      <c r="F6192" t="s">
        <v>17013</v>
      </c>
      <c r="G6192" t="s">
        <v>264</v>
      </c>
      <c r="H6192" t="s">
        <v>47</v>
      </c>
      <c r="I6192" t="s">
        <v>129</v>
      </c>
      <c r="J6192" t="s">
        <v>130</v>
      </c>
      <c r="K6192" t="s">
        <v>131</v>
      </c>
      <c r="L6192" t="s">
        <v>17014</v>
      </c>
      <c r="M6192" t="s">
        <v>17015</v>
      </c>
      <c r="N6192">
        <v>0.55722222200000004</v>
      </c>
      <c r="O6192">
        <v>0</v>
      </c>
      <c r="P6192">
        <v>129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71.881666999999993</v>
      </c>
      <c r="W6192">
        <v>0</v>
      </c>
      <c r="X6192">
        <v>0</v>
      </c>
      <c r="Y6192">
        <v>0</v>
      </c>
      <c r="Z6192">
        <v>0</v>
      </c>
    </row>
    <row r="6193" spans="1:26" x14ac:dyDescent="0.3">
      <c r="A6193">
        <v>2775070</v>
      </c>
      <c r="B6193">
        <v>1</v>
      </c>
      <c r="C6193" t="s">
        <v>77</v>
      </c>
      <c r="D6193" t="s">
        <v>110</v>
      </c>
      <c r="E6193" t="s">
        <v>153</v>
      </c>
      <c r="F6193" t="s">
        <v>17016</v>
      </c>
      <c r="G6193" t="s">
        <v>155</v>
      </c>
      <c r="H6193" t="s">
        <v>46</v>
      </c>
      <c r="I6193" t="s">
        <v>129</v>
      </c>
      <c r="J6193" t="s">
        <v>130</v>
      </c>
      <c r="K6193" t="s">
        <v>131</v>
      </c>
      <c r="L6193" t="s">
        <v>17017</v>
      </c>
      <c r="M6193" t="s">
        <v>17018</v>
      </c>
      <c r="N6193">
        <v>0.87833333300000005</v>
      </c>
      <c r="O6193">
        <v>0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0.87833300000000003</v>
      </c>
      <c r="Y6193">
        <v>0</v>
      </c>
      <c r="Z6193">
        <v>0</v>
      </c>
    </row>
    <row r="6194" spans="1:26" x14ac:dyDescent="0.3">
      <c r="A6194">
        <v>2775073</v>
      </c>
      <c r="B6194">
        <v>1</v>
      </c>
      <c r="C6194" t="s">
        <v>77</v>
      </c>
      <c r="D6194" t="s">
        <v>116</v>
      </c>
      <c r="E6194" t="s">
        <v>158</v>
      </c>
      <c r="F6194" t="s">
        <v>4619</v>
      </c>
      <c r="G6194" t="s">
        <v>199</v>
      </c>
      <c r="H6194" t="s">
        <v>47</v>
      </c>
      <c r="I6194" t="s">
        <v>129</v>
      </c>
      <c r="J6194" t="s">
        <v>130</v>
      </c>
      <c r="K6194" t="s">
        <v>131</v>
      </c>
      <c r="L6194" t="s">
        <v>17019</v>
      </c>
      <c r="M6194" t="s">
        <v>17020</v>
      </c>
      <c r="N6194">
        <v>0.68361111100000005</v>
      </c>
      <c r="O6194">
        <v>77</v>
      </c>
      <c r="P6194">
        <v>32</v>
      </c>
      <c r="Q6194">
        <v>0</v>
      </c>
      <c r="R6194">
        <v>0</v>
      </c>
      <c r="S6194">
        <v>0</v>
      </c>
      <c r="T6194">
        <v>0</v>
      </c>
      <c r="U6194">
        <v>52.638055999999999</v>
      </c>
      <c r="V6194">
        <v>21.875556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2775084</v>
      </c>
      <c r="B6195">
        <v>1</v>
      </c>
      <c r="C6195" t="s">
        <v>76</v>
      </c>
      <c r="D6195" t="s">
        <v>78</v>
      </c>
      <c r="E6195" t="s">
        <v>153</v>
      </c>
      <c r="F6195" t="s">
        <v>17021</v>
      </c>
      <c r="G6195" t="s">
        <v>206</v>
      </c>
      <c r="H6195" t="s">
        <v>46</v>
      </c>
      <c r="I6195" t="s">
        <v>129</v>
      </c>
      <c r="J6195" t="s">
        <v>130</v>
      </c>
      <c r="K6195" t="s">
        <v>131</v>
      </c>
      <c r="L6195" t="s">
        <v>17022</v>
      </c>
      <c r="M6195" t="s">
        <v>17023</v>
      </c>
      <c r="N6195">
        <v>1.055833333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1.055833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2775091</v>
      </c>
      <c r="B6196">
        <v>1</v>
      </c>
      <c r="C6196" t="s">
        <v>76</v>
      </c>
      <c r="D6196" t="s">
        <v>92</v>
      </c>
      <c r="E6196" t="s">
        <v>126</v>
      </c>
      <c r="F6196" t="s">
        <v>17024</v>
      </c>
      <c r="G6196" t="s">
        <v>578</v>
      </c>
      <c r="H6196" t="s">
        <v>46</v>
      </c>
      <c r="I6196" t="s">
        <v>129</v>
      </c>
      <c r="J6196" t="s">
        <v>15</v>
      </c>
      <c r="K6196" t="s">
        <v>131</v>
      </c>
      <c r="L6196" t="s">
        <v>17025</v>
      </c>
      <c r="M6196" t="s">
        <v>17026</v>
      </c>
      <c r="N6196">
        <v>4.0844444439999998</v>
      </c>
      <c r="O6196">
        <v>0</v>
      </c>
      <c r="P6196">
        <v>0</v>
      </c>
      <c r="Q6196">
        <v>0</v>
      </c>
      <c r="R6196">
        <v>91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371.68444399999998</v>
      </c>
      <c r="Y6196">
        <v>0</v>
      </c>
      <c r="Z6196">
        <v>0</v>
      </c>
    </row>
    <row r="6197" spans="1:26" x14ac:dyDescent="0.3">
      <c r="A6197">
        <v>2775095</v>
      </c>
      <c r="B6197">
        <v>1</v>
      </c>
      <c r="C6197" t="s">
        <v>76</v>
      </c>
      <c r="D6197" t="s">
        <v>92</v>
      </c>
      <c r="E6197" t="s">
        <v>126</v>
      </c>
      <c r="F6197" t="s">
        <v>17027</v>
      </c>
      <c r="G6197" t="s">
        <v>371</v>
      </c>
      <c r="H6197" t="s">
        <v>46</v>
      </c>
      <c r="I6197" t="s">
        <v>129</v>
      </c>
      <c r="J6197" t="s">
        <v>130</v>
      </c>
      <c r="K6197" t="s">
        <v>131</v>
      </c>
      <c r="L6197" t="s">
        <v>17028</v>
      </c>
      <c r="M6197" t="s">
        <v>17029</v>
      </c>
      <c r="N6197">
        <v>1.864166666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40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74.566666999999995</v>
      </c>
    </row>
    <row r="6198" spans="1:26" x14ac:dyDescent="0.3">
      <c r="A6198">
        <v>2775127</v>
      </c>
      <c r="B6198">
        <v>1</v>
      </c>
      <c r="C6198" t="s">
        <v>76</v>
      </c>
      <c r="D6198" t="s">
        <v>96</v>
      </c>
      <c r="E6198" t="s">
        <v>158</v>
      </c>
      <c r="F6198" t="s">
        <v>17030</v>
      </c>
      <c r="G6198" t="s">
        <v>417</v>
      </c>
      <c r="H6198" t="s">
        <v>47</v>
      </c>
      <c r="I6198" t="s">
        <v>129</v>
      </c>
      <c r="J6198" t="s">
        <v>130</v>
      </c>
      <c r="K6198" t="s">
        <v>142</v>
      </c>
      <c r="L6198" t="s">
        <v>17031</v>
      </c>
      <c r="M6198" t="s">
        <v>17032</v>
      </c>
      <c r="N6198">
        <v>2.3597222219999998</v>
      </c>
      <c r="O6198">
        <v>26</v>
      </c>
      <c r="P6198">
        <v>184</v>
      </c>
      <c r="Q6198">
        <v>0</v>
      </c>
      <c r="R6198">
        <v>0</v>
      </c>
      <c r="S6198">
        <v>0</v>
      </c>
      <c r="T6198">
        <v>0</v>
      </c>
      <c r="U6198">
        <v>61.352778000000001</v>
      </c>
      <c r="V6198">
        <v>434.18888900000002</v>
      </c>
      <c r="W6198">
        <v>0</v>
      </c>
      <c r="X6198">
        <v>0</v>
      </c>
      <c r="Y6198">
        <v>0</v>
      </c>
      <c r="Z6198">
        <v>0</v>
      </c>
    </row>
    <row r="6199" spans="1:26" x14ac:dyDescent="0.3">
      <c r="A6199">
        <v>2774907</v>
      </c>
      <c r="B6199">
        <v>2</v>
      </c>
      <c r="C6199" t="s">
        <v>76</v>
      </c>
      <c r="D6199" t="s">
        <v>101</v>
      </c>
      <c r="E6199" t="s">
        <v>167</v>
      </c>
      <c r="F6199" t="s">
        <v>17033</v>
      </c>
      <c r="G6199" t="s">
        <v>371</v>
      </c>
      <c r="H6199" t="s">
        <v>46</v>
      </c>
      <c r="I6199" t="s">
        <v>129</v>
      </c>
      <c r="J6199" t="s">
        <v>130</v>
      </c>
      <c r="K6199" t="s">
        <v>131</v>
      </c>
      <c r="L6199" t="s">
        <v>16846</v>
      </c>
      <c r="M6199" t="s">
        <v>17034</v>
      </c>
      <c r="N6199">
        <v>0.72416666600000001</v>
      </c>
      <c r="O6199">
        <v>0</v>
      </c>
      <c r="P6199">
        <v>255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184.66249999999999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2775099</v>
      </c>
      <c r="B6200">
        <v>1</v>
      </c>
      <c r="C6200" t="s">
        <v>76</v>
      </c>
      <c r="D6200" t="s">
        <v>78</v>
      </c>
      <c r="E6200" t="s">
        <v>138</v>
      </c>
      <c r="F6200" t="s">
        <v>17035</v>
      </c>
      <c r="G6200" t="s">
        <v>199</v>
      </c>
      <c r="H6200" t="s">
        <v>47</v>
      </c>
      <c r="I6200" t="s">
        <v>129</v>
      </c>
      <c r="J6200" t="s">
        <v>130</v>
      </c>
      <c r="K6200" t="s">
        <v>131</v>
      </c>
      <c r="L6200" t="s">
        <v>17036</v>
      </c>
      <c r="M6200" t="s">
        <v>17037</v>
      </c>
      <c r="N6200">
        <v>0.93277777699999997</v>
      </c>
      <c r="O6200">
        <v>3</v>
      </c>
      <c r="P6200">
        <v>1328</v>
      </c>
      <c r="Q6200">
        <v>0</v>
      </c>
      <c r="R6200">
        <v>0</v>
      </c>
      <c r="S6200">
        <v>0</v>
      </c>
      <c r="T6200">
        <v>0</v>
      </c>
      <c r="U6200">
        <v>2.798333</v>
      </c>
      <c r="V6200">
        <v>1238.7288880000001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2775137</v>
      </c>
      <c r="B6201">
        <v>1</v>
      </c>
      <c r="C6201" t="s">
        <v>76</v>
      </c>
      <c r="D6201" t="s">
        <v>90</v>
      </c>
      <c r="E6201" t="s">
        <v>153</v>
      </c>
      <c r="F6201" t="s">
        <v>17038</v>
      </c>
      <c r="G6201" t="s">
        <v>249</v>
      </c>
      <c r="H6201" t="s">
        <v>46</v>
      </c>
      <c r="I6201" t="s">
        <v>129</v>
      </c>
      <c r="J6201" t="s">
        <v>130</v>
      </c>
      <c r="K6201" t="s">
        <v>131</v>
      </c>
      <c r="L6201" t="s">
        <v>17039</v>
      </c>
      <c r="M6201" t="s">
        <v>17040</v>
      </c>
      <c r="N6201">
        <v>1.866944444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1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1.8669439999999999</v>
      </c>
    </row>
    <row r="6202" spans="1:26" x14ac:dyDescent="0.3">
      <c r="A6202">
        <v>2775131</v>
      </c>
      <c r="B6202">
        <v>1</v>
      </c>
      <c r="C6202" t="s">
        <v>76</v>
      </c>
      <c r="D6202" t="s">
        <v>83</v>
      </c>
      <c r="E6202" t="s">
        <v>126</v>
      </c>
      <c r="F6202" t="s">
        <v>17041</v>
      </c>
      <c r="G6202" t="s">
        <v>128</v>
      </c>
      <c r="H6202" t="s">
        <v>46</v>
      </c>
      <c r="I6202" t="s">
        <v>129</v>
      </c>
      <c r="J6202" t="s">
        <v>130</v>
      </c>
      <c r="K6202" t="s">
        <v>131</v>
      </c>
      <c r="L6202" t="s">
        <v>17042</v>
      </c>
      <c r="M6202" t="s">
        <v>17043</v>
      </c>
      <c r="N6202">
        <v>5.4016666659999997</v>
      </c>
      <c r="O6202">
        <v>0</v>
      </c>
      <c r="P6202">
        <v>52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280.88666699999999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2775122</v>
      </c>
      <c r="B6203">
        <v>1</v>
      </c>
      <c r="C6203" t="s">
        <v>77</v>
      </c>
      <c r="D6203" t="s">
        <v>119</v>
      </c>
      <c r="E6203" t="s">
        <v>153</v>
      </c>
      <c r="F6203" t="s">
        <v>17044</v>
      </c>
      <c r="G6203" t="s">
        <v>206</v>
      </c>
      <c r="H6203" t="s">
        <v>46</v>
      </c>
      <c r="I6203" t="s">
        <v>129</v>
      </c>
      <c r="J6203" t="s">
        <v>130</v>
      </c>
      <c r="K6203" t="s">
        <v>131</v>
      </c>
      <c r="L6203" t="s">
        <v>17045</v>
      </c>
      <c r="M6203" t="s">
        <v>17046</v>
      </c>
      <c r="N6203">
        <v>3.3405555549999999</v>
      </c>
      <c r="O6203">
        <v>0</v>
      </c>
      <c r="P6203">
        <v>3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10.021667000000001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2775121</v>
      </c>
      <c r="B6204">
        <v>1</v>
      </c>
      <c r="C6204" t="s">
        <v>76</v>
      </c>
      <c r="D6204" t="s">
        <v>103</v>
      </c>
      <c r="E6204" t="s">
        <v>153</v>
      </c>
      <c r="F6204" t="s">
        <v>17047</v>
      </c>
      <c r="G6204" t="s">
        <v>155</v>
      </c>
      <c r="H6204" t="s">
        <v>46</v>
      </c>
      <c r="I6204" t="s">
        <v>129</v>
      </c>
      <c r="J6204" t="s">
        <v>130</v>
      </c>
      <c r="K6204" t="s">
        <v>131</v>
      </c>
      <c r="L6204" t="s">
        <v>17048</v>
      </c>
      <c r="M6204" t="s">
        <v>17049</v>
      </c>
      <c r="N6204">
        <v>7.7374999999999998</v>
      </c>
      <c r="O6204">
        <v>0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7.7374999999999998</v>
      </c>
      <c r="Y6204">
        <v>0</v>
      </c>
      <c r="Z6204">
        <v>0</v>
      </c>
    </row>
    <row r="6205" spans="1:26" x14ac:dyDescent="0.3">
      <c r="A6205">
        <v>2775123</v>
      </c>
      <c r="B6205">
        <v>1</v>
      </c>
      <c r="C6205" t="s">
        <v>77</v>
      </c>
      <c r="D6205" t="s">
        <v>115</v>
      </c>
      <c r="E6205" t="s">
        <v>153</v>
      </c>
      <c r="F6205" t="s">
        <v>17050</v>
      </c>
      <c r="G6205" t="s">
        <v>249</v>
      </c>
      <c r="H6205" t="s">
        <v>46</v>
      </c>
      <c r="I6205" t="s">
        <v>129</v>
      </c>
      <c r="J6205" t="s">
        <v>130</v>
      </c>
      <c r="K6205" t="s">
        <v>131</v>
      </c>
      <c r="L6205" t="s">
        <v>17051</v>
      </c>
      <c r="M6205" t="s">
        <v>17052</v>
      </c>
      <c r="N6205">
        <v>1.544444444</v>
      </c>
      <c r="O6205">
        <v>0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1.5444439999999999</v>
      </c>
      <c r="Y6205">
        <v>0</v>
      </c>
      <c r="Z6205">
        <v>0</v>
      </c>
    </row>
    <row r="6206" spans="1:26" x14ac:dyDescent="0.3">
      <c r="A6206">
        <v>2775125</v>
      </c>
      <c r="B6206">
        <v>1</v>
      </c>
      <c r="C6206" t="s">
        <v>76</v>
      </c>
      <c r="D6206" t="s">
        <v>100</v>
      </c>
      <c r="E6206" t="s">
        <v>163</v>
      </c>
      <c r="F6206" t="s">
        <v>11836</v>
      </c>
      <c r="G6206" t="s">
        <v>199</v>
      </c>
      <c r="H6206" t="s">
        <v>47</v>
      </c>
      <c r="I6206" t="s">
        <v>129</v>
      </c>
      <c r="J6206" t="s">
        <v>130</v>
      </c>
      <c r="K6206" t="s">
        <v>131</v>
      </c>
      <c r="L6206" t="s">
        <v>17053</v>
      </c>
      <c r="M6206" t="s">
        <v>17054</v>
      </c>
      <c r="N6206">
        <v>0.66527777700000001</v>
      </c>
      <c r="O6206">
        <v>0</v>
      </c>
      <c r="P6206">
        <v>1654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1100.369443</v>
      </c>
      <c r="W6206">
        <v>0</v>
      </c>
      <c r="X6206">
        <v>0</v>
      </c>
      <c r="Y6206">
        <v>0</v>
      </c>
      <c r="Z6206">
        <v>0</v>
      </c>
    </row>
    <row r="6207" spans="1:26" x14ac:dyDescent="0.3">
      <c r="A6207">
        <v>2775128</v>
      </c>
      <c r="B6207">
        <v>1</v>
      </c>
      <c r="C6207" t="s">
        <v>76</v>
      </c>
      <c r="D6207" t="s">
        <v>92</v>
      </c>
      <c r="E6207" t="s">
        <v>126</v>
      </c>
      <c r="F6207" t="s">
        <v>17055</v>
      </c>
      <c r="G6207" t="s">
        <v>371</v>
      </c>
      <c r="H6207" t="s">
        <v>46</v>
      </c>
      <c r="I6207" t="s">
        <v>129</v>
      </c>
      <c r="J6207" t="s">
        <v>130</v>
      </c>
      <c r="K6207" t="s">
        <v>131</v>
      </c>
      <c r="L6207" t="s">
        <v>17056</v>
      </c>
      <c r="M6207" t="s">
        <v>17057</v>
      </c>
      <c r="N6207">
        <v>1.381388888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82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113.273889</v>
      </c>
    </row>
    <row r="6208" spans="1:26" x14ac:dyDescent="0.3">
      <c r="A6208">
        <v>2775130</v>
      </c>
      <c r="B6208">
        <v>1</v>
      </c>
      <c r="C6208" t="s">
        <v>76</v>
      </c>
      <c r="D6208" t="s">
        <v>101</v>
      </c>
      <c r="E6208" t="s">
        <v>145</v>
      </c>
      <c r="F6208" t="s">
        <v>17058</v>
      </c>
      <c r="G6208" t="s">
        <v>206</v>
      </c>
      <c r="H6208" t="s">
        <v>46</v>
      </c>
      <c r="I6208" t="s">
        <v>129</v>
      </c>
      <c r="J6208" t="s">
        <v>130</v>
      </c>
      <c r="K6208" t="s">
        <v>131</v>
      </c>
      <c r="L6208" t="s">
        <v>17059</v>
      </c>
      <c r="M6208" t="s">
        <v>17060</v>
      </c>
      <c r="N6208">
        <v>5.6213888880000003</v>
      </c>
      <c r="O6208">
        <v>0</v>
      </c>
      <c r="P6208">
        <v>38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213.61277799999999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2775154</v>
      </c>
      <c r="B6209">
        <v>1</v>
      </c>
      <c r="C6209" t="s">
        <v>76</v>
      </c>
      <c r="D6209" t="s">
        <v>79</v>
      </c>
      <c r="E6209" t="s">
        <v>167</v>
      </c>
      <c r="F6209" t="s">
        <v>17061</v>
      </c>
      <c r="G6209" t="s">
        <v>348</v>
      </c>
      <c r="H6209" t="s">
        <v>46</v>
      </c>
      <c r="I6209" t="s">
        <v>129</v>
      </c>
      <c r="J6209" t="s">
        <v>130</v>
      </c>
      <c r="K6209" t="s">
        <v>142</v>
      </c>
      <c r="L6209" t="s">
        <v>17062</v>
      </c>
      <c r="M6209" t="s">
        <v>17063</v>
      </c>
      <c r="N6209">
        <v>1.664722222</v>
      </c>
      <c r="O6209">
        <v>0</v>
      </c>
      <c r="P6209">
        <v>84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139.83666700000001</v>
      </c>
      <c r="W6209">
        <v>0</v>
      </c>
      <c r="X6209">
        <v>0</v>
      </c>
      <c r="Y6209">
        <v>0</v>
      </c>
      <c r="Z6209">
        <v>0</v>
      </c>
    </row>
    <row r="6210" spans="1:26" x14ac:dyDescent="0.3">
      <c r="A6210">
        <v>2775135</v>
      </c>
      <c r="B6210">
        <v>1</v>
      </c>
      <c r="C6210" t="s">
        <v>76</v>
      </c>
      <c r="D6210" t="s">
        <v>78</v>
      </c>
      <c r="E6210" t="s">
        <v>163</v>
      </c>
      <c r="F6210" t="s">
        <v>17064</v>
      </c>
      <c r="G6210" t="s">
        <v>199</v>
      </c>
      <c r="H6210" t="s">
        <v>47</v>
      </c>
      <c r="I6210" t="s">
        <v>129</v>
      </c>
      <c r="J6210" t="s">
        <v>130</v>
      </c>
      <c r="K6210" t="s">
        <v>131</v>
      </c>
      <c r="L6210" t="s">
        <v>17065</v>
      </c>
      <c r="M6210" t="s">
        <v>17066</v>
      </c>
      <c r="N6210">
        <v>0.60361111099999998</v>
      </c>
      <c r="O6210">
        <v>0</v>
      </c>
      <c r="P6210">
        <v>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1.207222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2775133</v>
      </c>
      <c r="B6211">
        <v>1</v>
      </c>
      <c r="C6211" t="s">
        <v>76</v>
      </c>
      <c r="D6211" t="s">
        <v>104</v>
      </c>
      <c r="E6211" t="s">
        <v>158</v>
      </c>
      <c r="F6211" t="s">
        <v>17067</v>
      </c>
      <c r="G6211" t="s">
        <v>344</v>
      </c>
      <c r="H6211" t="s">
        <v>47</v>
      </c>
      <c r="I6211" t="s">
        <v>129</v>
      </c>
      <c r="J6211" t="s">
        <v>130</v>
      </c>
      <c r="K6211" t="s">
        <v>142</v>
      </c>
      <c r="L6211" t="s">
        <v>17068</v>
      </c>
      <c r="M6211" t="s">
        <v>17069</v>
      </c>
      <c r="N6211">
        <v>1.0222222219999999</v>
      </c>
      <c r="O6211">
        <v>0</v>
      </c>
      <c r="P6211">
        <v>0</v>
      </c>
      <c r="Q6211">
        <v>0</v>
      </c>
      <c r="R6211">
        <v>98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100.177778</v>
      </c>
      <c r="Y6211">
        <v>0</v>
      </c>
      <c r="Z6211">
        <v>0</v>
      </c>
    </row>
    <row r="6212" spans="1:26" x14ac:dyDescent="0.3">
      <c r="A6212">
        <v>2775139</v>
      </c>
      <c r="B6212">
        <v>1</v>
      </c>
      <c r="C6212" t="s">
        <v>77</v>
      </c>
      <c r="D6212" t="s">
        <v>109</v>
      </c>
      <c r="E6212" t="s">
        <v>158</v>
      </c>
      <c r="F6212" t="s">
        <v>17070</v>
      </c>
      <c r="G6212" t="s">
        <v>199</v>
      </c>
      <c r="H6212" t="s">
        <v>47</v>
      </c>
      <c r="I6212" t="s">
        <v>129</v>
      </c>
      <c r="J6212" t="s">
        <v>130</v>
      </c>
      <c r="K6212" t="s">
        <v>131</v>
      </c>
      <c r="L6212" t="s">
        <v>17071</v>
      </c>
      <c r="M6212" t="s">
        <v>17072</v>
      </c>
      <c r="N6212">
        <v>0.37444444399999999</v>
      </c>
      <c r="O6212">
        <v>12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4.4933329999999998</v>
      </c>
      <c r="V6212">
        <v>0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2775141</v>
      </c>
      <c r="B6213">
        <v>1</v>
      </c>
      <c r="C6213" t="s">
        <v>77</v>
      </c>
      <c r="D6213" t="s">
        <v>110</v>
      </c>
      <c r="E6213" t="s">
        <v>153</v>
      </c>
      <c r="F6213" t="s">
        <v>17016</v>
      </c>
      <c r="G6213" t="s">
        <v>155</v>
      </c>
      <c r="H6213" t="s">
        <v>46</v>
      </c>
      <c r="I6213" t="s">
        <v>129</v>
      </c>
      <c r="J6213" t="s">
        <v>130</v>
      </c>
      <c r="K6213" t="s">
        <v>131</v>
      </c>
      <c r="L6213" t="s">
        <v>17073</v>
      </c>
      <c r="M6213" t="s">
        <v>17074</v>
      </c>
      <c r="N6213">
        <v>3.841388888</v>
      </c>
      <c r="O6213">
        <v>0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3.8413889999999999</v>
      </c>
      <c r="Y6213">
        <v>0</v>
      </c>
      <c r="Z6213">
        <v>0</v>
      </c>
    </row>
    <row r="6214" spans="1:26" x14ac:dyDescent="0.3">
      <c r="A6214">
        <v>2775143</v>
      </c>
      <c r="B6214">
        <v>1</v>
      </c>
      <c r="C6214" t="s">
        <v>76</v>
      </c>
      <c r="D6214" t="s">
        <v>91</v>
      </c>
      <c r="E6214" t="s">
        <v>145</v>
      </c>
      <c r="F6214" t="s">
        <v>17075</v>
      </c>
      <c r="G6214" t="s">
        <v>128</v>
      </c>
      <c r="H6214" t="s">
        <v>46</v>
      </c>
      <c r="I6214" t="s">
        <v>129</v>
      </c>
      <c r="J6214" t="s">
        <v>130</v>
      </c>
      <c r="K6214" t="s">
        <v>131</v>
      </c>
      <c r="L6214" t="s">
        <v>17076</v>
      </c>
      <c r="M6214" t="s">
        <v>17077</v>
      </c>
      <c r="N6214">
        <v>1.8544444440000001</v>
      </c>
      <c r="O6214">
        <v>0</v>
      </c>
      <c r="P6214">
        <v>11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20.398889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2775146</v>
      </c>
      <c r="B6215">
        <v>1</v>
      </c>
      <c r="C6215" t="s">
        <v>76</v>
      </c>
      <c r="D6215" t="s">
        <v>103</v>
      </c>
      <c r="E6215" t="s">
        <v>153</v>
      </c>
      <c r="F6215" t="s">
        <v>17078</v>
      </c>
      <c r="G6215" t="s">
        <v>155</v>
      </c>
      <c r="H6215" t="s">
        <v>46</v>
      </c>
      <c r="I6215" t="s">
        <v>129</v>
      </c>
      <c r="J6215" t="s">
        <v>130</v>
      </c>
      <c r="K6215" t="s">
        <v>131</v>
      </c>
      <c r="L6215" t="s">
        <v>17079</v>
      </c>
      <c r="M6215" t="s">
        <v>17080</v>
      </c>
      <c r="N6215">
        <v>0.52416666599999995</v>
      </c>
      <c r="O6215">
        <v>0</v>
      </c>
      <c r="P6215">
        <v>0</v>
      </c>
      <c r="Q6215">
        <v>0</v>
      </c>
      <c r="R6215">
        <v>11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5.7658329999999998</v>
      </c>
      <c r="Y6215">
        <v>0</v>
      </c>
      <c r="Z6215">
        <v>0</v>
      </c>
    </row>
    <row r="6216" spans="1:26" x14ac:dyDescent="0.3">
      <c r="A6216">
        <v>2775152</v>
      </c>
      <c r="B6216">
        <v>1</v>
      </c>
      <c r="C6216" t="s">
        <v>76</v>
      </c>
      <c r="D6216" t="s">
        <v>104</v>
      </c>
      <c r="E6216" t="s">
        <v>163</v>
      </c>
      <c r="F6216" t="s">
        <v>8749</v>
      </c>
      <c r="G6216" t="s">
        <v>199</v>
      </c>
      <c r="H6216" t="s">
        <v>47</v>
      </c>
      <c r="I6216" t="s">
        <v>129</v>
      </c>
      <c r="J6216" t="s">
        <v>130</v>
      </c>
      <c r="K6216" t="s">
        <v>131</v>
      </c>
      <c r="L6216" t="s">
        <v>17081</v>
      </c>
      <c r="M6216" t="s">
        <v>17082</v>
      </c>
      <c r="N6216">
        <v>1.9527777770000001</v>
      </c>
      <c r="O6216">
        <v>0</v>
      </c>
      <c r="P6216">
        <v>0</v>
      </c>
      <c r="Q6216">
        <v>0</v>
      </c>
      <c r="R6216">
        <v>200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390.55555500000003</v>
      </c>
      <c r="Y6216">
        <v>0</v>
      </c>
      <c r="Z6216">
        <v>0</v>
      </c>
    </row>
    <row r="6217" spans="1:26" x14ac:dyDescent="0.3">
      <c r="A6217">
        <v>2775153</v>
      </c>
      <c r="B6217">
        <v>1</v>
      </c>
      <c r="C6217" t="s">
        <v>76</v>
      </c>
      <c r="D6217" t="s">
        <v>99</v>
      </c>
      <c r="E6217" t="s">
        <v>126</v>
      </c>
      <c r="F6217" t="s">
        <v>17083</v>
      </c>
      <c r="G6217" t="s">
        <v>160</v>
      </c>
      <c r="H6217" t="s">
        <v>46</v>
      </c>
      <c r="I6217" t="s">
        <v>129</v>
      </c>
      <c r="J6217" t="s">
        <v>130</v>
      </c>
      <c r="K6217" t="s">
        <v>131</v>
      </c>
      <c r="L6217" t="s">
        <v>17084</v>
      </c>
      <c r="M6217" t="s">
        <v>17085</v>
      </c>
      <c r="N6217">
        <v>4.0991666660000003</v>
      </c>
      <c r="O6217">
        <v>0</v>
      </c>
      <c r="P6217">
        <v>35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143.470833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2775156</v>
      </c>
      <c r="B6218">
        <v>1</v>
      </c>
      <c r="C6218" t="s">
        <v>77</v>
      </c>
      <c r="D6218" t="s">
        <v>119</v>
      </c>
      <c r="E6218" t="s">
        <v>163</v>
      </c>
      <c r="F6218" t="s">
        <v>17086</v>
      </c>
      <c r="G6218" t="s">
        <v>199</v>
      </c>
      <c r="H6218" t="s">
        <v>47</v>
      </c>
      <c r="I6218" t="s">
        <v>129</v>
      </c>
      <c r="J6218" t="s">
        <v>130</v>
      </c>
      <c r="K6218" t="s">
        <v>131</v>
      </c>
      <c r="L6218" t="s">
        <v>17087</v>
      </c>
      <c r="M6218" t="s">
        <v>17088</v>
      </c>
      <c r="N6218">
        <v>1.1955555550000001</v>
      </c>
      <c r="O6218">
        <v>22</v>
      </c>
      <c r="P6218">
        <v>907</v>
      </c>
      <c r="Q6218">
        <v>0</v>
      </c>
      <c r="R6218">
        <v>0</v>
      </c>
      <c r="S6218">
        <v>0</v>
      </c>
      <c r="T6218">
        <v>0</v>
      </c>
      <c r="U6218">
        <v>26.302222</v>
      </c>
      <c r="V6218">
        <v>1084.368888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2775159</v>
      </c>
      <c r="B6219">
        <v>1</v>
      </c>
      <c r="C6219" t="s">
        <v>76</v>
      </c>
      <c r="D6219" t="s">
        <v>96</v>
      </c>
      <c r="E6219" t="s">
        <v>153</v>
      </c>
      <c r="F6219" t="s">
        <v>17089</v>
      </c>
      <c r="G6219" t="s">
        <v>249</v>
      </c>
      <c r="H6219" t="s">
        <v>46</v>
      </c>
      <c r="I6219" t="s">
        <v>129</v>
      </c>
      <c r="J6219" t="s">
        <v>130</v>
      </c>
      <c r="K6219" t="s">
        <v>131</v>
      </c>
      <c r="L6219" t="s">
        <v>17090</v>
      </c>
      <c r="M6219" t="s">
        <v>17091</v>
      </c>
      <c r="N6219">
        <v>1.8019444440000001</v>
      </c>
      <c r="O6219">
        <v>0</v>
      </c>
      <c r="P6219">
        <v>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1.801944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2775161</v>
      </c>
      <c r="B6220">
        <v>1</v>
      </c>
      <c r="C6220" t="s">
        <v>76</v>
      </c>
      <c r="D6220" t="s">
        <v>95</v>
      </c>
      <c r="E6220" t="s">
        <v>153</v>
      </c>
      <c r="F6220" t="s">
        <v>17092</v>
      </c>
      <c r="G6220" t="s">
        <v>249</v>
      </c>
      <c r="H6220" t="s">
        <v>46</v>
      </c>
      <c r="I6220" t="s">
        <v>129</v>
      </c>
      <c r="J6220" t="s">
        <v>130</v>
      </c>
      <c r="K6220" t="s">
        <v>131</v>
      </c>
      <c r="L6220" t="s">
        <v>17093</v>
      </c>
      <c r="M6220" t="s">
        <v>17094</v>
      </c>
      <c r="N6220">
        <v>2.7719444439999998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2.771944</v>
      </c>
    </row>
    <row r="6221" spans="1:26" x14ac:dyDescent="0.3">
      <c r="A6221">
        <v>2775157</v>
      </c>
      <c r="B6221">
        <v>1</v>
      </c>
      <c r="C6221" t="s">
        <v>76</v>
      </c>
      <c r="D6221" t="s">
        <v>104</v>
      </c>
      <c r="E6221" t="s">
        <v>158</v>
      </c>
      <c r="F6221" t="s">
        <v>17095</v>
      </c>
      <c r="G6221" t="s">
        <v>199</v>
      </c>
      <c r="H6221" t="s">
        <v>47</v>
      </c>
      <c r="I6221" t="s">
        <v>129</v>
      </c>
      <c r="J6221" t="s">
        <v>130</v>
      </c>
      <c r="K6221" t="s">
        <v>131</v>
      </c>
      <c r="L6221" t="s">
        <v>17096</v>
      </c>
      <c r="M6221" t="s">
        <v>17097</v>
      </c>
      <c r="N6221">
        <v>0.15583333299999999</v>
      </c>
      <c r="O6221">
        <v>0</v>
      </c>
      <c r="P6221">
        <v>0</v>
      </c>
      <c r="Q6221">
        <v>5</v>
      </c>
      <c r="R6221">
        <v>880</v>
      </c>
      <c r="S6221">
        <v>0</v>
      </c>
      <c r="T6221">
        <v>3</v>
      </c>
      <c r="U6221">
        <v>0</v>
      </c>
      <c r="V6221">
        <v>0</v>
      </c>
      <c r="W6221">
        <v>0.77916700000000005</v>
      </c>
      <c r="X6221">
        <v>137.13333299999999</v>
      </c>
      <c r="Y6221">
        <v>0</v>
      </c>
      <c r="Z6221">
        <v>0.46750000000000003</v>
      </c>
    </row>
    <row r="6222" spans="1:26" x14ac:dyDescent="0.3">
      <c r="A6222">
        <v>2775166</v>
      </c>
      <c r="B6222">
        <v>1</v>
      </c>
      <c r="C6222" t="s">
        <v>77</v>
      </c>
      <c r="D6222" t="s">
        <v>116</v>
      </c>
      <c r="E6222" t="s">
        <v>158</v>
      </c>
      <c r="F6222" t="s">
        <v>5143</v>
      </c>
      <c r="G6222" t="s">
        <v>199</v>
      </c>
      <c r="H6222" t="s">
        <v>47</v>
      </c>
      <c r="I6222" t="s">
        <v>129</v>
      </c>
      <c r="J6222" t="s">
        <v>130</v>
      </c>
      <c r="K6222" t="s">
        <v>131</v>
      </c>
      <c r="L6222" t="s">
        <v>17098</v>
      </c>
      <c r="M6222" t="s">
        <v>17099</v>
      </c>
      <c r="N6222">
        <v>0.62833333300000005</v>
      </c>
      <c r="O6222">
        <v>97</v>
      </c>
      <c r="P6222">
        <v>106</v>
      </c>
      <c r="Q6222">
        <v>0</v>
      </c>
      <c r="R6222">
        <v>0</v>
      </c>
      <c r="S6222">
        <v>0</v>
      </c>
      <c r="T6222">
        <v>0</v>
      </c>
      <c r="U6222">
        <v>60.948332999999998</v>
      </c>
      <c r="V6222">
        <v>66.603333000000006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2775160</v>
      </c>
      <c r="B6223">
        <v>1</v>
      </c>
      <c r="C6223" t="s">
        <v>76</v>
      </c>
      <c r="D6223" t="s">
        <v>81</v>
      </c>
      <c r="E6223" t="s">
        <v>153</v>
      </c>
      <c r="F6223" t="s">
        <v>17100</v>
      </c>
      <c r="G6223" t="s">
        <v>155</v>
      </c>
      <c r="H6223" t="s">
        <v>46</v>
      </c>
      <c r="I6223" t="s">
        <v>129</v>
      </c>
      <c r="J6223" t="s">
        <v>130</v>
      </c>
      <c r="K6223" t="s">
        <v>131</v>
      </c>
      <c r="L6223" t="s">
        <v>17101</v>
      </c>
      <c r="M6223" t="s">
        <v>17102</v>
      </c>
      <c r="N6223">
        <v>5.2108333330000001</v>
      </c>
      <c r="O6223">
        <v>0</v>
      </c>
      <c r="P6223">
        <v>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10.421666999999999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2775167</v>
      </c>
      <c r="B6224">
        <v>1</v>
      </c>
      <c r="C6224" t="s">
        <v>77</v>
      </c>
      <c r="D6224" t="s">
        <v>123</v>
      </c>
      <c r="E6224" t="s">
        <v>167</v>
      </c>
      <c r="F6224" t="s">
        <v>17103</v>
      </c>
      <c r="G6224" t="s">
        <v>578</v>
      </c>
      <c r="H6224" t="s">
        <v>46</v>
      </c>
      <c r="I6224" t="s">
        <v>129</v>
      </c>
      <c r="J6224" t="s">
        <v>15</v>
      </c>
      <c r="K6224" t="s">
        <v>131</v>
      </c>
      <c r="L6224" t="s">
        <v>17104</v>
      </c>
      <c r="M6224" t="s">
        <v>17105</v>
      </c>
      <c r="N6224">
        <v>1.7369444439999999</v>
      </c>
      <c r="O6224">
        <v>0</v>
      </c>
      <c r="P6224">
        <v>196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340.44111099999998</v>
      </c>
      <c r="W6224">
        <v>0</v>
      </c>
      <c r="X6224">
        <v>0</v>
      </c>
      <c r="Y6224">
        <v>0</v>
      </c>
      <c r="Z6224">
        <v>0</v>
      </c>
    </row>
    <row r="6225" spans="1:26" x14ac:dyDescent="0.3">
      <c r="A6225">
        <v>2775172</v>
      </c>
      <c r="B6225">
        <v>1</v>
      </c>
      <c r="C6225" t="s">
        <v>77</v>
      </c>
      <c r="D6225" t="s">
        <v>109</v>
      </c>
      <c r="E6225" t="s">
        <v>153</v>
      </c>
      <c r="F6225" t="s">
        <v>17106</v>
      </c>
      <c r="G6225" t="s">
        <v>249</v>
      </c>
      <c r="H6225" t="s">
        <v>46</v>
      </c>
      <c r="I6225" t="s">
        <v>129</v>
      </c>
      <c r="J6225" t="s">
        <v>130</v>
      </c>
      <c r="K6225" t="s">
        <v>131</v>
      </c>
      <c r="L6225" t="s">
        <v>17107</v>
      </c>
      <c r="M6225" t="s">
        <v>17108</v>
      </c>
      <c r="N6225">
        <v>1.4869444439999999</v>
      </c>
      <c r="O6225">
        <v>0</v>
      </c>
      <c r="P6225">
        <v>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1.486944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2775198</v>
      </c>
      <c r="B6226">
        <v>1</v>
      </c>
      <c r="C6226" t="s">
        <v>76</v>
      </c>
      <c r="D6226" t="s">
        <v>84</v>
      </c>
      <c r="E6226" t="s">
        <v>163</v>
      </c>
      <c r="F6226" t="s">
        <v>4719</v>
      </c>
      <c r="G6226" t="s">
        <v>1072</v>
      </c>
      <c r="H6226" t="s">
        <v>47</v>
      </c>
      <c r="I6226" t="s">
        <v>129</v>
      </c>
      <c r="J6226" t="s">
        <v>130</v>
      </c>
      <c r="K6226" t="s">
        <v>131</v>
      </c>
      <c r="L6226" t="s">
        <v>17109</v>
      </c>
      <c r="M6226" t="s">
        <v>17110</v>
      </c>
      <c r="N6226">
        <v>5.0525000000000002</v>
      </c>
      <c r="O6226">
        <v>16</v>
      </c>
      <c r="P6226">
        <v>676</v>
      </c>
      <c r="Q6226">
        <v>0</v>
      </c>
      <c r="R6226">
        <v>0</v>
      </c>
      <c r="S6226">
        <v>0</v>
      </c>
      <c r="T6226">
        <v>0</v>
      </c>
      <c r="U6226">
        <v>80.84</v>
      </c>
      <c r="V6226">
        <v>3415.49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2775183</v>
      </c>
      <c r="B6227">
        <v>1</v>
      </c>
      <c r="C6227" t="s">
        <v>76</v>
      </c>
      <c r="D6227" t="s">
        <v>80</v>
      </c>
      <c r="E6227" t="s">
        <v>153</v>
      </c>
      <c r="F6227" t="s">
        <v>15570</v>
      </c>
      <c r="G6227" t="s">
        <v>155</v>
      </c>
      <c r="H6227" t="s">
        <v>46</v>
      </c>
      <c r="I6227" t="s">
        <v>129</v>
      </c>
      <c r="J6227" t="s">
        <v>130</v>
      </c>
      <c r="K6227" t="s">
        <v>131</v>
      </c>
      <c r="L6227" t="s">
        <v>17111</v>
      </c>
      <c r="M6227" t="s">
        <v>17112</v>
      </c>
      <c r="N6227">
        <v>4.5122222220000001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4.5122220000000004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2775188</v>
      </c>
      <c r="B6228">
        <v>1</v>
      </c>
      <c r="C6228" t="s">
        <v>76</v>
      </c>
      <c r="D6228" t="s">
        <v>100</v>
      </c>
      <c r="E6228" t="s">
        <v>222</v>
      </c>
      <c r="F6228" t="s">
        <v>17113</v>
      </c>
      <c r="G6228" t="s">
        <v>199</v>
      </c>
      <c r="H6228" t="s">
        <v>47</v>
      </c>
      <c r="I6228" t="s">
        <v>129</v>
      </c>
      <c r="J6228" t="s">
        <v>130</v>
      </c>
      <c r="K6228" t="s">
        <v>131</v>
      </c>
      <c r="L6228" t="s">
        <v>17114</v>
      </c>
      <c r="M6228" t="s">
        <v>17115</v>
      </c>
      <c r="N6228">
        <v>0.94888888800000004</v>
      </c>
      <c r="O6228">
        <v>53</v>
      </c>
      <c r="P6228">
        <v>42</v>
      </c>
      <c r="Q6228">
        <v>0</v>
      </c>
      <c r="R6228">
        <v>0</v>
      </c>
      <c r="S6228">
        <v>0</v>
      </c>
      <c r="T6228">
        <v>0</v>
      </c>
      <c r="U6228">
        <v>50.291111000000001</v>
      </c>
      <c r="V6228">
        <v>39.853332999999999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2775195</v>
      </c>
      <c r="B6229">
        <v>1</v>
      </c>
      <c r="C6229" t="s">
        <v>77</v>
      </c>
      <c r="D6229" t="s">
        <v>111</v>
      </c>
      <c r="E6229" t="s">
        <v>167</v>
      </c>
      <c r="F6229" t="s">
        <v>17116</v>
      </c>
      <c r="G6229" t="s">
        <v>160</v>
      </c>
      <c r="H6229" t="s">
        <v>46</v>
      </c>
      <c r="I6229" t="s">
        <v>129</v>
      </c>
      <c r="J6229" t="s">
        <v>130</v>
      </c>
      <c r="K6229" t="s">
        <v>131</v>
      </c>
      <c r="L6229" t="s">
        <v>17117</v>
      </c>
      <c r="M6229" t="s">
        <v>17118</v>
      </c>
      <c r="N6229">
        <v>0.63027777699999998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59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37.186388999999998</v>
      </c>
    </row>
    <row r="6230" spans="1:26" x14ac:dyDescent="0.3">
      <c r="A6230">
        <v>2775192</v>
      </c>
      <c r="B6230">
        <v>1</v>
      </c>
      <c r="C6230" t="s">
        <v>76</v>
      </c>
      <c r="D6230" t="s">
        <v>92</v>
      </c>
      <c r="E6230" t="s">
        <v>153</v>
      </c>
      <c r="F6230" t="s">
        <v>17119</v>
      </c>
      <c r="G6230" t="s">
        <v>155</v>
      </c>
      <c r="H6230" t="s">
        <v>46</v>
      </c>
      <c r="I6230" t="s">
        <v>129</v>
      </c>
      <c r="J6230" t="s">
        <v>130</v>
      </c>
      <c r="K6230" t="s">
        <v>131</v>
      </c>
      <c r="L6230" t="s">
        <v>17120</v>
      </c>
      <c r="M6230" t="s">
        <v>17121</v>
      </c>
      <c r="N6230">
        <v>5.6522222219999998</v>
      </c>
      <c r="O6230">
        <v>0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5.6522220000000001</v>
      </c>
      <c r="Y6230">
        <v>0</v>
      </c>
      <c r="Z6230">
        <v>0</v>
      </c>
    </row>
    <row r="6231" spans="1:26" x14ac:dyDescent="0.3">
      <c r="A6231">
        <v>2775193</v>
      </c>
      <c r="B6231">
        <v>1</v>
      </c>
      <c r="C6231" t="s">
        <v>76</v>
      </c>
      <c r="D6231" t="s">
        <v>92</v>
      </c>
      <c r="E6231" t="s">
        <v>153</v>
      </c>
      <c r="F6231" t="s">
        <v>17122</v>
      </c>
      <c r="G6231" t="s">
        <v>155</v>
      </c>
      <c r="H6231" t="s">
        <v>46</v>
      </c>
      <c r="I6231" t="s">
        <v>129</v>
      </c>
      <c r="J6231" t="s">
        <v>130</v>
      </c>
      <c r="K6231" t="s">
        <v>131</v>
      </c>
      <c r="L6231" t="s">
        <v>17123</v>
      </c>
      <c r="M6231" t="s">
        <v>17124</v>
      </c>
      <c r="N6231">
        <v>7.0794444439999999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1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7.0794439999999996</v>
      </c>
    </row>
    <row r="6232" spans="1:26" x14ac:dyDescent="0.3">
      <c r="A6232">
        <v>2775203</v>
      </c>
      <c r="B6232">
        <v>1</v>
      </c>
      <c r="C6232" t="s">
        <v>76</v>
      </c>
      <c r="D6232" t="s">
        <v>81</v>
      </c>
      <c r="E6232" t="s">
        <v>145</v>
      </c>
      <c r="F6232" t="s">
        <v>17125</v>
      </c>
      <c r="G6232" t="s">
        <v>578</v>
      </c>
      <c r="H6232" t="s">
        <v>46</v>
      </c>
      <c r="I6232" t="s">
        <v>129</v>
      </c>
      <c r="J6232" t="s">
        <v>130</v>
      </c>
      <c r="K6232" t="s">
        <v>131</v>
      </c>
      <c r="L6232" t="s">
        <v>17126</v>
      </c>
      <c r="M6232" t="s">
        <v>17127</v>
      </c>
      <c r="N6232">
        <v>9.2202777769999997</v>
      </c>
      <c r="O6232">
        <v>0</v>
      </c>
      <c r="P6232">
        <v>112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1032.6711110000001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2775202</v>
      </c>
      <c r="B6233">
        <v>1</v>
      </c>
      <c r="C6233" t="s">
        <v>77</v>
      </c>
      <c r="D6233" t="s">
        <v>124</v>
      </c>
      <c r="E6233" t="s">
        <v>163</v>
      </c>
      <c r="F6233" t="s">
        <v>17128</v>
      </c>
      <c r="G6233" t="s">
        <v>199</v>
      </c>
      <c r="H6233" t="s">
        <v>47</v>
      </c>
      <c r="I6233" t="s">
        <v>129</v>
      </c>
      <c r="J6233" t="s">
        <v>130</v>
      </c>
      <c r="K6233" t="s">
        <v>131</v>
      </c>
      <c r="L6233" t="s">
        <v>17129</v>
      </c>
      <c r="M6233" t="s">
        <v>17130</v>
      </c>
      <c r="N6233">
        <v>0.24361111099999999</v>
      </c>
      <c r="O6233">
        <v>25</v>
      </c>
      <c r="P6233">
        <v>212</v>
      </c>
      <c r="Q6233">
        <v>0</v>
      </c>
      <c r="R6233">
        <v>0</v>
      </c>
      <c r="S6233">
        <v>0</v>
      </c>
      <c r="T6233">
        <v>0</v>
      </c>
      <c r="U6233">
        <v>6.0902779999999996</v>
      </c>
      <c r="V6233">
        <v>51.645555999999999</v>
      </c>
      <c r="W6233">
        <v>0</v>
      </c>
      <c r="X6233">
        <v>0</v>
      </c>
      <c r="Y6233">
        <v>0</v>
      </c>
      <c r="Z6233">
        <v>0</v>
      </c>
    </row>
    <row r="6234" spans="1:26" x14ac:dyDescent="0.3">
      <c r="A6234">
        <v>2775128</v>
      </c>
      <c r="B6234">
        <v>2</v>
      </c>
      <c r="C6234" t="s">
        <v>76</v>
      </c>
      <c r="D6234" t="s">
        <v>92</v>
      </c>
      <c r="E6234" t="s">
        <v>167</v>
      </c>
      <c r="F6234" t="s">
        <v>17131</v>
      </c>
      <c r="G6234" t="s">
        <v>371</v>
      </c>
      <c r="H6234" t="s">
        <v>46</v>
      </c>
      <c r="I6234" t="s">
        <v>129</v>
      </c>
      <c r="J6234" t="s">
        <v>130</v>
      </c>
      <c r="K6234" t="s">
        <v>131</v>
      </c>
      <c r="L6234" t="s">
        <v>17057</v>
      </c>
      <c r="M6234" t="s">
        <v>17132</v>
      </c>
      <c r="N6234">
        <v>0.46694444400000001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113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52.764721999999999</v>
      </c>
    </row>
    <row r="6235" spans="1:26" x14ac:dyDescent="0.3">
      <c r="A6235">
        <v>2775200</v>
      </c>
      <c r="B6235">
        <v>1</v>
      </c>
      <c r="C6235" t="s">
        <v>76</v>
      </c>
      <c r="D6235" t="s">
        <v>92</v>
      </c>
      <c r="E6235" t="s">
        <v>153</v>
      </c>
      <c r="F6235" t="s">
        <v>17133</v>
      </c>
      <c r="G6235" t="s">
        <v>155</v>
      </c>
      <c r="H6235" t="s">
        <v>46</v>
      </c>
      <c r="I6235" t="s">
        <v>129</v>
      </c>
      <c r="J6235" t="s">
        <v>130</v>
      </c>
      <c r="K6235" t="s">
        <v>131</v>
      </c>
      <c r="L6235" t="s">
        <v>17134</v>
      </c>
      <c r="M6235" t="s">
        <v>17135</v>
      </c>
      <c r="N6235">
        <v>5.9422222219999998</v>
      </c>
      <c r="O6235">
        <v>0</v>
      </c>
      <c r="P6235">
        <v>0</v>
      </c>
      <c r="Q6235">
        <v>0</v>
      </c>
      <c r="R6235">
        <v>5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29.711110999999999</v>
      </c>
      <c r="Y6235">
        <v>0</v>
      </c>
      <c r="Z6235">
        <v>0</v>
      </c>
    </row>
    <row r="6236" spans="1:26" x14ac:dyDescent="0.3">
      <c r="A6236">
        <v>2775109</v>
      </c>
      <c r="B6236">
        <v>2</v>
      </c>
      <c r="C6236" t="s">
        <v>76</v>
      </c>
      <c r="D6236" t="s">
        <v>97</v>
      </c>
      <c r="E6236" t="s">
        <v>167</v>
      </c>
      <c r="F6236" t="s">
        <v>9821</v>
      </c>
      <c r="G6236" t="s">
        <v>578</v>
      </c>
      <c r="H6236" t="s">
        <v>46</v>
      </c>
      <c r="I6236" t="s">
        <v>129</v>
      </c>
      <c r="J6236" t="s">
        <v>15</v>
      </c>
      <c r="K6236" t="s">
        <v>131</v>
      </c>
      <c r="L6236" t="s">
        <v>16768</v>
      </c>
      <c r="M6236" t="s">
        <v>17136</v>
      </c>
      <c r="N6236">
        <v>1.0436111109999999</v>
      </c>
      <c r="O6236">
        <v>0</v>
      </c>
      <c r="P6236">
        <v>63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65.747500000000002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2775207</v>
      </c>
      <c r="B6237">
        <v>1</v>
      </c>
      <c r="C6237" t="s">
        <v>76</v>
      </c>
      <c r="D6237" t="s">
        <v>96</v>
      </c>
      <c r="E6237" t="s">
        <v>163</v>
      </c>
      <c r="F6237" t="s">
        <v>17137</v>
      </c>
      <c r="G6237" t="s">
        <v>348</v>
      </c>
      <c r="H6237" t="s">
        <v>47</v>
      </c>
      <c r="I6237" t="s">
        <v>129</v>
      </c>
      <c r="J6237" t="s">
        <v>130</v>
      </c>
      <c r="K6237" t="s">
        <v>142</v>
      </c>
      <c r="L6237" t="s">
        <v>17138</v>
      </c>
      <c r="M6237" t="s">
        <v>17139</v>
      </c>
      <c r="N6237">
        <v>3.3758333330000001</v>
      </c>
      <c r="O6237">
        <v>6</v>
      </c>
      <c r="P6237">
        <v>2</v>
      </c>
      <c r="Q6237">
        <v>0</v>
      </c>
      <c r="R6237">
        <v>0</v>
      </c>
      <c r="S6237">
        <v>0</v>
      </c>
      <c r="T6237">
        <v>0</v>
      </c>
      <c r="U6237">
        <v>20.254999999999999</v>
      </c>
      <c r="V6237">
        <v>6.7516670000000003</v>
      </c>
      <c r="W6237">
        <v>0</v>
      </c>
      <c r="X6237">
        <v>0</v>
      </c>
      <c r="Y6237">
        <v>0</v>
      </c>
      <c r="Z6237">
        <v>0</v>
      </c>
    </row>
    <row r="6238" spans="1:26" x14ac:dyDescent="0.3">
      <c r="A6238">
        <v>2775209</v>
      </c>
      <c r="B6238">
        <v>1</v>
      </c>
      <c r="C6238" t="s">
        <v>76</v>
      </c>
      <c r="D6238" t="s">
        <v>95</v>
      </c>
      <c r="E6238" t="s">
        <v>153</v>
      </c>
      <c r="F6238" t="s">
        <v>17140</v>
      </c>
      <c r="G6238" t="s">
        <v>155</v>
      </c>
      <c r="H6238" t="s">
        <v>46</v>
      </c>
      <c r="I6238" t="s">
        <v>129</v>
      </c>
      <c r="J6238" t="s">
        <v>130</v>
      </c>
      <c r="K6238" t="s">
        <v>131</v>
      </c>
      <c r="L6238" t="s">
        <v>17141</v>
      </c>
      <c r="M6238" t="s">
        <v>17142</v>
      </c>
      <c r="N6238">
        <v>3.8083333330000002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3.8083330000000002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2775213</v>
      </c>
      <c r="B6239">
        <v>1</v>
      </c>
      <c r="C6239" t="s">
        <v>77</v>
      </c>
      <c r="D6239" t="s">
        <v>124</v>
      </c>
      <c r="E6239" t="s">
        <v>163</v>
      </c>
      <c r="F6239" t="s">
        <v>17143</v>
      </c>
      <c r="G6239" t="s">
        <v>264</v>
      </c>
      <c r="H6239" t="s">
        <v>47</v>
      </c>
      <c r="I6239" t="s">
        <v>129</v>
      </c>
      <c r="J6239" t="s">
        <v>130</v>
      </c>
      <c r="K6239" t="s">
        <v>131</v>
      </c>
      <c r="L6239" t="s">
        <v>17144</v>
      </c>
      <c r="M6239" t="s">
        <v>17145</v>
      </c>
      <c r="N6239">
        <v>1.250277777</v>
      </c>
      <c r="O6239">
        <v>0</v>
      </c>
      <c r="P6239">
        <v>356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445.09888899999999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2775137</v>
      </c>
      <c r="B6240">
        <v>2</v>
      </c>
      <c r="C6240" t="s">
        <v>76</v>
      </c>
      <c r="D6240" t="s">
        <v>90</v>
      </c>
      <c r="E6240" t="s">
        <v>167</v>
      </c>
      <c r="F6240" t="s">
        <v>17146</v>
      </c>
      <c r="G6240" t="s">
        <v>249</v>
      </c>
      <c r="H6240" t="s">
        <v>46</v>
      </c>
      <c r="I6240" t="s">
        <v>129</v>
      </c>
      <c r="J6240" t="s">
        <v>130</v>
      </c>
      <c r="K6240" t="s">
        <v>131</v>
      </c>
      <c r="L6240" t="s">
        <v>17040</v>
      </c>
      <c r="M6240" t="s">
        <v>17147</v>
      </c>
      <c r="N6240">
        <v>0.38611111100000001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162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62.55</v>
      </c>
    </row>
    <row r="6241" spans="1:26" x14ac:dyDescent="0.3">
      <c r="A6241">
        <v>2775212</v>
      </c>
      <c r="B6241">
        <v>1</v>
      </c>
      <c r="C6241" t="s">
        <v>77</v>
      </c>
      <c r="D6241" t="s">
        <v>124</v>
      </c>
      <c r="E6241" t="s">
        <v>153</v>
      </c>
      <c r="F6241" t="s">
        <v>16309</v>
      </c>
      <c r="G6241" t="s">
        <v>155</v>
      </c>
      <c r="H6241" t="s">
        <v>46</v>
      </c>
      <c r="I6241" t="s">
        <v>129</v>
      </c>
      <c r="J6241" t="s">
        <v>130</v>
      </c>
      <c r="K6241" t="s">
        <v>131</v>
      </c>
      <c r="L6241" t="s">
        <v>17148</v>
      </c>
      <c r="M6241" t="s">
        <v>17149</v>
      </c>
      <c r="N6241">
        <v>1.6641666660000001</v>
      </c>
      <c r="O6241">
        <v>0</v>
      </c>
      <c r="P6241">
        <v>9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14.977499999999999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2775215</v>
      </c>
      <c r="B6242">
        <v>1</v>
      </c>
      <c r="C6242" t="s">
        <v>76</v>
      </c>
      <c r="D6242" t="s">
        <v>78</v>
      </c>
      <c r="E6242" t="s">
        <v>153</v>
      </c>
      <c r="F6242" t="s">
        <v>17150</v>
      </c>
      <c r="G6242" t="s">
        <v>249</v>
      </c>
      <c r="H6242" t="s">
        <v>46</v>
      </c>
      <c r="I6242" t="s">
        <v>129</v>
      </c>
      <c r="J6242" t="s">
        <v>130</v>
      </c>
      <c r="K6242" t="s">
        <v>131</v>
      </c>
      <c r="L6242" t="s">
        <v>17151</v>
      </c>
      <c r="M6242" t="s">
        <v>17152</v>
      </c>
      <c r="N6242">
        <v>4.2666666659999999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4.266667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2775216</v>
      </c>
      <c r="B6243">
        <v>1</v>
      </c>
      <c r="C6243" t="s">
        <v>76</v>
      </c>
      <c r="D6243" t="s">
        <v>101</v>
      </c>
      <c r="E6243" t="s">
        <v>222</v>
      </c>
      <c r="F6243" t="s">
        <v>2662</v>
      </c>
      <c r="G6243" t="s">
        <v>199</v>
      </c>
      <c r="H6243" t="s">
        <v>47</v>
      </c>
      <c r="I6243" t="s">
        <v>129</v>
      </c>
      <c r="J6243" t="s">
        <v>130</v>
      </c>
      <c r="K6243" t="s">
        <v>131</v>
      </c>
      <c r="L6243" t="s">
        <v>17153</v>
      </c>
      <c r="M6243" t="s">
        <v>17154</v>
      </c>
      <c r="N6243">
        <v>0.19166666600000001</v>
      </c>
      <c r="O6243">
        <v>55</v>
      </c>
      <c r="P6243">
        <v>698</v>
      </c>
      <c r="Q6243">
        <v>0</v>
      </c>
      <c r="R6243">
        <v>0</v>
      </c>
      <c r="S6243">
        <v>0</v>
      </c>
      <c r="T6243">
        <v>0</v>
      </c>
      <c r="U6243">
        <v>10.541667</v>
      </c>
      <c r="V6243">
        <v>133.783333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2775222</v>
      </c>
      <c r="B6244">
        <v>1</v>
      </c>
      <c r="C6244" t="s">
        <v>76</v>
      </c>
      <c r="D6244" t="s">
        <v>79</v>
      </c>
      <c r="E6244" t="s">
        <v>153</v>
      </c>
      <c r="F6244" t="s">
        <v>17155</v>
      </c>
      <c r="G6244" t="s">
        <v>249</v>
      </c>
      <c r="H6244" t="s">
        <v>46</v>
      </c>
      <c r="I6244" t="s">
        <v>129</v>
      </c>
      <c r="J6244" t="s">
        <v>130</v>
      </c>
      <c r="K6244" t="s">
        <v>131</v>
      </c>
      <c r="L6244" t="s">
        <v>17156</v>
      </c>
      <c r="M6244" t="s">
        <v>17157</v>
      </c>
      <c r="N6244">
        <v>0.69944444400000005</v>
      </c>
      <c r="O6244">
        <v>0</v>
      </c>
      <c r="P6244">
        <v>5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3.4972219999999998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2774829</v>
      </c>
      <c r="B6245">
        <v>2</v>
      </c>
      <c r="C6245" t="s">
        <v>76</v>
      </c>
      <c r="D6245" t="s">
        <v>101</v>
      </c>
      <c r="E6245" t="s">
        <v>167</v>
      </c>
      <c r="F6245" t="s">
        <v>17158</v>
      </c>
      <c r="G6245" t="s">
        <v>128</v>
      </c>
      <c r="H6245" t="s">
        <v>46</v>
      </c>
      <c r="I6245" t="s">
        <v>129</v>
      </c>
      <c r="J6245" t="s">
        <v>130</v>
      </c>
      <c r="K6245" t="s">
        <v>131</v>
      </c>
      <c r="L6245" t="s">
        <v>16763</v>
      </c>
      <c r="M6245" t="s">
        <v>17159</v>
      </c>
      <c r="N6245">
        <v>0.59944444399999997</v>
      </c>
      <c r="O6245">
        <v>0</v>
      </c>
      <c r="P6245">
        <v>1481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887.77722200000005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2775220</v>
      </c>
      <c r="B6246">
        <v>1</v>
      </c>
      <c r="C6246" t="s">
        <v>76</v>
      </c>
      <c r="D6246" t="s">
        <v>102</v>
      </c>
      <c r="E6246" t="s">
        <v>167</v>
      </c>
      <c r="F6246" t="s">
        <v>17160</v>
      </c>
      <c r="G6246" t="s">
        <v>195</v>
      </c>
      <c r="H6246" t="s">
        <v>46</v>
      </c>
      <c r="I6246" t="s">
        <v>129</v>
      </c>
      <c r="J6246" t="s">
        <v>130</v>
      </c>
      <c r="K6246" t="s">
        <v>131</v>
      </c>
      <c r="L6246" t="s">
        <v>17161</v>
      </c>
      <c r="M6246" t="s">
        <v>17162</v>
      </c>
      <c r="N6246">
        <v>0.69916666599999999</v>
      </c>
      <c r="O6246">
        <v>0</v>
      </c>
      <c r="P6246">
        <v>659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460.750833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2775223</v>
      </c>
      <c r="B6247">
        <v>1</v>
      </c>
      <c r="C6247" t="s">
        <v>77</v>
      </c>
      <c r="D6247" t="s">
        <v>114</v>
      </c>
      <c r="E6247" t="s">
        <v>163</v>
      </c>
      <c r="F6247" t="s">
        <v>7913</v>
      </c>
      <c r="G6247" t="s">
        <v>264</v>
      </c>
      <c r="H6247" t="s">
        <v>47</v>
      </c>
      <c r="I6247" t="s">
        <v>129</v>
      </c>
      <c r="J6247" t="s">
        <v>130</v>
      </c>
      <c r="K6247" t="s">
        <v>131</v>
      </c>
      <c r="L6247" t="s">
        <v>17163</v>
      </c>
      <c r="M6247" t="s">
        <v>17164</v>
      </c>
      <c r="N6247">
        <v>4.6325000000000003</v>
      </c>
      <c r="O6247">
        <v>0</v>
      </c>
      <c r="P6247">
        <v>0</v>
      </c>
      <c r="Q6247">
        <v>0</v>
      </c>
      <c r="R6247">
        <v>0</v>
      </c>
      <c r="S6247">
        <v>232</v>
      </c>
      <c r="T6247">
        <v>1748</v>
      </c>
      <c r="U6247">
        <v>0</v>
      </c>
      <c r="V6247">
        <v>0</v>
      </c>
      <c r="W6247">
        <v>0</v>
      </c>
      <c r="X6247">
        <v>0</v>
      </c>
      <c r="Y6247">
        <v>1074.74</v>
      </c>
      <c r="Z6247">
        <v>8097.61</v>
      </c>
    </row>
    <row r="6248" spans="1:26" x14ac:dyDescent="0.3">
      <c r="A6248">
        <v>2775227</v>
      </c>
      <c r="B6248">
        <v>1</v>
      </c>
      <c r="C6248" t="s">
        <v>76</v>
      </c>
      <c r="D6248" t="s">
        <v>91</v>
      </c>
      <c r="E6248" t="s">
        <v>163</v>
      </c>
      <c r="F6248" t="s">
        <v>15390</v>
      </c>
      <c r="G6248" t="s">
        <v>264</v>
      </c>
      <c r="H6248" t="s">
        <v>47</v>
      </c>
      <c r="I6248" t="s">
        <v>129</v>
      </c>
      <c r="J6248" t="s">
        <v>130</v>
      </c>
      <c r="K6248" t="s">
        <v>131</v>
      </c>
      <c r="L6248" t="s">
        <v>17163</v>
      </c>
      <c r="M6248" t="s">
        <v>17165</v>
      </c>
      <c r="N6248">
        <v>2.4277777770000002</v>
      </c>
      <c r="O6248">
        <v>22</v>
      </c>
      <c r="P6248">
        <v>40</v>
      </c>
      <c r="Q6248">
        <v>0</v>
      </c>
      <c r="R6248">
        <v>0</v>
      </c>
      <c r="S6248">
        <v>0</v>
      </c>
      <c r="T6248">
        <v>0</v>
      </c>
      <c r="U6248">
        <v>53.411110999999998</v>
      </c>
      <c r="V6248">
        <v>97.111110999999994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2775244</v>
      </c>
      <c r="B6249">
        <v>1</v>
      </c>
      <c r="C6249" t="s">
        <v>77</v>
      </c>
      <c r="D6249" t="s">
        <v>108</v>
      </c>
      <c r="E6249" t="s">
        <v>153</v>
      </c>
      <c r="F6249" t="s">
        <v>17166</v>
      </c>
      <c r="G6249" t="s">
        <v>155</v>
      </c>
      <c r="H6249" t="s">
        <v>46</v>
      </c>
      <c r="I6249" t="s">
        <v>129</v>
      </c>
      <c r="J6249" t="s">
        <v>130</v>
      </c>
      <c r="K6249" t="s">
        <v>131</v>
      </c>
      <c r="L6249" t="s">
        <v>17167</v>
      </c>
      <c r="M6249" t="s">
        <v>17168</v>
      </c>
      <c r="N6249">
        <v>3.4544444439999999</v>
      </c>
      <c r="O6249">
        <v>0</v>
      </c>
      <c r="P6249">
        <v>6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20.726666999999999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2775159</v>
      </c>
      <c r="B6250">
        <v>2</v>
      </c>
      <c r="C6250" t="s">
        <v>76</v>
      </c>
      <c r="D6250" t="s">
        <v>96</v>
      </c>
      <c r="E6250" t="s">
        <v>167</v>
      </c>
      <c r="F6250" t="s">
        <v>17169</v>
      </c>
      <c r="G6250" t="s">
        <v>249</v>
      </c>
      <c r="H6250" t="s">
        <v>46</v>
      </c>
      <c r="I6250" t="s">
        <v>129</v>
      </c>
      <c r="J6250" t="s">
        <v>130</v>
      </c>
      <c r="K6250" t="s">
        <v>131</v>
      </c>
      <c r="L6250" t="s">
        <v>17091</v>
      </c>
      <c r="M6250" t="s">
        <v>17170</v>
      </c>
      <c r="N6250">
        <v>0.15833333299999999</v>
      </c>
      <c r="O6250">
        <v>0</v>
      </c>
      <c r="P6250">
        <v>414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65.55</v>
      </c>
      <c r="W6250">
        <v>0</v>
      </c>
      <c r="X6250">
        <v>0</v>
      </c>
      <c r="Y6250">
        <v>0</v>
      </c>
      <c r="Z6250">
        <v>0</v>
      </c>
    </row>
    <row r="6251" spans="1:26" x14ac:dyDescent="0.3">
      <c r="A6251">
        <v>2775243</v>
      </c>
      <c r="B6251">
        <v>1</v>
      </c>
      <c r="C6251" t="s">
        <v>76</v>
      </c>
      <c r="D6251" t="s">
        <v>90</v>
      </c>
      <c r="E6251" t="s">
        <v>167</v>
      </c>
      <c r="F6251" t="s">
        <v>13679</v>
      </c>
      <c r="G6251" t="s">
        <v>160</v>
      </c>
      <c r="H6251" t="s">
        <v>46</v>
      </c>
      <c r="I6251" t="s">
        <v>129</v>
      </c>
      <c r="J6251" t="s">
        <v>130</v>
      </c>
      <c r="K6251" t="s">
        <v>131</v>
      </c>
      <c r="L6251" t="s">
        <v>17171</v>
      </c>
      <c r="M6251" t="s">
        <v>17172</v>
      </c>
      <c r="N6251">
        <v>0.98555555500000003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121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119.252222</v>
      </c>
    </row>
    <row r="6252" spans="1:26" x14ac:dyDescent="0.3">
      <c r="A6252">
        <v>2775246</v>
      </c>
      <c r="B6252">
        <v>1</v>
      </c>
      <c r="C6252" t="s">
        <v>76</v>
      </c>
      <c r="D6252" t="s">
        <v>99</v>
      </c>
      <c r="E6252" t="s">
        <v>138</v>
      </c>
      <c r="F6252" t="s">
        <v>11070</v>
      </c>
      <c r="G6252" t="s">
        <v>199</v>
      </c>
      <c r="H6252" t="s">
        <v>47</v>
      </c>
      <c r="I6252" t="s">
        <v>129</v>
      </c>
      <c r="J6252" t="s">
        <v>130</v>
      </c>
      <c r="K6252" t="s">
        <v>131</v>
      </c>
      <c r="L6252" t="s">
        <v>17173</v>
      </c>
      <c r="M6252" t="s">
        <v>17174</v>
      </c>
      <c r="N6252">
        <v>0.564722222</v>
      </c>
      <c r="O6252">
        <v>40</v>
      </c>
      <c r="P6252">
        <v>23</v>
      </c>
      <c r="Q6252">
        <v>0</v>
      </c>
      <c r="R6252">
        <v>0</v>
      </c>
      <c r="S6252">
        <v>0</v>
      </c>
      <c r="T6252">
        <v>0</v>
      </c>
      <c r="U6252">
        <v>22.588889000000002</v>
      </c>
      <c r="V6252">
        <v>12.988611000000001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2775322</v>
      </c>
      <c r="B6253">
        <v>1</v>
      </c>
      <c r="C6253" t="s">
        <v>77</v>
      </c>
      <c r="D6253" t="s">
        <v>124</v>
      </c>
      <c r="E6253" t="s">
        <v>167</v>
      </c>
      <c r="F6253" t="s">
        <v>17175</v>
      </c>
      <c r="G6253" t="s">
        <v>195</v>
      </c>
      <c r="H6253" t="s">
        <v>46</v>
      </c>
      <c r="I6253" t="s">
        <v>129</v>
      </c>
      <c r="J6253" t="s">
        <v>130</v>
      </c>
      <c r="K6253" t="s">
        <v>131</v>
      </c>
      <c r="L6253" t="s">
        <v>17176</v>
      </c>
      <c r="M6253" t="s">
        <v>17177</v>
      </c>
      <c r="N6253">
        <v>3.2422222220000001</v>
      </c>
      <c r="O6253">
        <v>0</v>
      </c>
      <c r="P6253">
        <v>1447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4691.4955550000004</v>
      </c>
      <c r="W6253">
        <v>0</v>
      </c>
      <c r="X6253">
        <v>0</v>
      </c>
      <c r="Y6253">
        <v>0</v>
      </c>
      <c r="Z6253">
        <v>0</v>
      </c>
    </row>
    <row r="6254" spans="1:26" x14ac:dyDescent="0.3">
      <c r="A6254">
        <v>2775262</v>
      </c>
      <c r="B6254">
        <v>1</v>
      </c>
      <c r="C6254" t="s">
        <v>76</v>
      </c>
      <c r="D6254" t="s">
        <v>86</v>
      </c>
      <c r="E6254" t="s">
        <v>153</v>
      </c>
      <c r="F6254" t="s">
        <v>17178</v>
      </c>
      <c r="G6254" t="s">
        <v>155</v>
      </c>
      <c r="H6254" t="s">
        <v>46</v>
      </c>
      <c r="I6254" t="s">
        <v>129</v>
      </c>
      <c r="J6254" t="s">
        <v>130</v>
      </c>
      <c r="K6254" t="s">
        <v>131</v>
      </c>
      <c r="L6254" t="s">
        <v>17179</v>
      </c>
      <c r="M6254" t="s">
        <v>17180</v>
      </c>
      <c r="N6254">
        <v>3.3244444440000001</v>
      </c>
      <c r="O6254">
        <v>0</v>
      </c>
      <c r="P6254">
        <v>4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13.297777999999999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2775263</v>
      </c>
      <c r="B6255">
        <v>1</v>
      </c>
      <c r="C6255" t="s">
        <v>76</v>
      </c>
      <c r="D6255" t="s">
        <v>78</v>
      </c>
      <c r="E6255" t="s">
        <v>153</v>
      </c>
      <c r="F6255" t="s">
        <v>17181</v>
      </c>
      <c r="G6255" t="s">
        <v>249</v>
      </c>
      <c r="H6255" t="s">
        <v>46</v>
      </c>
      <c r="I6255" t="s">
        <v>129</v>
      </c>
      <c r="J6255" t="s">
        <v>130</v>
      </c>
      <c r="K6255" t="s">
        <v>131</v>
      </c>
      <c r="L6255" t="s">
        <v>17182</v>
      </c>
      <c r="M6255" t="s">
        <v>17183</v>
      </c>
      <c r="N6255">
        <v>2.9677777769999998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2.967778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2775264</v>
      </c>
      <c r="B6256">
        <v>1</v>
      </c>
      <c r="C6256" t="s">
        <v>77</v>
      </c>
      <c r="D6256" t="s">
        <v>109</v>
      </c>
      <c r="E6256" t="s">
        <v>153</v>
      </c>
      <c r="F6256" t="s">
        <v>17184</v>
      </c>
      <c r="G6256" t="s">
        <v>206</v>
      </c>
      <c r="H6256" t="s">
        <v>46</v>
      </c>
      <c r="I6256" t="s">
        <v>129</v>
      </c>
      <c r="J6256" t="s">
        <v>130</v>
      </c>
      <c r="K6256" t="s">
        <v>131</v>
      </c>
      <c r="L6256" t="s">
        <v>17185</v>
      </c>
      <c r="M6256" t="s">
        <v>17186</v>
      </c>
      <c r="N6256">
        <v>0.60805555499999997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0.60805600000000004</v>
      </c>
      <c r="W6256">
        <v>0</v>
      </c>
      <c r="X6256">
        <v>0</v>
      </c>
      <c r="Y6256">
        <v>0</v>
      </c>
      <c r="Z6256">
        <v>0</v>
      </c>
    </row>
    <row r="6257" spans="1:26" x14ac:dyDescent="0.3">
      <c r="A6257">
        <v>2775265</v>
      </c>
      <c r="B6257">
        <v>1</v>
      </c>
      <c r="C6257" t="s">
        <v>76</v>
      </c>
      <c r="D6257" t="s">
        <v>84</v>
      </c>
      <c r="E6257" t="s">
        <v>153</v>
      </c>
      <c r="F6257" t="s">
        <v>17187</v>
      </c>
      <c r="G6257" t="s">
        <v>578</v>
      </c>
      <c r="H6257" t="s">
        <v>46</v>
      </c>
      <c r="I6257" t="s">
        <v>129</v>
      </c>
      <c r="J6257" t="s">
        <v>15</v>
      </c>
      <c r="K6257" t="s">
        <v>131</v>
      </c>
      <c r="L6257" t="s">
        <v>17188</v>
      </c>
      <c r="M6257" t="s">
        <v>17189</v>
      </c>
      <c r="N6257">
        <v>3.0844444439999998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3.084444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2775268</v>
      </c>
      <c r="B6258">
        <v>1</v>
      </c>
      <c r="C6258" t="s">
        <v>76</v>
      </c>
      <c r="D6258" t="s">
        <v>96</v>
      </c>
      <c r="E6258" t="s">
        <v>167</v>
      </c>
      <c r="F6258" t="s">
        <v>17169</v>
      </c>
      <c r="G6258" t="s">
        <v>160</v>
      </c>
      <c r="H6258" t="s">
        <v>46</v>
      </c>
      <c r="I6258" t="s">
        <v>129</v>
      </c>
      <c r="J6258" t="s">
        <v>130</v>
      </c>
      <c r="K6258" t="s">
        <v>131</v>
      </c>
      <c r="L6258" t="s">
        <v>17190</v>
      </c>
      <c r="M6258" t="s">
        <v>17191</v>
      </c>
      <c r="N6258">
        <v>0.161111111</v>
      </c>
      <c r="O6258">
        <v>0</v>
      </c>
      <c r="P6258">
        <v>414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66.7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2775272</v>
      </c>
      <c r="B6259">
        <v>1</v>
      </c>
      <c r="C6259" t="s">
        <v>76</v>
      </c>
      <c r="D6259" t="s">
        <v>99</v>
      </c>
      <c r="E6259" t="s">
        <v>158</v>
      </c>
      <c r="F6259" t="s">
        <v>16268</v>
      </c>
      <c r="G6259" t="s">
        <v>199</v>
      </c>
      <c r="H6259" t="s">
        <v>47</v>
      </c>
      <c r="I6259" t="s">
        <v>129</v>
      </c>
      <c r="J6259" t="s">
        <v>130</v>
      </c>
      <c r="K6259" t="s">
        <v>131</v>
      </c>
      <c r="L6259" t="s">
        <v>17192</v>
      </c>
      <c r="M6259" t="s">
        <v>17193</v>
      </c>
      <c r="N6259">
        <v>0.225833333</v>
      </c>
      <c r="O6259">
        <v>1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0.22583300000000001</v>
      </c>
      <c r="V6259">
        <v>0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2775295</v>
      </c>
      <c r="B6260">
        <v>1</v>
      </c>
      <c r="C6260" t="s">
        <v>77</v>
      </c>
      <c r="D6260" t="s">
        <v>109</v>
      </c>
      <c r="E6260" t="s">
        <v>126</v>
      </c>
      <c r="F6260" t="s">
        <v>16459</v>
      </c>
      <c r="G6260" t="s">
        <v>128</v>
      </c>
      <c r="H6260" t="s">
        <v>46</v>
      </c>
      <c r="I6260" t="s">
        <v>129</v>
      </c>
      <c r="J6260" t="s">
        <v>130</v>
      </c>
      <c r="K6260" t="s">
        <v>131</v>
      </c>
      <c r="L6260" t="s">
        <v>17194</v>
      </c>
      <c r="M6260" t="s">
        <v>17195</v>
      </c>
      <c r="N6260">
        <v>4.0705555550000003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13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52.917222000000002</v>
      </c>
    </row>
    <row r="6261" spans="1:26" x14ac:dyDescent="0.3">
      <c r="A6261">
        <v>2775286</v>
      </c>
      <c r="B6261">
        <v>1</v>
      </c>
      <c r="C6261" t="s">
        <v>76</v>
      </c>
      <c r="D6261" t="s">
        <v>101</v>
      </c>
      <c r="E6261" t="s">
        <v>126</v>
      </c>
      <c r="F6261" t="s">
        <v>16844</v>
      </c>
      <c r="G6261" t="s">
        <v>4672</v>
      </c>
      <c r="H6261" t="s">
        <v>46</v>
      </c>
      <c r="I6261" t="s">
        <v>129</v>
      </c>
      <c r="J6261" t="s">
        <v>130</v>
      </c>
      <c r="K6261" t="s">
        <v>131</v>
      </c>
      <c r="L6261" t="s">
        <v>17196</v>
      </c>
      <c r="M6261" t="s">
        <v>17197</v>
      </c>
      <c r="N6261">
        <v>4.1074999999999999</v>
      </c>
      <c r="O6261">
        <v>0</v>
      </c>
      <c r="P6261">
        <v>92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377.89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2775280</v>
      </c>
      <c r="B6262">
        <v>1</v>
      </c>
      <c r="C6262" t="s">
        <v>76</v>
      </c>
      <c r="D6262" t="s">
        <v>93</v>
      </c>
      <c r="E6262" t="s">
        <v>153</v>
      </c>
      <c r="F6262" t="s">
        <v>17198</v>
      </c>
      <c r="G6262" t="s">
        <v>155</v>
      </c>
      <c r="H6262" t="s">
        <v>46</v>
      </c>
      <c r="I6262" t="s">
        <v>129</v>
      </c>
      <c r="J6262" t="s">
        <v>130</v>
      </c>
      <c r="K6262" t="s">
        <v>131</v>
      </c>
      <c r="L6262" t="s">
        <v>17199</v>
      </c>
      <c r="M6262" t="s">
        <v>17200</v>
      </c>
      <c r="N6262">
        <v>3.628055555</v>
      </c>
      <c r="O6262">
        <v>0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3.6280559999999999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2775285</v>
      </c>
      <c r="B6263">
        <v>1</v>
      </c>
      <c r="C6263" t="s">
        <v>77</v>
      </c>
      <c r="D6263" t="s">
        <v>108</v>
      </c>
      <c r="E6263" t="s">
        <v>145</v>
      </c>
      <c r="F6263" t="s">
        <v>17201</v>
      </c>
      <c r="G6263" t="s">
        <v>206</v>
      </c>
      <c r="H6263" t="s">
        <v>46</v>
      </c>
      <c r="I6263" t="s">
        <v>129</v>
      </c>
      <c r="J6263" t="s">
        <v>130</v>
      </c>
      <c r="K6263" t="s">
        <v>131</v>
      </c>
      <c r="L6263" t="s">
        <v>17202</v>
      </c>
      <c r="M6263" t="s">
        <v>17203</v>
      </c>
      <c r="N6263">
        <v>7.2213888879999999</v>
      </c>
      <c r="O6263">
        <v>0</v>
      </c>
      <c r="P6263">
        <v>109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787.13138900000001</v>
      </c>
      <c r="W6263">
        <v>0</v>
      </c>
      <c r="X6263">
        <v>0</v>
      </c>
      <c r="Y6263">
        <v>0</v>
      </c>
      <c r="Z6263">
        <v>0</v>
      </c>
    </row>
    <row r="6264" spans="1:26" x14ac:dyDescent="0.3">
      <c r="A6264">
        <v>2775287</v>
      </c>
      <c r="B6264">
        <v>1</v>
      </c>
      <c r="C6264" t="s">
        <v>77</v>
      </c>
      <c r="D6264" t="s">
        <v>108</v>
      </c>
      <c r="E6264" t="s">
        <v>126</v>
      </c>
      <c r="F6264" t="s">
        <v>17204</v>
      </c>
      <c r="G6264" t="s">
        <v>128</v>
      </c>
      <c r="H6264" t="s">
        <v>46</v>
      </c>
      <c r="I6264" t="s">
        <v>129</v>
      </c>
      <c r="J6264" t="s">
        <v>130</v>
      </c>
      <c r="K6264" t="s">
        <v>131</v>
      </c>
      <c r="L6264" t="s">
        <v>17205</v>
      </c>
      <c r="M6264" t="s">
        <v>17206</v>
      </c>
      <c r="N6264">
        <v>4.7530555550000004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14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66.542777999999998</v>
      </c>
    </row>
    <row r="6265" spans="1:26" x14ac:dyDescent="0.3">
      <c r="A6265">
        <v>2775292</v>
      </c>
      <c r="B6265">
        <v>1</v>
      </c>
      <c r="C6265" t="s">
        <v>76</v>
      </c>
      <c r="D6265" t="s">
        <v>92</v>
      </c>
      <c r="E6265" t="s">
        <v>153</v>
      </c>
      <c r="F6265" t="s">
        <v>17207</v>
      </c>
      <c r="G6265" t="s">
        <v>155</v>
      </c>
      <c r="H6265" t="s">
        <v>46</v>
      </c>
      <c r="I6265" t="s">
        <v>129</v>
      </c>
      <c r="J6265" t="s">
        <v>130</v>
      </c>
      <c r="K6265" t="s">
        <v>131</v>
      </c>
      <c r="L6265" t="s">
        <v>17208</v>
      </c>
      <c r="M6265" t="s">
        <v>17209</v>
      </c>
      <c r="N6265">
        <v>5.8277777769999997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1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5.8277780000000003</v>
      </c>
    </row>
    <row r="6266" spans="1:26" x14ac:dyDescent="0.3">
      <c r="A6266">
        <v>2775293</v>
      </c>
      <c r="B6266">
        <v>1</v>
      </c>
      <c r="C6266" t="s">
        <v>76</v>
      </c>
      <c r="D6266" t="s">
        <v>88</v>
      </c>
      <c r="E6266" t="s">
        <v>153</v>
      </c>
      <c r="F6266" t="s">
        <v>17210</v>
      </c>
      <c r="G6266" t="s">
        <v>155</v>
      </c>
      <c r="H6266" t="s">
        <v>46</v>
      </c>
      <c r="I6266" t="s">
        <v>129</v>
      </c>
      <c r="J6266" t="s">
        <v>130</v>
      </c>
      <c r="K6266" t="s">
        <v>131</v>
      </c>
      <c r="L6266" t="s">
        <v>17211</v>
      </c>
      <c r="M6266" t="s">
        <v>17212</v>
      </c>
      <c r="N6266">
        <v>1.6988888879999999</v>
      </c>
      <c r="O6266">
        <v>0</v>
      </c>
      <c r="P6266">
        <v>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1.6988890000000001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2775297</v>
      </c>
      <c r="B6267">
        <v>1</v>
      </c>
      <c r="C6267" t="s">
        <v>76</v>
      </c>
      <c r="D6267" t="s">
        <v>92</v>
      </c>
      <c r="E6267" t="s">
        <v>126</v>
      </c>
      <c r="F6267" t="s">
        <v>17055</v>
      </c>
      <c r="G6267" t="s">
        <v>128</v>
      </c>
      <c r="H6267" t="s">
        <v>46</v>
      </c>
      <c r="I6267" t="s">
        <v>129</v>
      </c>
      <c r="J6267" t="s">
        <v>130</v>
      </c>
      <c r="K6267" t="s">
        <v>131</v>
      </c>
      <c r="L6267" t="s">
        <v>17213</v>
      </c>
      <c r="M6267" t="s">
        <v>17214</v>
      </c>
      <c r="N6267">
        <v>4.7180555550000003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82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386.88055600000001</v>
      </c>
    </row>
    <row r="6268" spans="1:26" x14ac:dyDescent="0.3">
      <c r="A6268">
        <v>2775296</v>
      </c>
      <c r="B6268">
        <v>1</v>
      </c>
      <c r="C6268" t="s">
        <v>76</v>
      </c>
      <c r="D6268" t="s">
        <v>91</v>
      </c>
      <c r="E6268" t="s">
        <v>222</v>
      </c>
      <c r="F6268" t="s">
        <v>17215</v>
      </c>
      <c r="G6268" t="s">
        <v>199</v>
      </c>
      <c r="H6268" t="s">
        <v>47</v>
      </c>
      <c r="I6268" t="s">
        <v>129</v>
      </c>
      <c r="J6268" t="s">
        <v>130</v>
      </c>
      <c r="K6268" t="s">
        <v>131</v>
      </c>
      <c r="L6268" t="s">
        <v>17216</v>
      </c>
      <c r="M6268" t="s">
        <v>17217</v>
      </c>
      <c r="N6268">
        <v>1.2311111109999999</v>
      </c>
      <c r="O6268">
        <v>4</v>
      </c>
      <c r="P6268">
        <v>3952</v>
      </c>
      <c r="Q6268">
        <v>0</v>
      </c>
      <c r="R6268">
        <v>0</v>
      </c>
      <c r="S6268">
        <v>0</v>
      </c>
      <c r="T6268">
        <v>0</v>
      </c>
      <c r="U6268">
        <v>4.9244440000000003</v>
      </c>
      <c r="V6268">
        <v>4865.3511109999999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2775298</v>
      </c>
      <c r="B6269">
        <v>1</v>
      </c>
      <c r="C6269" t="s">
        <v>77</v>
      </c>
      <c r="D6269" t="s">
        <v>115</v>
      </c>
      <c r="E6269" t="s">
        <v>153</v>
      </c>
      <c r="F6269" t="s">
        <v>17218</v>
      </c>
      <c r="G6269" t="s">
        <v>249</v>
      </c>
      <c r="H6269" t="s">
        <v>46</v>
      </c>
      <c r="I6269" t="s">
        <v>129</v>
      </c>
      <c r="J6269" t="s">
        <v>130</v>
      </c>
      <c r="K6269" t="s">
        <v>131</v>
      </c>
      <c r="L6269" t="s">
        <v>17219</v>
      </c>
      <c r="M6269" t="s">
        <v>17220</v>
      </c>
      <c r="N6269">
        <v>1.710555555</v>
      </c>
      <c r="O6269">
        <v>0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1.710556</v>
      </c>
      <c r="Y6269">
        <v>0</v>
      </c>
      <c r="Z6269">
        <v>0</v>
      </c>
    </row>
    <row r="6270" spans="1:26" x14ac:dyDescent="0.3">
      <c r="A6270">
        <v>2775434</v>
      </c>
      <c r="B6270">
        <v>1</v>
      </c>
      <c r="C6270" t="s">
        <v>76</v>
      </c>
      <c r="D6270" t="s">
        <v>106</v>
      </c>
      <c r="E6270" t="s">
        <v>163</v>
      </c>
      <c r="F6270" t="s">
        <v>17221</v>
      </c>
      <c r="G6270" t="s">
        <v>199</v>
      </c>
      <c r="H6270" t="s">
        <v>47</v>
      </c>
      <c r="I6270" t="s">
        <v>129</v>
      </c>
      <c r="J6270" t="s">
        <v>130</v>
      </c>
      <c r="K6270" t="s">
        <v>131</v>
      </c>
      <c r="L6270" t="s">
        <v>17222</v>
      </c>
      <c r="M6270" t="s">
        <v>17223</v>
      </c>
      <c r="N6270">
        <v>3.2808333329999999</v>
      </c>
      <c r="O6270">
        <v>18</v>
      </c>
      <c r="P6270">
        <v>149</v>
      </c>
      <c r="Q6270">
        <v>0</v>
      </c>
      <c r="R6270">
        <v>0</v>
      </c>
      <c r="S6270">
        <v>0</v>
      </c>
      <c r="T6270">
        <v>0</v>
      </c>
      <c r="U6270">
        <v>59.055</v>
      </c>
      <c r="V6270">
        <v>488.84416700000003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2775300</v>
      </c>
      <c r="B6271">
        <v>1</v>
      </c>
      <c r="C6271" t="s">
        <v>77</v>
      </c>
      <c r="D6271" t="s">
        <v>108</v>
      </c>
      <c r="E6271" t="s">
        <v>126</v>
      </c>
      <c r="F6271" t="s">
        <v>17224</v>
      </c>
      <c r="G6271" t="s">
        <v>371</v>
      </c>
      <c r="H6271" t="s">
        <v>46</v>
      </c>
      <c r="I6271" t="s">
        <v>129</v>
      </c>
      <c r="J6271" t="s">
        <v>130</v>
      </c>
      <c r="K6271" t="s">
        <v>131</v>
      </c>
      <c r="L6271" t="s">
        <v>17225</v>
      </c>
      <c r="M6271" t="s">
        <v>17226</v>
      </c>
      <c r="N6271">
        <v>6.5547222219999997</v>
      </c>
      <c r="O6271">
        <v>0</v>
      </c>
      <c r="P6271">
        <v>92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603.03444400000001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2775303</v>
      </c>
      <c r="B6272">
        <v>1</v>
      </c>
      <c r="C6272" t="s">
        <v>77</v>
      </c>
      <c r="D6272" t="s">
        <v>123</v>
      </c>
      <c r="E6272" t="s">
        <v>158</v>
      </c>
      <c r="F6272" t="s">
        <v>15545</v>
      </c>
      <c r="G6272" t="s">
        <v>199</v>
      </c>
      <c r="H6272" t="s">
        <v>47</v>
      </c>
      <c r="I6272" t="s">
        <v>129</v>
      </c>
      <c r="J6272" t="s">
        <v>130</v>
      </c>
      <c r="K6272" t="s">
        <v>131</v>
      </c>
      <c r="L6272" t="s">
        <v>17227</v>
      </c>
      <c r="M6272" t="s">
        <v>17228</v>
      </c>
      <c r="N6272">
        <v>4.0041666659999997</v>
      </c>
      <c r="O6272">
        <v>45</v>
      </c>
      <c r="P6272">
        <v>41</v>
      </c>
      <c r="Q6272">
        <v>0</v>
      </c>
      <c r="R6272">
        <v>0</v>
      </c>
      <c r="S6272">
        <v>0</v>
      </c>
      <c r="T6272">
        <v>0</v>
      </c>
      <c r="U6272">
        <v>180.1875</v>
      </c>
      <c r="V6272">
        <v>164.17083299999999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2775309</v>
      </c>
      <c r="B6273">
        <v>1</v>
      </c>
      <c r="C6273" t="s">
        <v>76</v>
      </c>
      <c r="D6273" t="s">
        <v>86</v>
      </c>
      <c r="E6273" t="s">
        <v>153</v>
      </c>
      <c r="F6273" t="s">
        <v>16081</v>
      </c>
      <c r="G6273" t="s">
        <v>155</v>
      </c>
      <c r="H6273" t="s">
        <v>46</v>
      </c>
      <c r="I6273" t="s">
        <v>129</v>
      </c>
      <c r="J6273" t="s">
        <v>130</v>
      </c>
      <c r="K6273" t="s">
        <v>131</v>
      </c>
      <c r="L6273" t="s">
        <v>17229</v>
      </c>
      <c r="M6273" t="s">
        <v>17230</v>
      </c>
      <c r="N6273">
        <v>4.670833333</v>
      </c>
      <c r="O6273">
        <v>0</v>
      </c>
      <c r="P6273">
        <v>20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93.416667000000004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2775301</v>
      </c>
      <c r="B6274">
        <v>1</v>
      </c>
      <c r="C6274" t="s">
        <v>77</v>
      </c>
      <c r="D6274" t="s">
        <v>118</v>
      </c>
      <c r="E6274" t="s">
        <v>153</v>
      </c>
      <c r="F6274" t="s">
        <v>17231</v>
      </c>
      <c r="G6274" t="s">
        <v>249</v>
      </c>
      <c r="H6274" t="s">
        <v>46</v>
      </c>
      <c r="I6274" t="s">
        <v>129</v>
      </c>
      <c r="J6274" t="s">
        <v>130</v>
      </c>
      <c r="K6274" t="s">
        <v>131</v>
      </c>
      <c r="L6274" t="s">
        <v>17232</v>
      </c>
      <c r="M6274" t="s">
        <v>17233</v>
      </c>
      <c r="N6274">
        <v>2.4302777770000001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2.4302779999999999</v>
      </c>
    </row>
    <row r="6275" spans="1:26" x14ac:dyDescent="0.3">
      <c r="A6275">
        <v>2775302</v>
      </c>
      <c r="B6275">
        <v>1</v>
      </c>
      <c r="C6275" t="s">
        <v>76</v>
      </c>
      <c r="D6275" t="s">
        <v>79</v>
      </c>
      <c r="E6275" t="s">
        <v>163</v>
      </c>
      <c r="F6275" t="s">
        <v>17234</v>
      </c>
      <c r="G6275" t="s">
        <v>344</v>
      </c>
      <c r="H6275" t="s">
        <v>47</v>
      </c>
      <c r="I6275" t="s">
        <v>129</v>
      </c>
      <c r="J6275" t="s">
        <v>130</v>
      </c>
      <c r="K6275" t="s">
        <v>142</v>
      </c>
      <c r="L6275" t="s">
        <v>17235</v>
      </c>
      <c r="M6275" t="s">
        <v>17236</v>
      </c>
      <c r="N6275">
        <v>1.196666666</v>
      </c>
      <c r="O6275">
        <v>13</v>
      </c>
      <c r="P6275">
        <v>877</v>
      </c>
      <c r="Q6275">
        <v>0</v>
      </c>
      <c r="R6275">
        <v>0</v>
      </c>
      <c r="S6275">
        <v>0</v>
      </c>
      <c r="T6275">
        <v>0</v>
      </c>
      <c r="U6275">
        <v>15.556666999999999</v>
      </c>
      <c r="V6275">
        <v>1049.476666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2775304</v>
      </c>
      <c r="B6276">
        <v>1</v>
      </c>
      <c r="C6276" t="s">
        <v>76</v>
      </c>
      <c r="D6276" t="s">
        <v>102</v>
      </c>
      <c r="E6276" t="s">
        <v>158</v>
      </c>
      <c r="F6276" t="s">
        <v>4293</v>
      </c>
      <c r="G6276" t="s">
        <v>199</v>
      </c>
      <c r="H6276" t="s">
        <v>47</v>
      </c>
      <c r="I6276" t="s">
        <v>129</v>
      </c>
      <c r="J6276" t="s">
        <v>130</v>
      </c>
      <c r="K6276" t="s">
        <v>131</v>
      </c>
      <c r="L6276" t="s">
        <v>16848</v>
      </c>
      <c r="M6276" t="s">
        <v>17237</v>
      </c>
      <c r="N6276">
        <v>0.71305555499999995</v>
      </c>
      <c r="O6276">
        <v>9</v>
      </c>
      <c r="P6276">
        <v>694</v>
      </c>
      <c r="Q6276">
        <v>0</v>
      </c>
      <c r="R6276">
        <v>0</v>
      </c>
      <c r="S6276">
        <v>89</v>
      </c>
      <c r="T6276">
        <v>202</v>
      </c>
      <c r="U6276">
        <v>6.4175000000000004</v>
      </c>
      <c r="V6276">
        <v>494.86055499999998</v>
      </c>
      <c r="W6276">
        <v>0</v>
      </c>
      <c r="X6276">
        <v>0</v>
      </c>
      <c r="Y6276">
        <v>63.461944000000003</v>
      </c>
      <c r="Z6276">
        <v>144.03722200000001</v>
      </c>
    </row>
    <row r="6277" spans="1:26" x14ac:dyDescent="0.3">
      <c r="A6277">
        <v>2775305</v>
      </c>
      <c r="B6277">
        <v>1</v>
      </c>
      <c r="C6277" t="s">
        <v>76</v>
      </c>
      <c r="D6277" t="s">
        <v>79</v>
      </c>
      <c r="E6277" t="s">
        <v>158</v>
      </c>
      <c r="F6277" t="s">
        <v>17238</v>
      </c>
      <c r="G6277" t="s">
        <v>199</v>
      </c>
      <c r="H6277" t="s">
        <v>47</v>
      </c>
      <c r="I6277" t="s">
        <v>129</v>
      </c>
      <c r="J6277" t="s">
        <v>130</v>
      </c>
      <c r="K6277" t="s">
        <v>131</v>
      </c>
      <c r="L6277" t="s">
        <v>17239</v>
      </c>
      <c r="M6277" t="s">
        <v>17240</v>
      </c>
      <c r="N6277">
        <v>0.14611111099999999</v>
      </c>
      <c r="O6277">
        <v>5</v>
      </c>
      <c r="P6277">
        <v>607</v>
      </c>
      <c r="Q6277">
        <v>0</v>
      </c>
      <c r="R6277">
        <v>0</v>
      </c>
      <c r="S6277">
        <v>0</v>
      </c>
      <c r="T6277">
        <v>0</v>
      </c>
      <c r="U6277">
        <v>0.73055599999999998</v>
      </c>
      <c r="V6277">
        <v>88.689443999999995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2775314</v>
      </c>
      <c r="B6278">
        <v>1</v>
      </c>
      <c r="C6278" t="s">
        <v>77</v>
      </c>
      <c r="D6278" t="s">
        <v>109</v>
      </c>
      <c r="E6278" t="s">
        <v>167</v>
      </c>
      <c r="F6278" t="s">
        <v>16410</v>
      </c>
      <c r="G6278" t="s">
        <v>160</v>
      </c>
      <c r="H6278" t="s">
        <v>46</v>
      </c>
      <c r="I6278" t="s">
        <v>129</v>
      </c>
      <c r="J6278" t="s">
        <v>130</v>
      </c>
      <c r="K6278" t="s">
        <v>131</v>
      </c>
      <c r="L6278" t="s">
        <v>17241</v>
      </c>
      <c r="M6278" t="s">
        <v>17242</v>
      </c>
      <c r="N6278">
        <v>2.0377777770000001</v>
      </c>
      <c r="O6278">
        <v>0</v>
      </c>
      <c r="P6278">
        <v>62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126.34222200000001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2775317</v>
      </c>
      <c r="B6279">
        <v>1</v>
      </c>
      <c r="C6279" t="s">
        <v>77</v>
      </c>
      <c r="D6279" t="s">
        <v>123</v>
      </c>
      <c r="E6279" t="s">
        <v>153</v>
      </c>
      <c r="F6279" t="s">
        <v>17243</v>
      </c>
      <c r="G6279" t="s">
        <v>155</v>
      </c>
      <c r="H6279" t="s">
        <v>46</v>
      </c>
      <c r="I6279" t="s">
        <v>129</v>
      </c>
      <c r="J6279" t="s">
        <v>130</v>
      </c>
      <c r="K6279" t="s">
        <v>131</v>
      </c>
      <c r="L6279" t="s">
        <v>17244</v>
      </c>
      <c r="M6279" t="s">
        <v>17245</v>
      </c>
      <c r="N6279">
        <v>4.7869444440000004</v>
      </c>
      <c r="O6279">
        <v>0</v>
      </c>
      <c r="P6279">
        <v>7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33.508611000000002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2775323</v>
      </c>
      <c r="B6280">
        <v>1</v>
      </c>
      <c r="C6280" t="s">
        <v>76</v>
      </c>
      <c r="D6280" t="s">
        <v>78</v>
      </c>
      <c r="E6280" t="s">
        <v>153</v>
      </c>
      <c r="F6280" t="s">
        <v>17246</v>
      </c>
      <c r="G6280" t="s">
        <v>249</v>
      </c>
      <c r="H6280" t="s">
        <v>46</v>
      </c>
      <c r="I6280" t="s">
        <v>129</v>
      </c>
      <c r="J6280" t="s">
        <v>130</v>
      </c>
      <c r="K6280" t="s">
        <v>131</v>
      </c>
      <c r="L6280" t="s">
        <v>17247</v>
      </c>
      <c r="M6280" t="s">
        <v>17248</v>
      </c>
      <c r="N6280">
        <v>2.7083333330000001</v>
      </c>
      <c r="O6280">
        <v>0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2.7083330000000001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2775346</v>
      </c>
      <c r="B6281">
        <v>1</v>
      </c>
      <c r="C6281" t="s">
        <v>76</v>
      </c>
      <c r="D6281" t="s">
        <v>100</v>
      </c>
      <c r="E6281" t="s">
        <v>153</v>
      </c>
      <c r="F6281" t="s">
        <v>17249</v>
      </c>
      <c r="G6281" t="s">
        <v>206</v>
      </c>
      <c r="H6281" t="s">
        <v>46</v>
      </c>
      <c r="I6281" t="s">
        <v>129</v>
      </c>
      <c r="J6281" t="s">
        <v>130</v>
      </c>
      <c r="K6281" t="s">
        <v>131</v>
      </c>
      <c r="L6281" t="s">
        <v>17250</v>
      </c>
      <c r="M6281" t="s">
        <v>17251</v>
      </c>
      <c r="N6281">
        <v>6.1061111109999997</v>
      </c>
      <c r="O6281">
        <v>0</v>
      </c>
      <c r="P6281">
        <v>5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30.530556000000001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2775319</v>
      </c>
      <c r="B6282">
        <v>1</v>
      </c>
      <c r="C6282" t="s">
        <v>76</v>
      </c>
      <c r="D6282" t="s">
        <v>100</v>
      </c>
      <c r="E6282" t="s">
        <v>153</v>
      </c>
      <c r="F6282" t="s">
        <v>17252</v>
      </c>
      <c r="G6282" t="s">
        <v>155</v>
      </c>
      <c r="H6282" t="s">
        <v>46</v>
      </c>
      <c r="I6282" t="s">
        <v>129</v>
      </c>
      <c r="J6282" t="s">
        <v>130</v>
      </c>
      <c r="K6282" t="s">
        <v>131</v>
      </c>
      <c r="L6282" t="s">
        <v>17253</v>
      </c>
      <c r="M6282" t="s">
        <v>17254</v>
      </c>
      <c r="N6282">
        <v>2.6897222219999999</v>
      </c>
      <c r="O6282">
        <v>0</v>
      </c>
      <c r="P6282">
        <v>17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45.725278000000003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2775341</v>
      </c>
      <c r="B6283">
        <v>1</v>
      </c>
      <c r="C6283" t="s">
        <v>77</v>
      </c>
      <c r="D6283" t="s">
        <v>123</v>
      </c>
      <c r="E6283" t="s">
        <v>158</v>
      </c>
      <c r="F6283" t="s">
        <v>159</v>
      </c>
      <c r="G6283" t="s">
        <v>199</v>
      </c>
      <c r="H6283" t="s">
        <v>47</v>
      </c>
      <c r="I6283" t="s">
        <v>129</v>
      </c>
      <c r="J6283" t="s">
        <v>130</v>
      </c>
      <c r="K6283" t="s">
        <v>131</v>
      </c>
      <c r="L6283" t="s">
        <v>17255</v>
      </c>
      <c r="M6283" t="s">
        <v>17256</v>
      </c>
      <c r="N6283">
        <v>5.0469444440000002</v>
      </c>
      <c r="O6283">
        <v>213</v>
      </c>
      <c r="P6283">
        <v>141</v>
      </c>
      <c r="Q6283">
        <v>0</v>
      </c>
      <c r="R6283">
        <v>0</v>
      </c>
      <c r="S6283">
        <v>0</v>
      </c>
      <c r="T6283">
        <v>0</v>
      </c>
      <c r="U6283">
        <v>1074.9991669999999</v>
      </c>
      <c r="V6283">
        <v>711.61916699999995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2775328</v>
      </c>
      <c r="B6284">
        <v>1</v>
      </c>
      <c r="C6284" t="s">
        <v>76</v>
      </c>
      <c r="D6284" t="s">
        <v>103</v>
      </c>
      <c r="E6284" t="s">
        <v>153</v>
      </c>
      <c r="F6284" t="s">
        <v>17257</v>
      </c>
      <c r="G6284" t="s">
        <v>155</v>
      </c>
      <c r="H6284" t="s">
        <v>46</v>
      </c>
      <c r="I6284" t="s">
        <v>129</v>
      </c>
      <c r="J6284" t="s">
        <v>130</v>
      </c>
      <c r="K6284" t="s">
        <v>131</v>
      </c>
      <c r="L6284" t="s">
        <v>17258</v>
      </c>
      <c r="M6284" t="s">
        <v>17259</v>
      </c>
      <c r="N6284">
        <v>1.3277777770000001</v>
      </c>
      <c r="O6284">
        <v>0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1.3277779999999999</v>
      </c>
      <c r="Y6284">
        <v>0</v>
      </c>
      <c r="Z6284">
        <v>0</v>
      </c>
    </row>
    <row r="6285" spans="1:26" x14ac:dyDescent="0.3">
      <c r="A6285">
        <v>2775330</v>
      </c>
      <c r="B6285">
        <v>1</v>
      </c>
      <c r="C6285" t="s">
        <v>76</v>
      </c>
      <c r="D6285" t="s">
        <v>95</v>
      </c>
      <c r="E6285" t="s">
        <v>126</v>
      </c>
      <c r="F6285" t="s">
        <v>17260</v>
      </c>
      <c r="G6285" t="s">
        <v>128</v>
      </c>
      <c r="H6285" t="s">
        <v>46</v>
      </c>
      <c r="I6285" t="s">
        <v>129</v>
      </c>
      <c r="J6285" t="s">
        <v>130</v>
      </c>
      <c r="K6285" t="s">
        <v>131</v>
      </c>
      <c r="L6285" t="s">
        <v>17261</v>
      </c>
      <c r="M6285" t="s">
        <v>17262</v>
      </c>
      <c r="N6285">
        <v>1.6788888879999999</v>
      </c>
      <c r="O6285">
        <v>0</v>
      </c>
      <c r="P6285">
        <v>144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241.76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2775332</v>
      </c>
      <c r="B6286">
        <v>1</v>
      </c>
      <c r="C6286" t="s">
        <v>77</v>
      </c>
      <c r="D6286" t="s">
        <v>114</v>
      </c>
      <c r="E6286" t="s">
        <v>145</v>
      </c>
      <c r="F6286" t="s">
        <v>17263</v>
      </c>
      <c r="G6286" t="s">
        <v>206</v>
      </c>
      <c r="H6286" t="s">
        <v>46</v>
      </c>
      <c r="I6286" t="s">
        <v>129</v>
      </c>
      <c r="J6286" t="s">
        <v>130</v>
      </c>
      <c r="K6286" t="s">
        <v>131</v>
      </c>
      <c r="L6286" t="s">
        <v>17264</v>
      </c>
      <c r="M6286" t="s">
        <v>17265</v>
      </c>
      <c r="N6286">
        <v>1.1844444439999999</v>
      </c>
      <c r="O6286">
        <v>0</v>
      </c>
      <c r="P6286">
        <v>24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28.426666999999998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2775331</v>
      </c>
      <c r="B6287">
        <v>1</v>
      </c>
      <c r="C6287" t="s">
        <v>76</v>
      </c>
      <c r="D6287" t="s">
        <v>84</v>
      </c>
      <c r="E6287" t="s">
        <v>153</v>
      </c>
      <c r="F6287" t="s">
        <v>17266</v>
      </c>
      <c r="G6287" t="s">
        <v>249</v>
      </c>
      <c r="H6287" t="s">
        <v>46</v>
      </c>
      <c r="I6287" t="s">
        <v>129</v>
      </c>
      <c r="J6287" t="s">
        <v>130</v>
      </c>
      <c r="K6287" t="s">
        <v>131</v>
      </c>
      <c r="L6287" t="s">
        <v>17267</v>
      </c>
      <c r="M6287" t="s">
        <v>17268</v>
      </c>
      <c r="N6287">
        <v>1.61</v>
      </c>
      <c r="O6287">
        <v>0</v>
      </c>
      <c r="P6287">
        <v>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1.61</v>
      </c>
      <c r="W6287">
        <v>0</v>
      </c>
      <c r="X6287">
        <v>0</v>
      </c>
      <c r="Y6287">
        <v>0</v>
      </c>
      <c r="Z6287">
        <v>0</v>
      </c>
    </row>
    <row r="6288" spans="1:26" x14ac:dyDescent="0.3">
      <c r="A6288">
        <v>2775334</v>
      </c>
      <c r="B6288">
        <v>1</v>
      </c>
      <c r="C6288" t="s">
        <v>77</v>
      </c>
      <c r="D6288" t="s">
        <v>109</v>
      </c>
      <c r="E6288" t="s">
        <v>167</v>
      </c>
      <c r="F6288" t="s">
        <v>17269</v>
      </c>
      <c r="G6288" t="s">
        <v>195</v>
      </c>
      <c r="H6288" t="s">
        <v>46</v>
      </c>
      <c r="I6288" t="s">
        <v>129</v>
      </c>
      <c r="J6288" t="s">
        <v>130</v>
      </c>
      <c r="K6288" t="s">
        <v>131</v>
      </c>
      <c r="L6288" t="s">
        <v>17270</v>
      </c>
      <c r="M6288" t="s">
        <v>17271</v>
      </c>
      <c r="N6288">
        <v>2.0299999999999998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57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115.71</v>
      </c>
    </row>
    <row r="6289" spans="1:26" x14ac:dyDescent="0.3">
      <c r="A6289">
        <v>2775333</v>
      </c>
      <c r="B6289">
        <v>1</v>
      </c>
      <c r="C6289" t="s">
        <v>76</v>
      </c>
      <c r="D6289" t="s">
        <v>86</v>
      </c>
      <c r="E6289" t="s">
        <v>126</v>
      </c>
      <c r="F6289" t="s">
        <v>17272</v>
      </c>
      <c r="G6289" t="s">
        <v>128</v>
      </c>
      <c r="H6289" t="s">
        <v>46</v>
      </c>
      <c r="I6289" t="s">
        <v>129</v>
      </c>
      <c r="J6289" t="s">
        <v>130</v>
      </c>
      <c r="K6289" t="s">
        <v>131</v>
      </c>
      <c r="L6289" t="s">
        <v>17273</v>
      </c>
      <c r="M6289" t="s">
        <v>17274</v>
      </c>
      <c r="N6289">
        <v>0.81499999999999995</v>
      </c>
      <c r="O6289">
        <v>0</v>
      </c>
      <c r="P6289">
        <v>187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152.405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2775339</v>
      </c>
      <c r="B6290">
        <v>1</v>
      </c>
      <c r="C6290" t="s">
        <v>76</v>
      </c>
      <c r="D6290" t="s">
        <v>95</v>
      </c>
      <c r="E6290" t="s">
        <v>126</v>
      </c>
      <c r="F6290" t="s">
        <v>1875</v>
      </c>
      <c r="G6290" t="s">
        <v>128</v>
      </c>
      <c r="H6290" t="s">
        <v>46</v>
      </c>
      <c r="I6290" t="s">
        <v>129</v>
      </c>
      <c r="J6290" t="s">
        <v>130</v>
      </c>
      <c r="K6290" t="s">
        <v>131</v>
      </c>
      <c r="L6290" t="s">
        <v>17275</v>
      </c>
      <c r="M6290" t="s">
        <v>17276</v>
      </c>
      <c r="N6290">
        <v>3.318888888</v>
      </c>
      <c r="O6290">
        <v>0</v>
      </c>
      <c r="P6290">
        <v>0</v>
      </c>
      <c r="Q6290">
        <v>0</v>
      </c>
      <c r="R6290">
        <v>68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225.68444400000001</v>
      </c>
      <c r="Y6290">
        <v>0</v>
      </c>
      <c r="Z6290">
        <v>0</v>
      </c>
    </row>
    <row r="6291" spans="1:26" x14ac:dyDescent="0.3">
      <c r="A6291">
        <v>2774914</v>
      </c>
      <c r="B6291">
        <v>2</v>
      </c>
      <c r="C6291" t="s">
        <v>77</v>
      </c>
      <c r="D6291" t="s">
        <v>123</v>
      </c>
      <c r="E6291" t="s">
        <v>158</v>
      </c>
      <c r="F6291" t="s">
        <v>10410</v>
      </c>
      <c r="G6291" t="s">
        <v>264</v>
      </c>
      <c r="H6291" t="s">
        <v>47</v>
      </c>
      <c r="I6291" t="s">
        <v>129</v>
      </c>
      <c r="J6291" t="s">
        <v>130</v>
      </c>
      <c r="K6291" t="s">
        <v>131</v>
      </c>
      <c r="L6291" t="s">
        <v>16854</v>
      </c>
      <c r="M6291" t="s">
        <v>17277</v>
      </c>
      <c r="N6291">
        <v>1.9169444440000001</v>
      </c>
      <c r="O6291">
        <v>51</v>
      </c>
      <c r="P6291">
        <v>27</v>
      </c>
      <c r="Q6291">
        <v>0</v>
      </c>
      <c r="R6291">
        <v>0</v>
      </c>
      <c r="S6291">
        <v>0</v>
      </c>
      <c r="T6291">
        <v>0</v>
      </c>
      <c r="U6291">
        <v>97.764167</v>
      </c>
      <c r="V6291">
        <v>51.7575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2775345</v>
      </c>
      <c r="B6292">
        <v>1</v>
      </c>
      <c r="C6292" t="s">
        <v>76</v>
      </c>
      <c r="D6292" t="s">
        <v>90</v>
      </c>
      <c r="E6292" t="s">
        <v>167</v>
      </c>
      <c r="F6292" t="s">
        <v>17278</v>
      </c>
      <c r="G6292" t="s">
        <v>160</v>
      </c>
      <c r="H6292" t="s">
        <v>46</v>
      </c>
      <c r="I6292" t="s">
        <v>129</v>
      </c>
      <c r="J6292" t="s">
        <v>130</v>
      </c>
      <c r="K6292" t="s">
        <v>131</v>
      </c>
      <c r="L6292" t="s">
        <v>17279</v>
      </c>
      <c r="M6292" t="s">
        <v>17280</v>
      </c>
      <c r="N6292">
        <v>0.251111111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138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34.653333000000003</v>
      </c>
    </row>
    <row r="6293" spans="1:26" x14ac:dyDescent="0.3">
      <c r="A6293">
        <v>2775351</v>
      </c>
      <c r="B6293">
        <v>1</v>
      </c>
      <c r="C6293" t="s">
        <v>76</v>
      </c>
      <c r="D6293" t="s">
        <v>84</v>
      </c>
      <c r="E6293" t="s">
        <v>153</v>
      </c>
      <c r="F6293" t="s">
        <v>17281</v>
      </c>
      <c r="G6293" t="s">
        <v>155</v>
      </c>
      <c r="H6293" t="s">
        <v>46</v>
      </c>
      <c r="I6293" t="s">
        <v>129</v>
      </c>
      <c r="J6293" t="s">
        <v>130</v>
      </c>
      <c r="K6293" t="s">
        <v>131</v>
      </c>
      <c r="L6293" t="s">
        <v>17282</v>
      </c>
      <c r="M6293" t="s">
        <v>17283</v>
      </c>
      <c r="N6293">
        <v>3.8263888879999999</v>
      </c>
      <c r="O6293">
        <v>0</v>
      </c>
      <c r="P6293">
        <v>7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26.784721999999999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2775349</v>
      </c>
      <c r="B6294">
        <v>1</v>
      </c>
      <c r="C6294" t="s">
        <v>76</v>
      </c>
      <c r="D6294" t="s">
        <v>87</v>
      </c>
      <c r="E6294" t="s">
        <v>222</v>
      </c>
      <c r="F6294" t="s">
        <v>16669</v>
      </c>
      <c r="G6294" t="s">
        <v>199</v>
      </c>
      <c r="H6294" t="s">
        <v>47</v>
      </c>
      <c r="I6294" t="s">
        <v>129</v>
      </c>
      <c r="J6294" t="s">
        <v>130</v>
      </c>
      <c r="K6294" t="s">
        <v>131</v>
      </c>
      <c r="L6294" t="s">
        <v>17284</v>
      </c>
      <c r="M6294" t="s">
        <v>17285</v>
      </c>
      <c r="N6294">
        <v>0.69555555499999999</v>
      </c>
      <c r="O6294">
        <v>0</v>
      </c>
      <c r="P6294">
        <v>0</v>
      </c>
      <c r="Q6294">
        <v>58</v>
      </c>
      <c r="R6294">
        <v>588</v>
      </c>
      <c r="S6294">
        <v>0</v>
      </c>
      <c r="T6294">
        <v>0</v>
      </c>
      <c r="U6294">
        <v>0</v>
      </c>
      <c r="V6294">
        <v>0</v>
      </c>
      <c r="W6294">
        <v>40.342222</v>
      </c>
      <c r="X6294">
        <v>408.98666600000001</v>
      </c>
      <c r="Y6294">
        <v>0</v>
      </c>
      <c r="Z6294">
        <v>0</v>
      </c>
    </row>
    <row r="6295" spans="1:26" x14ac:dyDescent="0.3">
      <c r="A6295">
        <v>2775352</v>
      </c>
      <c r="B6295">
        <v>1</v>
      </c>
      <c r="C6295" t="s">
        <v>76</v>
      </c>
      <c r="D6295" t="s">
        <v>97</v>
      </c>
      <c r="E6295" t="s">
        <v>153</v>
      </c>
      <c r="F6295" t="s">
        <v>17286</v>
      </c>
      <c r="G6295" t="s">
        <v>155</v>
      </c>
      <c r="H6295" t="s">
        <v>46</v>
      </c>
      <c r="I6295" t="s">
        <v>129</v>
      </c>
      <c r="J6295" t="s">
        <v>130</v>
      </c>
      <c r="K6295" t="s">
        <v>131</v>
      </c>
      <c r="L6295" t="s">
        <v>17287</v>
      </c>
      <c r="M6295" t="s">
        <v>17288</v>
      </c>
      <c r="N6295">
        <v>7.3488888880000003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7.3488889999999998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2775355</v>
      </c>
      <c r="B6296">
        <v>1</v>
      </c>
      <c r="C6296" t="s">
        <v>76</v>
      </c>
      <c r="D6296" t="s">
        <v>100</v>
      </c>
      <c r="E6296" t="s">
        <v>126</v>
      </c>
      <c r="F6296" t="s">
        <v>17289</v>
      </c>
      <c r="G6296" t="s">
        <v>277</v>
      </c>
      <c r="H6296" t="s">
        <v>46</v>
      </c>
      <c r="I6296" t="s">
        <v>129</v>
      </c>
      <c r="J6296" t="s">
        <v>130</v>
      </c>
      <c r="K6296" t="s">
        <v>131</v>
      </c>
      <c r="L6296" t="s">
        <v>17290</v>
      </c>
      <c r="M6296" t="s">
        <v>17291</v>
      </c>
      <c r="N6296">
        <v>3.1502777769999999</v>
      </c>
      <c r="O6296">
        <v>0</v>
      </c>
      <c r="P6296">
        <v>92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289.82555500000001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2775359</v>
      </c>
      <c r="B6297">
        <v>1</v>
      </c>
      <c r="C6297" t="s">
        <v>76</v>
      </c>
      <c r="D6297" t="s">
        <v>79</v>
      </c>
      <c r="E6297" t="s">
        <v>163</v>
      </c>
      <c r="F6297" t="s">
        <v>3888</v>
      </c>
      <c r="G6297" t="s">
        <v>160</v>
      </c>
      <c r="H6297" t="s">
        <v>47</v>
      </c>
      <c r="I6297" t="s">
        <v>129</v>
      </c>
      <c r="J6297" t="s">
        <v>130</v>
      </c>
      <c r="K6297" t="s">
        <v>131</v>
      </c>
      <c r="L6297" t="s">
        <v>17292</v>
      </c>
      <c r="M6297" t="s">
        <v>17293</v>
      </c>
      <c r="N6297">
        <v>2.0269444440000002</v>
      </c>
      <c r="O6297">
        <v>0</v>
      </c>
      <c r="P6297">
        <v>807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1635.744166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2775361</v>
      </c>
      <c r="B6298">
        <v>1</v>
      </c>
      <c r="C6298" t="s">
        <v>77</v>
      </c>
      <c r="D6298" t="s">
        <v>114</v>
      </c>
      <c r="E6298" t="s">
        <v>153</v>
      </c>
      <c r="F6298" t="s">
        <v>17294</v>
      </c>
      <c r="G6298" t="s">
        <v>249</v>
      </c>
      <c r="H6298" t="s">
        <v>46</v>
      </c>
      <c r="I6298" t="s">
        <v>129</v>
      </c>
      <c r="J6298" t="s">
        <v>130</v>
      </c>
      <c r="K6298" t="s">
        <v>131</v>
      </c>
      <c r="L6298" t="s">
        <v>17295</v>
      </c>
      <c r="M6298" t="s">
        <v>17296</v>
      </c>
      <c r="N6298">
        <v>2.8433333329999999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2.8433329999999999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2775365</v>
      </c>
      <c r="B6299">
        <v>1</v>
      </c>
      <c r="C6299" t="s">
        <v>76</v>
      </c>
      <c r="D6299" t="s">
        <v>81</v>
      </c>
      <c r="E6299" t="s">
        <v>163</v>
      </c>
      <c r="F6299" t="s">
        <v>17297</v>
      </c>
      <c r="G6299" t="s">
        <v>264</v>
      </c>
      <c r="H6299" t="s">
        <v>47</v>
      </c>
      <c r="I6299" t="s">
        <v>129</v>
      </c>
      <c r="J6299" t="s">
        <v>130</v>
      </c>
      <c r="K6299" t="s">
        <v>131</v>
      </c>
      <c r="L6299" t="s">
        <v>17298</v>
      </c>
      <c r="M6299" t="s">
        <v>17299</v>
      </c>
      <c r="N6299">
        <v>1.6316666660000001</v>
      </c>
      <c r="O6299">
        <v>1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1.631667</v>
      </c>
      <c r="V6299">
        <v>0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2775367</v>
      </c>
      <c r="B6300">
        <v>1</v>
      </c>
      <c r="C6300" t="s">
        <v>76</v>
      </c>
      <c r="D6300" t="s">
        <v>100</v>
      </c>
      <c r="E6300" t="s">
        <v>138</v>
      </c>
      <c r="F6300" t="s">
        <v>17300</v>
      </c>
      <c r="G6300" t="s">
        <v>199</v>
      </c>
      <c r="H6300" t="s">
        <v>47</v>
      </c>
      <c r="I6300" t="s">
        <v>129</v>
      </c>
      <c r="J6300" t="s">
        <v>130</v>
      </c>
      <c r="K6300" t="s">
        <v>131</v>
      </c>
      <c r="L6300" t="s">
        <v>17301</v>
      </c>
      <c r="M6300" t="s">
        <v>17302</v>
      </c>
      <c r="N6300">
        <v>0.52249999999999996</v>
      </c>
      <c r="O6300">
        <v>30</v>
      </c>
      <c r="P6300">
        <v>535</v>
      </c>
      <c r="Q6300">
        <v>0</v>
      </c>
      <c r="R6300">
        <v>0</v>
      </c>
      <c r="S6300">
        <v>0</v>
      </c>
      <c r="T6300">
        <v>0</v>
      </c>
      <c r="U6300">
        <v>15.675000000000001</v>
      </c>
      <c r="V6300">
        <v>279.53750000000002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2775369</v>
      </c>
      <c r="B6301">
        <v>1</v>
      </c>
      <c r="C6301" t="s">
        <v>76</v>
      </c>
      <c r="D6301" t="s">
        <v>100</v>
      </c>
      <c r="E6301" t="s">
        <v>222</v>
      </c>
      <c r="F6301" t="s">
        <v>1517</v>
      </c>
      <c r="G6301" t="s">
        <v>199</v>
      </c>
      <c r="H6301" t="s">
        <v>47</v>
      </c>
      <c r="I6301" t="s">
        <v>129</v>
      </c>
      <c r="J6301" t="s">
        <v>130</v>
      </c>
      <c r="K6301" t="s">
        <v>131</v>
      </c>
      <c r="L6301" t="s">
        <v>17303</v>
      </c>
      <c r="M6301" t="s">
        <v>17304</v>
      </c>
      <c r="N6301">
        <v>7.3611111000000007E-2</v>
      </c>
      <c r="O6301">
        <v>65</v>
      </c>
      <c r="P6301">
        <v>76</v>
      </c>
      <c r="Q6301">
        <v>0</v>
      </c>
      <c r="R6301">
        <v>0</v>
      </c>
      <c r="S6301">
        <v>0</v>
      </c>
      <c r="T6301">
        <v>0</v>
      </c>
      <c r="U6301">
        <v>4.7847220000000004</v>
      </c>
      <c r="V6301">
        <v>5.5944440000000002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2775546</v>
      </c>
      <c r="B6302">
        <v>1</v>
      </c>
      <c r="C6302" t="s">
        <v>76</v>
      </c>
      <c r="D6302" t="s">
        <v>78</v>
      </c>
      <c r="E6302" t="s">
        <v>145</v>
      </c>
      <c r="F6302" t="s">
        <v>15267</v>
      </c>
      <c r="G6302" t="s">
        <v>135</v>
      </c>
      <c r="H6302" t="s">
        <v>46</v>
      </c>
      <c r="I6302" t="s">
        <v>129</v>
      </c>
      <c r="J6302" t="s">
        <v>130</v>
      </c>
      <c r="K6302" t="s">
        <v>131</v>
      </c>
      <c r="L6302" t="s">
        <v>17305</v>
      </c>
      <c r="M6302" t="s">
        <v>17306</v>
      </c>
      <c r="N6302">
        <v>8.4622222219999994</v>
      </c>
      <c r="O6302">
        <v>0</v>
      </c>
      <c r="P6302">
        <v>87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736.21333300000003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2775381</v>
      </c>
      <c r="B6303">
        <v>1</v>
      </c>
      <c r="C6303" t="s">
        <v>76</v>
      </c>
      <c r="D6303" t="s">
        <v>102</v>
      </c>
      <c r="E6303" t="s">
        <v>167</v>
      </c>
      <c r="F6303" t="s">
        <v>17307</v>
      </c>
      <c r="G6303" t="s">
        <v>195</v>
      </c>
      <c r="H6303" t="s">
        <v>46</v>
      </c>
      <c r="I6303" t="s">
        <v>129</v>
      </c>
      <c r="J6303" t="s">
        <v>130</v>
      </c>
      <c r="K6303" t="s">
        <v>131</v>
      </c>
      <c r="L6303" t="s">
        <v>17308</v>
      </c>
      <c r="M6303" t="s">
        <v>17309</v>
      </c>
      <c r="N6303">
        <v>1.058888888</v>
      </c>
      <c r="O6303">
        <v>0</v>
      </c>
      <c r="P6303">
        <v>12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12.706666999999999</v>
      </c>
      <c r="W6303">
        <v>0</v>
      </c>
      <c r="X6303">
        <v>0</v>
      </c>
      <c r="Y6303">
        <v>0</v>
      </c>
      <c r="Z6303">
        <v>0</v>
      </c>
    </row>
    <row r="6304" spans="1:26" x14ac:dyDescent="0.3">
      <c r="A6304">
        <v>2775328</v>
      </c>
      <c r="B6304">
        <v>2</v>
      </c>
      <c r="C6304" t="s">
        <v>76</v>
      </c>
      <c r="D6304" t="s">
        <v>103</v>
      </c>
      <c r="E6304" t="s">
        <v>126</v>
      </c>
      <c r="F6304" t="s">
        <v>17310</v>
      </c>
      <c r="G6304" t="s">
        <v>155</v>
      </c>
      <c r="H6304" t="s">
        <v>46</v>
      </c>
      <c r="I6304" t="s">
        <v>129</v>
      </c>
      <c r="J6304" t="s">
        <v>130</v>
      </c>
      <c r="K6304" t="s">
        <v>131</v>
      </c>
      <c r="L6304" t="s">
        <v>17259</v>
      </c>
      <c r="M6304" t="s">
        <v>17311</v>
      </c>
      <c r="N6304">
        <v>2.102777777</v>
      </c>
      <c r="O6304">
        <v>0</v>
      </c>
      <c r="P6304">
        <v>0</v>
      </c>
      <c r="Q6304">
        <v>0</v>
      </c>
      <c r="R6304">
        <v>46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96.727778000000001</v>
      </c>
      <c r="Y6304">
        <v>0</v>
      </c>
      <c r="Z6304">
        <v>0</v>
      </c>
    </row>
    <row r="6305" spans="1:26" x14ac:dyDescent="0.3">
      <c r="A6305">
        <v>2775383</v>
      </c>
      <c r="B6305">
        <v>1</v>
      </c>
      <c r="C6305" t="s">
        <v>76</v>
      </c>
      <c r="D6305" t="s">
        <v>80</v>
      </c>
      <c r="E6305" t="s">
        <v>145</v>
      </c>
      <c r="F6305" t="s">
        <v>7425</v>
      </c>
      <c r="G6305" t="s">
        <v>128</v>
      </c>
      <c r="H6305" t="s">
        <v>46</v>
      </c>
      <c r="I6305" t="s">
        <v>129</v>
      </c>
      <c r="J6305" t="s">
        <v>130</v>
      </c>
      <c r="K6305" t="s">
        <v>131</v>
      </c>
      <c r="L6305" t="s">
        <v>17312</v>
      </c>
      <c r="M6305" t="s">
        <v>17313</v>
      </c>
      <c r="N6305">
        <v>1.7733333330000001</v>
      </c>
      <c r="O6305">
        <v>0</v>
      </c>
      <c r="P6305">
        <v>74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131.22666699999999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2775395</v>
      </c>
      <c r="B6306">
        <v>1</v>
      </c>
      <c r="C6306" t="s">
        <v>76</v>
      </c>
      <c r="D6306" t="s">
        <v>79</v>
      </c>
      <c r="E6306" t="s">
        <v>167</v>
      </c>
      <c r="F6306" t="s">
        <v>13715</v>
      </c>
      <c r="G6306" t="s">
        <v>195</v>
      </c>
      <c r="H6306" t="s">
        <v>46</v>
      </c>
      <c r="I6306" t="s">
        <v>129</v>
      </c>
      <c r="J6306" t="s">
        <v>130</v>
      </c>
      <c r="K6306" t="s">
        <v>131</v>
      </c>
      <c r="L6306" t="s">
        <v>17314</v>
      </c>
      <c r="M6306" t="s">
        <v>17315</v>
      </c>
      <c r="N6306">
        <v>4.2780555549999999</v>
      </c>
      <c r="O6306">
        <v>0</v>
      </c>
      <c r="P6306">
        <v>393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1681.2758329999999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2775391</v>
      </c>
      <c r="B6307">
        <v>1</v>
      </c>
      <c r="C6307" t="s">
        <v>76</v>
      </c>
      <c r="D6307" t="s">
        <v>92</v>
      </c>
      <c r="E6307" t="s">
        <v>153</v>
      </c>
      <c r="F6307" t="s">
        <v>17316</v>
      </c>
      <c r="G6307" t="s">
        <v>155</v>
      </c>
      <c r="H6307" t="s">
        <v>46</v>
      </c>
      <c r="I6307" t="s">
        <v>129</v>
      </c>
      <c r="J6307" t="s">
        <v>130</v>
      </c>
      <c r="K6307" t="s">
        <v>131</v>
      </c>
      <c r="L6307" t="s">
        <v>17317</v>
      </c>
      <c r="M6307" t="s">
        <v>17318</v>
      </c>
      <c r="N6307">
        <v>4.3897222219999996</v>
      </c>
      <c r="O6307">
        <v>0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4.3897219999999999</v>
      </c>
      <c r="Y6307">
        <v>0</v>
      </c>
      <c r="Z6307">
        <v>0</v>
      </c>
    </row>
    <row r="6308" spans="1:26" x14ac:dyDescent="0.3">
      <c r="A6308">
        <v>2775390</v>
      </c>
      <c r="B6308">
        <v>1</v>
      </c>
      <c r="C6308" t="s">
        <v>76</v>
      </c>
      <c r="D6308" t="s">
        <v>97</v>
      </c>
      <c r="E6308" t="s">
        <v>167</v>
      </c>
      <c r="F6308" t="s">
        <v>17319</v>
      </c>
      <c r="G6308" t="s">
        <v>160</v>
      </c>
      <c r="H6308" t="s">
        <v>46</v>
      </c>
      <c r="I6308" t="s">
        <v>129</v>
      </c>
      <c r="J6308" t="s">
        <v>130</v>
      </c>
      <c r="K6308" t="s">
        <v>131</v>
      </c>
      <c r="L6308" t="s">
        <v>17320</v>
      </c>
      <c r="M6308" t="s">
        <v>17321</v>
      </c>
      <c r="N6308">
        <v>0.73583333299999998</v>
      </c>
      <c r="O6308">
        <v>0</v>
      </c>
      <c r="P6308">
        <v>127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93.450833000000003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2775532</v>
      </c>
      <c r="B6309">
        <v>1</v>
      </c>
      <c r="C6309" t="s">
        <v>76</v>
      </c>
      <c r="D6309" t="s">
        <v>79</v>
      </c>
      <c r="E6309" t="s">
        <v>167</v>
      </c>
      <c r="F6309" t="s">
        <v>17322</v>
      </c>
      <c r="G6309" t="s">
        <v>195</v>
      </c>
      <c r="H6309" t="s">
        <v>46</v>
      </c>
      <c r="I6309" t="s">
        <v>129</v>
      </c>
      <c r="J6309" t="s">
        <v>130</v>
      </c>
      <c r="K6309" t="s">
        <v>131</v>
      </c>
      <c r="L6309" t="s">
        <v>17323</v>
      </c>
      <c r="M6309" t="s">
        <v>17324</v>
      </c>
      <c r="N6309">
        <v>3.6186111109999999</v>
      </c>
      <c r="O6309">
        <v>0</v>
      </c>
      <c r="P6309">
        <v>540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1954.05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2775409</v>
      </c>
      <c r="B6310">
        <v>1</v>
      </c>
      <c r="C6310" t="s">
        <v>76</v>
      </c>
      <c r="D6310" t="s">
        <v>79</v>
      </c>
      <c r="E6310" t="s">
        <v>145</v>
      </c>
      <c r="F6310" t="s">
        <v>17325</v>
      </c>
      <c r="G6310" t="s">
        <v>150</v>
      </c>
      <c r="H6310" t="s">
        <v>46</v>
      </c>
      <c r="I6310" t="s">
        <v>129</v>
      </c>
      <c r="J6310" t="s">
        <v>130</v>
      </c>
      <c r="K6310" t="s">
        <v>131</v>
      </c>
      <c r="L6310" t="s">
        <v>17326</v>
      </c>
      <c r="M6310" t="s">
        <v>17327</v>
      </c>
      <c r="N6310">
        <v>5.2555555549999999</v>
      </c>
      <c r="O6310">
        <v>0</v>
      </c>
      <c r="P6310">
        <v>8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42.044443999999999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2775396</v>
      </c>
      <c r="B6311">
        <v>1</v>
      </c>
      <c r="C6311" t="s">
        <v>77</v>
      </c>
      <c r="D6311" t="s">
        <v>124</v>
      </c>
      <c r="E6311" t="s">
        <v>126</v>
      </c>
      <c r="F6311" t="s">
        <v>17328</v>
      </c>
      <c r="G6311" t="s">
        <v>135</v>
      </c>
      <c r="H6311" t="s">
        <v>46</v>
      </c>
      <c r="I6311" t="s">
        <v>129</v>
      </c>
      <c r="J6311" t="s">
        <v>130</v>
      </c>
      <c r="K6311" t="s">
        <v>131</v>
      </c>
      <c r="L6311" t="s">
        <v>17329</v>
      </c>
      <c r="M6311" t="s">
        <v>17330</v>
      </c>
      <c r="N6311">
        <v>4.6561111110000004</v>
      </c>
      <c r="O6311">
        <v>0</v>
      </c>
      <c r="P6311">
        <v>293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1364.240556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2775404</v>
      </c>
      <c r="B6312">
        <v>1</v>
      </c>
      <c r="C6312" t="s">
        <v>76</v>
      </c>
      <c r="D6312" t="s">
        <v>80</v>
      </c>
      <c r="E6312" t="s">
        <v>153</v>
      </c>
      <c r="F6312" t="s">
        <v>17331</v>
      </c>
      <c r="G6312" t="s">
        <v>249</v>
      </c>
      <c r="H6312" t="s">
        <v>46</v>
      </c>
      <c r="I6312" t="s">
        <v>129</v>
      </c>
      <c r="J6312" t="s">
        <v>130</v>
      </c>
      <c r="K6312" t="s">
        <v>131</v>
      </c>
      <c r="L6312" t="s">
        <v>17332</v>
      </c>
      <c r="M6312" t="s">
        <v>17333</v>
      </c>
      <c r="N6312">
        <v>7.3713888880000003</v>
      </c>
      <c r="O6312">
        <v>0</v>
      </c>
      <c r="P6312">
        <v>5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36.856943999999999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2775413</v>
      </c>
      <c r="B6313">
        <v>1</v>
      </c>
      <c r="C6313" t="s">
        <v>76</v>
      </c>
      <c r="D6313" t="s">
        <v>93</v>
      </c>
      <c r="E6313" t="s">
        <v>126</v>
      </c>
      <c r="F6313" t="s">
        <v>7204</v>
      </c>
      <c r="G6313" t="s">
        <v>128</v>
      </c>
      <c r="H6313" t="s">
        <v>46</v>
      </c>
      <c r="I6313" t="s">
        <v>129</v>
      </c>
      <c r="J6313" t="s">
        <v>130</v>
      </c>
      <c r="K6313" t="s">
        <v>131</v>
      </c>
      <c r="L6313" t="s">
        <v>17334</v>
      </c>
      <c r="M6313" t="s">
        <v>17335</v>
      </c>
      <c r="N6313">
        <v>0.88527777699999999</v>
      </c>
      <c r="O6313">
        <v>0</v>
      </c>
      <c r="P6313">
        <v>291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257.61583300000001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2775539</v>
      </c>
      <c r="B6314">
        <v>1</v>
      </c>
      <c r="C6314" t="s">
        <v>76</v>
      </c>
      <c r="D6314" t="s">
        <v>79</v>
      </c>
      <c r="E6314" t="s">
        <v>167</v>
      </c>
      <c r="F6314" t="s">
        <v>17336</v>
      </c>
      <c r="G6314" t="s">
        <v>195</v>
      </c>
      <c r="H6314" t="s">
        <v>46</v>
      </c>
      <c r="I6314" t="s">
        <v>129</v>
      </c>
      <c r="J6314" t="s">
        <v>130</v>
      </c>
      <c r="K6314" t="s">
        <v>131</v>
      </c>
      <c r="L6314" t="s">
        <v>17337</v>
      </c>
      <c r="M6314" t="s">
        <v>17338</v>
      </c>
      <c r="N6314">
        <v>3.7491666659999998</v>
      </c>
      <c r="O6314">
        <v>0</v>
      </c>
      <c r="P6314">
        <v>317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1188.485833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2775198</v>
      </c>
      <c r="B6315">
        <v>2</v>
      </c>
      <c r="C6315" t="s">
        <v>76</v>
      </c>
      <c r="D6315" t="s">
        <v>84</v>
      </c>
      <c r="E6315" t="s">
        <v>163</v>
      </c>
      <c r="F6315" t="s">
        <v>16287</v>
      </c>
      <c r="G6315" t="s">
        <v>1072</v>
      </c>
      <c r="H6315" t="s">
        <v>47</v>
      </c>
      <c r="I6315" t="s">
        <v>129</v>
      </c>
      <c r="J6315" t="s">
        <v>130</v>
      </c>
      <c r="K6315" t="s">
        <v>131</v>
      </c>
      <c r="L6315" t="s">
        <v>17110</v>
      </c>
      <c r="M6315" t="s">
        <v>17339</v>
      </c>
      <c r="N6315">
        <v>0.94555555499999999</v>
      </c>
      <c r="O6315">
        <v>0</v>
      </c>
      <c r="P6315">
        <v>3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2.8366669999999998</v>
      </c>
      <c r="W6315">
        <v>0</v>
      </c>
      <c r="X6315">
        <v>0</v>
      </c>
      <c r="Y6315">
        <v>0</v>
      </c>
      <c r="Z6315">
        <v>0</v>
      </c>
    </row>
    <row r="6316" spans="1:26" x14ac:dyDescent="0.3">
      <c r="A6316">
        <v>2775420</v>
      </c>
      <c r="B6316">
        <v>1</v>
      </c>
      <c r="C6316" t="s">
        <v>77</v>
      </c>
      <c r="D6316" t="s">
        <v>109</v>
      </c>
      <c r="E6316" t="s">
        <v>153</v>
      </c>
      <c r="F6316" t="s">
        <v>17340</v>
      </c>
      <c r="G6316" t="s">
        <v>249</v>
      </c>
      <c r="H6316" t="s">
        <v>46</v>
      </c>
      <c r="I6316" t="s">
        <v>129</v>
      </c>
      <c r="J6316" t="s">
        <v>130</v>
      </c>
      <c r="K6316" t="s">
        <v>131</v>
      </c>
      <c r="L6316" t="s">
        <v>17341</v>
      </c>
      <c r="M6316" t="s">
        <v>17342</v>
      </c>
      <c r="N6316">
        <v>1.1988888879999999</v>
      </c>
      <c r="O6316">
        <v>0</v>
      </c>
      <c r="P6316">
        <v>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2.3977780000000002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2775422</v>
      </c>
      <c r="B6317">
        <v>1</v>
      </c>
      <c r="C6317" t="s">
        <v>77</v>
      </c>
      <c r="D6317" t="s">
        <v>112</v>
      </c>
      <c r="E6317" t="s">
        <v>167</v>
      </c>
      <c r="F6317" t="s">
        <v>17343</v>
      </c>
      <c r="G6317" t="s">
        <v>195</v>
      </c>
      <c r="H6317" t="s">
        <v>46</v>
      </c>
      <c r="I6317" t="s">
        <v>129</v>
      </c>
      <c r="J6317" t="s">
        <v>130</v>
      </c>
      <c r="K6317" t="s">
        <v>131</v>
      </c>
      <c r="L6317" t="s">
        <v>17344</v>
      </c>
      <c r="M6317" t="s">
        <v>17345</v>
      </c>
      <c r="N6317">
        <v>1.709166666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67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114.514167</v>
      </c>
    </row>
    <row r="6318" spans="1:26" x14ac:dyDescent="0.3">
      <c r="A6318">
        <v>2775423</v>
      </c>
      <c r="B6318">
        <v>1</v>
      </c>
      <c r="C6318" t="s">
        <v>77</v>
      </c>
      <c r="D6318" t="s">
        <v>114</v>
      </c>
      <c r="E6318" t="s">
        <v>126</v>
      </c>
      <c r="F6318" t="s">
        <v>12196</v>
      </c>
      <c r="G6318" t="s">
        <v>128</v>
      </c>
      <c r="H6318" t="s">
        <v>46</v>
      </c>
      <c r="I6318" t="s">
        <v>129</v>
      </c>
      <c r="J6318" t="s">
        <v>130</v>
      </c>
      <c r="K6318" t="s">
        <v>131</v>
      </c>
      <c r="L6318" t="s">
        <v>17346</v>
      </c>
      <c r="M6318" t="s">
        <v>17347</v>
      </c>
      <c r="N6318">
        <v>1.910833333</v>
      </c>
      <c r="O6318">
        <v>0</v>
      </c>
      <c r="P6318">
        <v>101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192.994167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2775424</v>
      </c>
      <c r="B6319">
        <v>1</v>
      </c>
      <c r="C6319" t="s">
        <v>77</v>
      </c>
      <c r="D6319" t="s">
        <v>119</v>
      </c>
      <c r="E6319" t="s">
        <v>163</v>
      </c>
      <c r="F6319" t="s">
        <v>17348</v>
      </c>
      <c r="G6319" t="s">
        <v>199</v>
      </c>
      <c r="H6319" t="s">
        <v>47</v>
      </c>
      <c r="I6319" t="s">
        <v>129</v>
      </c>
      <c r="J6319" t="s">
        <v>130</v>
      </c>
      <c r="K6319" t="s">
        <v>131</v>
      </c>
      <c r="L6319" t="s">
        <v>17349</v>
      </c>
      <c r="M6319" t="s">
        <v>17350</v>
      </c>
      <c r="N6319">
        <v>0.84583333299999997</v>
      </c>
      <c r="O6319">
        <v>22</v>
      </c>
      <c r="P6319">
        <v>907</v>
      </c>
      <c r="Q6319">
        <v>0</v>
      </c>
      <c r="R6319">
        <v>0</v>
      </c>
      <c r="S6319">
        <v>0</v>
      </c>
      <c r="T6319">
        <v>0</v>
      </c>
      <c r="U6319">
        <v>18.608332999999998</v>
      </c>
      <c r="V6319">
        <v>767.17083300000002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2775437</v>
      </c>
      <c r="B6320">
        <v>1</v>
      </c>
      <c r="C6320" t="s">
        <v>77</v>
      </c>
      <c r="D6320" t="s">
        <v>118</v>
      </c>
      <c r="E6320" t="s">
        <v>158</v>
      </c>
      <c r="F6320" t="s">
        <v>17351</v>
      </c>
      <c r="G6320" t="s">
        <v>199</v>
      </c>
      <c r="H6320" t="s">
        <v>47</v>
      </c>
      <c r="I6320" t="s">
        <v>129</v>
      </c>
      <c r="J6320" t="s">
        <v>130</v>
      </c>
      <c r="K6320" t="s">
        <v>131</v>
      </c>
      <c r="L6320" t="s">
        <v>17321</v>
      </c>
      <c r="M6320" t="s">
        <v>17352</v>
      </c>
      <c r="N6320">
        <v>9.8611111000000001E-2</v>
      </c>
      <c r="O6320">
        <v>0</v>
      </c>
      <c r="P6320">
        <v>0</v>
      </c>
      <c r="Q6320">
        <v>0</v>
      </c>
      <c r="R6320">
        <v>0</v>
      </c>
      <c r="S6320">
        <v>6</v>
      </c>
      <c r="T6320">
        <v>299</v>
      </c>
      <c r="U6320">
        <v>0</v>
      </c>
      <c r="V6320">
        <v>0</v>
      </c>
      <c r="W6320">
        <v>0</v>
      </c>
      <c r="X6320">
        <v>0</v>
      </c>
      <c r="Y6320">
        <v>0.59166700000000005</v>
      </c>
      <c r="Z6320">
        <v>29.484722000000001</v>
      </c>
    </row>
    <row r="6321" spans="1:26" x14ac:dyDescent="0.3">
      <c r="A6321">
        <v>2775449</v>
      </c>
      <c r="B6321">
        <v>1</v>
      </c>
      <c r="C6321" t="s">
        <v>76</v>
      </c>
      <c r="D6321" t="s">
        <v>84</v>
      </c>
      <c r="E6321" t="s">
        <v>145</v>
      </c>
      <c r="F6321" t="s">
        <v>17353</v>
      </c>
      <c r="G6321" t="s">
        <v>150</v>
      </c>
      <c r="H6321" t="s">
        <v>46</v>
      </c>
      <c r="I6321" t="s">
        <v>129</v>
      </c>
      <c r="J6321" t="s">
        <v>130</v>
      </c>
      <c r="K6321" t="s">
        <v>131</v>
      </c>
      <c r="L6321" t="s">
        <v>17354</v>
      </c>
      <c r="M6321" t="s">
        <v>17355</v>
      </c>
      <c r="N6321">
        <v>1.690833333</v>
      </c>
      <c r="O6321">
        <v>0</v>
      </c>
      <c r="P6321">
        <v>54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91.305000000000007</v>
      </c>
      <c r="W6321">
        <v>0</v>
      </c>
      <c r="X6321">
        <v>0</v>
      </c>
      <c r="Y6321">
        <v>0</v>
      </c>
      <c r="Z6321">
        <v>0</v>
      </c>
    </row>
    <row r="6322" spans="1:26" x14ac:dyDescent="0.3">
      <c r="A6322">
        <v>2775445</v>
      </c>
      <c r="B6322">
        <v>1</v>
      </c>
      <c r="C6322" t="s">
        <v>77</v>
      </c>
      <c r="D6322" t="s">
        <v>116</v>
      </c>
      <c r="E6322" t="s">
        <v>158</v>
      </c>
      <c r="F6322" t="s">
        <v>17356</v>
      </c>
      <c r="G6322" t="s">
        <v>199</v>
      </c>
      <c r="H6322" t="s">
        <v>47</v>
      </c>
      <c r="I6322" t="s">
        <v>129</v>
      </c>
      <c r="J6322" t="s">
        <v>130</v>
      </c>
      <c r="K6322" t="s">
        <v>131</v>
      </c>
      <c r="L6322" t="s">
        <v>17357</v>
      </c>
      <c r="M6322" t="s">
        <v>17358</v>
      </c>
      <c r="N6322">
        <v>0.26944444400000001</v>
      </c>
      <c r="O6322">
        <v>15</v>
      </c>
      <c r="P6322">
        <v>741</v>
      </c>
      <c r="Q6322">
        <v>0</v>
      </c>
      <c r="R6322">
        <v>0</v>
      </c>
      <c r="S6322">
        <v>0</v>
      </c>
      <c r="T6322">
        <v>0</v>
      </c>
      <c r="U6322">
        <v>4.0416670000000003</v>
      </c>
      <c r="V6322">
        <v>199.658333</v>
      </c>
      <c r="W6322">
        <v>0</v>
      </c>
      <c r="X6322">
        <v>0</v>
      </c>
      <c r="Y6322">
        <v>0</v>
      </c>
      <c r="Z6322">
        <v>0</v>
      </c>
    </row>
    <row r="6323" spans="1:26" x14ac:dyDescent="0.3">
      <c r="A6323">
        <v>2775456</v>
      </c>
      <c r="B6323">
        <v>1</v>
      </c>
      <c r="C6323" t="s">
        <v>76</v>
      </c>
      <c r="D6323" t="s">
        <v>86</v>
      </c>
      <c r="E6323" t="s">
        <v>126</v>
      </c>
      <c r="F6323" t="s">
        <v>17359</v>
      </c>
      <c r="G6323" t="s">
        <v>128</v>
      </c>
      <c r="H6323" t="s">
        <v>46</v>
      </c>
      <c r="I6323" t="s">
        <v>129</v>
      </c>
      <c r="J6323" t="s">
        <v>130</v>
      </c>
      <c r="K6323" t="s">
        <v>131</v>
      </c>
      <c r="L6323" t="s">
        <v>17360</v>
      </c>
      <c r="M6323" t="s">
        <v>17361</v>
      </c>
      <c r="N6323">
        <v>1.1758333329999999</v>
      </c>
      <c r="O6323">
        <v>0</v>
      </c>
      <c r="P6323">
        <v>233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273.96916700000003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2775286</v>
      </c>
      <c r="B6324">
        <v>2</v>
      </c>
      <c r="C6324" t="s">
        <v>76</v>
      </c>
      <c r="D6324" t="s">
        <v>101</v>
      </c>
      <c r="E6324" t="s">
        <v>167</v>
      </c>
      <c r="F6324" t="s">
        <v>17033</v>
      </c>
      <c r="G6324" t="s">
        <v>4672</v>
      </c>
      <c r="H6324" t="s">
        <v>46</v>
      </c>
      <c r="I6324" t="s">
        <v>129</v>
      </c>
      <c r="J6324" t="s">
        <v>130</v>
      </c>
      <c r="K6324" t="s">
        <v>131</v>
      </c>
      <c r="L6324" t="s">
        <v>17197</v>
      </c>
      <c r="M6324" t="s">
        <v>17362</v>
      </c>
      <c r="N6324">
        <v>1.375</v>
      </c>
      <c r="O6324">
        <v>0</v>
      </c>
      <c r="P6324">
        <v>255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350.625</v>
      </c>
      <c r="W6324">
        <v>0</v>
      </c>
      <c r="X6324">
        <v>0</v>
      </c>
      <c r="Y6324">
        <v>0</v>
      </c>
      <c r="Z6324">
        <v>0</v>
      </c>
    </row>
    <row r="6325" spans="1:26" x14ac:dyDescent="0.3">
      <c r="A6325">
        <v>2775463</v>
      </c>
      <c r="B6325">
        <v>1</v>
      </c>
      <c r="C6325" t="s">
        <v>76</v>
      </c>
      <c r="D6325" t="s">
        <v>97</v>
      </c>
      <c r="E6325" t="s">
        <v>126</v>
      </c>
      <c r="F6325" t="s">
        <v>17363</v>
      </c>
      <c r="G6325" t="s">
        <v>128</v>
      </c>
      <c r="H6325" t="s">
        <v>46</v>
      </c>
      <c r="I6325" t="s">
        <v>129</v>
      </c>
      <c r="J6325" t="s">
        <v>130</v>
      </c>
      <c r="K6325" t="s">
        <v>131</v>
      </c>
      <c r="L6325" t="s">
        <v>17364</v>
      </c>
      <c r="M6325" t="s">
        <v>17365</v>
      </c>
      <c r="N6325">
        <v>1.818888888</v>
      </c>
      <c r="O6325">
        <v>0</v>
      </c>
      <c r="P6325">
        <v>78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141.873333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2775464</v>
      </c>
      <c r="B6326">
        <v>1</v>
      </c>
      <c r="C6326" t="s">
        <v>76</v>
      </c>
      <c r="D6326" t="s">
        <v>103</v>
      </c>
      <c r="E6326" t="s">
        <v>145</v>
      </c>
      <c r="F6326" t="s">
        <v>17366</v>
      </c>
      <c r="G6326" t="s">
        <v>128</v>
      </c>
      <c r="H6326" t="s">
        <v>46</v>
      </c>
      <c r="I6326" t="s">
        <v>129</v>
      </c>
      <c r="J6326" t="s">
        <v>130</v>
      </c>
      <c r="K6326" t="s">
        <v>131</v>
      </c>
      <c r="L6326" t="s">
        <v>17367</v>
      </c>
      <c r="M6326" t="s">
        <v>17368</v>
      </c>
      <c r="N6326">
        <v>1.5649999999999999</v>
      </c>
      <c r="O6326">
        <v>0</v>
      </c>
      <c r="P6326">
        <v>0</v>
      </c>
      <c r="Q6326">
        <v>0</v>
      </c>
      <c r="R6326">
        <v>182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284.83</v>
      </c>
      <c r="Y6326">
        <v>0</v>
      </c>
      <c r="Z6326">
        <v>0</v>
      </c>
    </row>
    <row r="6327" spans="1:26" x14ac:dyDescent="0.3">
      <c r="A6327">
        <v>2775467</v>
      </c>
      <c r="B6327">
        <v>1</v>
      </c>
      <c r="C6327" t="s">
        <v>76</v>
      </c>
      <c r="D6327" t="s">
        <v>80</v>
      </c>
      <c r="E6327" t="s">
        <v>126</v>
      </c>
      <c r="F6327" t="s">
        <v>17369</v>
      </c>
      <c r="G6327" t="s">
        <v>128</v>
      </c>
      <c r="H6327" t="s">
        <v>46</v>
      </c>
      <c r="I6327" t="s">
        <v>129</v>
      </c>
      <c r="J6327" t="s">
        <v>130</v>
      </c>
      <c r="K6327" t="s">
        <v>131</v>
      </c>
      <c r="L6327" t="s">
        <v>17370</v>
      </c>
      <c r="M6327" t="s">
        <v>17371</v>
      </c>
      <c r="N6327">
        <v>0.762222222</v>
      </c>
      <c r="O6327">
        <v>0</v>
      </c>
      <c r="P6327">
        <v>207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157.78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2775472</v>
      </c>
      <c r="B6328">
        <v>1</v>
      </c>
      <c r="C6328" t="s">
        <v>76</v>
      </c>
      <c r="D6328" t="s">
        <v>97</v>
      </c>
      <c r="E6328" t="s">
        <v>153</v>
      </c>
      <c r="F6328" t="s">
        <v>17372</v>
      </c>
      <c r="G6328" t="s">
        <v>155</v>
      </c>
      <c r="H6328" t="s">
        <v>46</v>
      </c>
      <c r="I6328" t="s">
        <v>129</v>
      </c>
      <c r="J6328" t="s">
        <v>130</v>
      </c>
      <c r="K6328" t="s">
        <v>131</v>
      </c>
      <c r="L6328" t="s">
        <v>17373</v>
      </c>
      <c r="M6328" t="s">
        <v>17374</v>
      </c>
      <c r="N6328">
        <v>7.0947222219999997</v>
      </c>
      <c r="O6328">
        <v>0</v>
      </c>
      <c r="P6328">
        <v>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7.094722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2775477</v>
      </c>
      <c r="B6329">
        <v>1</v>
      </c>
      <c r="C6329" t="s">
        <v>77</v>
      </c>
      <c r="D6329" t="s">
        <v>109</v>
      </c>
      <c r="E6329" t="s">
        <v>153</v>
      </c>
      <c r="F6329" t="s">
        <v>17375</v>
      </c>
      <c r="G6329" t="s">
        <v>249</v>
      </c>
      <c r="H6329" t="s">
        <v>46</v>
      </c>
      <c r="I6329" t="s">
        <v>129</v>
      </c>
      <c r="J6329" t="s">
        <v>130</v>
      </c>
      <c r="K6329" t="s">
        <v>131</v>
      </c>
      <c r="L6329" t="s">
        <v>17376</v>
      </c>
      <c r="M6329" t="s">
        <v>17377</v>
      </c>
      <c r="N6329">
        <v>1.145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1.145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2775475</v>
      </c>
      <c r="B6330">
        <v>1</v>
      </c>
      <c r="C6330" t="s">
        <v>76</v>
      </c>
      <c r="D6330" t="s">
        <v>87</v>
      </c>
      <c r="E6330" t="s">
        <v>222</v>
      </c>
      <c r="F6330" t="s">
        <v>16669</v>
      </c>
      <c r="G6330" t="s">
        <v>199</v>
      </c>
      <c r="H6330" t="s">
        <v>47</v>
      </c>
      <c r="I6330" t="s">
        <v>129</v>
      </c>
      <c r="J6330" t="s">
        <v>130</v>
      </c>
      <c r="K6330" t="s">
        <v>131</v>
      </c>
      <c r="L6330" t="s">
        <v>17378</v>
      </c>
      <c r="M6330" t="s">
        <v>17379</v>
      </c>
      <c r="N6330">
        <v>0.15805555499999999</v>
      </c>
      <c r="O6330">
        <v>0</v>
      </c>
      <c r="P6330">
        <v>0</v>
      </c>
      <c r="Q6330">
        <v>58</v>
      </c>
      <c r="R6330">
        <v>588</v>
      </c>
      <c r="S6330">
        <v>0</v>
      </c>
      <c r="T6330">
        <v>0</v>
      </c>
      <c r="U6330">
        <v>0</v>
      </c>
      <c r="V6330">
        <v>0</v>
      </c>
      <c r="W6330">
        <v>9.1672220000000006</v>
      </c>
      <c r="X6330">
        <v>92.936666000000002</v>
      </c>
      <c r="Y6330">
        <v>0</v>
      </c>
      <c r="Z6330">
        <v>0</v>
      </c>
    </row>
    <row r="6331" spans="1:26" x14ac:dyDescent="0.3">
      <c r="A6331">
        <v>2775479</v>
      </c>
      <c r="B6331">
        <v>1</v>
      </c>
      <c r="C6331" t="s">
        <v>76</v>
      </c>
      <c r="D6331" t="s">
        <v>100</v>
      </c>
      <c r="E6331" t="s">
        <v>222</v>
      </c>
      <c r="F6331" t="s">
        <v>9891</v>
      </c>
      <c r="G6331" t="s">
        <v>199</v>
      </c>
      <c r="H6331" t="s">
        <v>47</v>
      </c>
      <c r="I6331" t="s">
        <v>129</v>
      </c>
      <c r="J6331" t="s">
        <v>130</v>
      </c>
      <c r="K6331" t="s">
        <v>131</v>
      </c>
      <c r="L6331" t="s">
        <v>17380</v>
      </c>
      <c r="M6331" t="s">
        <v>17381</v>
      </c>
      <c r="N6331">
        <v>0.15444444399999999</v>
      </c>
      <c r="O6331">
        <v>39</v>
      </c>
      <c r="P6331">
        <v>326</v>
      </c>
      <c r="Q6331">
        <v>0</v>
      </c>
      <c r="R6331">
        <v>0</v>
      </c>
      <c r="S6331">
        <v>0</v>
      </c>
      <c r="T6331">
        <v>0</v>
      </c>
      <c r="U6331">
        <v>6.023333</v>
      </c>
      <c r="V6331">
        <v>50.348889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2775484</v>
      </c>
      <c r="B6332">
        <v>1</v>
      </c>
      <c r="C6332" t="s">
        <v>76</v>
      </c>
      <c r="D6332" t="s">
        <v>79</v>
      </c>
      <c r="E6332" t="s">
        <v>153</v>
      </c>
      <c r="F6332" t="s">
        <v>14518</v>
      </c>
      <c r="G6332" t="s">
        <v>249</v>
      </c>
      <c r="H6332" t="s">
        <v>46</v>
      </c>
      <c r="I6332" t="s">
        <v>129</v>
      </c>
      <c r="J6332" t="s">
        <v>130</v>
      </c>
      <c r="K6332" t="s">
        <v>131</v>
      </c>
      <c r="L6332" t="s">
        <v>17382</v>
      </c>
      <c r="M6332" t="s">
        <v>17383</v>
      </c>
      <c r="N6332">
        <v>4.562777777</v>
      </c>
      <c r="O6332">
        <v>0</v>
      </c>
      <c r="P6332">
        <v>7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31.939444000000002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2775494</v>
      </c>
      <c r="B6333">
        <v>1</v>
      </c>
      <c r="C6333" t="s">
        <v>76</v>
      </c>
      <c r="D6333" t="s">
        <v>103</v>
      </c>
      <c r="E6333" t="s">
        <v>153</v>
      </c>
      <c r="F6333" t="s">
        <v>17384</v>
      </c>
      <c r="G6333" t="s">
        <v>206</v>
      </c>
      <c r="H6333" t="s">
        <v>46</v>
      </c>
      <c r="I6333" t="s">
        <v>129</v>
      </c>
      <c r="J6333" t="s">
        <v>130</v>
      </c>
      <c r="K6333" t="s">
        <v>131</v>
      </c>
      <c r="L6333" t="s">
        <v>17385</v>
      </c>
      <c r="M6333" t="s">
        <v>17386</v>
      </c>
      <c r="N6333">
        <v>0.96499999999999997</v>
      </c>
      <c r="O6333">
        <v>0</v>
      </c>
      <c r="P6333">
        <v>0</v>
      </c>
      <c r="Q6333">
        <v>0</v>
      </c>
      <c r="R6333">
        <v>1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0.96499999999999997</v>
      </c>
      <c r="Y6333">
        <v>0</v>
      </c>
      <c r="Z6333">
        <v>0</v>
      </c>
    </row>
    <row r="6334" spans="1:26" x14ac:dyDescent="0.3">
      <c r="A6334">
        <v>2775481</v>
      </c>
      <c r="B6334">
        <v>1</v>
      </c>
      <c r="C6334" t="s">
        <v>77</v>
      </c>
      <c r="D6334" t="s">
        <v>108</v>
      </c>
      <c r="E6334" t="s">
        <v>158</v>
      </c>
      <c r="F6334" t="s">
        <v>17387</v>
      </c>
      <c r="G6334" t="s">
        <v>199</v>
      </c>
      <c r="H6334" t="s">
        <v>47</v>
      </c>
      <c r="I6334" t="s">
        <v>129</v>
      </c>
      <c r="J6334" t="s">
        <v>130</v>
      </c>
      <c r="K6334" t="s">
        <v>131</v>
      </c>
      <c r="L6334" t="s">
        <v>17388</v>
      </c>
      <c r="M6334" t="s">
        <v>17389</v>
      </c>
      <c r="N6334">
        <v>0.134722222</v>
      </c>
      <c r="O6334">
        <v>99</v>
      </c>
      <c r="P6334">
        <v>901</v>
      </c>
      <c r="Q6334">
        <v>0</v>
      </c>
      <c r="R6334">
        <v>0</v>
      </c>
      <c r="S6334">
        <v>71</v>
      </c>
      <c r="T6334">
        <v>1867</v>
      </c>
      <c r="U6334">
        <v>13.3375</v>
      </c>
      <c r="V6334">
        <v>121.384722</v>
      </c>
      <c r="W6334">
        <v>0</v>
      </c>
      <c r="X6334">
        <v>0</v>
      </c>
      <c r="Y6334">
        <v>9.5652779999999993</v>
      </c>
      <c r="Z6334">
        <v>251.526388</v>
      </c>
    </row>
    <row r="6335" spans="1:26" x14ac:dyDescent="0.3">
      <c r="A6335">
        <v>2775495</v>
      </c>
      <c r="B6335">
        <v>1</v>
      </c>
      <c r="C6335" t="s">
        <v>76</v>
      </c>
      <c r="D6335" t="s">
        <v>79</v>
      </c>
      <c r="E6335" t="s">
        <v>126</v>
      </c>
      <c r="F6335" t="s">
        <v>17390</v>
      </c>
      <c r="G6335" t="s">
        <v>128</v>
      </c>
      <c r="H6335" t="s">
        <v>46</v>
      </c>
      <c r="I6335" t="s">
        <v>129</v>
      </c>
      <c r="J6335" t="s">
        <v>130</v>
      </c>
      <c r="K6335" t="s">
        <v>131</v>
      </c>
      <c r="L6335" t="s">
        <v>17391</v>
      </c>
      <c r="M6335" t="s">
        <v>17392</v>
      </c>
      <c r="N6335">
        <v>2.54</v>
      </c>
      <c r="O6335">
        <v>0</v>
      </c>
      <c r="P6335">
        <v>115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292.10000000000002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2775523</v>
      </c>
      <c r="B6336">
        <v>1</v>
      </c>
      <c r="C6336" t="s">
        <v>77</v>
      </c>
      <c r="D6336" t="s">
        <v>124</v>
      </c>
      <c r="E6336" t="s">
        <v>145</v>
      </c>
      <c r="F6336" t="s">
        <v>17393</v>
      </c>
      <c r="G6336" t="s">
        <v>206</v>
      </c>
      <c r="H6336" t="s">
        <v>46</v>
      </c>
      <c r="I6336" t="s">
        <v>129</v>
      </c>
      <c r="J6336" t="s">
        <v>130</v>
      </c>
      <c r="K6336" t="s">
        <v>131</v>
      </c>
      <c r="L6336" t="s">
        <v>17394</v>
      </c>
      <c r="M6336" t="s">
        <v>17395</v>
      </c>
      <c r="N6336">
        <v>2.3661111109999999</v>
      </c>
      <c r="O6336">
        <v>0</v>
      </c>
      <c r="P6336">
        <v>25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59.152777999999998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2775504</v>
      </c>
      <c r="B6337">
        <v>1</v>
      </c>
      <c r="C6337" t="s">
        <v>76</v>
      </c>
      <c r="D6337" t="s">
        <v>101</v>
      </c>
      <c r="E6337" t="s">
        <v>153</v>
      </c>
      <c r="F6337" t="s">
        <v>17396</v>
      </c>
      <c r="G6337" t="s">
        <v>206</v>
      </c>
      <c r="H6337" t="s">
        <v>46</v>
      </c>
      <c r="I6337" t="s">
        <v>129</v>
      </c>
      <c r="J6337" t="s">
        <v>130</v>
      </c>
      <c r="K6337" t="s">
        <v>131</v>
      </c>
      <c r="L6337" t="s">
        <v>17397</v>
      </c>
      <c r="M6337" t="s">
        <v>17398</v>
      </c>
      <c r="N6337">
        <v>2.6302777769999999</v>
      </c>
      <c r="O6337">
        <v>0</v>
      </c>
      <c r="P6337">
        <v>25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65.756944000000004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2775503</v>
      </c>
      <c r="B6338">
        <v>1</v>
      </c>
      <c r="C6338" t="s">
        <v>77</v>
      </c>
      <c r="D6338" t="s">
        <v>124</v>
      </c>
      <c r="E6338" t="s">
        <v>167</v>
      </c>
      <c r="F6338" t="s">
        <v>17175</v>
      </c>
      <c r="G6338" t="s">
        <v>135</v>
      </c>
      <c r="H6338" t="s">
        <v>46</v>
      </c>
      <c r="I6338" t="s">
        <v>129</v>
      </c>
      <c r="J6338" t="s">
        <v>130</v>
      </c>
      <c r="K6338" t="s">
        <v>131</v>
      </c>
      <c r="L6338" t="s">
        <v>17399</v>
      </c>
      <c r="M6338" t="s">
        <v>17400</v>
      </c>
      <c r="N6338">
        <v>8.1577777769999997</v>
      </c>
      <c r="O6338">
        <v>0</v>
      </c>
      <c r="P6338">
        <v>1447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11804.304443000001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2775514</v>
      </c>
      <c r="B6339">
        <v>1</v>
      </c>
      <c r="C6339" t="s">
        <v>76</v>
      </c>
      <c r="D6339" t="s">
        <v>96</v>
      </c>
      <c r="E6339" t="s">
        <v>153</v>
      </c>
      <c r="F6339" t="s">
        <v>17401</v>
      </c>
      <c r="G6339" t="s">
        <v>155</v>
      </c>
      <c r="H6339" t="s">
        <v>46</v>
      </c>
      <c r="I6339" t="s">
        <v>129</v>
      </c>
      <c r="J6339" t="s">
        <v>130</v>
      </c>
      <c r="K6339" t="s">
        <v>131</v>
      </c>
      <c r="L6339" t="s">
        <v>17402</v>
      </c>
      <c r="M6339" t="s">
        <v>17403</v>
      </c>
      <c r="N6339">
        <v>1.851388888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1.851389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2775519</v>
      </c>
      <c r="B6340">
        <v>1</v>
      </c>
      <c r="C6340" t="s">
        <v>77</v>
      </c>
      <c r="D6340" t="s">
        <v>123</v>
      </c>
      <c r="E6340" t="s">
        <v>158</v>
      </c>
      <c r="F6340" t="s">
        <v>750</v>
      </c>
      <c r="G6340" t="s">
        <v>199</v>
      </c>
      <c r="H6340" t="s">
        <v>47</v>
      </c>
      <c r="I6340" t="s">
        <v>129</v>
      </c>
      <c r="J6340" t="s">
        <v>130</v>
      </c>
      <c r="K6340" t="s">
        <v>131</v>
      </c>
      <c r="L6340" t="s">
        <v>17404</v>
      </c>
      <c r="M6340" t="s">
        <v>17405</v>
      </c>
      <c r="N6340">
        <v>2.247777777</v>
      </c>
      <c r="O6340">
        <v>51</v>
      </c>
      <c r="P6340">
        <v>27</v>
      </c>
      <c r="Q6340">
        <v>0</v>
      </c>
      <c r="R6340">
        <v>0</v>
      </c>
      <c r="S6340">
        <v>0</v>
      </c>
      <c r="T6340">
        <v>0</v>
      </c>
      <c r="U6340">
        <v>114.636667</v>
      </c>
      <c r="V6340">
        <v>60.69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2775521</v>
      </c>
      <c r="B6341">
        <v>1</v>
      </c>
      <c r="C6341" t="s">
        <v>76</v>
      </c>
      <c r="D6341" t="s">
        <v>93</v>
      </c>
      <c r="E6341" t="s">
        <v>145</v>
      </c>
      <c r="F6341" t="s">
        <v>17406</v>
      </c>
      <c r="G6341" t="s">
        <v>150</v>
      </c>
      <c r="H6341" t="s">
        <v>46</v>
      </c>
      <c r="I6341" t="s">
        <v>129</v>
      </c>
      <c r="J6341" t="s">
        <v>130</v>
      </c>
      <c r="K6341" t="s">
        <v>131</v>
      </c>
      <c r="L6341" t="s">
        <v>17407</v>
      </c>
      <c r="M6341" t="s">
        <v>17408</v>
      </c>
      <c r="N6341">
        <v>0.91777777699999996</v>
      </c>
      <c r="O6341">
        <v>0</v>
      </c>
      <c r="P6341">
        <v>28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25.697778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2775520</v>
      </c>
      <c r="B6342">
        <v>1</v>
      </c>
      <c r="C6342" t="s">
        <v>76</v>
      </c>
      <c r="D6342" t="s">
        <v>101</v>
      </c>
      <c r="E6342" t="s">
        <v>167</v>
      </c>
      <c r="F6342" t="s">
        <v>17409</v>
      </c>
      <c r="G6342" t="s">
        <v>160</v>
      </c>
      <c r="H6342" t="s">
        <v>46</v>
      </c>
      <c r="I6342" t="s">
        <v>129</v>
      </c>
      <c r="J6342" t="s">
        <v>130</v>
      </c>
      <c r="K6342" t="s">
        <v>131</v>
      </c>
      <c r="L6342" t="s">
        <v>17410</v>
      </c>
      <c r="M6342" t="s">
        <v>17411</v>
      </c>
      <c r="N6342">
        <v>1.0691666660000001</v>
      </c>
      <c r="O6342">
        <v>0</v>
      </c>
      <c r="P6342">
        <v>179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191.380833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2775522</v>
      </c>
      <c r="B6343">
        <v>1</v>
      </c>
      <c r="C6343" t="s">
        <v>76</v>
      </c>
      <c r="D6343" t="s">
        <v>96</v>
      </c>
      <c r="E6343" t="s">
        <v>153</v>
      </c>
      <c r="F6343" t="s">
        <v>17412</v>
      </c>
      <c r="G6343" t="s">
        <v>249</v>
      </c>
      <c r="H6343" t="s">
        <v>46</v>
      </c>
      <c r="I6343" t="s">
        <v>129</v>
      </c>
      <c r="J6343" t="s">
        <v>130</v>
      </c>
      <c r="K6343" t="s">
        <v>131</v>
      </c>
      <c r="L6343" t="s">
        <v>17413</v>
      </c>
      <c r="M6343" t="s">
        <v>17414</v>
      </c>
      <c r="N6343">
        <v>1.5425</v>
      </c>
      <c r="O6343">
        <v>0</v>
      </c>
      <c r="P6343">
        <v>2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3.085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2775528</v>
      </c>
      <c r="B6344">
        <v>1</v>
      </c>
      <c r="C6344" t="s">
        <v>76</v>
      </c>
      <c r="D6344" t="s">
        <v>97</v>
      </c>
      <c r="E6344" t="s">
        <v>153</v>
      </c>
      <c r="F6344" t="s">
        <v>17415</v>
      </c>
      <c r="G6344" t="s">
        <v>155</v>
      </c>
      <c r="H6344" t="s">
        <v>46</v>
      </c>
      <c r="I6344" t="s">
        <v>129</v>
      </c>
      <c r="J6344" t="s">
        <v>130</v>
      </c>
      <c r="K6344" t="s">
        <v>131</v>
      </c>
      <c r="L6344" t="s">
        <v>17416</v>
      </c>
      <c r="M6344" t="s">
        <v>17417</v>
      </c>
      <c r="N6344">
        <v>2.1724999999999999</v>
      </c>
      <c r="O6344">
        <v>0</v>
      </c>
      <c r="P6344">
        <v>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2.1724999999999999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2775548</v>
      </c>
      <c r="B6345">
        <v>1</v>
      </c>
      <c r="C6345" t="s">
        <v>76</v>
      </c>
      <c r="D6345" t="s">
        <v>79</v>
      </c>
      <c r="E6345" t="s">
        <v>167</v>
      </c>
      <c r="F6345" t="s">
        <v>17418</v>
      </c>
      <c r="G6345" t="s">
        <v>195</v>
      </c>
      <c r="H6345" t="s">
        <v>46</v>
      </c>
      <c r="I6345" t="s">
        <v>129</v>
      </c>
      <c r="J6345" t="s">
        <v>130</v>
      </c>
      <c r="K6345" t="s">
        <v>131</v>
      </c>
      <c r="L6345" t="s">
        <v>17419</v>
      </c>
      <c r="M6345" t="s">
        <v>17420</v>
      </c>
      <c r="N6345">
        <v>3.0322222220000001</v>
      </c>
      <c r="O6345">
        <v>0</v>
      </c>
      <c r="P6345">
        <v>408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1237.146667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2775563</v>
      </c>
      <c r="B6346">
        <v>1</v>
      </c>
      <c r="C6346" t="s">
        <v>76</v>
      </c>
      <c r="D6346" t="s">
        <v>81</v>
      </c>
      <c r="E6346" t="s">
        <v>153</v>
      </c>
      <c r="F6346" t="s">
        <v>17421</v>
      </c>
      <c r="G6346" t="s">
        <v>206</v>
      </c>
      <c r="H6346" t="s">
        <v>46</v>
      </c>
      <c r="I6346" t="s">
        <v>129</v>
      </c>
      <c r="J6346" t="s">
        <v>130</v>
      </c>
      <c r="K6346" t="s">
        <v>131</v>
      </c>
      <c r="L6346" t="s">
        <v>17422</v>
      </c>
      <c r="M6346" t="s">
        <v>17423</v>
      </c>
      <c r="N6346">
        <v>3.2655555550000002</v>
      </c>
      <c r="O6346">
        <v>0</v>
      </c>
      <c r="P6346">
        <v>27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88.17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2775551</v>
      </c>
      <c r="B6347">
        <v>1</v>
      </c>
      <c r="C6347" t="s">
        <v>76</v>
      </c>
      <c r="D6347" t="s">
        <v>78</v>
      </c>
      <c r="E6347" t="s">
        <v>153</v>
      </c>
      <c r="F6347" t="s">
        <v>17424</v>
      </c>
      <c r="G6347" t="s">
        <v>578</v>
      </c>
      <c r="H6347" t="s">
        <v>46</v>
      </c>
      <c r="I6347" t="s">
        <v>129</v>
      </c>
      <c r="J6347" t="s">
        <v>130</v>
      </c>
      <c r="K6347" t="s">
        <v>131</v>
      </c>
      <c r="L6347" t="s">
        <v>17425</v>
      </c>
      <c r="M6347" t="s">
        <v>17426</v>
      </c>
      <c r="N6347">
        <v>7.5416666660000002</v>
      </c>
      <c r="O6347">
        <v>0</v>
      </c>
      <c r="P6347">
        <v>4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30.166667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2775553</v>
      </c>
      <c r="B6348">
        <v>1</v>
      </c>
      <c r="C6348" t="s">
        <v>76</v>
      </c>
      <c r="D6348" t="s">
        <v>99</v>
      </c>
      <c r="E6348" t="s">
        <v>153</v>
      </c>
      <c r="F6348" t="s">
        <v>17427</v>
      </c>
      <c r="G6348" t="s">
        <v>206</v>
      </c>
      <c r="H6348" t="s">
        <v>46</v>
      </c>
      <c r="I6348" t="s">
        <v>129</v>
      </c>
      <c r="J6348" t="s">
        <v>130</v>
      </c>
      <c r="K6348" t="s">
        <v>131</v>
      </c>
      <c r="L6348" t="s">
        <v>17428</v>
      </c>
      <c r="M6348" t="s">
        <v>17429</v>
      </c>
      <c r="N6348">
        <v>1.3325</v>
      </c>
      <c r="O6348">
        <v>0</v>
      </c>
      <c r="P6348">
        <v>5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6.6624999999999996</v>
      </c>
      <c r="W6348">
        <v>0</v>
      </c>
      <c r="X6348">
        <v>0</v>
      </c>
      <c r="Y6348">
        <v>0</v>
      </c>
      <c r="Z6348">
        <v>0</v>
      </c>
    </row>
    <row r="6349" spans="1:26" x14ac:dyDescent="0.3">
      <c r="A6349">
        <v>2775567</v>
      </c>
      <c r="B6349">
        <v>1</v>
      </c>
      <c r="C6349" t="s">
        <v>76</v>
      </c>
      <c r="D6349" t="s">
        <v>99</v>
      </c>
      <c r="E6349" t="s">
        <v>153</v>
      </c>
      <c r="F6349" t="s">
        <v>17430</v>
      </c>
      <c r="G6349" t="s">
        <v>206</v>
      </c>
      <c r="H6349" t="s">
        <v>46</v>
      </c>
      <c r="I6349" t="s">
        <v>129</v>
      </c>
      <c r="J6349" t="s">
        <v>130</v>
      </c>
      <c r="K6349" t="s">
        <v>131</v>
      </c>
      <c r="L6349" t="s">
        <v>17431</v>
      </c>
      <c r="M6349" t="s">
        <v>17432</v>
      </c>
      <c r="N6349">
        <v>2.0041666660000002</v>
      </c>
      <c r="O6349">
        <v>0</v>
      </c>
      <c r="P6349">
        <v>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2.0041669999999998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2775562</v>
      </c>
      <c r="B6350">
        <v>1</v>
      </c>
      <c r="C6350" t="s">
        <v>76</v>
      </c>
      <c r="D6350" t="s">
        <v>93</v>
      </c>
      <c r="E6350" t="s">
        <v>153</v>
      </c>
      <c r="F6350" t="s">
        <v>15355</v>
      </c>
      <c r="G6350" t="s">
        <v>155</v>
      </c>
      <c r="H6350" t="s">
        <v>46</v>
      </c>
      <c r="I6350" t="s">
        <v>129</v>
      </c>
      <c r="J6350" t="s">
        <v>130</v>
      </c>
      <c r="K6350" t="s">
        <v>131</v>
      </c>
      <c r="L6350" t="s">
        <v>17433</v>
      </c>
      <c r="M6350" t="s">
        <v>17434</v>
      </c>
      <c r="N6350">
        <v>1.9511111109999999</v>
      </c>
      <c r="O6350">
        <v>0</v>
      </c>
      <c r="P6350">
        <v>1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1.951111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2775575</v>
      </c>
      <c r="B6351">
        <v>1</v>
      </c>
      <c r="C6351" t="s">
        <v>76</v>
      </c>
      <c r="D6351" t="s">
        <v>81</v>
      </c>
      <c r="E6351" t="s">
        <v>153</v>
      </c>
      <c r="F6351" t="s">
        <v>17435</v>
      </c>
      <c r="G6351" t="s">
        <v>206</v>
      </c>
      <c r="H6351" t="s">
        <v>46</v>
      </c>
      <c r="I6351" t="s">
        <v>129</v>
      </c>
      <c r="J6351" t="s">
        <v>130</v>
      </c>
      <c r="K6351" t="s">
        <v>131</v>
      </c>
      <c r="L6351" t="s">
        <v>17436</v>
      </c>
      <c r="M6351" t="s">
        <v>17437</v>
      </c>
      <c r="N6351">
        <v>2.8849999999999998</v>
      </c>
      <c r="O6351">
        <v>0</v>
      </c>
      <c r="P6351">
        <v>19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54.814999999999998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2775573</v>
      </c>
      <c r="B6352">
        <v>1</v>
      </c>
      <c r="C6352" t="s">
        <v>76</v>
      </c>
      <c r="D6352" t="s">
        <v>97</v>
      </c>
      <c r="E6352" t="s">
        <v>126</v>
      </c>
      <c r="F6352" t="s">
        <v>16128</v>
      </c>
      <c r="G6352" t="s">
        <v>160</v>
      </c>
      <c r="H6352" t="s">
        <v>46</v>
      </c>
      <c r="I6352" t="s">
        <v>129</v>
      </c>
      <c r="J6352" t="s">
        <v>130</v>
      </c>
      <c r="K6352" t="s">
        <v>131</v>
      </c>
      <c r="L6352" t="s">
        <v>17438</v>
      </c>
      <c r="M6352" t="s">
        <v>17439</v>
      </c>
      <c r="N6352">
        <v>0.82527777700000005</v>
      </c>
      <c r="O6352">
        <v>0</v>
      </c>
      <c r="P6352">
        <v>9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7.4275000000000002</v>
      </c>
      <c r="W6352">
        <v>0</v>
      </c>
      <c r="X6352">
        <v>0</v>
      </c>
      <c r="Y6352">
        <v>0</v>
      </c>
      <c r="Z6352">
        <v>0</v>
      </c>
    </row>
    <row r="6353" spans="1:26" x14ac:dyDescent="0.3">
      <c r="A6353">
        <v>2775581</v>
      </c>
      <c r="B6353">
        <v>1</v>
      </c>
      <c r="C6353" t="s">
        <v>76</v>
      </c>
      <c r="D6353" t="s">
        <v>84</v>
      </c>
      <c r="E6353" t="s">
        <v>163</v>
      </c>
      <c r="F6353" t="s">
        <v>17440</v>
      </c>
      <c r="G6353" t="s">
        <v>728</v>
      </c>
      <c r="H6353" t="s">
        <v>47</v>
      </c>
      <c r="I6353" t="s">
        <v>129</v>
      </c>
      <c r="J6353" t="s">
        <v>130</v>
      </c>
      <c r="K6353" t="s">
        <v>131</v>
      </c>
      <c r="L6353" t="s">
        <v>17441</v>
      </c>
      <c r="M6353" t="s">
        <v>17442</v>
      </c>
      <c r="N6353">
        <v>5.9722221999999998E-2</v>
      </c>
      <c r="O6353">
        <v>0</v>
      </c>
      <c r="P6353">
        <v>252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15.05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2775590</v>
      </c>
      <c r="B6354">
        <v>1</v>
      </c>
      <c r="C6354" t="s">
        <v>76</v>
      </c>
      <c r="D6354" t="s">
        <v>84</v>
      </c>
      <c r="E6354" t="s">
        <v>158</v>
      </c>
      <c r="F6354" t="s">
        <v>17443</v>
      </c>
      <c r="G6354" t="s">
        <v>1799</v>
      </c>
      <c r="H6354" t="s">
        <v>47</v>
      </c>
      <c r="I6354" t="s">
        <v>129</v>
      </c>
      <c r="J6354" t="s">
        <v>130</v>
      </c>
      <c r="K6354" t="s">
        <v>131</v>
      </c>
      <c r="L6354" t="s">
        <v>17444</v>
      </c>
      <c r="M6354" t="s">
        <v>17445</v>
      </c>
      <c r="N6354">
        <v>2.804444444</v>
      </c>
      <c r="O6354">
        <v>1</v>
      </c>
      <c r="P6354">
        <v>761</v>
      </c>
      <c r="Q6354">
        <v>0</v>
      </c>
      <c r="R6354">
        <v>0</v>
      </c>
      <c r="S6354">
        <v>0</v>
      </c>
      <c r="T6354">
        <v>0</v>
      </c>
      <c r="U6354">
        <v>2.8044440000000002</v>
      </c>
      <c r="V6354">
        <v>2134.1822219999999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2775582</v>
      </c>
      <c r="B6355">
        <v>1</v>
      </c>
      <c r="C6355" t="s">
        <v>77</v>
      </c>
      <c r="D6355" t="s">
        <v>108</v>
      </c>
      <c r="E6355" t="s">
        <v>126</v>
      </c>
      <c r="F6355" t="s">
        <v>17446</v>
      </c>
      <c r="G6355" t="s">
        <v>128</v>
      </c>
      <c r="H6355" t="s">
        <v>46</v>
      </c>
      <c r="I6355" t="s">
        <v>129</v>
      </c>
      <c r="J6355" t="s">
        <v>130</v>
      </c>
      <c r="K6355" t="s">
        <v>131</v>
      </c>
      <c r="L6355" t="s">
        <v>17447</v>
      </c>
      <c r="M6355" t="s">
        <v>17448</v>
      </c>
      <c r="N6355">
        <v>0.701944444</v>
      </c>
      <c r="O6355">
        <v>0</v>
      </c>
      <c r="P6355">
        <v>8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5.6155559999999998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2775585</v>
      </c>
      <c r="B6356">
        <v>1</v>
      </c>
      <c r="C6356" t="s">
        <v>76</v>
      </c>
      <c r="D6356" t="s">
        <v>88</v>
      </c>
      <c r="E6356" t="s">
        <v>126</v>
      </c>
      <c r="F6356" t="s">
        <v>17449</v>
      </c>
      <c r="G6356" t="s">
        <v>128</v>
      </c>
      <c r="H6356" t="s">
        <v>46</v>
      </c>
      <c r="I6356" t="s">
        <v>129</v>
      </c>
      <c r="J6356" t="s">
        <v>130</v>
      </c>
      <c r="K6356" t="s">
        <v>131</v>
      </c>
      <c r="L6356" t="s">
        <v>17450</v>
      </c>
      <c r="M6356" t="s">
        <v>17451</v>
      </c>
      <c r="N6356">
        <v>1.757777777</v>
      </c>
      <c r="O6356">
        <v>0</v>
      </c>
      <c r="P6356">
        <v>50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87.888889000000006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2775584</v>
      </c>
      <c r="B6357">
        <v>1</v>
      </c>
      <c r="C6357" t="s">
        <v>76</v>
      </c>
      <c r="D6357" t="s">
        <v>79</v>
      </c>
      <c r="E6357" t="s">
        <v>222</v>
      </c>
      <c r="F6357" t="s">
        <v>17452</v>
      </c>
      <c r="G6357" t="s">
        <v>728</v>
      </c>
      <c r="H6357" t="s">
        <v>47</v>
      </c>
      <c r="I6357" t="s">
        <v>129</v>
      </c>
      <c r="J6357" t="s">
        <v>130</v>
      </c>
      <c r="K6357" t="s">
        <v>142</v>
      </c>
      <c r="L6357" t="s">
        <v>17453</v>
      </c>
      <c r="M6357" t="s">
        <v>17454</v>
      </c>
      <c r="N6357">
        <v>0.13527777699999999</v>
      </c>
      <c r="O6357">
        <v>5</v>
      </c>
      <c r="P6357">
        <v>756</v>
      </c>
      <c r="Q6357">
        <v>0</v>
      </c>
      <c r="R6357">
        <v>0</v>
      </c>
      <c r="S6357">
        <v>0</v>
      </c>
      <c r="T6357">
        <v>0</v>
      </c>
      <c r="U6357">
        <v>0.67638900000000002</v>
      </c>
      <c r="V6357">
        <v>102.269999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2775587</v>
      </c>
      <c r="B6358">
        <v>1</v>
      </c>
      <c r="C6358" t="s">
        <v>76</v>
      </c>
      <c r="D6358" t="s">
        <v>81</v>
      </c>
      <c r="E6358" t="s">
        <v>145</v>
      </c>
      <c r="F6358" t="s">
        <v>17455</v>
      </c>
      <c r="G6358" t="s">
        <v>150</v>
      </c>
      <c r="H6358" t="s">
        <v>46</v>
      </c>
      <c r="I6358" t="s">
        <v>129</v>
      </c>
      <c r="J6358" t="s">
        <v>130</v>
      </c>
      <c r="K6358" t="s">
        <v>131</v>
      </c>
      <c r="L6358" t="s">
        <v>17456</v>
      </c>
      <c r="M6358" t="s">
        <v>17457</v>
      </c>
      <c r="N6358">
        <v>1.1263888879999999</v>
      </c>
      <c r="O6358">
        <v>0</v>
      </c>
      <c r="P6358">
        <v>126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141.92500000000001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2775589</v>
      </c>
      <c r="B6359">
        <v>1</v>
      </c>
      <c r="C6359" t="s">
        <v>76</v>
      </c>
      <c r="D6359" t="s">
        <v>79</v>
      </c>
      <c r="E6359" t="s">
        <v>163</v>
      </c>
      <c r="F6359" t="s">
        <v>17458</v>
      </c>
      <c r="G6359" t="s">
        <v>728</v>
      </c>
      <c r="H6359" t="s">
        <v>47</v>
      </c>
      <c r="I6359" t="s">
        <v>129</v>
      </c>
      <c r="J6359" t="s">
        <v>130</v>
      </c>
      <c r="K6359" t="s">
        <v>131</v>
      </c>
      <c r="L6359" t="s">
        <v>17459</v>
      </c>
      <c r="M6359" t="s">
        <v>17460</v>
      </c>
      <c r="N6359">
        <v>7.1111111000000005E-2</v>
      </c>
      <c r="O6359">
        <v>0</v>
      </c>
      <c r="P6359">
        <v>223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15.857778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2775592</v>
      </c>
      <c r="B6360">
        <v>1</v>
      </c>
      <c r="C6360" t="s">
        <v>76</v>
      </c>
      <c r="D6360" t="s">
        <v>86</v>
      </c>
      <c r="E6360" t="s">
        <v>167</v>
      </c>
      <c r="F6360" t="s">
        <v>17461</v>
      </c>
      <c r="G6360" t="s">
        <v>160</v>
      </c>
      <c r="H6360" t="s">
        <v>46</v>
      </c>
      <c r="I6360" t="s">
        <v>129</v>
      </c>
      <c r="J6360" t="s">
        <v>130</v>
      </c>
      <c r="K6360" t="s">
        <v>131</v>
      </c>
      <c r="L6360" t="s">
        <v>17462</v>
      </c>
      <c r="M6360" t="s">
        <v>17463</v>
      </c>
      <c r="N6360">
        <v>1.318888888</v>
      </c>
      <c r="O6360">
        <v>0</v>
      </c>
      <c r="P6360">
        <v>667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879.69888800000001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2775582</v>
      </c>
      <c r="B6361">
        <v>2</v>
      </c>
      <c r="C6361" t="s">
        <v>77</v>
      </c>
      <c r="D6361" t="s">
        <v>108</v>
      </c>
      <c r="E6361" t="s">
        <v>167</v>
      </c>
      <c r="F6361" t="s">
        <v>17464</v>
      </c>
      <c r="G6361" t="s">
        <v>128</v>
      </c>
      <c r="H6361" t="s">
        <v>46</v>
      </c>
      <c r="I6361" t="s">
        <v>129</v>
      </c>
      <c r="J6361" t="s">
        <v>130</v>
      </c>
      <c r="K6361" t="s">
        <v>131</v>
      </c>
      <c r="L6361" t="s">
        <v>17448</v>
      </c>
      <c r="M6361" t="s">
        <v>17465</v>
      </c>
      <c r="N6361">
        <v>0.101388888</v>
      </c>
      <c r="O6361">
        <v>0</v>
      </c>
      <c r="P6361">
        <v>60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6.0833329999999997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2775607</v>
      </c>
      <c r="B6362">
        <v>1</v>
      </c>
      <c r="C6362" t="s">
        <v>76</v>
      </c>
      <c r="D6362" t="s">
        <v>79</v>
      </c>
      <c r="E6362" t="s">
        <v>153</v>
      </c>
      <c r="F6362" t="s">
        <v>17466</v>
      </c>
      <c r="G6362" t="s">
        <v>206</v>
      </c>
      <c r="H6362" t="s">
        <v>46</v>
      </c>
      <c r="I6362" t="s">
        <v>129</v>
      </c>
      <c r="J6362" t="s">
        <v>130</v>
      </c>
      <c r="K6362" t="s">
        <v>131</v>
      </c>
      <c r="L6362" t="s">
        <v>17467</v>
      </c>
      <c r="M6362" t="s">
        <v>17468</v>
      </c>
      <c r="N6362">
        <v>3.0552777770000001</v>
      </c>
      <c r="O6362">
        <v>0</v>
      </c>
      <c r="P6362">
        <v>9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27.497499999999999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2775616</v>
      </c>
      <c r="B6363">
        <v>1</v>
      </c>
      <c r="C6363" t="s">
        <v>76</v>
      </c>
      <c r="D6363" t="s">
        <v>79</v>
      </c>
      <c r="E6363" t="s">
        <v>138</v>
      </c>
      <c r="F6363" t="s">
        <v>17469</v>
      </c>
      <c r="G6363" t="s">
        <v>728</v>
      </c>
      <c r="H6363" t="s">
        <v>141</v>
      </c>
      <c r="I6363" t="s">
        <v>129</v>
      </c>
      <c r="J6363" t="s">
        <v>130</v>
      </c>
      <c r="K6363" t="s">
        <v>142</v>
      </c>
      <c r="L6363" t="s">
        <v>17470</v>
      </c>
      <c r="M6363" t="s">
        <v>17471</v>
      </c>
      <c r="N6363">
        <v>0.30444444399999998</v>
      </c>
      <c r="O6363">
        <v>32</v>
      </c>
      <c r="P6363">
        <v>13776</v>
      </c>
      <c r="Q6363">
        <v>0</v>
      </c>
      <c r="R6363">
        <v>0</v>
      </c>
      <c r="S6363">
        <v>0</v>
      </c>
      <c r="T6363">
        <v>0</v>
      </c>
      <c r="U6363">
        <v>9.7422219999999999</v>
      </c>
      <c r="V6363">
        <v>4194.0266609999999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2775622</v>
      </c>
      <c r="B6364">
        <v>1</v>
      </c>
      <c r="C6364" t="s">
        <v>76</v>
      </c>
      <c r="D6364" t="s">
        <v>84</v>
      </c>
      <c r="E6364" t="s">
        <v>163</v>
      </c>
      <c r="F6364" t="s">
        <v>17440</v>
      </c>
      <c r="G6364" t="s">
        <v>199</v>
      </c>
      <c r="H6364" t="s">
        <v>47</v>
      </c>
      <c r="I6364" t="s">
        <v>129</v>
      </c>
      <c r="J6364" t="s">
        <v>130</v>
      </c>
      <c r="K6364" t="s">
        <v>131</v>
      </c>
      <c r="L6364" t="s">
        <v>17472</v>
      </c>
      <c r="M6364" t="s">
        <v>17473</v>
      </c>
      <c r="N6364">
        <v>0.34694444400000002</v>
      </c>
      <c r="O6364">
        <v>0</v>
      </c>
      <c r="P6364">
        <v>252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87.43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2775636</v>
      </c>
      <c r="B6365">
        <v>1</v>
      </c>
      <c r="C6365" t="s">
        <v>76</v>
      </c>
      <c r="D6365" t="s">
        <v>81</v>
      </c>
      <c r="E6365" t="s">
        <v>153</v>
      </c>
      <c r="F6365" t="s">
        <v>14399</v>
      </c>
      <c r="G6365" t="s">
        <v>206</v>
      </c>
      <c r="H6365" t="s">
        <v>46</v>
      </c>
      <c r="I6365" t="s">
        <v>129</v>
      </c>
      <c r="J6365" t="s">
        <v>130</v>
      </c>
      <c r="K6365" t="s">
        <v>131</v>
      </c>
      <c r="L6365" t="s">
        <v>17474</v>
      </c>
      <c r="M6365" t="s">
        <v>17475</v>
      </c>
      <c r="N6365">
        <v>3.4788888880000002</v>
      </c>
      <c r="O6365">
        <v>0</v>
      </c>
      <c r="P6365">
        <v>11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38.267778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2775635</v>
      </c>
      <c r="B6366">
        <v>1</v>
      </c>
      <c r="C6366" t="s">
        <v>76</v>
      </c>
      <c r="D6366" t="s">
        <v>83</v>
      </c>
      <c r="E6366" t="s">
        <v>145</v>
      </c>
      <c r="F6366" t="s">
        <v>17476</v>
      </c>
      <c r="G6366" t="s">
        <v>135</v>
      </c>
      <c r="H6366" t="s">
        <v>46</v>
      </c>
      <c r="I6366" t="s">
        <v>129</v>
      </c>
      <c r="J6366" t="s">
        <v>130</v>
      </c>
      <c r="K6366" t="s">
        <v>131</v>
      </c>
      <c r="L6366" t="s">
        <v>17477</v>
      </c>
      <c r="M6366" t="s">
        <v>17478</v>
      </c>
      <c r="N6366">
        <v>8.3997222219999994</v>
      </c>
      <c r="O6366">
        <v>0</v>
      </c>
      <c r="P6366">
        <v>85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713.97638900000004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2775644</v>
      </c>
      <c r="B6367">
        <v>1</v>
      </c>
      <c r="C6367" t="s">
        <v>77</v>
      </c>
      <c r="D6367" t="s">
        <v>109</v>
      </c>
      <c r="E6367" t="s">
        <v>126</v>
      </c>
      <c r="F6367" t="s">
        <v>17479</v>
      </c>
      <c r="G6367" t="s">
        <v>227</v>
      </c>
      <c r="H6367" t="s">
        <v>46</v>
      </c>
      <c r="I6367" t="s">
        <v>129</v>
      </c>
      <c r="J6367" t="s">
        <v>130</v>
      </c>
      <c r="K6367" t="s">
        <v>131</v>
      </c>
      <c r="L6367" t="s">
        <v>17480</v>
      </c>
      <c r="M6367" t="s">
        <v>17481</v>
      </c>
      <c r="N6367">
        <v>1.1316666660000001</v>
      </c>
      <c r="O6367">
        <v>0</v>
      </c>
      <c r="P6367">
        <v>60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67.900000000000006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2775650</v>
      </c>
      <c r="B6368">
        <v>1</v>
      </c>
      <c r="C6368" t="s">
        <v>76</v>
      </c>
      <c r="D6368" t="s">
        <v>93</v>
      </c>
      <c r="E6368" t="s">
        <v>126</v>
      </c>
      <c r="F6368" t="s">
        <v>17482</v>
      </c>
      <c r="G6368" t="s">
        <v>135</v>
      </c>
      <c r="H6368" t="s">
        <v>46</v>
      </c>
      <c r="I6368" t="s">
        <v>129</v>
      </c>
      <c r="J6368" t="s">
        <v>130</v>
      </c>
      <c r="K6368" t="s">
        <v>131</v>
      </c>
      <c r="L6368" t="s">
        <v>17483</v>
      </c>
      <c r="M6368" t="s">
        <v>17484</v>
      </c>
      <c r="N6368">
        <v>4.7741666660000002</v>
      </c>
      <c r="O6368">
        <v>0</v>
      </c>
      <c r="P6368">
        <v>26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124.128333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2775644</v>
      </c>
      <c r="B6369">
        <v>2</v>
      </c>
      <c r="C6369" t="s">
        <v>77</v>
      </c>
      <c r="D6369" t="s">
        <v>109</v>
      </c>
      <c r="E6369" t="s">
        <v>167</v>
      </c>
      <c r="F6369" t="s">
        <v>17485</v>
      </c>
      <c r="G6369" t="s">
        <v>227</v>
      </c>
      <c r="H6369" t="s">
        <v>46</v>
      </c>
      <c r="I6369" t="s">
        <v>129</v>
      </c>
      <c r="J6369" t="s">
        <v>130</v>
      </c>
      <c r="K6369" t="s">
        <v>131</v>
      </c>
      <c r="L6369" t="s">
        <v>17481</v>
      </c>
      <c r="M6369" t="s">
        <v>17486</v>
      </c>
      <c r="N6369">
        <v>0.17138888799999999</v>
      </c>
      <c r="O6369">
        <v>0</v>
      </c>
      <c r="P6369">
        <v>99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16.967500000000001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2775657</v>
      </c>
      <c r="B6370">
        <v>1</v>
      </c>
      <c r="C6370" t="s">
        <v>76</v>
      </c>
      <c r="D6370" t="s">
        <v>78</v>
      </c>
      <c r="E6370" t="s">
        <v>153</v>
      </c>
      <c r="F6370" t="s">
        <v>17487</v>
      </c>
      <c r="G6370" t="s">
        <v>155</v>
      </c>
      <c r="H6370" t="s">
        <v>46</v>
      </c>
      <c r="I6370" t="s">
        <v>129</v>
      </c>
      <c r="J6370" t="s">
        <v>130</v>
      </c>
      <c r="K6370" t="s">
        <v>131</v>
      </c>
      <c r="L6370" t="s">
        <v>17488</v>
      </c>
      <c r="M6370" t="s">
        <v>17489</v>
      </c>
      <c r="N6370">
        <v>3.8177777769999999</v>
      </c>
      <c r="O6370">
        <v>0</v>
      </c>
      <c r="P6370">
        <v>3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11.453333000000001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2775660</v>
      </c>
      <c r="B6371">
        <v>1</v>
      </c>
      <c r="C6371" t="s">
        <v>77</v>
      </c>
      <c r="D6371" t="s">
        <v>119</v>
      </c>
      <c r="E6371" t="s">
        <v>158</v>
      </c>
      <c r="F6371" t="s">
        <v>9116</v>
      </c>
      <c r="G6371" t="s">
        <v>199</v>
      </c>
      <c r="H6371" t="s">
        <v>47</v>
      </c>
      <c r="I6371" t="s">
        <v>129</v>
      </c>
      <c r="J6371" t="s">
        <v>130</v>
      </c>
      <c r="K6371" t="s">
        <v>131</v>
      </c>
      <c r="L6371" t="s">
        <v>17490</v>
      </c>
      <c r="M6371" t="s">
        <v>17491</v>
      </c>
      <c r="N6371">
        <v>0.78916666599999996</v>
      </c>
      <c r="O6371">
        <v>164</v>
      </c>
      <c r="P6371">
        <v>484</v>
      </c>
      <c r="Q6371">
        <v>0</v>
      </c>
      <c r="R6371">
        <v>0</v>
      </c>
      <c r="S6371">
        <v>0</v>
      </c>
      <c r="T6371">
        <v>0</v>
      </c>
      <c r="U6371">
        <v>129.42333300000001</v>
      </c>
      <c r="V6371">
        <v>381.95666599999998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2775666</v>
      </c>
      <c r="B6372">
        <v>1</v>
      </c>
      <c r="C6372" t="s">
        <v>76</v>
      </c>
      <c r="D6372" t="s">
        <v>88</v>
      </c>
      <c r="E6372" t="s">
        <v>153</v>
      </c>
      <c r="F6372" t="s">
        <v>17492</v>
      </c>
      <c r="G6372" t="s">
        <v>155</v>
      </c>
      <c r="H6372" t="s">
        <v>46</v>
      </c>
      <c r="I6372" t="s">
        <v>129</v>
      </c>
      <c r="J6372" t="s">
        <v>130</v>
      </c>
      <c r="K6372" t="s">
        <v>131</v>
      </c>
      <c r="L6372" t="s">
        <v>17493</v>
      </c>
      <c r="M6372" t="s">
        <v>17494</v>
      </c>
      <c r="N6372">
        <v>2.906666666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2.9066670000000001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2775664</v>
      </c>
      <c r="B6373">
        <v>1</v>
      </c>
      <c r="C6373" t="s">
        <v>77</v>
      </c>
      <c r="D6373" t="s">
        <v>124</v>
      </c>
      <c r="E6373" t="s">
        <v>158</v>
      </c>
      <c r="F6373" t="s">
        <v>1452</v>
      </c>
      <c r="G6373" t="s">
        <v>199</v>
      </c>
      <c r="H6373" t="s">
        <v>47</v>
      </c>
      <c r="I6373" t="s">
        <v>129</v>
      </c>
      <c r="J6373" t="s">
        <v>130</v>
      </c>
      <c r="K6373" t="s">
        <v>131</v>
      </c>
      <c r="L6373" t="s">
        <v>17495</v>
      </c>
      <c r="M6373" t="s">
        <v>17496</v>
      </c>
      <c r="N6373">
        <v>0.748611111</v>
      </c>
      <c r="O6373">
        <v>57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42.670833000000002</v>
      </c>
      <c r="V6373">
        <v>0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2775665</v>
      </c>
      <c r="B6374">
        <v>1</v>
      </c>
      <c r="C6374" t="s">
        <v>77</v>
      </c>
      <c r="D6374" t="s">
        <v>124</v>
      </c>
      <c r="E6374" t="s">
        <v>222</v>
      </c>
      <c r="F6374" t="s">
        <v>17497</v>
      </c>
      <c r="G6374" t="s">
        <v>199</v>
      </c>
      <c r="H6374" t="s">
        <v>47</v>
      </c>
      <c r="I6374" t="s">
        <v>129</v>
      </c>
      <c r="J6374" t="s">
        <v>130</v>
      </c>
      <c r="K6374" t="s">
        <v>131</v>
      </c>
      <c r="L6374" t="s">
        <v>17495</v>
      </c>
      <c r="M6374" t="s">
        <v>17498</v>
      </c>
      <c r="N6374">
        <v>2.8605555549999999</v>
      </c>
      <c r="O6374">
        <v>55</v>
      </c>
      <c r="P6374">
        <v>136</v>
      </c>
      <c r="Q6374">
        <v>0</v>
      </c>
      <c r="R6374">
        <v>0</v>
      </c>
      <c r="S6374">
        <v>0</v>
      </c>
      <c r="T6374">
        <v>0</v>
      </c>
      <c r="U6374">
        <v>157.330556</v>
      </c>
      <c r="V6374">
        <v>389.03555499999999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2775671</v>
      </c>
      <c r="B6375">
        <v>1</v>
      </c>
      <c r="C6375" t="s">
        <v>76</v>
      </c>
      <c r="D6375" t="s">
        <v>93</v>
      </c>
      <c r="E6375" t="s">
        <v>153</v>
      </c>
      <c r="F6375" t="s">
        <v>17499</v>
      </c>
      <c r="G6375" t="s">
        <v>155</v>
      </c>
      <c r="H6375" t="s">
        <v>46</v>
      </c>
      <c r="I6375" t="s">
        <v>129</v>
      </c>
      <c r="J6375" t="s">
        <v>130</v>
      </c>
      <c r="K6375" t="s">
        <v>131</v>
      </c>
      <c r="L6375" t="s">
        <v>17500</v>
      </c>
      <c r="M6375" t="s">
        <v>17501</v>
      </c>
      <c r="N6375">
        <v>4.0805555550000001</v>
      </c>
      <c r="O6375">
        <v>0</v>
      </c>
      <c r="P6375">
        <v>6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24.483332999999998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2775672</v>
      </c>
      <c r="B6376">
        <v>1</v>
      </c>
      <c r="C6376" t="s">
        <v>76</v>
      </c>
      <c r="D6376" t="s">
        <v>93</v>
      </c>
      <c r="E6376" t="s">
        <v>153</v>
      </c>
      <c r="F6376" t="s">
        <v>15355</v>
      </c>
      <c r="G6376" t="s">
        <v>155</v>
      </c>
      <c r="H6376" t="s">
        <v>46</v>
      </c>
      <c r="I6376" t="s">
        <v>129</v>
      </c>
      <c r="J6376" t="s">
        <v>130</v>
      </c>
      <c r="K6376" t="s">
        <v>131</v>
      </c>
      <c r="L6376" t="s">
        <v>17502</v>
      </c>
      <c r="M6376" t="s">
        <v>17503</v>
      </c>
      <c r="N6376">
        <v>2.528888888</v>
      </c>
      <c r="O6376">
        <v>0</v>
      </c>
      <c r="P6376">
        <v>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2.5288889999999999</v>
      </c>
      <c r="W6376">
        <v>0</v>
      </c>
      <c r="X6376">
        <v>0</v>
      </c>
      <c r="Y6376">
        <v>0</v>
      </c>
      <c r="Z6376">
        <v>0</v>
      </c>
    </row>
    <row r="6377" spans="1:26" x14ac:dyDescent="0.3">
      <c r="A6377">
        <v>2775676</v>
      </c>
      <c r="B6377">
        <v>1</v>
      </c>
      <c r="C6377" t="s">
        <v>76</v>
      </c>
      <c r="D6377" t="s">
        <v>101</v>
      </c>
      <c r="E6377" t="s">
        <v>153</v>
      </c>
      <c r="F6377" t="s">
        <v>17504</v>
      </c>
      <c r="G6377" t="s">
        <v>155</v>
      </c>
      <c r="H6377" t="s">
        <v>46</v>
      </c>
      <c r="I6377" t="s">
        <v>129</v>
      </c>
      <c r="J6377" t="s">
        <v>130</v>
      </c>
      <c r="K6377" t="s">
        <v>131</v>
      </c>
      <c r="L6377" t="s">
        <v>17505</v>
      </c>
      <c r="M6377" t="s">
        <v>17506</v>
      </c>
      <c r="N6377">
        <v>1.297222222</v>
      </c>
      <c r="O6377">
        <v>0</v>
      </c>
      <c r="P6377">
        <v>10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12.972222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2775673</v>
      </c>
      <c r="B6378">
        <v>1</v>
      </c>
      <c r="C6378" t="s">
        <v>77</v>
      </c>
      <c r="D6378" t="s">
        <v>123</v>
      </c>
      <c r="E6378" t="s">
        <v>163</v>
      </c>
      <c r="F6378" t="s">
        <v>17507</v>
      </c>
      <c r="G6378" t="s">
        <v>199</v>
      </c>
      <c r="H6378" t="s">
        <v>47</v>
      </c>
      <c r="I6378" t="s">
        <v>129</v>
      </c>
      <c r="J6378" t="s">
        <v>130</v>
      </c>
      <c r="K6378" t="s">
        <v>131</v>
      </c>
      <c r="L6378" t="s">
        <v>17508</v>
      </c>
      <c r="M6378" t="s">
        <v>17509</v>
      </c>
      <c r="N6378">
        <v>3.6177777770000001</v>
      </c>
      <c r="O6378">
        <v>0</v>
      </c>
      <c r="P6378">
        <v>449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1624.382222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2775677</v>
      </c>
      <c r="B6379">
        <v>1</v>
      </c>
      <c r="C6379" t="s">
        <v>77</v>
      </c>
      <c r="D6379" t="s">
        <v>117</v>
      </c>
      <c r="E6379" t="s">
        <v>145</v>
      </c>
      <c r="F6379" t="s">
        <v>17510</v>
      </c>
      <c r="G6379" t="s">
        <v>582</v>
      </c>
      <c r="H6379" t="s">
        <v>46</v>
      </c>
      <c r="I6379" t="s">
        <v>129</v>
      </c>
      <c r="J6379" t="s">
        <v>130</v>
      </c>
      <c r="K6379" t="s">
        <v>131</v>
      </c>
      <c r="L6379" t="s">
        <v>17511</v>
      </c>
      <c r="M6379" t="s">
        <v>17512</v>
      </c>
      <c r="N6379">
        <v>4.5422222220000004</v>
      </c>
      <c r="O6379">
        <v>0</v>
      </c>
      <c r="P6379">
        <v>0</v>
      </c>
      <c r="Q6379">
        <v>0</v>
      </c>
      <c r="R6379">
        <v>98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445.13777800000003</v>
      </c>
      <c r="Y6379">
        <v>0</v>
      </c>
      <c r="Z6379">
        <v>0</v>
      </c>
    </row>
    <row r="6380" spans="1:26" x14ac:dyDescent="0.3">
      <c r="A6380">
        <v>2775674</v>
      </c>
      <c r="B6380">
        <v>1</v>
      </c>
      <c r="C6380" t="s">
        <v>77</v>
      </c>
      <c r="D6380" t="s">
        <v>124</v>
      </c>
      <c r="E6380" t="s">
        <v>222</v>
      </c>
      <c r="F6380" t="s">
        <v>17513</v>
      </c>
      <c r="G6380" t="s">
        <v>344</v>
      </c>
      <c r="H6380" t="s">
        <v>47</v>
      </c>
      <c r="I6380" t="s">
        <v>129</v>
      </c>
      <c r="J6380" t="s">
        <v>130</v>
      </c>
      <c r="K6380" t="s">
        <v>142</v>
      </c>
      <c r="L6380" t="s">
        <v>17514</v>
      </c>
      <c r="M6380" t="s">
        <v>17515</v>
      </c>
      <c r="N6380">
        <v>1.7241666659999999</v>
      </c>
      <c r="O6380">
        <v>12</v>
      </c>
      <c r="P6380">
        <v>847</v>
      </c>
      <c r="Q6380">
        <v>0</v>
      </c>
      <c r="R6380">
        <v>0</v>
      </c>
      <c r="S6380">
        <v>0</v>
      </c>
      <c r="T6380">
        <v>0</v>
      </c>
      <c r="U6380">
        <v>20.69</v>
      </c>
      <c r="V6380">
        <v>1460.369166</v>
      </c>
      <c r="W6380">
        <v>0</v>
      </c>
      <c r="X6380">
        <v>0</v>
      </c>
      <c r="Y6380">
        <v>0</v>
      </c>
      <c r="Z6380">
        <v>0</v>
      </c>
    </row>
    <row r="6381" spans="1:26" x14ac:dyDescent="0.3">
      <c r="A6381">
        <v>2775675</v>
      </c>
      <c r="B6381">
        <v>1</v>
      </c>
      <c r="C6381" t="s">
        <v>76</v>
      </c>
      <c r="D6381" t="s">
        <v>97</v>
      </c>
      <c r="E6381" t="s">
        <v>126</v>
      </c>
      <c r="F6381" t="s">
        <v>10965</v>
      </c>
      <c r="G6381" t="s">
        <v>160</v>
      </c>
      <c r="H6381" t="s">
        <v>46</v>
      </c>
      <c r="I6381" t="s">
        <v>129</v>
      </c>
      <c r="J6381" t="s">
        <v>130</v>
      </c>
      <c r="K6381" t="s">
        <v>131</v>
      </c>
      <c r="L6381" t="s">
        <v>17516</v>
      </c>
      <c r="M6381" t="s">
        <v>17517</v>
      </c>
      <c r="N6381">
        <v>0.55333333299999998</v>
      </c>
      <c r="O6381">
        <v>0</v>
      </c>
      <c r="P6381">
        <v>96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53.12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2775680</v>
      </c>
      <c r="B6382">
        <v>1</v>
      </c>
      <c r="C6382" t="s">
        <v>76</v>
      </c>
      <c r="D6382" t="s">
        <v>102</v>
      </c>
      <c r="E6382" t="s">
        <v>145</v>
      </c>
      <c r="F6382" t="s">
        <v>17518</v>
      </c>
      <c r="G6382" t="s">
        <v>160</v>
      </c>
      <c r="H6382" t="s">
        <v>46</v>
      </c>
      <c r="I6382" t="s">
        <v>129</v>
      </c>
      <c r="J6382" t="s">
        <v>130</v>
      </c>
      <c r="K6382" t="s">
        <v>131</v>
      </c>
      <c r="L6382" t="s">
        <v>17519</v>
      </c>
      <c r="M6382" t="s">
        <v>17520</v>
      </c>
      <c r="N6382">
        <v>1.440555555</v>
      </c>
      <c r="O6382">
        <v>0</v>
      </c>
      <c r="P6382">
        <v>48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69.146666999999994</v>
      </c>
      <c r="W6382">
        <v>0</v>
      </c>
      <c r="X6382">
        <v>0</v>
      </c>
      <c r="Y6382">
        <v>0</v>
      </c>
      <c r="Z6382">
        <v>0</v>
      </c>
    </row>
    <row r="6383" spans="1:26" x14ac:dyDescent="0.3">
      <c r="A6383">
        <v>2775678</v>
      </c>
      <c r="B6383">
        <v>1</v>
      </c>
      <c r="C6383" t="s">
        <v>76</v>
      </c>
      <c r="D6383" t="s">
        <v>93</v>
      </c>
      <c r="E6383" t="s">
        <v>222</v>
      </c>
      <c r="F6383" t="s">
        <v>5819</v>
      </c>
      <c r="G6383" t="s">
        <v>199</v>
      </c>
      <c r="H6383" t="s">
        <v>47</v>
      </c>
      <c r="I6383" t="s">
        <v>129</v>
      </c>
      <c r="J6383" t="s">
        <v>130</v>
      </c>
      <c r="K6383" t="s">
        <v>131</v>
      </c>
      <c r="L6383" t="s">
        <v>17521</v>
      </c>
      <c r="M6383" t="s">
        <v>17522</v>
      </c>
      <c r="N6383">
        <v>0.88111111099999995</v>
      </c>
      <c r="O6383">
        <v>3</v>
      </c>
      <c r="P6383">
        <v>3935</v>
      </c>
      <c r="Q6383">
        <v>0</v>
      </c>
      <c r="R6383">
        <v>0</v>
      </c>
      <c r="S6383">
        <v>0</v>
      </c>
      <c r="T6383">
        <v>0</v>
      </c>
      <c r="U6383">
        <v>2.6433330000000002</v>
      </c>
      <c r="V6383">
        <v>3467.1722220000001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2775684</v>
      </c>
      <c r="B6384">
        <v>1</v>
      </c>
      <c r="C6384" t="s">
        <v>77</v>
      </c>
      <c r="D6384" t="s">
        <v>123</v>
      </c>
      <c r="E6384" t="s">
        <v>163</v>
      </c>
      <c r="F6384" t="s">
        <v>3649</v>
      </c>
      <c r="G6384" t="s">
        <v>199</v>
      </c>
      <c r="H6384" t="s">
        <v>47</v>
      </c>
      <c r="I6384" t="s">
        <v>129</v>
      </c>
      <c r="J6384" t="s">
        <v>130</v>
      </c>
      <c r="K6384" t="s">
        <v>131</v>
      </c>
      <c r="L6384" t="s">
        <v>17523</v>
      </c>
      <c r="M6384" t="s">
        <v>17524</v>
      </c>
      <c r="N6384">
        <v>1.376666666</v>
      </c>
      <c r="O6384">
        <v>116</v>
      </c>
      <c r="P6384">
        <v>720</v>
      </c>
      <c r="Q6384">
        <v>0</v>
      </c>
      <c r="R6384">
        <v>0</v>
      </c>
      <c r="S6384">
        <v>0</v>
      </c>
      <c r="T6384">
        <v>0</v>
      </c>
      <c r="U6384">
        <v>159.693333</v>
      </c>
      <c r="V6384">
        <v>991.2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2775686</v>
      </c>
      <c r="B6385">
        <v>1</v>
      </c>
      <c r="C6385" t="s">
        <v>76</v>
      </c>
      <c r="D6385" t="s">
        <v>78</v>
      </c>
      <c r="E6385" t="s">
        <v>145</v>
      </c>
      <c r="F6385" t="s">
        <v>17525</v>
      </c>
      <c r="G6385" t="s">
        <v>128</v>
      </c>
      <c r="H6385" t="s">
        <v>46</v>
      </c>
      <c r="I6385" t="s">
        <v>129</v>
      </c>
      <c r="J6385" t="s">
        <v>130</v>
      </c>
      <c r="K6385" t="s">
        <v>131</v>
      </c>
      <c r="L6385" t="s">
        <v>17526</v>
      </c>
      <c r="M6385" t="s">
        <v>17527</v>
      </c>
      <c r="N6385">
        <v>3.5044444440000002</v>
      </c>
      <c r="O6385">
        <v>0</v>
      </c>
      <c r="P6385">
        <v>25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87.611110999999994</v>
      </c>
      <c r="W6385">
        <v>0</v>
      </c>
      <c r="X6385">
        <v>0</v>
      </c>
      <c r="Y6385">
        <v>0</v>
      </c>
      <c r="Z6385">
        <v>0</v>
      </c>
    </row>
    <row r="6386" spans="1:26" x14ac:dyDescent="0.3">
      <c r="A6386">
        <v>2775683</v>
      </c>
      <c r="B6386">
        <v>1</v>
      </c>
      <c r="C6386" t="s">
        <v>76</v>
      </c>
      <c r="D6386" t="s">
        <v>92</v>
      </c>
      <c r="E6386" t="s">
        <v>158</v>
      </c>
      <c r="F6386" t="s">
        <v>17528</v>
      </c>
      <c r="G6386" t="s">
        <v>348</v>
      </c>
      <c r="H6386" t="s">
        <v>47</v>
      </c>
      <c r="I6386" t="s">
        <v>129</v>
      </c>
      <c r="J6386" t="s">
        <v>130</v>
      </c>
      <c r="K6386" t="s">
        <v>142</v>
      </c>
      <c r="L6386" t="s">
        <v>17529</v>
      </c>
      <c r="M6386" t="s">
        <v>17530</v>
      </c>
      <c r="N6386">
        <v>12.171666666</v>
      </c>
      <c r="O6386">
        <v>0</v>
      </c>
      <c r="P6386">
        <v>0</v>
      </c>
      <c r="Q6386">
        <v>26</v>
      </c>
      <c r="R6386">
        <v>1263</v>
      </c>
      <c r="S6386">
        <v>0</v>
      </c>
      <c r="T6386">
        <v>0</v>
      </c>
      <c r="U6386">
        <v>0</v>
      </c>
      <c r="V6386">
        <v>0</v>
      </c>
      <c r="W6386">
        <v>316.46333299999998</v>
      </c>
      <c r="X6386">
        <v>15372.814999</v>
      </c>
      <c r="Y6386">
        <v>0</v>
      </c>
      <c r="Z6386">
        <v>0</v>
      </c>
    </row>
    <row r="6387" spans="1:26" x14ac:dyDescent="0.3">
      <c r="A6387">
        <v>2775697</v>
      </c>
      <c r="B6387">
        <v>1</v>
      </c>
      <c r="C6387" t="s">
        <v>76</v>
      </c>
      <c r="D6387" t="s">
        <v>84</v>
      </c>
      <c r="E6387" t="s">
        <v>163</v>
      </c>
      <c r="F6387" t="s">
        <v>17531</v>
      </c>
      <c r="G6387" t="s">
        <v>344</v>
      </c>
      <c r="H6387" t="s">
        <v>47</v>
      </c>
      <c r="I6387" t="s">
        <v>129</v>
      </c>
      <c r="J6387" t="s">
        <v>130</v>
      </c>
      <c r="K6387" t="s">
        <v>142</v>
      </c>
      <c r="L6387" t="s">
        <v>17532</v>
      </c>
      <c r="M6387" t="s">
        <v>17533</v>
      </c>
      <c r="N6387">
        <v>5.2297222220000004</v>
      </c>
      <c r="O6387">
        <v>19</v>
      </c>
      <c r="P6387">
        <v>996</v>
      </c>
      <c r="Q6387">
        <v>0</v>
      </c>
      <c r="R6387">
        <v>0</v>
      </c>
      <c r="S6387">
        <v>0</v>
      </c>
      <c r="T6387">
        <v>0</v>
      </c>
      <c r="U6387">
        <v>99.364722</v>
      </c>
      <c r="V6387">
        <v>5208.8033329999998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2775689</v>
      </c>
      <c r="B6388">
        <v>1</v>
      </c>
      <c r="C6388" t="s">
        <v>76</v>
      </c>
      <c r="D6388" t="s">
        <v>104</v>
      </c>
      <c r="E6388" t="s">
        <v>167</v>
      </c>
      <c r="F6388" t="s">
        <v>17534</v>
      </c>
      <c r="G6388" t="s">
        <v>348</v>
      </c>
      <c r="H6388" t="s">
        <v>46</v>
      </c>
      <c r="I6388" t="s">
        <v>129</v>
      </c>
      <c r="J6388" t="s">
        <v>130</v>
      </c>
      <c r="K6388" t="s">
        <v>142</v>
      </c>
      <c r="L6388" t="s">
        <v>17535</v>
      </c>
      <c r="M6388" t="s">
        <v>17536</v>
      </c>
      <c r="N6388">
        <v>5.7847222220000001</v>
      </c>
      <c r="O6388">
        <v>0</v>
      </c>
      <c r="P6388">
        <v>0</v>
      </c>
      <c r="Q6388">
        <v>0</v>
      </c>
      <c r="R6388">
        <v>256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1480.8888890000001</v>
      </c>
      <c r="Y6388">
        <v>0</v>
      </c>
      <c r="Z6388">
        <v>0</v>
      </c>
    </row>
    <row r="6389" spans="1:26" x14ac:dyDescent="0.3">
      <c r="A6389">
        <v>2775691</v>
      </c>
      <c r="B6389">
        <v>1</v>
      </c>
      <c r="C6389" t="s">
        <v>76</v>
      </c>
      <c r="D6389" t="s">
        <v>80</v>
      </c>
      <c r="E6389" t="s">
        <v>167</v>
      </c>
      <c r="F6389" t="s">
        <v>17537</v>
      </c>
      <c r="G6389" t="s">
        <v>344</v>
      </c>
      <c r="H6389" t="s">
        <v>46</v>
      </c>
      <c r="I6389" t="s">
        <v>129</v>
      </c>
      <c r="J6389" t="s">
        <v>130</v>
      </c>
      <c r="K6389" t="s">
        <v>142</v>
      </c>
      <c r="L6389" t="s">
        <v>17538</v>
      </c>
      <c r="M6389" t="s">
        <v>17539</v>
      </c>
      <c r="N6389">
        <v>4.9211111110000001</v>
      </c>
      <c r="O6389">
        <v>0</v>
      </c>
      <c r="P6389">
        <v>352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1732.2311110000001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2775693</v>
      </c>
      <c r="B6390">
        <v>1</v>
      </c>
      <c r="C6390" t="s">
        <v>76</v>
      </c>
      <c r="D6390" t="s">
        <v>81</v>
      </c>
      <c r="E6390" t="s">
        <v>153</v>
      </c>
      <c r="F6390" t="s">
        <v>17540</v>
      </c>
      <c r="G6390" t="s">
        <v>155</v>
      </c>
      <c r="H6390" t="s">
        <v>46</v>
      </c>
      <c r="I6390" t="s">
        <v>129</v>
      </c>
      <c r="J6390" t="s">
        <v>130</v>
      </c>
      <c r="K6390" t="s">
        <v>131</v>
      </c>
      <c r="L6390" t="s">
        <v>17541</v>
      </c>
      <c r="M6390" t="s">
        <v>17542</v>
      </c>
      <c r="N6390">
        <v>1.571388888</v>
      </c>
      <c r="O6390">
        <v>0</v>
      </c>
      <c r="P6390">
        <v>12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18.856667000000002</v>
      </c>
      <c r="W6390">
        <v>0</v>
      </c>
      <c r="X6390">
        <v>0</v>
      </c>
      <c r="Y6390">
        <v>0</v>
      </c>
      <c r="Z6390">
        <v>0</v>
      </c>
    </row>
    <row r="6391" spans="1:26" x14ac:dyDescent="0.3">
      <c r="A6391">
        <v>2775694</v>
      </c>
      <c r="B6391">
        <v>1</v>
      </c>
      <c r="C6391" t="s">
        <v>76</v>
      </c>
      <c r="D6391" t="s">
        <v>86</v>
      </c>
      <c r="E6391" t="s">
        <v>126</v>
      </c>
      <c r="F6391" t="s">
        <v>17272</v>
      </c>
      <c r="G6391" t="s">
        <v>128</v>
      </c>
      <c r="H6391" t="s">
        <v>46</v>
      </c>
      <c r="I6391" t="s">
        <v>129</v>
      </c>
      <c r="J6391" t="s">
        <v>130</v>
      </c>
      <c r="K6391" t="s">
        <v>131</v>
      </c>
      <c r="L6391" t="s">
        <v>17543</v>
      </c>
      <c r="M6391" t="s">
        <v>17544</v>
      </c>
      <c r="N6391">
        <v>2.184722222</v>
      </c>
      <c r="O6391">
        <v>0</v>
      </c>
      <c r="P6391">
        <v>187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408.54305599999998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2775692</v>
      </c>
      <c r="B6392">
        <v>1</v>
      </c>
      <c r="C6392" t="s">
        <v>76</v>
      </c>
      <c r="D6392" t="s">
        <v>99</v>
      </c>
      <c r="E6392" t="s">
        <v>138</v>
      </c>
      <c r="F6392" t="s">
        <v>7875</v>
      </c>
      <c r="G6392" t="s">
        <v>348</v>
      </c>
      <c r="H6392" t="s">
        <v>47</v>
      </c>
      <c r="I6392" t="s">
        <v>129</v>
      </c>
      <c r="J6392" t="s">
        <v>130</v>
      </c>
      <c r="K6392" t="s">
        <v>142</v>
      </c>
      <c r="L6392" t="s">
        <v>17545</v>
      </c>
      <c r="M6392" t="s">
        <v>17546</v>
      </c>
      <c r="N6392">
        <v>8.1183333330000007</v>
      </c>
      <c r="O6392">
        <v>66</v>
      </c>
      <c r="P6392">
        <v>123</v>
      </c>
      <c r="Q6392">
        <v>0</v>
      </c>
      <c r="R6392">
        <v>0</v>
      </c>
      <c r="S6392">
        <v>0</v>
      </c>
      <c r="T6392">
        <v>0</v>
      </c>
      <c r="U6392">
        <v>535.80999999999995</v>
      </c>
      <c r="V6392">
        <v>998.55499999999995</v>
      </c>
      <c r="W6392">
        <v>0</v>
      </c>
      <c r="X6392">
        <v>0</v>
      </c>
      <c r="Y6392">
        <v>0</v>
      </c>
      <c r="Z6392">
        <v>0</v>
      </c>
    </row>
    <row r="6393" spans="1:26" x14ac:dyDescent="0.3">
      <c r="A6393">
        <v>2775695</v>
      </c>
      <c r="B6393">
        <v>1</v>
      </c>
      <c r="C6393" t="s">
        <v>76</v>
      </c>
      <c r="D6393" t="s">
        <v>101</v>
      </c>
      <c r="E6393" t="s">
        <v>126</v>
      </c>
      <c r="F6393" t="s">
        <v>15829</v>
      </c>
      <c r="G6393" t="s">
        <v>344</v>
      </c>
      <c r="H6393" t="s">
        <v>46</v>
      </c>
      <c r="I6393" t="s">
        <v>129</v>
      </c>
      <c r="J6393" t="s">
        <v>130</v>
      </c>
      <c r="K6393" t="s">
        <v>142</v>
      </c>
      <c r="L6393" t="s">
        <v>17547</v>
      </c>
      <c r="M6393" t="s">
        <v>17548</v>
      </c>
      <c r="N6393">
        <v>8.5602777769999996</v>
      </c>
      <c r="O6393">
        <v>0</v>
      </c>
      <c r="P6393">
        <v>22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188.326111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2775700</v>
      </c>
      <c r="B6394">
        <v>1</v>
      </c>
      <c r="C6394" t="s">
        <v>77</v>
      </c>
      <c r="D6394" t="s">
        <v>124</v>
      </c>
      <c r="E6394" t="s">
        <v>163</v>
      </c>
      <c r="F6394" t="s">
        <v>17549</v>
      </c>
      <c r="G6394" t="s">
        <v>1097</v>
      </c>
      <c r="H6394" t="s">
        <v>47</v>
      </c>
      <c r="I6394" t="s">
        <v>129</v>
      </c>
      <c r="J6394" t="s">
        <v>130</v>
      </c>
      <c r="K6394" t="s">
        <v>131</v>
      </c>
      <c r="L6394" t="s">
        <v>17550</v>
      </c>
      <c r="M6394" t="s">
        <v>17551</v>
      </c>
      <c r="N6394">
        <v>5.4105555550000002</v>
      </c>
      <c r="O6394">
        <v>0</v>
      </c>
      <c r="P6394">
        <v>94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508.59222199999999</v>
      </c>
      <c r="W6394">
        <v>0</v>
      </c>
      <c r="X6394">
        <v>0</v>
      </c>
      <c r="Y6394">
        <v>0</v>
      </c>
      <c r="Z6394">
        <v>0</v>
      </c>
    </row>
    <row r="6395" spans="1:26" x14ac:dyDescent="0.3">
      <c r="A6395">
        <v>2775699</v>
      </c>
      <c r="B6395">
        <v>1</v>
      </c>
      <c r="C6395" t="s">
        <v>76</v>
      </c>
      <c r="D6395" t="s">
        <v>103</v>
      </c>
      <c r="E6395" t="s">
        <v>222</v>
      </c>
      <c r="F6395" t="s">
        <v>17552</v>
      </c>
      <c r="G6395" t="s">
        <v>199</v>
      </c>
      <c r="H6395" t="s">
        <v>47</v>
      </c>
      <c r="I6395" t="s">
        <v>129</v>
      </c>
      <c r="J6395" t="s">
        <v>130</v>
      </c>
      <c r="K6395" t="s">
        <v>131</v>
      </c>
      <c r="L6395" t="s">
        <v>17553</v>
      </c>
      <c r="M6395" t="s">
        <v>17554</v>
      </c>
      <c r="N6395">
        <v>0.59027777699999995</v>
      </c>
      <c r="O6395">
        <v>0</v>
      </c>
      <c r="P6395">
        <v>0</v>
      </c>
      <c r="Q6395">
        <v>50</v>
      </c>
      <c r="R6395">
        <v>10593</v>
      </c>
      <c r="S6395">
        <v>12</v>
      </c>
      <c r="T6395">
        <v>37</v>
      </c>
      <c r="U6395">
        <v>0</v>
      </c>
      <c r="V6395">
        <v>0</v>
      </c>
      <c r="W6395">
        <v>29.513888999999999</v>
      </c>
      <c r="X6395">
        <v>6252.812492</v>
      </c>
      <c r="Y6395">
        <v>7.0833329999999997</v>
      </c>
      <c r="Z6395">
        <v>21.840278000000001</v>
      </c>
    </row>
    <row r="6396" spans="1:26" x14ac:dyDescent="0.3">
      <c r="A6396">
        <v>2775704</v>
      </c>
      <c r="B6396">
        <v>1</v>
      </c>
      <c r="C6396" t="s">
        <v>76</v>
      </c>
      <c r="D6396" t="s">
        <v>90</v>
      </c>
      <c r="E6396" t="s">
        <v>167</v>
      </c>
      <c r="F6396" t="s">
        <v>17555</v>
      </c>
      <c r="G6396" t="s">
        <v>160</v>
      </c>
      <c r="H6396" t="s">
        <v>46</v>
      </c>
      <c r="I6396" t="s">
        <v>129</v>
      </c>
      <c r="J6396" t="s">
        <v>130</v>
      </c>
      <c r="K6396" t="s">
        <v>131</v>
      </c>
      <c r="L6396" t="s">
        <v>17556</v>
      </c>
      <c r="M6396" t="s">
        <v>17557</v>
      </c>
      <c r="N6396">
        <v>2.0975000000000001</v>
      </c>
      <c r="O6396">
        <v>0</v>
      </c>
      <c r="P6396">
        <v>185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388.03750000000002</v>
      </c>
      <c r="W6396">
        <v>0</v>
      </c>
      <c r="X6396">
        <v>0</v>
      </c>
      <c r="Y6396">
        <v>0</v>
      </c>
      <c r="Z6396">
        <v>0</v>
      </c>
    </row>
    <row r="6397" spans="1:26" x14ac:dyDescent="0.3">
      <c r="A6397">
        <v>2775701</v>
      </c>
      <c r="B6397">
        <v>1</v>
      </c>
      <c r="C6397" t="s">
        <v>76</v>
      </c>
      <c r="D6397" t="s">
        <v>103</v>
      </c>
      <c r="E6397" t="s">
        <v>158</v>
      </c>
      <c r="F6397" t="s">
        <v>6530</v>
      </c>
      <c r="G6397" t="s">
        <v>199</v>
      </c>
      <c r="H6397" t="s">
        <v>47</v>
      </c>
      <c r="I6397" t="s">
        <v>129</v>
      </c>
      <c r="J6397" t="s">
        <v>130</v>
      </c>
      <c r="K6397" t="s">
        <v>131</v>
      </c>
      <c r="L6397" t="s">
        <v>17558</v>
      </c>
      <c r="M6397" t="s">
        <v>17559</v>
      </c>
      <c r="N6397">
        <v>0.52416666599999995</v>
      </c>
      <c r="O6397">
        <v>0</v>
      </c>
      <c r="P6397">
        <v>0</v>
      </c>
      <c r="Q6397">
        <v>7</v>
      </c>
      <c r="R6397">
        <v>221</v>
      </c>
      <c r="S6397">
        <v>58</v>
      </c>
      <c r="T6397">
        <v>213</v>
      </c>
      <c r="U6397">
        <v>0</v>
      </c>
      <c r="V6397">
        <v>0</v>
      </c>
      <c r="W6397">
        <v>3.6691669999999998</v>
      </c>
      <c r="X6397">
        <v>115.840833</v>
      </c>
      <c r="Y6397">
        <v>30.401667</v>
      </c>
      <c r="Z6397">
        <v>111.64749999999999</v>
      </c>
    </row>
    <row r="6398" spans="1:26" x14ac:dyDescent="0.3">
      <c r="A6398">
        <v>2775703</v>
      </c>
      <c r="B6398">
        <v>1</v>
      </c>
      <c r="C6398" t="s">
        <v>76</v>
      </c>
      <c r="D6398" t="s">
        <v>90</v>
      </c>
      <c r="E6398" t="s">
        <v>138</v>
      </c>
      <c r="F6398" t="s">
        <v>4832</v>
      </c>
      <c r="G6398" t="s">
        <v>199</v>
      </c>
      <c r="H6398" t="s">
        <v>47</v>
      </c>
      <c r="I6398" t="s">
        <v>129</v>
      </c>
      <c r="J6398" t="s">
        <v>130</v>
      </c>
      <c r="K6398" t="s">
        <v>131</v>
      </c>
      <c r="L6398" t="s">
        <v>17558</v>
      </c>
      <c r="M6398" t="s">
        <v>17560</v>
      </c>
      <c r="N6398">
        <v>7.7777777000000006E-2</v>
      </c>
      <c r="O6398">
        <v>34</v>
      </c>
      <c r="P6398">
        <v>152</v>
      </c>
      <c r="Q6398">
        <v>8</v>
      </c>
      <c r="R6398">
        <v>7</v>
      </c>
      <c r="S6398">
        <v>107</v>
      </c>
      <c r="T6398">
        <v>1470</v>
      </c>
      <c r="U6398">
        <v>2.644444</v>
      </c>
      <c r="V6398">
        <v>11.822222</v>
      </c>
      <c r="W6398">
        <v>0.62222200000000005</v>
      </c>
      <c r="X6398">
        <v>0.54444400000000004</v>
      </c>
      <c r="Y6398">
        <v>8.322222</v>
      </c>
      <c r="Z6398">
        <v>114.333332</v>
      </c>
    </row>
    <row r="6399" spans="1:26" x14ac:dyDescent="0.3">
      <c r="A6399">
        <v>2775705</v>
      </c>
      <c r="B6399">
        <v>1</v>
      </c>
      <c r="C6399" t="s">
        <v>76</v>
      </c>
      <c r="D6399" t="s">
        <v>78</v>
      </c>
      <c r="E6399" t="s">
        <v>153</v>
      </c>
      <c r="F6399" t="s">
        <v>15682</v>
      </c>
      <c r="G6399" t="s">
        <v>249</v>
      </c>
      <c r="H6399" t="s">
        <v>46</v>
      </c>
      <c r="I6399" t="s">
        <v>129</v>
      </c>
      <c r="J6399" t="s">
        <v>130</v>
      </c>
      <c r="K6399" t="s">
        <v>131</v>
      </c>
      <c r="L6399" t="s">
        <v>17561</v>
      </c>
      <c r="M6399" t="s">
        <v>17562</v>
      </c>
      <c r="N6399">
        <v>2.713333333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2.713333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2775709</v>
      </c>
      <c r="B6400">
        <v>1</v>
      </c>
      <c r="C6400" t="s">
        <v>76</v>
      </c>
      <c r="D6400" t="s">
        <v>79</v>
      </c>
      <c r="E6400" t="s">
        <v>126</v>
      </c>
      <c r="F6400" t="s">
        <v>17563</v>
      </c>
      <c r="G6400" t="s">
        <v>128</v>
      </c>
      <c r="H6400" t="s">
        <v>46</v>
      </c>
      <c r="I6400" t="s">
        <v>129</v>
      </c>
      <c r="J6400" t="s">
        <v>130</v>
      </c>
      <c r="K6400" t="s">
        <v>131</v>
      </c>
      <c r="L6400" t="s">
        <v>17564</v>
      </c>
      <c r="M6400" t="s">
        <v>17565</v>
      </c>
      <c r="N6400">
        <v>1.8025</v>
      </c>
      <c r="O6400">
        <v>0</v>
      </c>
      <c r="P6400">
        <v>228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410.97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2775707</v>
      </c>
      <c r="B6401">
        <v>1</v>
      </c>
      <c r="C6401" t="s">
        <v>76</v>
      </c>
      <c r="D6401" t="s">
        <v>100</v>
      </c>
      <c r="E6401" t="s">
        <v>138</v>
      </c>
      <c r="F6401" t="s">
        <v>14164</v>
      </c>
      <c r="G6401" t="s">
        <v>417</v>
      </c>
      <c r="H6401" t="s">
        <v>47</v>
      </c>
      <c r="I6401" t="s">
        <v>129</v>
      </c>
      <c r="J6401" t="s">
        <v>130</v>
      </c>
      <c r="K6401" t="s">
        <v>142</v>
      </c>
      <c r="L6401" t="s">
        <v>17566</v>
      </c>
      <c r="M6401" t="s">
        <v>17567</v>
      </c>
      <c r="N6401">
        <v>2.8019444440000001</v>
      </c>
      <c r="O6401">
        <v>106</v>
      </c>
      <c r="P6401">
        <v>89</v>
      </c>
      <c r="Q6401">
        <v>0</v>
      </c>
      <c r="R6401">
        <v>0</v>
      </c>
      <c r="S6401">
        <v>0</v>
      </c>
      <c r="T6401">
        <v>0</v>
      </c>
      <c r="U6401">
        <v>297.00611099999998</v>
      </c>
      <c r="V6401">
        <v>249.37305599999999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2775711</v>
      </c>
      <c r="B6402">
        <v>1</v>
      </c>
      <c r="C6402" t="s">
        <v>77</v>
      </c>
      <c r="D6402" t="s">
        <v>124</v>
      </c>
      <c r="E6402" t="s">
        <v>167</v>
      </c>
      <c r="F6402" t="s">
        <v>17568</v>
      </c>
      <c r="G6402" t="s">
        <v>348</v>
      </c>
      <c r="H6402" t="s">
        <v>46</v>
      </c>
      <c r="I6402" t="s">
        <v>129</v>
      </c>
      <c r="J6402" t="s">
        <v>130</v>
      </c>
      <c r="K6402" t="s">
        <v>142</v>
      </c>
      <c r="L6402" t="s">
        <v>17569</v>
      </c>
      <c r="M6402" t="s">
        <v>17570</v>
      </c>
      <c r="N6402">
        <v>3.0038888880000001</v>
      </c>
      <c r="O6402">
        <v>0</v>
      </c>
      <c r="P6402">
        <v>1065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3199.141666</v>
      </c>
      <c r="W6402">
        <v>0</v>
      </c>
      <c r="X6402">
        <v>0</v>
      </c>
      <c r="Y6402">
        <v>0</v>
      </c>
      <c r="Z6402">
        <v>0</v>
      </c>
    </row>
    <row r="6403" spans="1:26" x14ac:dyDescent="0.3">
      <c r="A6403">
        <v>2775715</v>
      </c>
      <c r="B6403">
        <v>1</v>
      </c>
      <c r="C6403" t="s">
        <v>76</v>
      </c>
      <c r="D6403" t="s">
        <v>78</v>
      </c>
      <c r="E6403" t="s">
        <v>145</v>
      </c>
      <c r="F6403" t="s">
        <v>17571</v>
      </c>
      <c r="G6403" t="s">
        <v>160</v>
      </c>
      <c r="H6403" t="s">
        <v>46</v>
      </c>
      <c r="I6403" t="s">
        <v>129</v>
      </c>
      <c r="J6403" t="s">
        <v>130</v>
      </c>
      <c r="K6403" t="s">
        <v>131</v>
      </c>
      <c r="L6403" t="s">
        <v>17572</v>
      </c>
      <c r="M6403" t="s">
        <v>17573</v>
      </c>
      <c r="N6403">
        <v>1.235833333</v>
      </c>
      <c r="O6403">
        <v>0</v>
      </c>
      <c r="P6403">
        <v>87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107.5175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2775716</v>
      </c>
      <c r="B6404">
        <v>1</v>
      </c>
      <c r="C6404" t="s">
        <v>77</v>
      </c>
      <c r="D6404" t="s">
        <v>116</v>
      </c>
      <c r="E6404" t="s">
        <v>158</v>
      </c>
      <c r="F6404" t="s">
        <v>15954</v>
      </c>
      <c r="G6404" t="s">
        <v>199</v>
      </c>
      <c r="H6404" t="s">
        <v>47</v>
      </c>
      <c r="I6404" t="s">
        <v>129</v>
      </c>
      <c r="J6404" t="s">
        <v>130</v>
      </c>
      <c r="K6404" t="s">
        <v>131</v>
      </c>
      <c r="L6404" t="s">
        <v>17574</v>
      </c>
      <c r="M6404" t="s">
        <v>17575</v>
      </c>
      <c r="N6404">
        <v>1.6488888880000001</v>
      </c>
      <c r="O6404">
        <v>42</v>
      </c>
      <c r="P6404">
        <v>43</v>
      </c>
      <c r="Q6404">
        <v>2</v>
      </c>
      <c r="R6404">
        <v>0</v>
      </c>
      <c r="S6404">
        <v>0</v>
      </c>
      <c r="T6404">
        <v>0</v>
      </c>
      <c r="U6404">
        <v>69.253332999999998</v>
      </c>
      <c r="V6404">
        <v>70.902221999999995</v>
      </c>
      <c r="W6404">
        <v>3.2977780000000001</v>
      </c>
      <c r="X6404">
        <v>0</v>
      </c>
      <c r="Y6404">
        <v>0</v>
      </c>
      <c r="Z6404">
        <v>0</v>
      </c>
    </row>
    <row r="6405" spans="1:26" x14ac:dyDescent="0.3">
      <c r="A6405">
        <v>2775717</v>
      </c>
      <c r="B6405">
        <v>1</v>
      </c>
      <c r="C6405" t="s">
        <v>76</v>
      </c>
      <c r="D6405" t="s">
        <v>86</v>
      </c>
      <c r="E6405" t="s">
        <v>126</v>
      </c>
      <c r="F6405" t="s">
        <v>17576</v>
      </c>
      <c r="G6405" t="s">
        <v>348</v>
      </c>
      <c r="H6405" t="s">
        <v>46</v>
      </c>
      <c r="I6405" t="s">
        <v>129</v>
      </c>
      <c r="J6405" t="s">
        <v>130</v>
      </c>
      <c r="K6405" t="s">
        <v>142</v>
      </c>
      <c r="L6405" t="s">
        <v>17577</v>
      </c>
      <c r="M6405" t="s">
        <v>17578</v>
      </c>
      <c r="N6405">
        <v>2.2522222219999999</v>
      </c>
      <c r="O6405">
        <v>0</v>
      </c>
      <c r="P6405">
        <v>16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36.035556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2775734</v>
      </c>
      <c r="B6406">
        <v>1</v>
      </c>
      <c r="C6406" t="s">
        <v>76</v>
      </c>
      <c r="D6406" t="s">
        <v>81</v>
      </c>
      <c r="E6406" t="s">
        <v>153</v>
      </c>
      <c r="F6406" t="s">
        <v>17579</v>
      </c>
      <c r="G6406" t="s">
        <v>155</v>
      </c>
      <c r="H6406" t="s">
        <v>46</v>
      </c>
      <c r="I6406" t="s">
        <v>129</v>
      </c>
      <c r="J6406" t="s">
        <v>130</v>
      </c>
      <c r="K6406" t="s">
        <v>131</v>
      </c>
      <c r="L6406" t="s">
        <v>17580</v>
      </c>
      <c r="M6406" t="s">
        <v>17581</v>
      </c>
      <c r="N6406">
        <v>5.7352777770000003</v>
      </c>
      <c r="O6406">
        <v>0</v>
      </c>
      <c r="P6406">
        <v>18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103.235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2775723</v>
      </c>
      <c r="B6407">
        <v>1</v>
      </c>
      <c r="C6407" t="s">
        <v>76</v>
      </c>
      <c r="D6407" t="s">
        <v>95</v>
      </c>
      <c r="E6407" t="s">
        <v>163</v>
      </c>
      <c r="F6407" t="s">
        <v>11842</v>
      </c>
      <c r="G6407" t="s">
        <v>348</v>
      </c>
      <c r="H6407" t="s">
        <v>47</v>
      </c>
      <c r="I6407" t="s">
        <v>129</v>
      </c>
      <c r="J6407" t="s">
        <v>130</v>
      </c>
      <c r="K6407" t="s">
        <v>142</v>
      </c>
      <c r="L6407" t="s">
        <v>17582</v>
      </c>
      <c r="M6407" t="s">
        <v>17583</v>
      </c>
      <c r="N6407">
        <v>7.4361111109999998</v>
      </c>
      <c r="O6407">
        <v>10</v>
      </c>
      <c r="P6407">
        <v>1046</v>
      </c>
      <c r="Q6407">
        <v>0</v>
      </c>
      <c r="R6407">
        <v>0</v>
      </c>
      <c r="S6407">
        <v>0</v>
      </c>
      <c r="T6407">
        <v>0</v>
      </c>
      <c r="U6407">
        <v>74.361110999999994</v>
      </c>
      <c r="V6407">
        <v>7778.1722220000001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2775725</v>
      </c>
      <c r="B6408">
        <v>1</v>
      </c>
      <c r="C6408" t="s">
        <v>76</v>
      </c>
      <c r="D6408" t="s">
        <v>104</v>
      </c>
      <c r="E6408" t="s">
        <v>167</v>
      </c>
      <c r="F6408" t="s">
        <v>17584</v>
      </c>
      <c r="G6408" t="s">
        <v>348</v>
      </c>
      <c r="H6408" t="s">
        <v>46</v>
      </c>
      <c r="I6408" t="s">
        <v>129</v>
      </c>
      <c r="J6408" t="s">
        <v>130</v>
      </c>
      <c r="K6408" t="s">
        <v>142</v>
      </c>
      <c r="L6408" t="s">
        <v>17585</v>
      </c>
      <c r="M6408" t="s">
        <v>17586</v>
      </c>
      <c r="N6408">
        <v>5.0872222220000003</v>
      </c>
      <c r="O6408">
        <v>0</v>
      </c>
      <c r="P6408">
        <v>0</v>
      </c>
      <c r="Q6408">
        <v>0</v>
      </c>
      <c r="R6408">
        <v>48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244.186667</v>
      </c>
      <c r="Y6408">
        <v>0</v>
      </c>
      <c r="Z6408">
        <v>0</v>
      </c>
    </row>
    <row r="6409" spans="1:26" x14ac:dyDescent="0.3">
      <c r="A6409">
        <v>2775731</v>
      </c>
      <c r="B6409">
        <v>1</v>
      </c>
      <c r="C6409" t="s">
        <v>77</v>
      </c>
      <c r="D6409" t="s">
        <v>119</v>
      </c>
      <c r="E6409" t="s">
        <v>167</v>
      </c>
      <c r="F6409" t="s">
        <v>13800</v>
      </c>
      <c r="G6409" t="s">
        <v>195</v>
      </c>
      <c r="H6409" t="s">
        <v>46</v>
      </c>
      <c r="I6409" t="s">
        <v>129</v>
      </c>
      <c r="J6409" t="s">
        <v>130</v>
      </c>
      <c r="K6409" t="s">
        <v>131</v>
      </c>
      <c r="L6409" t="s">
        <v>17587</v>
      </c>
      <c r="M6409" t="s">
        <v>17588</v>
      </c>
      <c r="N6409">
        <v>1.196666666</v>
      </c>
      <c r="O6409">
        <v>0</v>
      </c>
      <c r="P6409">
        <v>707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846.04333299999996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2775728</v>
      </c>
      <c r="B6410">
        <v>1</v>
      </c>
      <c r="C6410" t="s">
        <v>76</v>
      </c>
      <c r="D6410" t="s">
        <v>85</v>
      </c>
      <c r="E6410" t="s">
        <v>167</v>
      </c>
      <c r="F6410" t="s">
        <v>17589</v>
      </c>
      <c r="G6410" t="s">
        <v>417</v>
      </c>
      <c r="H6410" t="s">
        <v>46</v>
      </c>
      <c r="I6410" t="s">
        <v>129</v>
      </c>
      <c r="J6410" t="s">
        <v>130</v>
      </c>
      <c r="K6410" t="s">
        <v>142</v>
      </c>
      <c r="L6410" t="s">
        <v>17590</v>
      </c>
      <c r="M6410" t="s">
        <v>17591</v>
      </c>
      <c r="N6410">
        <v>5.1983333329999999</v>
      </c>
      <c r="O6410">
        <v>0</v>
      </c>
      <c r="P6410">
        <v>290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1507.5166670000001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2775732</v>
      </c>
      <c r="B6411">
        <v>1</v>
      </c>
      <c r="C6411" t="s">
        <v>77</v>
      </c>
      <c r="D6411" t="s">
        <v>116</v>
      </c>
      <c r="E6411" t="s">
        <v>138</v>
      </c>
      <c r="F6411" t="s">
        <v>17592</v>
      </c>
      <c r="G6411" t="s">
        <v>344</v>
      </c>
      <c r="H6411" t="s">
        <v>47</v>
      </c>
      <c r="I6411" t="s">
        <v>129</v>
      </c>
      <c r="J6411" t="s">
        <v>130</v>
      </c>
      <c r="K6411" t="s">
        <v>142</v>
      </c>
      <c r="L6411" t="s">
        <v>17593</v>
      </c>
      <c r="M6411" t="s">
        <v>17594</v>
      </c>
      <c r="N6411">
        <v>4.5641666660000002</v>
      </c>
      <c r="O6411">
        <v>166</v>
      </c>
      <c r="P6411">
        <v>4857</v>
      </c>
      <c r="Q6411">
        <v>0</v>
      </c>
      <c r="R6411">
        <v>0</v>
      </c>
      <c r="S6411">
        <v>0</v>
      </c>
      <c r="T6411">
        <v>57</v>
      </c>
      <c r="U6411">
        <v>757.65166699999997</v>
      </c>
      <c r="V6411">
        <v>22168.157497</v>
      </c>
      <c r="W6411">
        <v>0</v>
      </c>
      <c r="X6411">
        <v>0</v>
      </c>
      <c r="Y6411">
        <v>0</v>
      </c>
      <c r="Z6411">
        <v>260.15750000000003</v>
      </c>
    </row>
    <row r="6412" spans="1:26" x14ac:dyDescent="0.3">
      <c r="A6412">
        <v>2775741</v>
      </c>
      <c r="B6412">
        <v>1</v>
      </c>
      <c r="C6412" t="s">
        <v>76</v>
      </c>
      <c r="D6412" t="s">
        <v>96</v>
      </c>
      <c r="E6412" t="s">
        <v>153</v>
      </c>
      <c r="F6412" t="s">
        <v>17595</v>
      </c>
      <c r="G6412" t="s">
        <v>249</v>
      </c>
      <c r="H6412" t="s">
        <v>46</v>
      </c>
      <c r="I6412" t="s">
        <v>129</v>
      </c>
      <c r="J6412" t="s">
        <v>130</v>
      </c>
      <c r="K6412" t="s">
        <v>131</v>
      </c>
      <c r="L6412" t="s">
        <v>17596</v>
      </c>
      <c r="M6412" t="s">
        <v>17597</v>
      </c>
      <c r="N6412">
        <v>3.9533333329999998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3.9533330000000002</v>
      </c>
      <c r="W6412">
        <v>0</v>
      </c>
      <c r="X6412">
        <v>0</v>
      </c>
      <c r="Y6412">
        <v>0</v>
      </c>
      <c r="Z6412">
        <v>0</v>
      </c>
    </row>
    <row r="6413" spans="1:26" x14ac:dyDescent="0.3">
      <c r="A6413">
        <v>2775736</v>
      </c>
      <c r="B6413">
        <v>1</v>
      </c>
      <c r="C6413" t="s">
        <v>77</v>
      </c>
      <c r="D6413" t="s">
        <v>116</v>
      </c>
      <c r="E6413" t="s">
        <v>138</v>
      </c>
      <c r="F6413" t="s">
        <v>17598</v>
      </c>
      <c r="G6413" t="s">
        <v>344</v>
      </c>
      <c r="H6413" t="s">
        <v>47</v>
      </c>
      <c r="I6413" t="s">
        <v>129</v>
      </c>
      <c r="J6413" t="s">
        <v>130</v>
      </c>
      <c r="K6413" t="s">
        <v>142</v>
      </c>
      <c r="L6413" t="s">
        <v>17599</v>
      </c>
      <c r="M6413" t="s">
        <v>17600</v>
      </c>
      <c r="N6413">
        <v>4.579722222</v>
      </c>
      <c r="O6413">
        <v>0</v>
      </c>
      <c r="P6413">
        <v>1748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8005.3544439999996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2775739</v>
      </c>
      <c r="B6414">
        <v>1</v>
      </c>
      <c r="C6414" t="s">
        <v>76</v>
      </c>
      <c r="D6414" t="s">
        <v>99</v>
      </c>
      <c r="E6414" t="s">
        <v>158</v>
      </c>
      <c r="F6414" t="s">
        <v>17601</v>
      </c>
      <c r="G6414" t="s">
        <v>344</v>
      </c>
      <c r="H6414" t="s">
        <v>47</v>
      </c>
      <c r="I6414" t="s">
        <v>129</v>
      </c>
      <c r="J6414" t="s">
        <v>130</v>
      </c>
      <c r="K6414" t="s">
        <v>142</v>
      </c>
      <c r="L6414" t="s">
        <v>17602</v>
      </c>
      <c r="M6414" t="s">
        <v>17603</v>
      </c>
      <c r="N6414">
        <v>4.8513888879999998</v>
      </c>
      <c r="O6414">
        <v>64</v>
      </c>
      <c r="P6414">
        <v>39</v>
      </c>
      <c r="Q6414">
        <v>0</v>
      </c>
      <c r="R6414">
        <v>0</v>
      </c>
      <c r="S6414">
        <v>0</v>
      </c>
      <c r="T6414">
        <v>0</v>
      </c>
      <c r="U6414">
        <v>310.48888899999997</v>
      </c>
      <c r="V6414">
        <v>189.20416700000001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2775740</v>
      </c>
      <c r="B6415">
        <v>1</v>
      </c>
      <c r="C6415" t="s">
        <v>77</v>
      </c>
      <c r="D6415" t="s">
        <v>118</v>
      </c>
      <c r="E6415" t="s">
        <v>222</v>
      </c>
      <c r="F6415" t="s">
        <v>17604</v>
      </c>
      <c r="G6415" t="s">
        <v>348</v>
      </c>
      <c r="H6415" t="s">
        <v>47</v>
      </c>
      <c r="I6415" t="s">
        <v>129</v>
      </c>
      <c r="J6415" t="s">
        <v>130</v>
      </c>
      <c r="K6415" t="s">
        <v>142</v>
      </c>
      <c r="L6415" t="s">
        <v>17602</v>
      </c>
      <c r="M6415" t="s">
        <v>17605</v>
      </c>
      <c r="N6415">
        <v>6.5533333330000003</v>
      </c>
      <c r="O6415">
        <v>33</v>
      </c>
      <c r="P6415">
        <v>15280</v>
      </c>
      <c r="Q6415">
        <v>0</v>
      </c>
      <c r="R6415">
        <v>0</v>
      </c>
      <c r="S6415">
        <v>0</v>
      </c>
      <c r="T6415">
        <v>0</v>
      </c>
      <c r="U6415">
        <v>216.26</v>
      </c>
      <c r="V6415">
        <v>100134.933328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2775746</v>
      </c>
      <c r="B6416">
        <v>1</v>
      </c>
      <c r="C6416" t="s">
        <v>76</v>
      </c>
      <c r="D6416" t="s">
        <v>78</v>
      </c>
      <c r="E6416" t="s">
        <v>153</v>
      </c>
      <c r="F6416" t="s">
        <v>17606</v>
      </c>
      <c r="G6416" t="s">
        <v>206</v>
      </c>
      <c r="H6416" t="s">
        <v>46</v>
      </c>
      <c r="I6416" t="s">
        <v>129</v>
      </c>
      <c r="J6416" t="s">
        <v>130</v>
      </c>
      <c r="K6416" t="s">
        <v>131</v>
      </c>
      <c r="L6416" t="s">
        <v>17607</v>
      </c>
      <c r="M6416" t="s">
        <v>17608</v>
      </c>
      <c r="N6416">
        <v>4.8344444439999998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4.8344440000000004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2775744</v>
      </c>
      <c r="B6417">
        <v>1</v>
      </c>
      <c r="C6417" t="s">
        <v>77</v>
      </c>
      <c r="D6417" t="s">
        <v>111</v>
      </c>
      <c r="E6417" t="s">
        <v>163</v>
      </c>
      <c r="F6417" t="s">
        <v>9352</v>
      </c>
      <c r="G6417" t="s">
        <v>264</v>
      </c>
      <c r="H6417" t="s">
        <v>47</v>
      </c>
      <c r="I6417" t="s">
        <v>129</v>
      </c>
      <c r="J6417" t="s">
        <v>130</v>
      </c>
      <c r="K6417" t="s">
        <v>131</v>
      </c>
      <c r="L6417" t="s">
        <v>17609</v>
      </c>
      <c r="M6417" t="s">
        <v>17610</v>
      </c>
      <c r="N6417">
        <v>1.795833333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14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25.141667000000002</v>
      </c>
    </row>
    <row r="6418" spans="1:26" x14ac:dyDescent="0.3">
      <c r="A6418">
        <v>2775750</v>
      </c>
      <c r="B6418">
        <v>1</v>
      </c>
      <c r="C6418" t="s">
        <v>76</v>
      </c>
      <c r="D6418" t="s">
        <v>101</v>
      </c>
      <c r="E6418" t="s">
        <v>222</v>
      </c>
      <c r="F6418" t="s">
        <v>17611</v>
      </c>
      <c r="G6418" t="s">
        <v>199</v>
      </c>
      <c r="H6418" t="s">
        <v>47</v>
      </c>
      <c r="I6418" t="s">
        <v>129</v>
      </c>
      <c r="J6418" t="s">
        <v>130</v>
      </c>
      <c r="K6418" t="s">
        <v>131</v>
      </c>
      <c r="L6418" t="s">
        <v>17612</v>
      </c>
      <c r="M6418" t="s">
        <v>17613</v>
      </c>
      <c r="N6418">
        <v>0.40055555500000001</v>
      </c>
      <c r="O6418">
        <v>23</v>
      </c>
      <c r="P6418">
        <v>405</v>
      </c>
      <c r="Q6418">
        <v>0</v>
      </c>
      <c r="R6418">
        <v>0</v>
      </c>
      <c r="S6418">
        <v>0</v>
      </c>
      <c r="T6418">
        <v>0</v>
      </c>
      <c r="U6418">
        <v>9.2127780000000001</v>
      </c>
      <c r="V6418">
        <v>162.22499999999999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2775752</v>
      </c>
      <c r="B6419">
        <v>1</v>
      </c>
      <c r="C6419" t="s">
        <v>77</v>
      </c>
      <c r="D6419" t="s">
        <v>118</v>
      </c>
      <c r="E6419" t="s">
        <v>222</v>
      </c>
      <c r="F6419" t="s">
        <v>17614</v>
      </c>
      <c r="G6419" t="s">
        <v>348</v>
      </c>
      <c r="H6419" t="s">
        <v>47</v>
      </c>
      <c r="I6419" t="s">
        <v>129</v>
      </c>
      <c r="J6419" t="s">
        <v>130</v>
      </c>
      <c r="K6419" t="s">
        <v>142</v>
      </c>
      <c r="L6419" t="s">
        <v>17615</v>
      </c>
      <c r="M6419" t="s">
        <v>17616</v>
      </c>
      <c r="N6419">
        <v>6.4213888880000001</v>
      </c>
      <c r="O6419">
        <v>10</v>
      </c>
      <c r="P6419">
        <v>10014</v>
      </c>
      <c r="Q6419">
        <v>0</v>
      </c>
      <c r="R6419">
        <v>0</v>
      </c>
      <c r="S6419">
        <v>0</v>
      </c>
      <c r="T6419">
        <v>0</v>
      </c>
      <c r="U6419">
        <v>64.213888999999995</v>
      </c>
      <c r="V6419">
        <v>64303.788324000001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2775754</v>
      </c>
      <c r="B6420">
        <v>1</v>
      </c>
      <c r="C6420" t="s">
        <v>76</v>
      </c>
      <c r="D6420" t="s">
        <v>79</v>
      </c>
      <c r="E6420" t="s">
        <v>167</v>
      </c>
      <c r="F6420" t="s">
        <v>7428</v>
      </c>
      <c r="G6420" t="s">
        <v>348</v>
      </c>
      <c r="H6420" t="s">
        <v>46</v>
      </c>
      <c r="I6420" t="s">
        <v>129</v>
      </c>
      <c r="J6420" t="s">
        <v>130</v>
      </c>
      <c r="K6420" t="s">
        <v>142</v>
      </c>
      <c r="L6420" t="s">
        <v>17617</v>
      </c>
      <c r="M6420" t="s">
        <v>17618</v>
      </c>
      <c r="N6420">
        <v>6.45</v>
      </c>
      <c r="O6420">
        <v>0</v>
      </c>
      <c r="P6420">
        <v>119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767.55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2775755</v>
      </c>
      <c r="B6421">
        <v>1</v>
      </c>
      <c r="C6421" t="s">
        <v>76</v>
      </c>
      <c r="D6421" t="s">
        <v>85</v>
      </c>
      <c r="E6421" t="s">
        <v>153</v>
      </c>
      <c r="F6421" t="s">
        <v>17619</v>
      </c>
      <c r="G6421" t="s">
        <v>155</v>
      </c>
      <c r="H6421" t="s">
        <v>46</v>
      </c>
      <c r="I6421" t="s">
        <v>129</v>
      </c>
      <c r="J6421" t="s">
        <v>130</v>
      </c>
      <c r="K6421" t="s">
        <v>131</v>
      </c>
      <c r="L6421" t="s">
        <v>17620</v>
      </c>
      <c r="M6421" t="s">
        <v>17621</v>
      </c>
      <c r="N6421">
        <v>1.936666666</v>
      </c>
      <c r="O6421">
        <v>0</v>
      </c>
      <c r="P6421">
        <v>2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3.8733330000000001</v>
      </c>
      <c r="W6421">
        <v>0</v>
      </c>
      <c r="X6421">
        <v>0</v>
      </c>
      <c r="Y6421">
        <v>0</v>
      </c>
      <c r="Z6421">
        <v>0</v>
      </c>
    </row>
    <row r="6422" spans="1:26" x14ac:dyDescent="0.3">
      <c r="A6422">
        <v>2775758</v>
      </c>
      <c r="B6422">
        <v>1</v>
      </c>
      <c r="C6422" t="s">
        <v>76</v>
      </c>
      <c r="D6422" t="s">
        <v>102</v>
      </c>
      <c r="E6422" t="s">
        <v>167</v>
      </c>
      <c r="F6422" t="s">
        <v>17307</v>
      </c>
      <c r="G6422" t="s">
        <v>195</v>
      </c>
      <c r="H6422" t="s">
        <v>46</v>
      </c>
      <c r="I6422" t="s">
        <v>129</v>
      </c>
      <c r="J6422" t="s">
        <v>130</v>
      </c>
      <c r="K6422" t="s">
        <v>131</v>
      </c>
      <c r="L6422" t="s">
        <v>17622</v>
      </c>
      <c r="M6422" t="s">
        <v>17623</v>
      </c>
      <c r="N6422">
        <v>0.67083333300000003</v>
      </c>
      <c r="O6422">
        <v>0</v>
      </c>
      <c r="P6422">
        <v>12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8.0500000000000007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2775757</v>
      </c>
      <c r="B6423">
        <v>1</v>
      </c>
      <c r="C6423" t="s">
        <v>77</v>
      </c>
      <c r="D6423" t="s">
        <v>122</v>
      </c>
      <c r="E6423" t="s">
        <v>158</v>
      </c>
      <c r="F6423" t="s">
        <v>14862</v>
      </c>
      <c r="G6423" t="s">
        <v>199</v>
      </c>
      <c r="H6423" t="s">
        <v>47</v>
      </c>
      <c r="I6423" t="s">
        <v>339</v>
      </c>
      <c r="J6423" t="s">
        <v>130</v>
      </c>
      <c r="K6423" t="s">
        <v>131</v>
      </c>
      <c r="L6423" t="s">
        <v>17624</v>
      </c>
      <c r="M6423" t="s">
        <v>17625</v>
      </c>
      <c r="N6423">
        <v>3.333333E-3</v>
      </c>
      <c r="O6423">
        <v>0</v>
      </c>
      <c r="P6423">
        <v>0</v>
      </c>
      <c r="Q6423">
        <v>14</v>
      </c>
      <c r="R6423">
        <v>1618</v>
      </c>
      <c r="S6423">
        <v>50</v>
      </c>
      <c r="T6423">
        <v>986</v>
      </c>
      <c r="U6423">
        <v>0</v>
      </c>
      <c r="V6423">
        <v>0</v>
      </c>
      <c r="W6423">
        <v>4.6667E-2</v>
      </c>
      <c r="X6423">
        <v>5.3933330000000002</v>
      </c>
      <c r="Y6423">
        <v>0.16666700000000001</v>
      </c>
      <c r="Z6423">
        <v>3.2866659999999999</v>
      </c>
    </row>
    <row r="6424" spans="1:26" x14ac:dyDescent="0.3">
      <c r="A6424">
        <v>2775759</v>
      </c>
      <c r="B6424">
        <v>1</v>
      </c>
      <c r="C6424" t="s">
        <v>76</v>
      </c>
      <c r="D6424" t="s">
        <v>89</v>
      </c>
      <c r="E6424" t="s">
        <v>222</v>
      </c>
      <c r="F6424" t="s">
        <v>17626</v>
      </c>
      <c r="G6424" t="s">
        <v>348</v>
      </c>
      <c r="H6424" t="s">
        <v>47</v>
      </c>
      <c r="I6424" t="s">
        <v>129</v>
      </c>
      <c r="J6424" t="s">
        <v>130</v>
      </c>
      <c r="K6424" t="s">
        <v>142</v>
      </c>
      <c r="L6424" t="s">
        <v>17627</v>
      </c>
      <c r="M6424" t="s">
        <v>17628</v>
      </c>
      <c r="N6424">
        <v>5.5091666659999996</v>
      </c>
      <c r="O6424">
        <v>2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11.018333</v>
      </c>
      <c r="V6424">
        <v>0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2775782</v>
      </c>
      <c r="B6425">
        <v>1</v>
      </c>
      <c r="C6425" t="s">
        <v>76</v>
      </c>
      <c r="D6425" t="s">
        <v>103</v>
      </c>
      <c r="E6425" t="s">
        <v>153</v>
      </c>
      <c r="F6425" t="s">
        <v>17629</v>
      </c>
      <c r="G6425" t="s">
        <v>155</v>
      </c>
      <c r="H6425" t="s">
        <v>46</v>
      </c>
      <c r="I6425" t="s">
        <v>129</v>
      </c>
      <c r="J6425" t="s">
        <v>130</v>
      </c>
      <c r="K6425" t="s">
        <v>131</v>
      </c>
      <c r="L6425" t="s">
        <v>17630</v>
      </c>
      <c r="M6425" t="s">
        <v>17631</v>
      </c>
      <c r="N6425">
        <v>2.7686111109999998</v>
      </c>
      <c r="O6425">
        <v>0</v>
      </c>
      <c r="P6425">
        <v>0</v>
      </c>
      <c r="Q6425">
        <v>0</v>
      </c>
      <c r="R6425">
        <v>1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2.7686109999999999</v>
      </c>
      <c r="Y6425">
        <v>0</v>
      </c>
      <c r="Z6425">
        <v>0</v>
      </c>
    </row>
    <row r="6426" spans="1:26" x14ac:dyDescent="0.3">
      <c r="A6426">
        <v>2775769</v>
      </c>
      <c r="B6426">
        <v>1</v>
      </c>
      <c r="C6426" t="s">
        <v>77</v>
      </c>
      <c r="D6426" t="s">
        <v>116</v>
      </c>
      <c r="E6426" t="s">
        <v>222</v>
      </c>
      <c r="F6426" t="s">
        <v>2187</v>
      </c>
      <c r="G6426" t="s">
        <v>344</v>
      </c>
      <c r="H6426" t="s">
        <v>47</v>
      </c>
      <c r="I6426" t="s">
        <v>129</v>
      </c>
      <c r="J6426" t="s">
        <v>130</v>
      </c>
      <c r="K6426" t="s">
        <v>142</v>
      </c>
      <c r="L6426" t="s">
        <v>17632</v>
      </c>
      <c r="M6426" t="s">
        <v>17633</v>
      </c>
      <c r="N6426">
        <v>3.2877777770000001</v>
      </c>
      <c r="O6426">
        <v>58</v>
      </c>
      <c r="P6426">
        <v>126</v>
      </c>
      <c r="Q6426">
        <v>0</v>
      </c>
      <c r="R6426">
        <v>0</v>
      </c>
      <c r="S6426">
        <v>0</v>
      </c>
      <c r="T6426">
        <v>0</v>
      </c>
      <c r="U6426">
        <v>190.69111100000001</v>
      </c>
      <c r="V6426">
        <v>414.26</v>
      </c>
      <c r="W6426">
        <v>0</v>
      </c>
      <c r="X6426">
        <v>0</v>
      </c>
      <c r="Y6426">
        <v>0</v>
      </c>
      <c r="Z6426">
        <v>0</v>
      </c>
    </row>
    <row r="6427" spans="1:26" x14ac:dyDescent="0.3">
      <c r="A6427">
        <v>2775771</v>
      </c>
      <c r="B6427">
        <v>1</v>
      </c>
      <c r="C6427" t="s">
        <v>77</v>
      </c>
      <c r="D6427" t="s">
        <v>124</v>
      </c>
      <c r="E6427" t="s">
        <v>158</v>
      </c>
      <c r="F6427" t="s">
        <v>11154</v>
      </c>
      <c r="G6427" t="s">
        <v>199</v>
      </c>
      <c r="H6427" t="s">
        <v>47</v>
      </c>
      <c r="I6427" t="s">
        <v>129</v>
      </c>
      <c r="J6427" t="s">
        <v>130</v>
      </c>
      <c r="K6427" t="s">
        <v>131</v>
      </c>
      <c r="L6427" t="s">
        <v>17634</v>
      </c>
      <c r="M6427" t="s">
        <v>17635</v>
      </c>
      <c r="N6427">
        <v>2.8644444440000001</v>
      </c>
      <c r="O6427">
        <v>10</v>
      </c>
      <c r="P6427">
        <v>246</v>
      </c>
      <c r="Q6427">
        <v>0</v>
      </c>
      <c r="R6427">
        <v>0</v>
      </c>
      <c r="S6427">
        <v>0</v>
      </c>
      <c r="T6427">
        <v>0</v>
      </c>
      <c r="U6427">
        <v>28.644444</v>
      </c>
      <c r="V6427">
        <v>704.65333299999998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2775772</v>
      </c>
      <c r="B6428">
        <v>1</v>
      </c>
      <c r="C6428" t="s">
        <v>76</v>
      </c>
      <c r="D6428" t="s">
        <v>107</v>
      </c>
      <c r="E6428" t="s">
        <v>167</v>
      </c>
      <c r="F6428" t="s">
        <v>17636</v>
      </c>
      <c r="G6428" t="s">
        <v>195</v>
      </c>
      <c r="H6428" t="s">
        <v>46</v>
      </c>
      <c r="I6428" t="s">
        <v>129</v>
      </c>
      <c r="J6428" t="s">
        <v>130</v>
      </c>
      <c r="K6428" t="s">
        <v>131</v>
      </c>
      <c r="L6428" t="s">
        <v>17637</v>
      </c>
      <c r="M6428" t="s">
        <v>17638</v>
      </c>
      <c r="N6428">
        <v>4.2791666660000001</v>
      </c>
      <c r="O6428">
        <v>0</v>
      </c>
      <c r="P6428">
        <v>1127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4822.6208329999999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2775773</v>
      </c>
      <c r="B6429">
        <v>1</v>
      </c>
      <c r="C6429" t="s">
        <v>76</v>
      </c>
      <c r="D6429" t="s">
        <v>94</v>
      </c>
      <c r="E6429" t="s">
        <v>167</v>
      </c>
      <c r="F6429" t="s">
        <v>17639</v>
      </c>
      <c r="G6429" t="s">
        <v>160</v>
      </c>
      <c r="H6429" t="s">
        <v>46</v>
      </c>
      <c r="I6429" t="s">
        <v>129</v>
      </c>
      <c r="J6429" t="s">
        <v>130</v>
      </c>
      <c r="K6429" t="s">
        <v>131</v>
      </c>
      <c r="L6429" t="s">
        <v>17640</v>
      </c>
      <c r="M6429" t="s">
        <v>17641</v>
      </c>
      <c r="N6429">
        <v>3.9913888879999999</v>
      </c>
      <c r="O6429">
        <v>0</v>
      </c>
      <c r="P6429">
        <v>0</v>
      </c>
      <c r="Q6429">
        <v>0</v>
      </c>
      <c r="R6429">
        <v>82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327.29388899999998</v>
      </c>
      <c r="Y6429">
        <v>0</v>
      </c>
      <c r="Z6429">
        <v>0</v>
      </c>
    </row>
    <row r="6430" spans="1:26" x14ac:dyDescent="0.3">
      <c r="A6430">
        <v>2775781</v>
      </c>
      <c r="B6430">
        <v>1</v>
      </c>
      <c r="C6430" t="s">
        <v>76</v>
      </c>
      <c r="D6430" t="s">
        <v>101</v>
      </c>
      <c r="E6430" t="s">
        <v>163</v>
      </c>
      <c r="F6430" t="s">
        <v>13787</v>
      </c>
      <c r="G6430" t="s">
        <v>348</v>
      </c>
      <c r="H6430" t="s">
        <v>47</v>
      </c>
      <c r="I6430" t="s">
        <v>129</v>
      </c>
      <c r="J6430" t="s">
        <v>130</v>
      </c>
      <c r="K6430" t="s">
        <v>142</v>
      </c>
      <c r="L6430" t="s">
        <v>17642</v>
      </c>
      <c r="M6430" t="s">
        <v>17643</v>
      </c>
      <c r="N6430">
        <v>7.2691666660000003</v>
      </c>
      <c r="O6430">
        <v>4</v>
      </c>
      <c r="P6430">
        <v>2167</v>
      </c>
      <c r="Q6430">
        <v>0</v>
      </c>
      <c r="R6430">
        <v>0</v>
      </c>
      <c r="S6430">
        <v>0</v>
      </c>
      <c r="T6430">
        <v>0</v>
      </c>
      <c r="U6430">
        <v>29.076667</v>
      </c>
      <c r="V6430">
        <v>15752.284164999999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2775784</v>
      </c>
      <c r="B6431">
        <v>1</v>
      </c>
      <c r="C6431" t="s">
        <v>77</v>
      </c>
      <c r="D6431" t="s">
        <v>124</v>
      </c>
      <c r="E6431" t="s">
        <v>163</v>
      </c>
      <c r="F6431" t="s">
        <v>17644</v>
      </c>
      <c r="G6431" t="s">
        <v>264</v>
      </c>
      <c r="H6431" t="s">
        <v>47</v>
      </c>
      <c r="I6431" t="s">
        <v>129</v>
      </c>
      <c r="J6431" t="s">
        <v>130</v>
      </c>
      <c r="K6431" t="s">
        <v>131</v>
      </c>
      <c r="L6431" t="s">
        <v>17645</v>
      </c>
      <c r="M6431" t="s">
        <v>17646</v>
      </c>
      <c r="N6431">
        <v>1.157777777</v>
      </c>
      <c r="O6431">
        <v>0</v>
      </c>
      <c r="P6431">
        <v>63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72.94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2775792</v>
      </c>
      <c r="B6432">
        <v>1</v>
      </c>
      <c r="C6432" t="s">
        <v>77</v>
      </c>
      <c r="D6432" t="s">
        <v>122</v>
      </c>
      <c r="E6432" t="s">
        <v>158</v>
      </c>
      <c r="F6432" t="s">
        <v>17647</v>
      </c>
      <c r="G6432" t="s">
        <v>199</v>
      </c>
      <c r="H6432" t="s">
        <v>47</v>
      </c>
      <c r="I6432" t="s">
        <v>129</v>
      </c>
      <c r="J6432" t="s">
        <v>130</v>
      </c>
      <c r="K6432" t="s">
        <v>131</v>
      </c>
      <c r="L6432" t="s">
        <v>17648</v>
      </c>
      <c r="M6432" t="s">
        <v>17649</v>
      </c>
      <c r="N6432">
        <v>0.37222222199999999</v>
      </c>
      <c r="O6432">
        <v>0</v>
      </c>
      <c r="P6432">
        <v>0</v>
      </c>
      <c r="Q6432">
        <v>12</v>
      </c>
      <c r="R6432">
        <v>141</v>
      </c>
      <c r="S6432">
        <v>50</v>
      </c>
      <c r="T6432">
        <v>986</v>
      </c>
      <c r="U6432">
        <v>0</v>
      </c>
      <c r="V6432">
        <v>0</v>
      </c>
      <c r="W6432">
        <v>4.4666670000000002</v>
      </c>
      <c r="X6432">
        <v>52.483333000000002</v>
      </c>
      <c r="Y6432">
        <v>18.611111000000001</v>
      </c>
      <c r="Z6432">
        <v>367.01111100000003</v>
      </c>
    </row>
    <row r="6433" spans="1:26" x14ac:dyDescent="0.3">
      <c r="A6433">
        <v>2775794</v>
      </c>
      <c r="B6433">
        <v>1</v>
      </c>
      <c r="C6433" t="s">
        <v>76</v>
      </c>
      <c r="D6433" t="s">
        <v>91</v>
      </c>
      <c r="E6433" t="s">
        <v>153</v>
      </c>
      <c r="F6433" t="s">
        <v>17650</v>
      </c>
      <c r="G6433" t="s">
        <v>206</v>
      </c>
      <c r="H6433" t="s">
        <v>46</v>
      </c>
      <c r="I6433" t="s">
        <v>129</v>
      </c>
      <c r="J6433" t="s">
        <v>130</v>
      </c>
      <c r="K6433" t="s">
        <v>131</v>
      </c>
      <c r="L6433" t="s">
        <v>17651</v>
      </c>
      <c r="M6433" t="s">
        <v>17652</v>
      </c>
      <c r="N6433">
        <v>1.216111111</v>
      </c>
      <c r="O6433">
        <v>0</v>
      </c>
      <c r="P6433">
        <v>7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8.5127780000000008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2775796</v>
      </c>
      <c r="B6434">
        <v>1</v>
      </c>
      <c r="C6434" t="s">
        <v>76</v>
      </c>
      <c r="D6434" t="s">
        <v>81</v>
      </c>
      <c r="E6434" t="s">
        <v>167</v>
      </c>
      <c r="F6434" t="s">
        <v>17653</v>
      </c>
      <c r="G6434" t="s">
        <v>195</v>
      </c>
      <c r="H6434" t="s">
        <v>46</v>
      </c>
      <c r="I6434" t="s">
        <v>129</v>
      </c>
      <c r="J6434" t="s">
        <v>130</v>
      </c>
      <c r="K6434" t="s">
        <v>131</v>
      </c>
      <c r="L6434" t="s">
        <v>17654</v>
      </c>
      <c r="M6434" t="s">
        <v>17655</v>
      </c>
      <c r="N6434">
        <v>0.74833333300000004</v>
      </c>
      <c r="O6434">
        <v>0</v>
      </c>
      <c r="P6434">
        <v>1018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761.80333299999995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2775797</v>
      </c>
      <c r="B6435">
        <v>1</v>
      </c>
      <c r="C6435" t="s">
        <v>76</v>
      </c>
      <c r="D6435" t="s">
        <v>90</v>
      </c>
      <c r="E6435" t="s">
        <v>222</v>
      </c>
      <c r="F6435" t="s">
        <v>9802</v>
      </c>
      <c r="G6435" t="s">
        <v>199</v>
      </c>
      <c r="H6435" t="s">
        <v>47</v>
      </c>
      <c r="I6435" t="s">
        <v>129</v>
      </c>
      <c r="J6435" t="s">
        <v>130</v>
      </c>
      <c r="K6435" t="s">
        <v>131</v>
      </c>
      <c r="L6435" t="s">
        <v>17656</v>
      </c>
      <c r="M6435" t="s">
        <v>17657</v>
      </c>
      <c r="N6435">
        <v>2.4683333329999999</v>
      </c>
      <c r="O6435">
        <v>0</v>
      </c>
      <c r="P6435">
        <v>0</v>
      </c>
      <c r="Q6435">
        <v>0</v>
      </c>
      <c r="R6435">
        <v>0</v>
      </c>
      <c r="S6435">
        <v>12</v>
      </c>
      <c r="T6435">
        <v>124</v>
      </c>
      <c r="U6435">
        <v>0</v>
      </c>
      <c r="V6435">
        <v>0</v>
      </c>
      <c r="W6435">
        <v>0</v>
      </c>
      <c r="X6435">
        <v>0</v>
      </c>
      <c r="Y6435">
        <v>29.62</v>
      </c>
      <c r="Z6435">
        <v>306.07333299999999</v>
      </c>
    </row>
    <row r="6436" spans="1:26" x14ac:dyDescent="0.3">
      <c r="A6436">
        <v>2775801</v>
      </c>
      <c r="B6436">
        <v>1</v>
      </c>
      <c r="C6436" t="s">
        <v>76</v>
      </c>
      <c r="D6436" t="s">
        <v>92</v>
      </c>
      <c r="E6436" t="s">
        <v>163</v>
      </c>
      <c r="F6436" t="s">
        <v>17658</v>
      </c>
      <c r="G6436" t="s">
        <v>199</v>
      </c>
      <c r="H6436" t="s">
        <v>47</v>
      </c>
      <c r="I6436" t="s">
        <v>129</v>
      </c>
      <c r="J6436" t="s">
        <v>130</v>
      </c>
      <c r="K6436" t="s">
        <v>131</v>
      </c>
      <c r="L6436" t="s">
        <v>17659</v>
      </c>
      <c r="M6436" t="s">
        <v>17660</v>
      </c>
      <c r="N6436">
        <v>1.189444444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406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482.914444</v>
      </c>
    </row>
    <row r="6437" spans="1:26" x14ac:dyDescent="0.3">
      <c r="A6437">
        <v>2775799</v>
      </c>
      <c r="B6437">
        <v>1</v>
      </c>
      <c r="C6437" t="s">
        <v>76</v>
      </c>
      <c r="D6437" t="s">
        <v>100</v>
      </c>
      <c r="E6437" t="s">
        <v>153</v>
      </c>
      <c r="F6437" t="s">
        <v>17661</v>
      </c>
      <c r="G6437" t="s">
        <v>249</v>
      </c>
      <c r="H6437" t="s">
        <v>46</v>
      </c>
      <c r="I6437" t="s">
        <v>129</v>
      </c>
      <c r="J6437" t="s">
        <v>130</v>
      </c>
      <c r="K6437" t="s">
        <v>131</v>
      </c>
      <c r="L6437" t="s">
        <v>17662</v>
      </c>
      <c r="M6437" t="s">
        <v>17663</v>
      </c>
      <c r="N6437">
        <v>1.885277777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1.885278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2775802</v>
      </c>
      <c r="B6438">
        <v>1</v>
      </c>
      <c r="C6438" t="s">
        <v>77</v>
      </c>
      <c r="D6438" t="s">
        <v>123</v>
      </c>
      <c r="E6438" t="s">
        <v>163</v>
      </c>
      <c r="F6438" t="s">
        <v>3649</v>
      </c>
      <c r="G6438" t="s">
        <v>199</v>
      </c>
      <c r="H6438" t="s">
        <v>47</v>
      </c>
      <c r="I6438" t="s">
        <v>129</v>
      </c>
      <c r="J6438" t="s">
        <v>130</v>
      </c>
      <c r="K6438" t="s">
        <v>131</v>
      </c>
      <c r="L6438" t="s">
        <v>17664</v>
      </c>
      <c r="M6438" t="s">
        <v>17665</v>
      </c>
      <c r="N6438">
        <v>1.43</v>
      </c>
      <c r="O6438">
        <v>116</v>
      </c>
      <c r="P6438">
        <v>720</v>
      </c>
      <c r="Q6438">
        <v>0</v>
      </c>
      <c r="R6438">
        <v>0</v>
      </c>
      <c r="S6438">
        <v>0</v>
      </c>
      <c r="T6438">
        <v>0</v>
      </c>
      <c r="U6438">
        <v>165.88</v>
      </c>
      <c r="V6438">
        <v>1029.5999999999999</v>
      </c>
      <c r="W6438">
        <v>0</v>
      </c>
      <c r="X6438">
        <v>0</v>
      </c>
      <c r="Y6438">
        <v>0</v>
      </c>
      <c r="Z6438">
        <v>0</v>
      </c>
    </row>
    <row r="6439" spans="1:26" x14ac:dyDescent="0.3">
      <c r="A6439">
        <v>2775807</v>
      </c>
      <c r="B6439">
        <v>1</v>
      </c>
      <c r="C6439" t="s">
        <v>77</v>
      </c>
      <c r="D6439" t="s">
        <v>114</v>
      </c>
      <c r="E6439" t="s">
        <v>153</v>
      </c>
      <c r="F6439" t="s">
        <v>17666</v>
      </c>
      <c r="G6439" t="s">
        <v>249</v>
      </c>
      <c r="H6439" t="s">
        <v>46</v>
      </c>
      <c r="I6439" t="s">
        <v>129</v>
      </c>
      <c r="J6439" t="s">
        <v>130</v>
      </c>
      <c r="K6439" t="s">
        <v>131</v>
      </c>
      <c r="L6439" t="s">
        <v>17667</v>
      </c>
      <c r="M6439" t="s">
        <v>17668</v>
      </c>
      <c r="N6439">
        <v>1.890833333</v>
      </c>
      <c r="O6439">
        <v>0</v>
      </c>
      <c r="P6439">
        <v>5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9.454167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2775806</v>
      </c>
      <c r="B6440">
        <v>1</v>
      </c>
      <c r="C6440" t="s">
        <v>77</v>
      </c>
      <c r="D6440" t="s">
        <v>113</v>
      </c>
      <c r="E6440" t="s">
        <v>163</v>
      </c>
      <c r="F6440" t="s">
        <v>17669</v>
      </c>
      <c r="G6440" t="s">
        <v>264</v>
      </c>
      <c r="H6440" t="s">
        <v>47</v>
      </c>
      <c r="I6440" t="s">
        <v>129</v>
      </c>
      <c r="J6440" t="s">
        <v>130</v>
      </c>
      <c r="K6440" t="s">
        <v>131</v>
      </c>
      <c r="L6440" t="s">
        <v>17670</v>
      </c>
      <c r="M6440" t="s">
        <v>17671</v>
      </c>
      <c r="N6440">
        <v>3.17</v>
      </c>
      <c r="O6440">
        <v>0</v>
      </c>
      <c r="P6440">
        <v>0</v>
      </c>
      <c r="Q6440">
        <v>0</v>
      </c>
      <c r="R6440">
        <v>0</v>
      </c>
      <c r="S6440">
        <v>1</v>
      </c>
      <c r="T6440">
        <v>26</v>
      </c>
      <c r="U6440">
        <v>0</v>
      </c>
      <c r="V6440">
        <v>0</v>
      </c>
      <c r="W6440">
        <v>0</v>
      </c>
      <c r="X6440">
        <v>0</v>
      </c>
      <c r="Y6440">
        <v>3.17</v>
      </c>
      <c r="Z6440">
        <v>82.42</v>
      </c>
    </row>
    <row r="6441" spans="1:26" x14ac:dyDescent="0.3">
      <c r="A6441">
        <v>2775811</v>
      </c>
      <c r="B6441">
        <v>1</v>
      </c>
      <c r="C6441" t="s">
        <v>77</v>
      </c>
      <c r="D6441" t="s">
        <v>123</v>
      </c>
      <c r="E6441" t="s">
        <v>158</v>
      </c>
      <c r="F6441" t="s">
        <v>2379</v>
      </c>
      <c r="G6441" t="s">
        <v>199</v>
      </c>
      <c r="H6441" t="s">
        <v>47</v>
      </c>
      <c r="I6441" t="s">
        <v>129</v>
      </c>
      <c r="J6441" t="s">
        <v>130</v>
      </c>
      <c r="K6441" t="s">
        <v>131</v>
      </c>
      <c r="L6441" t="s">
        <v>17672</v>
      </c>
      <c r="M6441" t="s">
        <v>17673</v>
      </c>
      <c r="N6441">
        <v>1.092222222</v>
      </c>
      <c r="O6441">
        <v>317</v>
      </c>
      <c r="P6441">
        <v>51</v>
      </c>
      <c r="Q6441">
        <v>0</v>
      </c>
      <c r="R6441">
        <v>0</v>
      </c>
      <c r="S6441">
        <v>0</v>
      </c>
      <c r="T6441">
        <v>0</v>
      </c>
      <c r="U6441">
        <v>346.234444</v>
      </c>
      <c r="V6441">
        <v>55.703333000000001</v>
      </c>
      <c r="W6441">
        <v>0</v>
      </c>
      <c r="X6441">
        <v>0</v>
      </c>
      <c r="Y6441">
        <v>0</v>
      </c>
      <c r="Z6441">
        <v>0</v>
      </c>
    </row>
    <row r="6442" spans="1:26" x14ac:dyDescent="0.3">
      <c r="A6442">
        <v>2775818</v>
      </c>
      <c r="B6442">
        <v>1</v>
      </c>
      <c r="C6442" t="s">
        <v>76</v>
      </c>
      <c r="D6442" t="s">
        <v>93</v>
      </c>
      <c r="E6442" t="s">
        <v>153</v>
      </c>
      <c r="F6442" t="s">
        <v>17674</v>
      </c>
      <c r="G6442" t="s">
        <v>249</v>
      </c>
      <c r="H6442" t="s">
        <v>46</v>
      </c>
      <c r="I6442" t="s">
        <v>129</v>
      </c>
      <c r="J6442" t="s">
        <v>130</v>
      </c>
      <c r="K6442" t="s">
        <v>131</v>
      </c>
      <c r="L6442" t="s">
        <v>17675</v>
      </c>
      <c r="M6442" t="s">
        <v>17676</v>
      </c>
      <c r="N6442">
        <v>1.109722222</v>
      </c>
      <c r="O6442">
        <v>0</v>
      </c>
      <c r="P6442">
        <v>2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2.2194440000000002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2775822</v>
      </c>
      <c r="B6443">
        <v>1</v>
      </c>
      <c r="C6443" t="s">
        <v>76</v>
      </c>
      <c r="D6443" t="s">
        <v>78</v>
      </c>
      <c r="E6443" t="s">
        <v>153</v>
      </c>
      <c r="F6443" t="s">
        <v>17246</v>
      </c>
      <c r="G6443" t="s">
        <v>249</v>
      </c>
      <c r="H6443" t="s">
        <v>46</v>
      </c>
      <c r="I6443" t="s">
        <v>129</v>
      </c>
      <c r="J6443" t="s">
        <v>130</v>
      </c>
      <c r="K6443" t="s">
        <v>131</v>
      </c>
      <c r="L6443" t="s">
        <v>17677</v>
      </c>
      <c r="M6443" t="s">
        <v>17678</v>
      </c>
      <c r="N6443">
        <v>1.1883333330000001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1.1883330000000001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2775820</v>
      </c>
      <c r="B6444">
        <v>1</v>
      </c>
      <c r="C6444" t="s">
        <v>76</v>
      </c>
      <c r="D6444" t="s">
        <v>81</v>
      </c>
      <c r="E6444" t="s">
        <v>153</v>
      </c>
      <c r="F6444" t="s">
        <v>17679</v>
      </c>
      <c r="G6444" t="s">
        <v>206</v>
      </c>
      <c r="H6444" t="s">
        <v>46</v>
      </c>
      <c r="I6444" t="s">
        <v>129</v>
      </c>
      <c r="J6444" t="s">
        <v>130</v>
      </c>
      <c r="K6444" t="s">
        <v>131</v>
      </c>
      <c r="L6444" t="s">
        <v>17680</v>
      </c>
      <c r="M6444" t="s">
        <v>17681</v>
      </c>
      <c r="N6444">
        <v>0.97805555499999997</v>
      </c>
      <c r="O6444">
        <v>0</v>
      </c>
      <c r="P6444">
        <v>10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9.7805560000000007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2775946</v>
      </c>
      <c r="B6445">
        <v>1</v>
      </c>
      <c r="C6445" t="s">
        <v>76</v>
      </c>
      <c r="D6445" t="s">
        <v>79</v>
      </c>
      <c r="E6445" t="s">
        <v>145</v>
      </c>
      <c r="F6445" t="s">
        <v>17682</v>
      </c>
      <c r="G6445" t="s">
        <v>348</v>
      </c>
      <c r="H6445" t="s">
        <v>46</v>
      </c>
      <c r="I6445" t="s">
        <v>129</v>
      </c>
      <c r="J6445" t="s">
        <v>130</v>
      </c>
      <c r="K6445" t="s">
        <v>142</v>
      </c>
      <c r="L6445" t="s">
        <v>17683</v>
      </c>
      <c r="M6445" t="s">
        <v>17684</v>
      </c>
      <c r="N6445">
        <v>6.5186111110000002</v>
      </c>
      <c r="O6445">
        <v>0</v>
      </c>
      <c r="P6445">
        <v>3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19.555833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2775824</v>
      </c>
      <c r="B6446">
        <v>1</v>
      </c>
      <c r="C6446" t="s">
        <v>76</v>
      </c>
      <c r="D6446" t="s">
        <v>92</v>
      </c>
      <c r="E6446" t="s">
        <v>153</v>
      </c>
      <c r="F6446" t="s">
        <v>17685</v>
      </c>
      <c r="G6446" t="s">
        <v>155</v>
      </c>
      <c r="H6446" t="s">
        <v>46</v>
      </c>
      <c r="I6446" t="s">
        <v>129</v>
      </c>
      <c r="J6446" t="s">
        <v>130</v>
      </c>
      <c r="K6446" t="s">
        <v>131</v>
      </c>
      <c r="L6446" t="s">
        <v>17686</v>
      </c>
      <c r="M6446" t="s">
        <v>17687</v>
      </c>
      <c r="N6446">
        <v>8.4841666660000001</v>
      </c>
      <c r="O6446">
        <v>0</v>
      </c>
      <c r="P6446">
        <v>0</v>
      </c>
      <c r="Q6446">
        <v>0</v>
      </c>
      <c r="R6446">
        <v>2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16.968333000000001</v>
      </c>
      <c r="Y6446">
        <v>0</v>
      </c>
      <c r="Z6446">
        <v>0</v>
      </c>
    </row>
    <row r="6447" spans="1:26" x14ac:dyDescent="0.3">
      <c r="A6447">
        <v>2775831</v>
      </c>
      <c r="B6447">
        <v>1</v>
      </c>
      <c r="C6447" t="s">
        <v>76</v>
      </c>
      <c r="D6447" t="s">
        <v>78</v>
      </c>
      <c r="E6447" t="s">
        <v>126</v>
      </c>
      <c r="F6447" t="s">
        <v>17688</v>
      </c>
      <c r="G6447" t="s">
        <v>128</v>
      </c>
      <c r="H6447" t="s">
        <v>46</v>
      </c>
      <c r="I6447" t="s">
        <v>129</v>
      </c>
      <c r="J6447" t="s">
        <v>130</v>
      </c>
      <c r="K6447" t="s">
        <v>131</v>
      </c>
      <c r="L6447" t="s">
        <v>17689</v>
      </c>
      <c r="M6447" t="s">
        <v>17690</v>
      </c>
      <c r="N6447">
        <v>1.489166666</v>
      </c>
      <c r="O6447">
        <v>0</v>
      </c>
      <c r="P6447">
        <v>235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349.95416699999998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2775833</v>
      </c>
      <c r="B6448">
        <v>1</v>
      </c>
      <c r="C6448" t="s">
        <v>76</v>
      </c>
      <c r="D6448" t="s">
        <v>84</v>
      </c>
      <c r="E6448" t="s">
        <v>126</v>
      </c>
      <c r="F6448" t="s">
        <v>17691</v>
      </c>
      <c r="G6448" t="s">
        <v>1679</v>
      </c>
      <c r="H6448" t="s">
        <v>46</v>
      </c>
      <c r="I6448" t="s">
        <v>129</v>
      </c>
      <c r="J6448" t="s">
        <v>130</v>
      </c>
      <c r="K6448" t="s">
        <v>131</v>
      </c>
      <c r="L6448" t="s">
        <v>17692</v>
      </c>
      <c r="M6448" t="s">
        <v>17693</v>
      </c>
      <c r="N6448">
        <v>3.940555555</v>
      </c>
      <c r="O6448">
        <v>0</v>
      </c>
      <c r="P6448">
        <v>136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535.91555500000004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2775847</v>
      </c>
      <c r="B6449">
        <v>1</v>
      </c>
      <c r="C6449" t="s">
        <v>77</v>
      </c>
      <c r="D6449" t="s">
        <v>108</v>
      </c>
      <c r="E6449" t="s">
        <v>126</v>
      </c>
      <c r="F6449" t="s">
        <v>17694</v>
      </c>
      <c r="G6449" t="s">
        <v>128</v>
      </c>
      <c r="H6449" t="s">
        <v>46</v>
      </c>
      <c r="I6449" t="s">
        <v>129</v>
      </c>
      <c r="J6449" t="s">
        <v>130</v>
      </c>
      <c r="K6449" t="s">
        <v>131</v>
      </c>
      <c r="L6449" t="s">
        <v>17695</v>
      </c>
      <c r="M6449" t="s">
        <v>17696</v>
      </c>
      <c r="N6449">
        <v>1.855</v>
      </c>
      <c r="O6449">
        <v>0</v>
      </c>
      <c r="P6449">
        <v>88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163.24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2775841</v>
      </c>
      <c r="B6450">
        <v>1</v>
      </c>
      <c r="C6450" t="s">
        <v>76</v>
      </c>
      <c r="D6450" t="s">
        <v>94</v>
      </c>
      <c r="E6450" t="s">
        <v>153</v>
      </c>
      <c r="F6450" t="s">
        <v>17697</v>
      </c>
      <c r="G6450" t="s">
        <v>249</v>
      </c>
      <c r="H6450" t="s">
        <v>46</v>
      </c>
      <c r="I6450" t="s">
        <v>129</v>
      </c>
      <c r="J6450" t="s">
        <v>130</v>
      </c>
      <c r="K6450" t="s">
        <v>131</v>
      </c>
      <c r="L6450" t="s">
        <v>17698</v>
      </c>
      <c r="M6450" t="s">
        <v>17699</v>
      </c>
      <c r="N6450">
        <v>4.9677777770000002</v>
      </c>
      <c r="O6450">
        <v>0</v>
      </c>
      <c r="P6450">
        <v>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4.967778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2775843</v>
      </c>
      <c r="B6451">
        <v>1</v>
      </c>
      <c r="C6451" t="s">
        <v>76</v>
      </c>
      <c r="D6451" t="s">
        <v>78</v>
      </c>
      <c r="E6451" t="s">
        <v>153</v>
      </c>
      <c r="F6451" t="s">
        <v>17700</v>
      </c>
      <c r="G6451" t="s">
        <v>155</v>
      </c>
      <c r="H6451" t="s">
        <v>46</v>
      </c>
      <c r="I6451" t="s">
        <v>129</v>
      </c>
      <c r="J6451" t="s">
        <v>130</v>
      </c>
      <c r="K6451" t="s">
        <v>131</v>
      </c>
      <c r="L6451" t="s">
        <v>17701</v>
      </c>
      <c r="M6451" t="s">
        <v>17702</v>
      </c>
      <c r="N6451">
        <v>1.602222222</v>
      </c>
      <c r="O6451">
        <v>0</v>
      </c>
      <c r="P6451">
        <v>2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3.2044440000000001</v>
      </c>
      <c r="W6451">
        <v>0</v>
      </c>
      <c r="X6451">
        <v>0</v>
      </c>
      <c r="Y6451">
        <v>0</v>
      </c>
      <c r="Z6451">
        <v>0</v>
      </c>
    </row>
    <row r="6452" spans="1:26" x14ac:dyDescent="0.3">
      <c r="A6452">
        <v>2775850</v>
      </c>
      <c r="B6452">
        <v>1</v>
      </c>
      <c r="C6452" t="s">
        <v>76</v>
      </c>
      <c r="D6452" t="s">
        <v>79</v>
      </c>
      <c r="E6452" t="s">
        <v>153</v>
      </c>
      <c r="F6452" t="s">
        <v>17703</v>
      </c>
      <c r="G6452" t="s">
        <v>206</v>
      </c>
      <c r="H6452" t="s">
        <v>46</v>
      </c>
      <c r="I6452" t="s">
        <v>129</v>
      </c>
      <c r="J6452" t="s">
        <v>130</v>
      </c>
      <c r="K6452" t="s">
        <v>131</v>
      </c>
      <c r="L6452" t="s">
        <v>17704</v>
      </c>
      <c r="M6452" t="s">
        <v>17705</v>
      </c>
      <c r="N6452">
        <v>0.49666666599999998</v>
      </c>
      <c r="O6452">
        <v>0</v>
      </c>
      <c r="P6452">
        <v>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0.49666700000000003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2775856</v>
      </c>
      <c r="B6453">
        <v>1</v>
      </c>
      <c r="C6453" t="s">
        <v>76</v>
      </c>
      <c r="D6453" t="s">
        <v>100</v>
      </c>
      <c r="E6453" t="s">
        <v>163</v>
      </c>
      <c r="F6453" t="s">
        <v>17706</v>
      </c>
      <c r="G6453" t="s">
        <v>264</v>
      </c>
      <c r="H6453" t="s">
        <v>47</v>
      </c>
      <c r="I6453" t="s">
        <v>129</v>
      </c>
      <c r="J6453" t="s">
        <v>130</v>
      </c>
      <c r="K6453" t="s">
        <v>131</v>
      </c>
      <c r="L6453" t="s">
        <v>17707</v>
      </c>
      <c r="M6453" t="s">
        <v>17708</v>
      </c>
      <c r="N6453">
        <v>5.2850000000000001</v>
      </c>
      <c r="O6453">
        <v>0</v>
      </c>
      <c r="P6453">
        <v>27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142.69499999999999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2775854</v>
      </c>
      <c r="B6454">
        <v>1</v>
      </c>
      <c r="C6454" t="s">
        <v>76</v>
      </c>
      <c r="D6454" t="s">
        <v>78</v>
      </c>
      <c r="E6454" t="s">
        <v>145</v>
      </c>
      <c r="F6454" t="s">
        <v>17709</v>
      </c>
      <c r="G6454" t="s">
        <v>135</v>
      </c>
      <c r="H6454" t="s">
        <v>46</v>
      </c>
      <c r="I6454" t="s">
        <v>129</v>
      </c>
      <c r="J6454" t="s">
        <v>130</v>
      </c>
      <c r="K6454" t="s">
        <v>131</v>
      </c>
      <c r="L6454" t="s">
        <v>17710</v>
      </c>
      <c r="M6454" t="s">
        <v>17711</v>
      </c>
      <c r="N6454">
        <v>0.98499999999999999</v>
      </c>
      <c r="O6454">
        <v>0</v>
      </c>
      <c r="P6454">
        <v>139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136.91499999999999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2775853</v>
      </c>
      <c r="B6455">
        <v>1</v>
      </c>
      <c r="C6455" t="s">
        <v>77</v>
      </c>
      <c r="D6455" t="s">
        <v>109</v>
      </c>
      <c r="E6455" t="s">
        <v>222</v>
      </c>
      <c r="F6455" t="s">
        <v>17712</v>
      </c>
      <c r="G6455" t="s">
        <v>732</v>
      </c>
      <c r="H6455" t="s">
        <v>47</v>
      </c>
      <c r="I6455" t="s">
        <v>129</v>
      </c>
      <c r="J6455" t="s">
        <v>130</v>
      </c>
      <c r="K6455" t="s">
        <v>131</v>
      </c>
      <c r="L6455" t="s">
        <v>17713</v>
      </c>
      <c r="M6455" t="s">
        <v>17714</v>
      </c>
      <c r="N6455">
        <v>3.0905555549999999</v>
      </c>
      <c r="O6455">
        <v>8</v>
      </c>
      <c r="P6455">
        <v>399</v>
      </c>
      <c r="Q6455">
        <v>0</v>
      </c>
      <c r="R6455">
        <v>0</v>
      </c>
      <c r="S6455">
        <v>0</v>
      </c>
      <c r="T6455">
        <v>0</v>
      </c>
      <c r="U6455">
        <v>24.724443999999998</v>
      </c>
      <c r="V6455">
        <v>1233.131666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2775857</v>
      </c>
      <c r="B6456">
        <v>1</v>
      </c>
      <c r="C6456" t="s">
        <v>77</v>
      </c>
      <c r="D6456" t="s">
        <v>114</v>
      </c>
      <c r="E6456" t="s">
        <v>126</v>
      </c>
      <c r="F6456" t="s">
        <v>17715</v>
      </c>
      <c r="G6456" t="s">
        <v>128</v>
      </c>
      <c r="H6456" t="s">
        <v>46</v>
      </c>
      <c r="I6456" t="s">
        <v>129</v>
      </c>
      <c r="J6456" t="s">
        <v>130</v>
      </c>
      <c r="K6456" t="s">
        <v>131</v>
      </c>
      <c r="L6456" t="s">
        <v>17716</v>
      </c>
      <c r="M6456" t="s">
        <v>17717</v>
      </c>
      <c r="N6456">
        <v>0.53361111100000003</v>
      </c>
      <c r="O6456">
        <v>0</v>
      </c>
      <c r="P6456">
        <v>84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44.823332999999998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2775860</v>
      </c>
      <c r="B6457">
        <v>1</v>
      </c>
      <c r="C6457" t="s">
        <v>76</v>
      </c>
      <c r="D6457" t="s">
        <v>81</v>
      </c>
      <c r="E6457" t="s">
        <v>145</v>
      </c>
      <c r="F6457" t="s">
        <v>13153</v>
      </c>
      <c r="G6457" t="s">
        <v>135</v>
      </c>
      <c r="H6457" t="s">
        <v>46</v>
      </c>
      <c r="I6457" t="s">
        <v>129</v>
      </c>
      <c r="J6457" t="s">
        <v>130</v>
      </c>
      <c r="K6457" t="s">
        <v>131</v>
      </c>
      <c r="L6457" t="s">
        <v>17718</v>
      </c>
      <c r="M6457" t="s">
        <v>17719</v>
      </c>
      <c r="N6457">
        <v>2.2519444439999998</v>
      </c>
      <c r="O6457">
        <v>0</v>
      </c>
      <c r="P6457">
        <v>85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191.415278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2775867</v>
      </c>
      <c r="B6458">
        <v>1</v>
      </c>
      <c r="C6458" t="s">
        <v>76</v>
      </c>
      <c r="D6458" t="s">
        <v>92</v>
      </c>
      <c r="E6458" t="s">
        <v>153</v>
      </c>
      <c r="F6458" t="s">
        <v>17720</v>
      </c>
      <c r="G6458" t="s">
        <v>249</v>
      </c>
      <c r="H6458" t="s">
        <v>46</v>
      </c>
      <c r="I6458" t="s">
        <v>129</v>
      </c>
      <c r="J6458" t="s">
        <v>130</v>
      </c>
      <c r="K6458" t="s">
        <v>131</v>
      </c>
      <c r="L6458" t="s">
        <v>17721</v>
      </c>
      <c r="M6458" t="s">
        <v>17722</v>
      </c>
      <c r="N6458">
        <v>4.9202777769999999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4.9202779999999997</v>
      </c>
    </row>
    <row r="6459" spans="1:26" x14ac:dyDescent="0.3">
      <c r="A6459">
        <v>2775865</v>
      </c>
      <c r="B6459">
        <v>1</v>
      </c>
      <c r="C6459" t="s">
        <v>76</v>
      </c>
      <c r="D6459" t="s">
        <v>99</v>
      </c>
      <c r="E6459" t="s">
        <v>126</v>
      </c>
      <c r="F6459" t="s">
        <v>17723</v>
      </c>
      <c r="G6459" t="s">
        <v>135</v>
      </c>
      <c r="H6459" t="s">
        <v>46</v>
      </c>
      <c r="I6459" t="s">
        <v>129</v>
      </c>
      <c r="J6459" t="s">
        <v>130</v>
      </c>
      <c r="K6459" t="s">
        <v>131</v>
      </c>
      <c r="L6459" t="s">
        <v>17724</v>
      </c>
      <c r="M6459" t="s">
        <v>17725</v>
      </c>
      <c r="N6459">
        <v>1.7866666659999999</v>
      </c>
      <c r="O6459">
        <v>0</v>
      </c>
      <c r="P6459">
        <v>232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414.50666699999999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2775850</v>
      </c>
      <c r="B6460">
        <v>2</v>
      </c>
      <c r="C6460" t="s">
        <v>76</v>
      </c>
      <c r="D6460" t="s">
        <v>79</v>
      </c>
      <c r="E6460" t="s">
        <v>167</v>
      </c>
      <c r="F6460" t="s">
        <v>17726</v>
      </c>
      <c r="G6460" t="s">
        <v>206</v>
      </c>
      <c r="H6460" t="s">
        <v>46</v>
      </c>
      <c r="I6460" t="s">
        <v>129</v>
      </c>
      <c r="J6460" t="s">
        <v>130</v>
      </c>
      <c r="K6460" t="s">
        <v>131</v>
      </c>
      <c r="L6460" t="s">
        <v>17705</v>
      </c>
      <c r="M6460" t="s">
        <v>17727</v>
      </c>
      <c r="N6460">
        <v>0.73611111100000004</v>
      </c>
      <c r="O6460">
        <v>0</v>
      </c>
      <c r="P6460">
        <v>115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84.652777999999998</v>
      </c>
      <c r="W6460">
        <v>0</v>
      </c>
      <c r="X6460">
        <v>0</v>
      </c>
      <c r="Y6460">
        <v>0</v>
      </c>
      <c r="Z6460">
        <v>0</v>
      </c>
    </row>
    <row r="6461" spans="1:26" x14ac:dyDescent="0.3">
      <c r="A6461">
        <v>2775866</v>
      </c>
      <c r="B6461">
        <v>1</v>
      </c>
      <c r="C6461" t="s">
        <v>77</v>
      </c>
      <c r="D6461" t="s">
        <v>123</v>
      </c>
      <c r="E6461" t="s">
        <v>145</v>
      </c>
      <c r="F6461" t="s">
        <v>17728</v>
      </c>
      <c r="G6461" t="s">
        <v>150</v>
      </c>
      <c r="H6461" t="s">
        <v>46</v>
      </c>
      <c r="I6461" t="s">
        <v>129</v>
      </c>
      <c r="J6461" t="s">
        <v>130</v>
      </c>
      <c r="K6461" t="s">
        <v>131</v>
      </c>
      <c r="L6461" t="s">
        <v>17729</v>
      </c>
      <c r="M6461" t="s">
        <v>17730</v>
      </c>
      <c r="N6461">
        <v>4.2347222220000003</v>
      </c>
      <c r="O6461">
        <v>0</v>
      </c>
      <c r="P6461">
        <v>39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165.154167</v>
      </c>
      <c r="W6461">
        <v>0</v>
      </c>
      <c r="X6461">
        <v>0</v>
      </c>
      <c r="Y6461">
        <v>0</v>
      </c>
      <c r="Z6461">
        <v>0</v>
      </c>
    </row>
    <row r="6462" spans="1:26" x14ac:dyDescent="0.3">
      <c r="A6462">
        <v>2775868</v>
      </c>
      <c r="B6462">
        <v>1</v>
      </c>
      <c r="C6462" t="s">
        <v>76</v>
      </c>
      <c r="D6462" t="s">
        <v>99</v>
      </c>
      <c r="E6462" t="s">
        <v>158</v>
      </c>
      <c r="F6462" t="s">
        <v>17731</v>
      </c>
      <c r="G6462" t="s">
        <v>199</v>
      </c>
      <c r="H6462" t="s">
        <v>47</v>
      </c>
      <c r="I6462" t="s">
        <v>129</v>
      </c>
      <c r="J6462" t="s">
        <v>130</v>
      </c>
      <c r="K6462" t="s">
        <v>131</v>
      </c>
      <c r="L6462" t="s">
        <v>17732</v>
      </c>
      <c r="M6462" t="s">
        <v>17733</v>
      </c>
      <c r="N6462">
        <v>1.845</v>
      </c>
      <c r="O6462">
        <v>4</v>
      </c>
      <c r="P6462">
        <v>3</v>
      </c>
      <c r="Q6462">
        <v>0</v>
      </c>
      <c r="R6462">
        <v>0</v>
      </c>
      <c r="S6462">
        <v>0</v>
      </c>
      <c r="T6462">
        <v>0</v>
      </c>
      <c r="U6462">
        <v>7.38</v>
      </c>
      <c r="V6462">
        <v>5.5350000000000001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2775873</v>
      </c>
      <c r="B6463">
        <v>1</v>
      </c>
      <c r="C6463" t="s">
        <v>76</v>
      </c>
      <c r="D6463" t="s">
        <v>98</v>
      </c>
      <c r="E6463" t="s">
        <v>126</v>
      </c>
      <c r="F6463" t="s">
        <v>17734</v>
      </c>
      <c r="G6463" t="s">
        <v>128</v>
      </c>
      <c r="H6463" t="s">
        <v>46</v>
      </c>
      <c r="I6463" t="s">
        <v>129</v>
      </c>
      <c r="J6463" t="s">
        <v>130</v>
      </c>
      <c r="K6463" t="s">
        <v>131</v>
      </c>
      <c r="L6463" t="s">
        <v>17735</v>
      </c>
      <c r="M6463" t="s">
        <v>17736</v>
      </c>
      <c r="N6463">
        <v>1.4797222219999999</v>
      </c>
      <c r="O6463">
        <v>0</v>
      </c>
      <c r="P6463">
        <v>0</v>
      </c>
      <c r="Q6463">
        <v>0</v>
      </c>
      <c r="R6463">
        <v>67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99.141389000000004</v>
      </c>
      <c r="Y6463">
        <v>0</v>
      </c>
      <c r="Z6463">
        <v>0</v>
      </c>
    </row>
    <row r="6464" spans="1:26" x14ac:dyDescent="0.3">
      <c r="A6464">
        <v>2775871</v>
      </c>
      <c r="B6464">
        <v>1</v>
      </c>
      <c r="C6464" t="s">
        <v>76</v>
      </c>
      <c r="D6464" t="s">
        <v>92</v>
      </c>
      <c r="E6464" t="s">
        <v>153</v>
      </c>
      <c r="F6464" t="s">
        <v>15890</v>
      </c>
      <c r="G6464" t="s">
        <v>155</v>
      </c>
      <c r="H6464" t="s">
        <v>46</v>
      </c>
      <c r="I6464" t="s">
        <v>129</v>
      </c>
      <c r="J6464" t="s">
        <v>130</v>
      </c>
      <c r="K6464" t="s">
        <v>131</v>
      </c>
      <c r="L6464" t="s">
        <v>17737</v>
      </c>
      <c r="M6464" t="s">
        <v>17738</v>
      </c>
      <c r="N6464">
        <v>2.2622222220000001</v>
      </c>
      <c r="O6464">
        <v>0</v>
      </c>
      <c r="P6464">
        <v>0</v>
      </c>
      <c r="Q6464">
        <v>0</v>
      </c>
      <c r="R6464">
        <v>1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2.262222</v>
      </c>
      <c r="Y6464">
        <v>0</v>
      </c>
      <c r="Z6464">
        <v>0</v>
      </c>
    </row>
    <row r="6465" spans="1:26" x14ac:dyDescent="0.3">
      <c r="A6465">
        <v>2775635</v>
      </c>
      <c r="B6465">
        <v>2</v>
      </c>
      <c r="C6465" t="s">
        <v>76</v>
      </c>
      <c r="D6465" t="s">
        <v>83</v>
      </c>
      <c r="E6465" t="s">
        <v>167</v>
      </c>
      <c r="F6465" t="s">
        <v>17739</v>
      </c>
      <c r="G6465" t="s">
        <v>135</v>
      </c>
      <c r="H6465" t="s">
        <v>46</v>
      </c>
      <c r="I6465" t="s">
        <v>129</v>
      </c>
      <c r="J6465" t="s">
        <v>130</v>
      </c>
      <c r="K6465" t="s">
        <v>131</v>
      </c>
      <c r="L6465" t="s">
        <v>17478</v>
      </c>
      <c r="M6465" t="s">
        <v>17740</v>
      </c>
      <c r="N6465">
        <v>0.28916666600000002</v>
      </c>
      <c r="O6465">
        <v>0</v>
      </c>
      <c r="P6465">
        <v>273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78.942499999999995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2775879</v>
      </c>
      <c r="B6466">
        <v>1</v>
      </c>
      <c r="C6466" t="s">
        <v>76</v>
      </c>
      <c r="D6466" t="s">
        <v>86</v>
      </c>
      <c r="E6466" t="s">
        <v>126</v>
      </c>
      <c r="F6466" t="s">
        <v>17741</v>
      </c>
      <c r="G6466" t="s">
        <v>177</v>
      </c>
      <c r="H6466" t="s">
        <v>46</v>
      </c>
      <c r="I6466" t="s">
        <v>129</v>
      </c>
      <c r="J6466" t="s">
        <v>130</v>
      </c>
      <c r="K6466" t="s">
        <v>131</v>
      </c>
      <c r="L6466" t="s">
        <v>17742</v>
      </c>
      <c r="M6466" t="s">
        <v>17743</v>
      </c>
      <c r="N6466">
        <v>3.2083333330000001</v>
      </c>
      <c r="O6466">
        <v>0</v>
      </c>
      <c r="P6466">
        <v>199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638.45833300000004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2775878</v>
      </c>
      <c r="B6467">
        <v>1</v>
      </c>
      <c r="C6467" t="s">
        <v>77</v>
      </c>
      <c r="D6467" t="s">
        <v>116</v>
      </c>
      <c r="E6467" t="s">
        <v>222</v>
      </c>
      <c r="F6467" t="s">
        <v>17744</v>
      </c>
      <c r="G6467" t="s">
        <v>348</v>
      </c>
      <c r="H6467" t="s">
        <v>47</v>
      </c>
      <c r="I6467" t="s">
        <v>129</v>
      </c>
      <c r="J6467" t="s">
        <v>130</v>
      </c>
      <c r="K6467" t="s">
        <v>142</v>
      </c>
      <c r="L6467" t="s">
        <v>17745</v>
      </c>
      <c r="M6467" t="s">
        <v>17746</v>
      </c>
      <c r="N6467">
        <v>2.5636111110000002</v>
      </c>
      <c r="O6467">
        <v>19</v>
      </c>
      <c r="P6467">
        <v>4977</v>
      </c>
      <c r="Q6467">
        <v>0</v>
      </c>
      <c r="R6467">
        <v>0</v>
      </c>
      <c r="S6467">
        <v>0</v>
      </c>
      <c r="T6467">
        <v>0</v>
      </c>
      <c r="U6467">
        <v>48.708610999999998</v>
      </c>
      <c r="V6467">
        <v>12759.092499</v>
      </c>
      <c r="W6467">
        <v>0</v>
      </c>
      <c r="X6467">
        <v>0</v>
      </c>
      <c r="Y6467">
        <v>0</v>
      </c>
      <c r="Z6467">
        <v>0</v>
      </c>
    </row>
    <row r="6468" spans="1:26" x14ac:dyDescent="0.3">
      <c r="A6468">
        <v>2775884</v>
      </c>
      <c r="B6468">
        <v>1</v>
      </c>
      <c r="C6468" t="s">
        <v>76</v>
      </c>
      <c r="D6468" t="s">
        <v>99</v>
      </c>
      <c r="E6468" t="s">
        <v>158</v>
      </c>
      <c r="F6468" t="s">
        <v>17747</v>
      </c>
      <c r="G6468" t="s">
        <v>348</v>
      </c>
      <c r="H6468" t="s">
        <v>47</v>
      </c>
      <c r="I6468" t="s">
        <v>129</v>
      </c>
      <c r="J6468" t="s">
        <v>130</v>
      </c>
      <c r="K6468" t="s">
        <v>142</v>
      </c>
      <c r="L6468" t="s">
        <v>17748</v>
      </c>
      <c r="M6468" t="s">
        <v>17749</v>
      </c>
      <c r="N6468">
        <v>2.1158333329999999</v>
      </c>
      <c r="O6468">
        <v>10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21.158332999999999</v>
      </c>
      <c r="V6468">
        <v>2.1158329999999999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2775885</v>
      </c>
      <c r="B6469">
        <v>1</v>
      </c>
      <c r="C6469" t="s">
        <v>76</v>
      </c>
      <c r="D6469" t="s">
        <v>101</v>
      </c>
      <c r="E6469" t="s">
        <v>126</v>
      </c>
      <c r="F6469" t="s">
        <v>17750</v>
      </c>
      <c r="G6469" t="s">
        <v>160</v>
      </c>
      <c r="H6469" t="s">
        <v>46</v>
      </c>
      <c r="I6469" t="s">
        <v>129</v>
      </c>
      <c r="J6469" t="s">
        <v>130</v>
      </c>
      <c r="K6469" t="s">
        <v>131</v>
      </c>
      <c r="L6469" t="s">
        <v>17751</v>
      </c>
      <c r="M6469" t="s">
        <v>17752</v>
      </c>
      <c r="N6469">
        <v>1.865277777</v>
      </c>
      <c r="O6469">
        <v>0</v>
      </c>
      <c r="P6469">
        <v>81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151.08750000000001</v>
      </c>
      <c r="W6469">
        <v>0</v>
      </c>
      <c r="X6469">
        <v>0</v>
      </c>
      <c r="Y6469">
        <v>0</v>
      </c>
      <c r="Z6469">
        <v>0</v>
      </c>
    </row>
    <row r="6470" spans="1:26" x14ac:dyDescent="0.3">
      <c r="A6470">
        <v>2775892</v>
      </c>
      <c r="B6470">
        <v>1</v>
      </c>
      <c r="C6470" t="s">
        <v>76</v>
      </c>
      <c r="D6470" t="s">
        <v>101</v>
      </c>
      <c r="E6470" t="s">
        <v>126</v>
      </c>
      <c r="F6470" t="s">
        <v>17753</v>
      </c>
      <c r="G6470" t="s">
        <v>177</v>
      </c>
      <c r="H6470" t="s">
        <v>46</v>
      </c>
      <c r="I6470" t="s">
        <v>129</v>
      </c>
      <c r="J6470" t="s">
        <v>130</v>
      </c>
      <c r="K6470" t="s">
        <v>131</v>
      </c>
      <c r="L6470" t="s">
        <v>17754</v>
      </c>
      <c r="M6470" t="s">
        <v>17755</v>
      </c>
      <c r="N6470">
        <v>6.6247222219999999</v>
      </c>
      <c r="O6470">
        <v>0</v>
      </c>
      <c r="P6470">
        <v>87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576.35083299999997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2775891</v>
      </c>
      <c r="B6471">
        <v>1</v>
      </c>
      <c r="C6471" t="s">
        <v>76</v>
      </c>
      <c r="D6471" t="s">
        <v>92</v>
      </c>
      <c r="E6471" t="s">
        <v>158</v>
      </c>
      <c r="F6471" t="s">
        <v>17756</v>
      </c>
      <c r="G6471" t="s">
        <v>199</v>
      </c>
      <c r="H6471" t="s">
        <v>47</v>
      </c>
      <c r="I6471" t="s">
        <v>129</v>
      </c>
      <c r="J6471" t="s">
        <v>130</v>
      </c>
      <c r="K6471" t="s">
        <v>131</v>
      </c>
      <c r="L6471" t="s">
        <v>17757</v>
      </c>
      <c r="M6471" t="s">
        <v>17758</v>
      </c>
      <c r="N6471">
        <v>0.75611111099999995</v>
      </c>
      <c r="O6471">
        <v>0</v>
      </c>
      <c r="P6471">
        <v>0</v>
      </c>
      <c r="Q6471">
        <v>13</v>
      </c>
      <c r="R6471">
        <v>1396</v>
      </c>
      <c r="S6471">
        <v>2</v>
      </c>
      <c r="T6471">
        <v>32</v>
      </c>
      <c r="U6471">
        <v>0</v>
      </c>
      <c r="V6471">
        <v>0</v>
      </c>
      <c r="W6471">
        <v>9.8294440000000005</v>
      </c>
      <c r="X6471">
        <v>1055.531111</v>
      </c>
      <c r="Y6471">
        <v>1.512222</v>
      </c>
      <c r="Z6471">
        <v>24.195556</v>
      </c>
    </row>
    <row r="6472" spans="1:26" x14ac:dyDescent="0.3">
      <c r="A6472">
        <v>2775894</v>
      </c>
      <c r="B6472">
        <v>1</v>
      </c>
      <c r="C6472" t="s">
        <v>76</v>
      </c>
      <c r="D6472" t="s">
        <v>97</v>
      </c>
      <c r="E6472" t="s">
        <v>126</v>
      </c>
      <c r="F6472" t="s">
        <v>17759</v>
      </c>
      <c r="G6472" t="s">
        <v>128</v>
      </c>
      <c r="H6472" t="s">
        <v>46</v>
      </c>
      <c r="I6472" t="s">
        <v>129</v>
      </c>
      <c r="J6472" t="s">
        <v>130</v>
      </c>
      <c r="K6472" t="s">
        <v>131</v>
      </c>
      <c r="L6472" t="s">
        <v>17760</v>
      </c>
      <c r="M6472" t="s">
        <v>17761</v>
      </c>
      <c r="N6472">
        <v>2.142222222</v>
      </c>
      <c r="O6472">
        <v>0</v>
      </c>
      <c r="P6472">
        <v>87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186.373333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2775940</v>
      </c>
      <c r="B6473">
        <v>1</v>
      </c>
      <c r="C6473" t="s">
        <v>76</v>
      </c>
      <c r="D6473" t="s">
        <v>92</v>
      </c>
      <c r="E6473" t="s">
        <v>126</v>
      </c>
      <c r="F6473" t="s">
        <v>17762</v>
      </c>
      <c r="G6473" t="s">
        <v>371</v>
      </c>
      <c r="H6473" t="s">
        <v>46</v>
      </c>
      <c r="I6473" t="s">
        <v>129</v>
      </c>
      <c r="J6473" t="s">
        <v>130</v>
      </c>
      <c r="K6473" t="s">
        <v>131</v>
      </c>
      <c r="L6473" t="s">
        <v>17763</v>
      </c>
      <c r="M6473" t="s">
        <v>17764</v>
      </c>
      <c r="N6473">
        <v>4.8213888880000004</v>
      </c>
      <c r="O6473">
        <v>0</v>
      </c>
      <c r="P6473">
        <v>0</v>
      </c>
      <c r="Q6473">
        <v>0</v>
      </c>
      <c r="R6473">
        <v>21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101.249167</v>
      </c>
      <c r="Y6473">
        <v>0</v>
      </c>
      <c r="Z6473">
        <v>0</v>
      </c>
    </row>
    <row r="6474" spans="1:26" x14ac:dyDescent="0.3">
      <c r="A6474">
        <v>2775898</v>
      </c>
      <c r="B6474">
        <v>1</v>
      </c>
      <c r="C6474" t="s">
        <v>77</v>
      </c>
      <c r="D6474" t="s">
        <v>113</v>
      </c>
      <c r="E6474" t="s">
        <v>153</v>
      </c>
      <c r="F6474" t="s">
        <v>17765</v>
      </c>
      <c r="G6474" t="s">
        <v>249</v>
      </c>
      <c r="H6474" t="s">
        <v>46</v>
      </c>
      <c r="I6474" t="s">
        <v>129</v>
      </c>
      <c r="J6474" t="s">
        <v>130</v>
      </c>
      <c r="K6474" t="s">
        <v>131</v>
      </c>
      <c r="L6474" t="s">
        <v>17766</v>
      </c>
      <c r="M6474" t="s">
        <v>17767</v>
      </c>
      <c r="N6474">
        <v>1.909444444</v>
      </c>
      <c r="O6474">
        <v>0</v>
      </c>
      <c r="P6474">
        <v>0</v>
      </c>
      <c r="Q6474">
        <v>0</v>
      </c>
      <c r="R6474">
        <v>4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7.637778</v>
      </c>
      <c r="Y6474">
        <v>0</v>
      </c>
      <c r="Z6474">
        <v>0</v>
      </c>
    </row>
    <row r="6475" spans="1:26" x14ac:dyDescent="0.3">
      <c r="A6475">
        <v>2807787</v>
      </c>
      <c r="B6475">
        <v>1</v>
      </c>
      <c r="C6475" t="s">
        <v>76</v>
      </c>
      <c r="D6475" t="s">
        <v>100</v>
      </c>
      <c r="E6475" t="s">
        <v>222</v>
      </c>
      <c r="F6475" t="s">
        <v>17768</v>
      </c>
      <c r="G6475" t="s">
        <v>199</v>
      </c>
      <c r="H6475" t="s">
        <v>47</v>
      </c>
      <c r="I6475" t="s">
        <v>129</v>
      </c>
      <c r="J6475" t="s">
        <v>130</v>
      </c>
      <c r="K6475" t="s">
        <v>131</v>
      </c>
      <c r="L6475" t="s">
        <v>17769</v>
      </c>
      <c r="M6475" t="s">
        <v>17770</v>
      </c>
      <c r="N6475">
        <v>0.116666666</v>
      </c>
      <c r="O6475">
        <v>498</v>
      </c>
      <c r="P6475">
        <v>2261</v>
      </c>
      <c r="Q6475">
        <v>0</v>
      </c>
      <c r="R6475">
        <v>0</v>
      </c>
      <c r="S6475">
        <v>0</v>
      </c>
      <c r="T6475">
        <v>0</v>
      </c>
      <c r="U6475">
        <v>58.1</v>
      </c>
      <c r="V6475">
        <v>263.78333199999997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2775900</v>
      </c>
      <c r="B6476">
        <v>1</v>
      </c>
      <c r="C6476" t="s">
        <v>76</v>
      </c>
      <c r="D6476" t="s">
        <v>78</v>
      </c>
      <c r="E6476" t="s">
        <v>153</v>
      </c>
      <c r="F6476" t="s">
        <v>17771</v>
      </c>
      <c r="G6476" t="s">
        <v>155</v>
      </c>
      <c r="H6476" t="s">
        <v>46</v>
      </c>
      <c r="I6476" t="s">
        <v>129</v>
      </c>
      <c r="J6476" t="s">
        <v>130</v>
      </c>
      <c r="K6476" t="s">
        <v>131</v>
      </c>
      <c r="L6476" t="s">
        <v>17772</v>
      </c>
      <c r="M6476" t="s">
        <v>17773</v>
      </c>
      <c r="N6476">
        <v>2.881388888</v>
      </c>
      <c r="O6476">
        <v>0</v>
      </c>
      <c r="P6476">
        <v>1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2.881389</v>
      </c>
      <c r="W6476">
        <v>0</v>
      </c>
      <c r="X6476">
        <v>0</v>
      </c>
      <c r="Y6476">
        <v>0</v>
      </c>
      <c r="Z6476">
        <v>0</v>
      </c>
    </row>
    <row r="6477" spans="1:26" x14ac:dyDescent="0.3">
      <c r="A6477">
        <v>2775901</v>
      </c>
      <c r="B6477">
        <v>1</v>
      </c>
      <c r="C6477" t="s">
        <v>77</v>
      </c>
      <c r="D6477" t="s">
        <v>108</v>
      </c>
      <c r="E6477" t="s">
        <v>167</v>
      </c>
      <c r="F6477" t="s">
        <v>17774</v>
      </c>
      <c r="G6477" t="s">
        <v>195</v>
      </c>
      <c r="H6477" t="s">
        <v>46</v>
      </c>
      <c r="I6477" t="s">
        <v>129</v>
      </c>
      <c r="J6477" t="s">
        <v>130</v>
      </c>
      <c r="K6477" t="s">
        <v>131</v>
      </c>
      <c r="L6477" t="s">
        <v>17775</v>
      </c>
      <c r="M6477" t="s">
        <v>17776</v>
      </c>
      <c r="N6477">
        <v>1.634166666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24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39.22</v>
      </c>
    </row>
    <row r="6478" spans="1:26" x14ac:dyDescent="0.3">
      <c r="A6478">
        <v>2775903</v>
      </c>
      <c r="B6478">
        <v>1</v>
      </c>
      <c r="C6478" t="s">
        <v>77</v>
      </c>
      <c r="D6478" t="s">
        <v>124</v>
      </c>
      <c r="E6478" t="s">
        <v>153</v>
      </c>
      <c r="F6478" t="s">
        <v>17777</v>
      </c>
      <c r="G6478" t="s">
        <v>155</v>
      </c>
      <c r="H6478" t="s">
        <v>46</v>
      </c>
      <c r="I6478" t="s">
        <v>129</v>
      </c>
      <c r="J6478" t="s">
        <v>130</v>
      </c>
      <c r="K6478" t="s">
        <v>131</v>
      </c>
      <c r="L6478" t="s">
        <v>17778</v>
      </c>
      <c r="M6478" t="s">
        <v>17779</v>
      </c>
      <c r="N6478">
        <v>5.4938888879999999</v>
      </c>
      <c r="O6478">
        <v>0</v>
      </c>
      <c r="P6478">
        <v>4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21.975556000000001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2775905</v>
      </c>
      <c r="B6479">
        <v>1</v>
      </c>
      <c r="C6479" t="s">
        <v>77</v>
      </c>
      <c r="D6479" t="s">
        <v>124</v>
      </c>
      <c r="E6479" t="s">
        <v>167</v>
      </c>
      <c r="F6479" t="s">
        <v>17175</v>
      </c>
      <c r="G6479" t="s">
        <v>160</v>
      </c>
      <c r="H6479" t="s">
        <v>46</v>
      </c>
      <c r="I6479" t="s">
        <v>129</v>
      </c>
      <c r="J6479" t="s">
        <v>130</v>
      </c>
      <c r="K6479" t="s">
        <v>131</v>
      </c>
      <c r="L6479" t="s">
        <v>17780</v>
      </c>
      <c r="M6479" t="s">
        <v>17781</v>
      </c>
      <c r="N6479">
        <v>0.28499999999999998</v>
      </c>
      <c r="O6479">
        <v>0</v>
      </c>
      <c r="P6479">
        <v>1447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412.39499999999998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2775910</v>
      </c>
      <c r="B6480">
        <v>1</v>
      </c>
      <c r="C6480" t="s">
        <v>76</v>
      </c>
      <c r="D6480" t="s">
        <v>90</v>
      </c>
      <c r="E6480" t="s">
        <v>222</v>
      </c>
      <c r="F6480" t="s">
        <v>17782</v>
      </c>
      <c r="G6480" t="s">
        <v>199</v>
      </c>
      <c r="H6480" t="s">
        <v>47</v>
      </c>
      <c r="I6480" t="s">
        <v>129</v>
      </c>
      <c r="J6480" t="s">
        <v>130</v>
      </c>
      <c r="K6480" t="s">
        <v>131</v>
      </c>
      <c r="L6480" t="s">
        <v>17783</v>
      </c>
      <c r="M6480" t="s">
        <v>17784</v>
      </c>
      <c r="N6480">
        <v>1.330833333</v>
      </c>
      <c r="O6480">
        <v>0</v>
      </c>
      <c r="P6480">
        <v>0</v>
      </c>
      <c r="Q6480">
        <v>0</v>
      </c>
      <c r="R6480">
        <v>0</v>
      </c>
      <c r="S6480">
        <v>6</v>
      </c>
      <c r="T6480">
        <v>1208</v>
      </c>
      <c r="U6480">
        <v>0</v>
      </c>
      <c r="V6480">
        <v>0</v>
      </c>
      <c r="W6480">
        <v>0</v>
      </c>
      <c r="X6480">
        <v>0</v>
      </c>
      <c r="Y6480">
        <v>7.9850000000000003</v>
      </c>
      <c r="Z6480">
        <v>1607.6466660000001</v>
      </c>
    </row>
    <row r="6481" spans="1:26" x14ac:dyDescent="0.3">
      <c r="A6481">
        <v>2775917</v>
      </c>
      <c r="B6481">
        <v>1</v>
      </c>
      <c r="C6481" t="s">
        <v>77</v>
      </c>
      <c r="D6481" t="s">
        <v>110</v>
      </c>
      <c r="E6481" t="s">
        <v>145</v>
      </c>
      <c r="F6481" t="s">
        <v>17785</v>
      </c>
      <c r="G6481" t="s">
        <v>160</v>
      </c>
      <c r="H6481" t="s">
        <v>46</v>
      </c>
      <c r="I6481" t="s">
        <v>129</v>
      </c>
      <c r="J6481" t="s">
        <v>130</v>
      </c>
      <c r="K6481" t="s">
        <v>131</v>
      </c>
      <c r="L6481" t="s">
        <v>17786</v>
      </c>
      <c r="M6481" t="s">
        <v>17787</v>
      </c>
      <c r="N6481">
        <v>0.91527777700000001</v>
      </c>
      <c r="O6481">
        <v>0</v>
      </c>
      <c r="P6481">
        <v>0</v>
      </c>
      <c r="Q6481">
        <v>0</v>
      </c>
      <c r="R6481">
        <v>27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24.712499999999999</v>
      </c>
      <c r="Y6481">
        <v>0</v>
      </c>
      <c r="Z6481">
        <v>0</v>
      </c>
    </row>
    <row r="6482" spans="1:26" x14ac:dyDescent="0.3">
      <c r="A6482">
        <v>2775928</v>
      </c>
      <c r="B6482">
        <v>1</v>
      </c>
      <c r="C6482" t="s">
        <v>76</v>
      </c>
      <c r="D6482" t="s">
        <v>81</v>
      </c>
      <c r="E6482" t="s">
        <v>126</v>
      </c>
      <c r="F6482" t="s">
        <v>17788</v>
      </c>
      <c r="G6482" t="s">
        <v>177</v>
      </c>
      <c r="H6482" t="s">
        <v>46</v>
      </c>
      <c r="I6482" t="s">
        <v>129</v>
      </c>
      <c r="J6482" t="s">
        <v>130</v>
      </c>
      <c r="K6482" t="s">
        <v>131</v>
      </c>
      <c r="L6482" t="s">
        <v>17789</v>
      </c>
      <c r="M6482" t="s">
        <v>17790</v>
      </c>
      <c r="N6482">
        <v>2.2436111109999999</v>
      </c>
      <c r="O6482">
        <v>0</v>
      </c>
      <c r="P6482">
        <v>86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192.95055600000001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2775926</v>
      </c>
      <c r="B6483">
        <v>1</v>
      </c>
      <c r="C6483" t="s">
        <v>77</v>
      </c>
      <c r="D6483" t="s">
        <v>111</v>
      </c>
      <c r="E6483" t="s">
        <v>126</v>
      </c>
      <c r="F6483" t="s">
        <v>17791</v>
      </c>
      <c r="G6483" t="s">
        <v>371</v>
      </c>
      <c r="H6483" t="s">
        <v>46</v>
      </c>
      <c r="I6483" t="s">
        <v>129</v>
      </c>
      <c r="J6483" t="s">
        <v>130</v>
      </c>
      <c r="K6483" t="s">
        <v>131</v>
      </c>
      <c r="L6483" t="s">
        <v>17792</v>
      </c>
      <c r="M6483" t="s">
        <v>17793</v>
      </c>
      <c r="N6483">
        <v>3.3644444440000001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7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23.551110999999999</v>
      </c>
    </row>
    <row r="6484" spans="1:26" x14ac:dyDescent="0.3">
      <c r="A6484">
        <v>2775936</v>
      </c>
      <c r="B6484">
        <v>1</v>
      </c>
      <c r="C6484" t="s">
        <v>76</v>
      </c>
      <c r="D6484" t="s">
        <v>89</v>
      </c>
      <c r="E6484" t="s">
        <v>126</v>
      </c>
      <c r="F6484" t="s">
        <v>17794</v>
      </c>
      <c r="G6484" t="s">
        <v>128</v>
      </c>
      <c r="H6484" t="s">
        <v>46</v>
      </c>
      <c r="I6484" t="s">
        <v>129</v>
      </c>
      <c r="J6484" t="s">
        <v>130</v>
      </c>
      <c r="K6484" t="s">
        <v>131</v>
      </c>
      <c r="L6484" t="s">
        <v>17795</v>
      </c>
      <c r="M6484" t="s">
        <v>17796</v>
      </c>
      <c r="N6484">
        <v>2.250555555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7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15.753888999999999</v>
      </c>
    </row>
    <row r="6485" spans="1:26" x14ac:dyDescent="0.3">
      <c r="A6485">
        <v>2775944</v>
      </c>
      <c r="B6485">
        <v>1</v>
      </c>
      <c r="C6485" t="s">
        <v>76</v>
      </c>
      <c r="D6485" t="s">
        <v>84</v>
      </c>
      <c r="E6485" t="s">
        <v>153</v>
      </c>
      <c r="F6485" t="s">
        <v>17281</v>
      </c>
      <c r="G6485" t="s">
        <v>155</v>
      </c>
      <c r="H6485" t="s">
        <v>46</v>
      </c>
      <c r="I6485" t="s">
        <v>129</v>
      </c>
      <c r="J6485" t="s">
        <v>130</v>
      </c>
      <c r="K6485" t="s">
        <v>131</v>
      </c>
      <c r="L6485" t="s">
        <v>17797</v>
      </c>
      <c r="M6485" t="s">
        <v>17798</v>
      </c>
      <c r="N6485">
        <v>1.9524999999999999</v>
      </c>
      <c r="O6485">
        <v>0</v>
      </c>
      <c r="P6485">
        <v>7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13.6675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2775994</v>
      </c>
      <c r="B6486">
        <v>1</v>
      </c>
      <c r="C6486" t="s">
        <v>77</v>
      </c>
      <c r="D6486" t="s">
        <v>123</v>
      </c>
      <c r="E6486" t="s">
        <v>158</v>
      </c>
      <c r="F6486" t="s">
        <v>4117</v>
      </c>
      <c r="G6486" t="s">
        <v>199</v>
      </c>
      <c r="H6486" t="s">
        <v>47</v>
      </c>
      <c r="I6486" t="s">
        <v>129</v>
      </c>
      <c r="J6486" t="s">
        <v>130</v>
      </c>
      <c r="K6486" t="s">
        <v>131</v>
      </c>
      <c r="L6486" t="s">
        <v>17799</v>
      </c>
      <c r="M6486" t="s">
        <v>17800</v>
      </c>
      <c r="N6486">
        <v>3.2369444440000001</v>
      </c>
      <c r="O6486">
        <v>317</v>
      </c>
      <c r="P6486">
        <v>51</v>
      </c>
      <c r="Q6486">
        <v>0</v>
      </c>
      <c r="R6486">
        <v>0</v>
      </c>
      <c r="S6486">
        <v>0</v>
      </c>
      <c r="T6486">
        <v>0</v>
      </c>
      <c r="U6486">
        <v>1026.1113889999999</v>
      </c>
      <c r="V6486">
        <v>165.08416700000001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2775945</v>
      </c>
      <c r="B6487">
        <v>1</v>
      </c>
      <c r="C6487" t="s">
        <v>76</v>
      </c>
      <c r="D6487" t="s">
        <v>105</v>
      </c>
      <c r="E6487" t="s">
        <v>126</v>
      </c>
      <c r="F6487" t="s">
        <v>1627</v>
      </c>
      <c r="G6487" t="s">
        <v>371</v>
      </c>
      <c r="H6487" t="s">
        <v>46</v>
      </c>
      <c r="I6487" t="s">
        <v>129</v>
      </c>
      <c r="J6487" t="s">
        <v>130</v>
      </c>
      <c r="K6487" t="s">
        <v>131</v>
      </c>
      <c r="L6487" t="s">
        <v>17801</v>
      </c>
      <c r="M6487" t="s">
        <v>17802</v>
      </c>
      <c r="N6487">
        <v>1.365</v>
      </c>
      <c r="O6487">
        <v>0</v>
      </c>
      <c r="P6487">
        <v>0</v>
      </c>
      <c r="Q6487">
        <v>0</v>
      </c>
      <c r="R6487">
        <v>33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45.045000000000002</v>
      </c>
      <c r="Y6487">
        <v>0</v>
      </c>
      <c r="Z6487">
        <v>0</v>
      </c>
    </row>
    <row r="6488" spans="1:26" x14ac:dyDescent="0.3">
      <c r="A6488">
        <v>2775955</v>
      </c>
      <c r="B6488">
        <v>1</v>
      </c>
      <c r="C6488" t="s">
        <v>76</v>
      </c>
      <c r="D6488" t="s">
        <v>96</v>
      </c>
      <c r="E6488" t="s">
        <v>222</v>
      </c>
      <c r="F6488" t="s">
        <v>17803</v>
      </c>
      <c r="G6488" t="s">
        <v>199</v>
      </c>
      <c r="H6488" t="s">
        <v>47</v>
      </c>
      <c r="I6488" t="s">
        <v>129</v>
      </c>
      <c r="J6488" t="s">
        <v>130</v>
      </c>
      <c r="K6488" t="s">
        <v>131</v>
      </c>
      <c r="L6488" t="s">
        <v>17804</v>
      </c>
      <c r="M6488" t="s">
        <v>17805</v>
      </c>
      <c r="N6488">
        <v>0.57444444400000005</v>
      </c>
      <c r="O6488">
        <v>127</v>
      </c>
      <c r="P6488">
        <v>6069</v>
      </c>
      <c r="Q6488">
        <v>0</v>
      </c>
      <c r="R6488">
        <v>0</v>
      </c>
      <c r="S6488">
        <v>0</v>
      </c>
      <c r="T6488">
        <v>0</v>
      </c>
      <c r="U6488">
        <v>72.954443999999995</v>
      </c>
      <c r="V6488">
        <v>3486.3033310000001</v>
      </c>
      <c r="W6488">
        <v>0</v>
      </c>
      <c r="X6488">
        <v>0</v>
      </c>
      <c r="Y6488">
        <v>0</v>
      </c>
      <c r="Z6488">
        <v>0</v>
      </c>
    </row>
    <row r="6489" spans="1:26" x14ac:dyDescent="0.3">
      <c r="A6489">
        <v>2775958</v>
      </c>
      <c r="B6489">
        <v>1</v>
      </c>
      <c r="C6489" t="s">
        <v>76</v>
      </c>
      <c r="D6489" t="s">
        <v>96</v>
      </c>
      <c r="E6489" t="s">
        <v>153</v>
      </c>
      <c r="F6489" t="s">
        <v>17806</v>
      </c>
      <c r="G6489" t="s">
        <v>206</v>
      </c>
      <c r="H6489" t="s">
        <v>46</v>
      </c>
      <c r="I6489" t="s">
        <v>129</v>
      </c>
      <c r="J6489" t="s">
        <v>130</v>
      </c>
      <c r="K6489" t="s">
        <v>131</v>
      </c>
      <c r="L6489" t="s">
        <v>17807</v>
      </c>
      <c r="M6489" t="s">
        <v>17808</v>
      </c>
      <c r="N6489">
        <v>2.6569444440000001</v>
      </c>
      <c r="O6489">
        <v>0</v>
      </c>
      <c r="P6489">
        <v>3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7.9708329999999998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2775966</v>
      </c>
      <c r="B6490">
        <v>1</v>
      </c>
      <c r="C6490" t="s">
        <v>76</v>
      </c>
      <c r="D6490" t="s">
        <v>78</v>
      </c>
      <c r="E6490" t="s">
        <v>153</v>
      </c>
      <c r="F6490" t="s">
        <v>1034</v>
      </c>
      <c r="G6490" t="s">
        <v>206</v>
      </c>
      <c r="H6490" t="s">
        <v>46</v>
      </c>
      <c r="I6490" t="s">
        <v>129</v>
      </c>
      <c r="J6490" t="s">
        <v>130</v>
      </c>
      <c r="K6490" t="s">
        <v>131</v>
      </c>
      <c r="L6490" t="s">
        <v>17809</v>
      </c>
      <c r="M6490" t="s">
        <v>17810</v>
      </c>
      <c r="N6490">
        <v>3.4330555550000001</v>
      </c>
      <c r="O6490">
        <v>0</v>
      </c>
      <c r="P6490">
        <v>19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65.228055999999995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2775962</v>
      </c>
      <c r="B6491">
        <v>1</v>
      </c>
      <c r="C6491" t="s">
        <v>77</v>
      </c>
      <c r="D6491" t="s">
        <v>110</v>
      </c>
      <c r="E6491" t="s">
        <v>153</v>
      </c>
      <c r="F6491" t="s">
        <v>17811</v>
      </c>
      <c r="G6491" t="s">
        <v>206</v>
      </c>
      <c r="H6491" t="s">
        <v>46</v>
      </c>
      <c r="I6491" t="s">
        <v>129</v>
      </c>
      <c r="J6491" t="s">
        <v>130</v>
      </c>
      <c r="K6491" t="s">
        <v>131</v>
      </c>
      <c r="L6491" t="s">
        <v>17812</v>
      </c>
      <c r="M6491" t="s">
        <v>17813</v>
      </c>
      <c r="N6491">
        <v>0.51027777699999999</v>
      </c>
      <c r="O6491">
        <v>0</v>
      </c>
      <c r="P6491">
        <v>0</v>
      </c>
      <c r="Q6491">
        <v>0</v>
      </c>
      <c r="R6491">
        <v>1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0.51027800000000001</v>
      </c>
      <c r="Y6491">
        <v>0</v>
      </c>
      <c r="Z6491">
        <v>0</v>
      </c>
    </row>
    <row r="6492" spans="1:26" x14ac:dyDescent="0.3">
      <c r="A6492">
        <v>2775971</v>
      </c>
      <c r="B6492">
        <v>1</v>
      </c>
      <c r="C6492" t="s">
        <v>77</v>
      </c>
      <c r="D6492" t="s">
        <v>108</v>
      </c>
      <c r="E6492" t="s">
        <v>222</v>
      </c>
      <c r="F6492" t="s">
        <v>17814</v>
      </c>
      <c r="G6492" t="s">
        <v>199</v>
      </c>
      <c r="H6492" t="s">
        <v>47</v>
      </c>
      <c r="I6492" t="s">
        <v>129</v>
      </c>
      <c r="J6492" t="s">
        <v>130</v>
      </c>
      <c r="K6492" t="s">
        <v>131</v>
      </c>
      <c r="L6492" t="s">
        <v>17815</v>
      </c>
      <c r="M6492" t="s">
        <v>17816</v>
      </c>
      <c r="N6492">
        <v>1.2725</v>
      </c>
      <c r="O6492">
        <v>0</v>
      </c>
      <c r="P6492">
        <v>0</v>
      </c>
      <c r="Q6492">
        <v>111</v>
      </c>
      <c r="R6492">
        <v>18</v>
      </c>
      <c r="S6492">
        <v>0</v>
      </c>
      <c r="T6492">
        <v>0</v>
      </c>
      <c r="U6492">
        <v>0</v>
      </c>
      <c r="V6492">
        <v>0</v>
      </c>
      <c r="W6492">
        <v>141.2475</v>
      </c>
      <c r="X6492">
        <v>22.905000000000001</v>
      </c>
      <c r="Y6492">
        <v>0</v>
      </c>
      <c r="Z6492">
        <v>0</v>
      </c>
    </row>
    <row r="6493" spans="1:26" x14ac:dyDescent="0.3">
      <c r="A6493">
        <v>2775975</v>
      </c>
      <c r="B6493">
        <v>1</v>
      </c>
      <c r="C6493" t="s">
        <v>77</v>
      </c>
      <c r="D6493" t="s">
        <v>112</v>
      </c>
      <c r="E6493" t="s">
        <v>153</v>
      </c>
      <c r="F6493" t="s">
        <v>17817</v>
      </c>
      <c r="G6493" t="s">
        <v>249</v>
      </c>
      <c r="H6493" t="s">
        <v>46</v>
      </c>
      <c r="I6493" t="s">
        <v>129</v>
      </c>
      <c r="J6493" t="s">
        <v>130</v>
      </c>
      <c r="K6493" t="s">
        <v>131</v>
      </c>
      <c r="L6493" t="s">
        <v>17818</v>
      </c>
      <c r="M6493" t="s">
        <v>17819</v>
      </c>
      <c r="N6493">
        <v>1.4608333330000001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2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2.9216669999999998</v>
      </c>
    </row>
    <row r="6494" spans="1:26" x14ac:dyDescent="0.3">
      <c r="A6494">
        <v>2775983</v>
      </c>
      <c r="B6494">
        <v>1</v>
      </c>
      <c r="C6494" t="s">
        <v>76</v>
      </c>
      <c r="D6494" t="s">
        <v>106</v>
      </c>
      <c r="E6494" t="s">
        <v>153</v>
      </c>
      <c r="F6494" t="s">
        <v>17820</v>
      </c>
      <c r="G6494" t="s">
        <v>249</v>
      </c>
      <c r="H6494" t="s">
        <v>46</v>
      </c>
      <c r="I6494" t="s">
        <v>129</v>
      </c>
      <c r="J6494" t="s">
        <v>130</v>
      </c>
      <c r="K6494" t="s">
        <v>131</v>
      </c>
      <c r="L6494" t="s">
        <v>17821</v>
      </c>
      <c r="M6494" t="s">
        <v>17822</v>
      </c>
      <c r="N6494">
        <v>1.0041666659999999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1.004167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2775981</v>
      </c>
      <c r="B6495">
        <v>1</v>
      </c>
      <c r="C6495" t="s">
        <v>76</v>
      </c>
      <c r="D6495" t="s">
        <v>90</v>
      </c>
      <c r="E6495" t="s">
        <v>163</v>
      </c>
      <c r="F6495" t="s">
        <v>17823</v>
      </c>
      <c r="G6495" t="s">
        <v>578</v>
      </c>
      <c r="H6495" t="s">
        <v>47</v>
      </c>
      <c r="I6495" t="s">
        <v>129</v>
      </c>
      <c r="J6495" t="s">
        <v>15</v>
      </c>
      <c r="K6495" t="s">
        <v>131</v>
      </c>
      <c r="L6495" t="s">
        <v>17824</v>
      </c>
      <c r="M6495" t="s">
        <v>17825</v>
      </c>
      <c r="N6495">
        <v>1.876944444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158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296.55722200000002</v>
      </c>
    </row>
    <row r="6496" spans="1:26" x14ac:dyDescent="0.3">
      <c r="A6496">
        <v>2775979</v>
      </c>
      <c r="B6496">
        <v>1</v>
      </c>
      <c r="C6496" t="s">
        <v>76</v>
      </c>
      <c r="D6496" t="s">
        <v>101</v>
      </c>
      <c r="E6496" t="s">
        <v>222</v>
      </c>
      <c r="F6496" t="s">
        <v>7884</v>
      </c>
      <c r="G6496" t="s">
        <v>199</v>
      </c>
      <c r="H6496" t="s">
        <v>47</v>
      </c>
      <c r="I6496" t="s">
        <v>129</v>
      </c>
      <c r="J6496" t="s">
        <v>130</v>
      </c>
      <c r="K6496" t="s">
        <v>131</v>
      </c>
      <c r="L6496" t="s">
        <v>17826</v>
      </c>
      <c r="M6496" t="s">
        <v>17827</v>
      </c>
      <c r="N6496">
        <v>0.74777777700000003</v>
      </c>
      <c r="O6496">
        <v>0</v>
      </c>
      <c r="P6496">
        <v>692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517.462222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2775833</v>
      </c>
      <c r="B6497">
        <v>2</v>
      </c>
      <c r="C6497" t="s">
        <v>76</v>
      </c>
      <c r="D6497" t="s">
        <v>84</v>
      </c>
      <c r="E6497" t="s">
        <v>167</v>
      </c>
      <c r="F6497" t="s">
        <v>17828</v>
      </c>
      <c r="G6497" t="s">
        <v>1679</v>
      </c>
      <c r="H6497" t="s">
        <v>46</v>
      </c>
      <c r="I6497" t="s">
        <v>129</v>
      </c>
      <c r="J6497" t="s">
        <v>130</v>
      </c>
      <c r="K6497" t="s">
        <v>131</v>
      </c>
      <c r="L6497" t="s">
        <v>17693</v>
      </c>
      <c r="M6497" t="s">
        <v>17829</v>
      </c>
      <c r="N6497">
        <v>0.27805555500000001</v>
      </c>
      <c r="O6497">
        <v>0</v>
      </c>
      <c r="P6497">
        <v>595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165.44305499999999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2775985</v>
      </c>
      <c r="B6498">
        <v>1</v>
      </c>
      <c r="C6498" t="s">
        <v>76</v>
      </c>
      <c r="D6498" t="s">
        <v>102</v>
      </c>
      <c r="E6498" t="s">
        <v>126</v>
      </c>
      <c r="F6498" t="s">
        <v>17830</v>
      </c>
      <c r="G6498" t="s">
        <v>128</v>
      </c>
      <c r="H6498" t="s">
        <v>46</v>
      </c>
      <c r="I6498" t="s">
        <v>129</v>
      </c>
      <c r="J6498" t="s">
        <v>130</v>
      </c>
      <c r="K6498" t="s">
        <v>131</v>
      </c>
      <c r="L6498" t="s">
        <v>17831</v>
      </c>
      <c r="M6498" t="s">
        <v>17832</v>
      </c>
      <c r="N6498">
        <v>2.3661111109999999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14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33.125556000000003</v>
      </c>
    </row>
    <row r="6499" spans="1:26" x14ac:dyDescent="0.3">
      <c r="A6499">
        <v>2775993</v>
      </c>
      <c r="B6499">
        <v>1</v>
      </c>
      <c r="C6499" t="s">
        <v>76</v>
      </c>
      <c r="D6499" t="s">
        <v>99</v>
      </c>
      <c r="E6499" t="s">
        <v>153</v>
      </c>
      <c r="F6499" t="s">
        <v>17833</v>
      </c>
      <c r="G6499" t="s">
        <v>249</v>
      </c>
      <c r="H6499" t="s">
        <v>46</v>
      </c>
      <c r="I6499" t="s">
        <v>129</v>
      </c>
      <c r="J6499" t="s">
        <v>130</v>
      </c>
      <c r="K6499" t="s">
        <v>131</v>
      </c>
      <c r="L6499" t="s">
        <v>17834</v>
      </c>
      <c r="M6499" t="s">
        <v>17835</v>
      </c>
      <c r="N6499">
        <v>0.77916666599999995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0.77916700000000005</v>
      </c>
      <c r="W6499">
        <v>0</v>
      </c>
      <c r="X6499">
        <v>0</v>
      </c>
      <c r="Y6499">
        <v>0</v>
      </c>
      <c r="Z6499">
        <v>0</v>
      </c>
    </row>
    <row r="6500" spans="1:26" x14ac:dyDescent="0.3">
      <c r="A6500">
        <v>2775996</v>
      </c>
      <c r="B6500">
        <v>1</v>
      </c>
      <c r="C6500" t="s">
        <v>77</v>
      </c>
      <c r="D6500" t="s">
        <v>123</v>
      </c>
      <c r="E6500" t="s">
        <v>163</v>
      </c>
      <c r="F6500" t="s">
        <v>17836</v>
      </c>
      <c r="G6500" t="s">
        <v>264</v>
      </c>
      <c r="H6500" t="s">
        <v>47</v>
      </c>
      <c r="I6500" t="s">
        <v>129</v>
      </c>
      <c r="J6500" t="s">
        <v>130</v>
      </c>
      <c r="K6500" t="s">
        <v>131</v>
      </c>
      <c r="L6500" t="s">
        <v>17837</v>
      </c>
      <c r="M6500" t="s">
        <v>17838</v>
      </c>
      <c r="N6500">
        <v>2.224444444</v>
      </c>
      <c r="O6500">
        <v>3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6.6733330000000004</v>
      </c>
      <c r="V6500">
        <v>0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2775999</v>
      </c>
      <c r="B6501">
        <v>1</v>
      </c>
      <c r="C6501" t="s">
        <v>77</v>
      </c>
      <c r="D6501" t="s">
        <v>118</v>
      </c>
      <c r="E6501" t="s">
        <v>163</v>
      </c>
      <c r="F6501" t="s">
        <v>17839</v>
      </c>
      <c r="G6501" t="s">
        <v>160</v>
      </c>
      <c r="H6501" t="s">
        <v>47</v>
      </c>
      <c r="I6501" t="s">
        <v>129</v>
      </c>
      <c r="J6501" t="s">
        <v>130</v>
      </c>
      <c r="K6501" t="s">
        <v>131</v>
      </c>
      <c r="L6501" t="s">
        <v>17840</v>
      </c>
      <c r="M6501" t="s">
        <v>17841</v>
      </c>
      <c r="N6501">
        <v>1.228611111</v>
      </c>
      <c r="O6501">
        <v>1</v>
      </c>
      <c r="P6501">
        <v>1951</v>
      </c>
      <c r="Q6501">
        <v>0</v>
      </c>
      <c r="R6501">
        <v>0</v>
      </c>
      <c r="S6501">
        <v>0</v>
      </c>
      <c r="T6501">
        <v>0</v>
      </c>
      <c r="U6501">
        <v>1.2286109999999999</v>
      </c>
      <c r="V6501">
        <v>2397.020278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2776005</v>
      </c>
      <c r="B6502">
        <v>1</v>
      </c>
      <c r="C6502" t="s">
        <v>77</v>
      </c>
      <c r="D6502" t="s">
        <v>114</v>
      </c>
      <c r="E6502" t="s">
        <v>126</v>
      </c>
      <c r="F6502" t="s">
        <v>17842</v>
      </c>
      <c r="G6502" t="s">
        <v>128</v>
      </c>
      <c r="H6502" t="s">
        <v>46</v>
      </c>
      <c r="I6502" t="s">
        <v>129</v>
      </c>
      <c r="J6502" t="s">
        <v>130</v>
      </c>
      <c r="K6502" t="s">
        <v>131</v>
      </c>
      <c r="L6502" t="s">
        <v>17843</v>
      </c>
      <c r="M6502" t="s">
        <v>17844</v>
      </c>
      <c r="N6502">
        <v>1.5449999999999999</v>
      </c>
      <c r="O6502">
        <v>0</v>
      </c>
      <c r="P6502">
        <v>9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13.904999999999999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2776001</v>
      </c>
      <c r="B6503">
        <v>1</v>
      </c>
      <c r="C6503" t="s">
        <v>76</v>
      </c>
      <c r="D6503" t="s">
        <v>97</v>
      </c>
      <c r="E6503" t="s">
        <v>167</v>
      </c>
      <c r="F6503" t="s">
        <v>17845</v>
      </c>
      <c r="G6503" t="s">
        <v>195</v>
      </c>
      <c r="H6503" t="s">
        <v>46</v>
      </c>
      <c r="I6503" t="s">
        <v>129</v>
      </c>
      <c r="J6503" t="s">
        <v>130</v>
      </c>
      <c r="K6503" t="s">
        <v>131</v>
      </c>
      <c r="L6503" t="s">
        <v>17846</v>
      </c>
      <c r="M6503" t="s">
        <v>17847</v>
      </c>
      <c r="N6503">
        <v>0.57583333299999995</v>
      </c>
      <c r="O6503">
        <v>0</v>
      </c>
      <c r="P6503">
        <v>145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83.495833000000005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2775945</v>
      </c>
      <c r="B6504">
        <v>2</v>
      </c>
      <c r="C6504" t="s">
        <v>76</v>
      </c>
      <c r="D6504" t="s">
        <v>105</v>
      </c>
      <c r="E6504" t="s">
        <v>167</v>
      </c>
      <c r="F6504" t="s">
        <v>17848</v>
      </c>
      <c r="G6504" t="s">
        <v>371</v>
      </c>
      <c r="H6504" t="s">
        <v>46</v>
      </c>
      <c r="I6504" t="s">
        <v>129</v>
      </c>
      <c r="J6504" t="s">
        <v>130</v>
      </c>
      <c r="K6504" t="s">
        <v>131</v>
      </c>
      <c r="L6504" t="s">
        <v>17802</v>
      </c>
      <c r="M6504" t="s">
        <v>17849</v>
      </c>
      <c r="N6504">
        <v>1.131388888</v>
      </c>
      <c r="O6504">
        <v>0</v>
      </c>
      <c r="P6504">
        <v>0</v>
      </c>
      <c r="Q6504">
        <v>0</v>
      </c>
      <c r="R6504">
        <v>97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109.744722</v>
      </c>
      <c r="Y6504">
        <v>0</v>
      </c>
      <c r="Z6504">
        <v>0</v>
      </c>
    </row>
    <row r="6505" spans="1:26" x14ac:dyDescent="0.3">
      <c r="A6505">
        <v>2776016</v>
      </c>
      <c r="B6505">
        <v>1</v>
      </c>
      <c r="C6505" t="s">
        <v>76</v>
      </c>
      <c r="D6505" t="s">
        <v>103</v>
      </c>
      <c r="E6505" t="s">
        <v>153</v>
      </c>
      <c r="F6505" t="s">
        <v>17850</v>
      </c>
      <c r="G6505" t="s">
        <v>249</v>
      </c>
      <c r="H6505" t="s">
        <v>46</v>
      </c>
      <c r="I6505" t="s">
        <v>129</v>
      </c>
      <c r="J6505" t="s">
        <v>130</v>
      </c>
      <c r="K6505" t="s">
        <v>131</v>
      </c>
      <c r="L6505" t="s">
        <v>17851</v>
      </c>
      <c r="M6505" t="s">
        <v>17852</v>
      </c>
      <c r="N6505">
        <v>2.0730555549999998</v>
      </c>
      <c r="O6505">
        <v>0</v>
      </c>
      <c r="P6505">
        <v>0</v>
      </c>
      <c r="Q6505">
        <v>0</v>
      </c>
      <c r="R6505">
        <v>1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2.0730559999999998</v>
      </c>
      <c r="Y6505">
        <v>0</v>
      </c>
      <c r="Z6505">
        <v>0</v>
      </c>
    </row>
    <row r="6506" spans="1:26" x14ac:dyDescent="0.3">
      <c r="A6506">
        <v>2775928</v>
      </c>
      <c r="B6506">
        <v>2</v>
      </c>
      <c r="C6506" t="s">
        <v>76</v>
      </c>
      <c r="D6506" t="s">
        <v>81</v>
      </c>
      <c r="E6506" t="s">
        <v>167</v>
      </c>
      <c r="F6506" t="s">
        <v>17853</v>
      </c>
      <c r="G6506" t="s">
        <v>177</v>
      </c>
      <c r="H6506" t="s">
        <v>46</v>
      </c>
      <c r="I6506" t="s">
        <v>129</v>
      </c>
      <c r="J6506" t="s">
        <v>130</v>
      </c>
      <c r="K6506" t="s">
        <v>131</v>
      </c>
      <c r="L6506" t="s">
        <v>17790</v>
      </c>
      <c r="M6506" t="s">
        <v>17854</v>
      </c>
      <c r="N6506">
        <v>1.98</v>
      </c>
      <c r="O6506">
        <v>0</v>
      </c>
      <c r="P6506">
        <v>617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1221.6600000000001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2776024</v>
      </c>
      <c r="B6507">
        <v>1</v>
      </c>
      <c r="C6507" t="s">
        <v>76</v>
      </c>
      <c r="D6507" t="s">
        <v>103</v>
      </c>
      <c r="E6507" t="s">
        <v>153</v>
      </c>
      <c r="F6507" t="s">
        <v>17855</v>
      </c>
      <c r="G6507" t="s">
        <v>155</v>
      </c>
      <c r="H6507" t="s">
        <v>46</v>
      </c>
      <c r="I6507" t="s">
        <v>129</v>
      </c>
      <c r="J6507" t="s">
        <v>130</v>
      </c>
      <c r="K6507" t="s">
        <v>131</v>
      </c>
      <c r="L6507" t="s">
        <v>17856</v>
      </c>
      <c r="M6507" t="s">
        <v>17857</v>
      </c>
      <c r="N6507">
        <v>1.0449999999999999</v>
      </c>
      <c r="O6507">
        <v>0</v>
      </c>
      <c r="P6507">
        <v>0</v>
      </c>
      <c r="Q6507">
        <v>0</v>
      </c>
      <c r="R6507">
        <v>7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7.3150000000000004</v>
      </c>
      <c r="Y6507">
        <v>0</v>
      </c>
      <c r="Z6507">
        <v>0</v>
      </c>
    </row>
    <row r="6508" spans="1:26" x14ac:dyDescent="0.3">
      <c r="A6508">
        <v>2776036</v>
      </c>
      <c r="B6508">
        <v>1</v>
      </c>
      <c r="C6508" t="s">
        <v>76</v>
      </c>
      <c r="D6508" t="s">
        <v>97</v>
      </c>
      <c r="E6508" t="s">
        <v>153</v>
      </c>
      <c r="F6508" t="s">
        <v>17858</v>
      </c>
      <c r="G6508" t="s">
        <v>155</v>
      </c>
      <c r="H6508" t="s">
        <v>46</v>
      </c>
      <c r="I6508" t="s">
        <v>129</v>
      </c>
      <c r="J6508" t="s">
        <v>130</v>
      </c>
      <c r="K6508" t="s">
        <v>131</v>
      </c>
      <c r="L6508" t="s">
        <v>17859</v>
      </c>
      <c r="M6508" t="s">
        <v>17860</v>
      </c>
      <c r="N6508">
        <v>5.1380555550000002</v>
      </c>
      <c r="O6508">
        <v>0</v>
      </c>
      <c r="P6508">
        <v>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5.1380559999999997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2776029</v>
      </c>
      <c r="B6509">
        <v>1</v>
      </c>
      <c r="C6509" t="s">
        <v>76</v>
      </c>
      <c r="D6509" t="s">
        <v>97</v>
      </c>
      <c r="E6509" t="s">
        <v>126</v>
      </c>
      <c r="F6509" t="s">
        <v>10965</v>
      </c>
      <c r="G6509" t="s">
        <v>160</v>
      </c>
      <c r="H6509" t="s">
        <v>46</v>
      </c>
      <c r="I6509" t="s">
        <v>129</v>
      </c>
      <c r="J6509" t="s">
        <v>130</v>
      </c>
      <c r="K6509" t="s">
        <v>131</v>
      </c>
      <c r="L6509" t="s">
        <v>17861</v>
      </c>
      <c r="M6509" t="s">
        <v>17862</v>
      </c>
      <c r="N6509">
        <v>0.77249999999999996</v>
      </c>
      <c r="O6509">
        <v>0</v>
      </c>
      <c r="P6509">
        <v>96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74.16</v>
      </c>
      <c r="W6509">
        <v>0</v>
      </c>
      <c r="X6509">
        <v>0</v>
      </c>
      <c r="Y6509">
        <v>0</v>
      </c>
      <c r="Z6509">
        <v>0</v>
      </c>
    </row>
    <row r="6510" spans="1:26" x14ac:dyDescent="0.3">
      <c r="A6510">
        <v>2776032</v>
      </c>
      <c r="B6510">
        <v>1</v>
      </c>
      <c r="C6510" t="s">
        <v>76</v>
      </c>
      <c r="D6510" t="s">
        <v>91</v>
      </c>
      <c r="E6510" t="s">
        <v>163</v>
      </c>
      <c r="F6510" t="s">
        <v>17863</v>
      </c>
      <c r="G6510" t="s">
        <v>264</v>
      </c>
      <c r="H6510" t="s">
        <v>47</v>
      </c>
      <c r="I6510" t="s">
        <v>129</v>
      </c>
      <c r="J6510" t="s">
        <v>130</v>
      </c>
      <c r="K6510" t="s">
        <v>131</v>
      </c>
      <c r="L6510" t="s">
        <v>17864</v>
      </c>
      <c r="M6510" t="s">
        <v>17865</v>
      </c>
      <c r="N6510">
        <v>2.4316666659999999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224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544.69333300000005</v>
      </c>
    </row>
    <row r="6511" spans="1:26" x14ac:dyDescent="0.3">
      <c r="A6511">
        <v>2776035</v>
      </c>
      <c r="B6511">
        <v>1</v>
      </c>
      <c r="C6511" t="s">
        <v>76</v>
      </c>
      <c r="D6511" t="s">
        <v>89</v>
      </c>
      <c r="E6511" t="s">
        <v>126</v>
      </c>
      <c r="F6511" t="s">
        <v>8436</v>
      </c>
      <c r="G6511" t="s">
        <v>128</v>
      </c>
      <c r="H6511" t="s">
        <v>46</v>
      </c>
      <c r="I6511" t="s">
        <v>129</v>
      </c>
      <c r="J6511" t="s">
        <v>130</v>
      </c>
      <c r="K6511" t="s">
        <v>131</v>
      </c>
      <c r="L6511" t="s">
        <v>17866</v>
      </c>
      <c r="M6511" t="s">
        <v>17867</v>
      </c>
      <c r="N6511">
        <v>0.47944444400000003</v>
      </c>
      <c r="O6511">
        <v>0</v>
      </c>
      <c r="P6511">
        <v>41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19.657222000000001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2776040</v>
      </c>
      <c r="B6512">
        <v>1</v>
      </c>
      <c r="C6512" t="s">
        <v>76</v>
      </c>
      <c r="D6512" t="s">
        <v>94</v>
      </c>
      <c r="E6512" t="s">
        <v>153</v>
      </c>
      <c r="F6512" t="s">
        <v>17868</v>
      </c>
      <c r="G6512" t="s">
        <v>155</v>
      </c>
      <c r="H6512" t="s">
        <v>46</v>
      </c>
      <c r="I6512" t="s">
        <v>129</v>
      </c>
      <c r="J6512" t="s">
        <v>130</v>
      </c>
      <c r="K6512" t="s">
        <v>131</v>
      </c>
      <c r="L6512" t="s">
        <v>17869</v>
      </c>
      <c r="M6512" t="s">
        <v>17870</v>
      </c>
      <c r="N6512">
        <v>1.66</v>
      </c>
      <c r="O6512">
        <v>0</v>
      </c>
      <c r="P6512">
        <v>0</v>
      </c>
      <c r="Q6512">
        <v>0</v>
      </c>
      <c r="R6512">
        <v>1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1.66</v>
      </c>
      <c r="Y6512">
        <v>0</v>
      </c>
      <c r="Z6512">
        <v>0</v>
      </c>
    </row>
    <row r="6513" spans="1:26" x14ac:dyDescent="0.3">
      <c r="A6513">
        <v>2776043</v>
      </c>
      <c r="B6513">
        <v>1</v>
      </c>
      <c r="C6513" t="s">
        <v>76</v>
      </c>
      <c r="D6513" t="s">
        <v>83</v>
      </c>
      <c r="E6513" t="s">
        <v>126</v>
      </c>
      <c r="F6513" t="s">
        <v>8361</v>
      </c>
      <c r="G6513" t="s">
        <v>160</v>
      </c>
      <c r="H6513" t="s">
        <v>46</v>
      </c>
      <c r="I6513" t="s">
        <v>129</v>
      </c>
      <c r="J6513" t="s">
        <v>130</v>
      </c>
      <c r="K6513" t="s">
        <v>131</v>
      </c>
      <c r="L6513" t="s">
        <v>17871</v>
      </c>
      <c r="M6513" t="s">
        <v>17872</v>
      </c>
      <c r="N6513">
        <v>0.64638888800000005</v>
      </c>
      <c r="O6513">
        <v>0</v>
      </c>
      <c r="P6513">
        <v>167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107.946944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2776052</v>
      </c>
      <c r="B6514">
        <v>1</v>
      </c>
      <c r="C6514" t="s">
        <v>76</v>
      </c>
      <c r="D6514" t="s">
        <v>84</v>
      </c>
      <c r="E6514" t="s">
        <v>153</v>
      </c>
      <c r="F6514" t="s">
        <v>17873</v>
      </c>
      <c r="G6514" t="s">
        <v>155</v>
      </c>
      <c r="H6514" t="s">
        <v>46</v>
      </c>
      <c r="I6514" t="s">
        <v>129</v>
      </c>
      <c r="J6514" t="s">
        <v>130</v>
      </c>
      <c r="K6514" t="s">
        <v>131</v>
      </c>
      <c r="L6514" t="s">
        <v>17874</v>
      </c>
      <c r="M6514" t="s">
        <v>17875</v>
      </c>
      <c r="N6514">
        <v>1.082777777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1.082778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2776053</v>
      </c>
      <c r="B6515">
        <v>1</v>
      </c>
      <c r="C6515" t="s">
        <v>77</v>
      </c>
      <c r="D6515" t="s">
        <v>114</v>
      </c>
      <c r="E6515" t="s">
        <v>153</v>
      </c>
      <c r="F6515" t="s">
        <v>17876</v>
      </c>
      <c r="G6515" t="s">
        <v>155</v>
      </c>
      <c r="H6515" t="s">
        <v>46</v>
      </c>
      <c r="I6515" t="s">
        <v>129</v>
      </c>
      <c r="J6515" t="s">
        <v>130</v>
      </c>
      <c r="K6515" t="s">
        <v>131</v>
      </c>
      <c r="L6515" t="s">
        <v>17877</v>
      </c>
      <c r="M6515" t="s">
        <v>17878</v>
      </c>
      <c r="N6515">
        <v>1.021111111</v>
      </c>
      <c r="O6515">
        <v>0</v>
      </c>
      <c r="P6515">
        <v>10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10.211111000000001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2776055</v>
      </c>
      <c r="B6516">
        <v>1</v>
      </c>
      <c r="C6516" t="s">
        <v>77</v>
      </c>
      <c r="D6516" t="s">
        <v>113</v>
      </c>
      <c r="E6516" t="s">
        <v>153</v>
      </c>
      <c r="F6516" t="s">
        <v>17879</v>
      </c>
      <c r="G6516" t="s">
        <v>206</v>
      </c>
      <c r="H6516" t="s">
        <v>46</v>
      </c>
      <c r="I6516" t="s">
        <v>129</v>
      </c>
      <c r="J6516" t="s">
        <v>130</v>
      </c>
      <c r="K6516" t="s">
        <v>131</v>
      </c>
      <c r="L6516" t="s">
        <v>17880</v>
      </c>
      <c r="M6516" t="s">
        <v>17881</v>
      </c>
      <c r="N6516">
        <v>0.86666666599999997</v>
      </c>
      <c r="O6516">
        <v>0</v>
      </c>
      <c r="P6516">
        <v>0</v>
      </c>
      <c r="Q6516">
        <v>0</v>
      </c>
      <c r="R6516">
        <v>1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0.86666699999999997</v>
      </c>
      <c r="Y6516">
        <v>0</v>
      </c>
      <c r="Z6516">
        <v>0</v>
      </c>
    </row>
    <row r="6517" spans="1:26" x14ac:dyDescent="0.3">
      <c r="A6517">
        <v>2776062</v>
      </c>
      <c r="B6517">
        <v>1</v>
      </c>
      <c r="C6517" t="s">
        <v>77</v>
      </c>
      <c r="D6517" t="s">
        <v>114</v>
      </c>
      <c r="E6517" t="s">
        <v>167</v>
      </c>
      <c r="F6517" t="s">
        <v>15925</v>
      </c>
      <c r="G6517" t="s">
        <v>160</v>
      </c>
      <c r="H6517" t="s">
        <v>46</v>
      </c>
      <c r="I6517" t="s">
        <v>129</v>
      </c>
      <c r="J6517" t="s">
        <v>130</v>
      </c>
      <c r="K6517" t="s">
        <v>131</v>
      </c>
      <c r="L6517" t="s">
        <v>17882</v>
      </c>
      <c r="M6517" t="s">
        <v>17883</v>
      </c>
      <c r="N6517">
        <v>0.20944444400000001</v>
      </c>
      <c r="O6517">
        <v>0</v>
      </c>
      <c r="P6517">
        <v>124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25.971111000000001</v>
      </c>
      <c r="W6517">
        <v>0</v>
      </c>
      <c r="X6517">
        <v>0</v>
      </c>
      <c r="Y6517">
        <v>0</v>
      </c>
      <c r="Z6517">
        <v>0</v>
      </c>
    </row>
    <row r="6518" spans="1:26" x14ac:dyDescent="0.3">
      <c r="A6518">
        <v>2776059</v>
      </c>
      <c r="B6518">
        <v>1</v>
      </c>
      <c r="C6518" t="s">
        <v>77</v>
      </c>
      <c r="D6518" t="s">
        <v>118</v>
      </c>
      <c r="E6518" t="s">
        <v>163</v>
      </c>
      <c r="F6518" t="s">
        <v>17839</v>
      </c>
      <c r="G6518" t="s">
        <v>264</v>
      </c>
      <c r="H6518" t="s">
        <v>47</v>
      </c>
      <c r="I6518" t="s">
        <v>129</v>
      </c>
      <c r="J6518" t="s">
        <v>130</v>
      </c>
      <c r="K6518" t="s">
        <v>131</v>
      </c>
      <c r="L6518" t="s">
        <v>17884</v>
      </c>
      <c r="M6518" t="s">
        <v>17885</v>
      </c>
      <c r="N6518">
        <v>0.90638888799999995</v>
      </c>
      <c r="O6518">
        <v>1</v>
      </c>
      <c r="P6518">
        <v>1951</v>
      </c>
      <c r="Q6518">
        <v>0</v>
      </c>
      <c r="R6518">
        <v>0</v>
      </c>
      <c r="S6518">
        <v>0</v>
      </c>
      <c r="T6518">
        <v>0</v>
      </c>
      <c r="U6518">
        <v>0.906389</v>
      </c>
      <c r="V6518">
        <v>1768.36472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2776063</v>
      </c>
      <c r="B6519">
        <v>1</v>
      </c>
      <c r="C6519" t="s">
        <v>76</v>
      </c>
      <c r="D6519" t="s">
        <v>78</v>
      </c>
      <c r="E6519" t="s">
        <v>167</v>
      </c>
      <c r="F6519" t="s">
        <v>17886</v>
      </c>
      <c r="G6519" t="s">
        <v>160</v>
      </c>
      <c r="H6519" t="s">
        <v>46</v>
      </c>
      <c r="I6519" t="s">
        <v>129</v>
      </c>
      <c r="J6519" t="s">
        <v>130</v>
      </c>
      <c r="K6519" t="s">
        <v>131</v>
      </c>
      <c r="L6519" t="s">
        <v>17887</v>
      </c>
      <c r="M6519" t="s">
        <v>17888</v>
      </c>
      <c r="N6519">
        <v>1.108055555</v>
      </c>
      <c r="O6519">
        <v>0</v>
      </c>
      <c r="P6519">
        <v>349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386.711389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2776068</v>
      </c>
      <c r="B6520">
        <v>1</v>
      </c>
      <c r="C6520" t="s">
        <v>76</v>
      </c>
      <c r="D6520" t="s">
        <v>91</v>
      </c>
      <c r="E6520" t="s">
        <v>126</v>
      </c>
      <c r="F6520" t="s">
        <v>17889</v>
      </c>
      <c r="G6520" t="s">
        <v>160</v>
      </c>
      <c r="H6520" t="s">
        <v>46</v>
      </c>
      <c r="I6520" t="s">
        <v>129</v>
      </c>
      <c r="J6520" t="s">
        <v>130</v>
      </c>
      <c r="K6520" t="s">
        <v>131</v>
      </c>
      <c r="L6520" t="s">
        <v>17890</v>
      </c>
      <c r="M6520" t="s">
        <v>17891</v>
      </c>
      <c r="N6520">
        <v>0.55222222200000004</v>
      </c>
      <c r="O6520">
        <v>0</v>
      </c>
      <c r="P6520">
        <v>72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39.76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2776073</v>
      </c>
      <c r="B6521">
        <v>1</v>
      </c>
      <c r="C6521" t="s">
        <v>76</v>
      </c>
      <c r="D6521" t="s">
        <v>91</v>
      </c>
      <c r="E6521" t="s">
        <v>126</v>
      </c>
      <c r="F6521" t="s">
        <v>17892</v>
      </c>
      <c r="G6521" t="s">
        <v>160</v>
      </c>
      <c r="H6521" t="s">
        <v>46</v>
      </c>
      <c r="I6521" t="s">
        <v>129</v>
      </c>
      <c r="J6521" t="s">
        <v>130</v>
      </c>
      <c r="K6521" t="s">
        <v>131</v>
      </c>
      <c r="L6521" t="s">
        <v>17893</v>
      </c>
      <c r="M6521" t="s">
        <v>17894</v>
      </c>
      <c r="N6521">
        <v>2.4649999999999999</v>
      </c>
      <c r="O6521">
        <v>0</v>
      </c>
      <c r="P6521">
        <v>97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239.10499999999999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2776084</v>
      </c>
      <c r="B6522">
        <v>1</v>
      </c>
      <c r="C6522" t="s">
        <v>76</v>
      </c>
      <c r="D6522" t="s">
        <v>106</v>
      </c>
      <c r="E6522" t="s">
        <v>153</v>
      </c>
      <c r="F6522" t="s">
        <v>17895</v>
      </c>
      <c r="G6522" t="s">
        <v>249</v>
      </c>
      <c r="H6522" t="s">
        <v>46</v>
      </c>
      <c r="I6522" t="s">
        <v>129</v>
      </c>
      <c r="J6522" t="s">
        <v>130</v>
      </c>
      <c r="K6522" t="s">
        <v>131</v>
      </c>
      <c r="L6522" t="s">
        <v>17896</v>
      </c>
      <c r="M6522" t="s">
        <v>17897</v>
      </c>
      <c r="N6522">
        <v>1.5138888880000001</v>
      </c>
      <c r="O6522">
        <v>0</v>
      </c>
      <c r="P6522">
        <v>3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4.5416670000000003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2775940</v>
      </c>
      <c r="B6523">
        <v>2</v>
      </c>
      <c r="C6523" t="s">
        <v>76</v>
      </c>
      <c r="D6523" t="s">
        <v>92</v>
      </c>
      <c r="E6523" t="s">
        <v>167</v>
      </c>
      <c r="F6523" t="s">
        <v>17898</v>
      </c>
      <c r="G6523" t="s">
        <v>371</v>
      </c>
      <c r="H6523" t="s">
        <v>46</v>
      </c>
      <c r="I6523" t="s">
        <v>129</v>
      </c>
      <c r="J6523" t="s">
        <v>130</v>
      </c>
      <c r="K6523" t="s">
        <v>131</v>
      </c>
      <c r="L6523" t="s">
        <v>17764</v>
      </c>
      <c r="M6523" t="s">
        <v>17899</v>
      </c>
      <c r="N6523">
        <v>2.7311111110000001</v>
      </c>
      <c r="O6523">
        <v>0</v>
      </c>
      <c r="P6523">
        <v>0</v>
      </c>
      <c r="Q6523">
        <v>0</v>
      </c>
      <c r="R6523">
        <v>59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161.13555600000001</v>
      </c>
      <c r="Y6523">
        <v>0</v>
      </c>
      <c r="Z6523">
        <v>0</v>
      </c>
    </row>
    <row r="6524" spans="1:26" x14ac:dyDescent="0.3">
      <c r="A6524">
        <v>2776080</v>
      </c>
      <c r="B6524">
        <v>1</v>
      </c>
      <c r="C6524" t="s">
        <v>76</v>
      </c>
      <c r="D6524" t="s">
        <v>96</v>
      </c>
      <c r="E6524" t="s">
        <v>153</v>
      </c>
      <c r="F6524" t="s">
        <v>17900</v>
      </c>
      <c r="G6524" t="s">
        <v>249</v>
      </c>
      <c r="H6524" t="s">
        <v>46</v>
      </c>
      <c r="I6524" t="s">
        <v>129</v>
      </c>
      <c r="J6524" t="s">
        <v>130</v>
      </c>
      <c r="K6524" t="s">
        <v>131</v>
      </c>
      <c r="L6524" t="s">
        <v>17901</v>
      </c>
      <c r="M6524" t="s">
        <v>17902</v>
      </c>
      <c r="N6524">
        <v>2.2969444440000002</v>
      </c>
      <c r="O6524">
        <v>0</v>
      </c>
      <c r="P6524">
        <v>3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6.8908329999999998</v>
      </c>
      <c r="W6524">
        <v>0</v>
      </c>
      <c r="X6524">
        <v>0</v>
      </c>
      <c r="Y6524">
        <v>0</v>
      </c>
      <c r="Z6524">
        <v>0</v>
      </c>
    </row>
    <row r="6525" spans="1:26" x14ac:dyDescent="0.3">
      <c r="A6525">
        <v>2776082</v>
      </c>
      <c r="B6525">
        <v>1</v>
      </c>
      <c r="C6525" t="s">
        <v>76</v>
      </c>
      <c r="D6525" t="s">
        <v>91</v>
      </c>
      <c r="E6525" t="s">
        <v>167</v>
      </c>
      <c r="F6525" t="s">
        <v>5332</v>
      </c>
      <c r="G6525" t="s">
        <v>195</v>
      </c>
      <c r="H6525" t="s">
        <v>46</v>
      </c>
      <c r="I6525" t="s">
        <v>129</v>
      </c>
      <c r="J6525" t="s">
        <v>130</v>
      </c>
      <c r="K6525" t="s">
        <v>131</v>
      </c>
      <c r="L6525" t="s">
        <v>17903</v>
      </c>
      <c r="M6525" t="s">
        <v>17904</v>
      </c>
      <c r="N6525">
        <v>4.9977777769999996</v>
      </c>
      <c r="O6525">
        <v>0</v>
      </c>
      <c r="P6525">
        <v>131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654.708889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2776085</v>
      </c>
      <c r="B6526">
        <v>1</v>
      </c>
      <c r="C6526" t="s">
        <v>77</v>
      </c>
      <c r="D6526" t="s">
        <v>124</v>
      </c>
      <c r="E6526" t="s">
        <v>153</v>
      </c>
      <c r="F6526" t="s">
        <v>17905</v>
      </c>
      <c r="G6526" t="s">
        <v>155</v>
      </c>
      <c r="H6526" t="s">
        <v>46</v>
      </c>
      <c r="I6526" t="s">
        <v>129</v>
      </c>
      <c r="J6526" t="s">
        <v>130</v>
      </c>
      <c r="K6526" t="s">
        <v>131</v>
      </c>
      <c r="L6526" t="s">
        <v>17906</v>
      </c>
      <c r="M6526" t="s">
        <v>17907</v>
      </c>
      <c r="N6526">
        <v>0.61944444399999998</v>
      </c>
      <c r="O6526">
        <v>0</v>
      </c>
      <c r="P6526">
        <v>16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9.911111</v>
      </c>
      <c r="W6526">
        <v>0</v>
      </c>
      <c r="X6526">
        <v>0</v>
      </c>
      <c r="Y6526">
        <v>0</v>
      </c>
      <c r="Z6526">
        <v>0</v>
      </c>
    </row>
    <row r="6527" spans="1:26" x14ac:dyDescent="0.3">
      <c r="A6527">
        <v>2776089</v>
      </c>
      <c r="B6527">
        <v>1</v>
      </c>
      <c r="C6527" t="s">
        <v>76</v>
      </c>
      <c r="D6527" t="s">
        <v>84</v>
      </c>
      <c r="E6527" t="s">
        <v>145</v>
      </c>
      <c r="F6527" t="s">
        <v>15208</v>
      </c>
      <c r="G6527" t="s">
        <v>135</v>
      </c>
      <c r="H6527" t="s">
        <v>46</v>
      </c>
      <c r="I6527" t="s">
        <v>129</v>
      </c>
      <c r="J6527" t="s">
        <v>130</v>
      </c>
      <c r="K6527" t="s">
        <v>131</v>
      </c>
      <c r="L6527" t="s">
        <v>17908</v>
      </c>
      <c r="M6527" t="s">
        <v>17909</v>
      </c>
      <c r="N6527">
        <v>0.57722222199999995</v>
      </c>
      <c r="O6527">
        <v>0</v>
      </c>
      <c r="P6527">
        <v>129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74.461667000000006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2776087</v>
      </c>
      <c r="B6528">
        <v>1</v>
      </c>
      <c r="C6528" t="s">
        <v>77</v>
      </c>
      <c r="D6528" t="s">
        <v>124</v>
      </c>
      <c r="E6528" t="s">
        <v>153</v>
      </c>
      <c r="F6528" t="s">
        <v>10797</v>
      </c>
      <c r="G6528" t="s">
        <v>155</v>
      </c>
      <c r="H6528" t="s">
        <v>46</v>
      </c>
      <c r="I6528" t="s">
        <v>129</v>
      </c>
      <c r="J6528" t="s">
        <v>130</v>
      </c>
      <c r="K6528" t="s">
        <v>131</v>
      </c>
      <c r="L6528" t="s">
        <v>17910</v>
      </c>
      <c r="M6528" t="s">
        <v>17911</v>
      </c>
      <c r="N6528">
        <v>5.3038888880000004</v>
      </c>
      <c r="O6528">
        <v>0</v>
      </c>
      <c r="P6528">
        <v>10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53.038888999999998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2776092</v>
      </c>
      <c r="B6529">
        <v>1</v>
      </c>
      <c r="C6529" t="s">
        <v>76</v>
      </c>
      <c r="D6529" t="s">
        <v>89</v>
      </c>
      <c r="E6529" t="s">
        <v>153</v>
      </c>
      <c r="F6529" t="s">
        <v>17912</v>
      </c>
      <c r="G6529" t="s">
        <v>206</v>
      </c>
      <c r="H6529" t="s">
        <v>46</v>
      </c>
      <c r="I6529" t="s">
        <v>129</v>
      </c>
      <c r="J6529" t="s">
        <v>130</v>
      </c>
      <c r="K6529" t="s">
        <v>131</v>
      </c>
      <c r="L6529" t="s">
        <v>17913</v>
      </c>
      <c r="M6529" t="s">
        <v>17914</v>
      </c>
      <c r="N6529">
        <v>1.065555555</v>
      </c>
      <c r="O6529">
        <v>0</v>
      </c>
      <c r="P6529">
        <v>4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4.2622220000000004</v>
      </c>
      <c r="W6529">
        <v>0</v>
      </c>
      <c r="X6529">
        <v>0</v>
      </c>
      <c r="Y6529">
        <v>0</v>
      </c>
      <c r="Z6529">
        <v>0</v>
      </c>
    </row>
    <row r="6530" spans="1:26" x14ac:dyDescent="0.3">
      <c r="A6530">
        <v>2776091</v>
      </c>
      <c r="B6530">
        <v>1</v>
      </c>
      <c r="C6530" t="s">
        <v>76</v>
      </c>
      <c r="D6530" t="s">
        <v>99</v>
      </c>
      <c r="E6530" t="s">
        <v>222</v>
      </c>
      <c r="F6530" t="s">
        <v>17915</v>
      </c>
      <c r="G6530" t="s">
        <v>199</v>
      </c>
      <c r="H6530" t="s">
        <v>47</v>
      </c>
      <c r="I6530" t="s">
        <v>129</v>
      </c>
      <c r="J6530" t="s">
        <v>130</v>
      </c>
      <c r="K6530" t="s">
        <v>131</v>
      </c>
      <c r="L6530" t="s">
        <v>17916</v>
      </c>
      <c r="M6530" t="s">
        <v>17917</v>
      </c>
      <c r="N6530">
        <v>4.4744444440000004</v>
      </c>
      <c r="O6530">
        <v>36</v>
      </c>
      <c r="P6530">
        <v>619</v>
      </c>
      <c r="Q6530">
        <v>0</v>
      </c>
      <c r="R6530">
        <v>0</v>
      </c>
      <c r="S6530">
        <v>0</v>
      </c>
      <c r="T6530">
        <v>0</v>
      </c>
      <c r="U6530">
        <v>161.08000000000001</v>
      </c>
      <c r="V6530">
        <v>2769.6811109999999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2776094</v>
      </c>
      <c r="B6531">
        <v>1</v>
      </c>
      <c r="C6531" t="s">
        <v>76</v>
      </c>
      <c r="D6531" t="s">
        <v>84</v>
      </c>
      <c r="E6531" t="s">
        <v>145</v>
      </c>
      <c r="F6531" t="s">
        <v>17918</v>
      </c>
      <c r="G6531" t="s">
        <v>135</v>
      </c>
      <c r="H6531" t="s">
        <v>46</v>
      </c>
      <c r="I6531" t="s">
        <v>129</v>
      </c>
      <c r="J6531" t="s">
        <v>130</v>
      </c>
      <c r="K6531" t="s">
        <v>131</v>
      </c>
      <c r="L6531" t="s">
        <v>17919</v>
      </c>
      <c r="M6531" t="s">
        <v>17920</v>
      </c>
      <c r="N6531">
        <v>1.0227777769999999</v>
      </c>
      <c r="O6531">
        <v>0</v>
      </c>
      <c r="P6531">
        <v>89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91.027221999999995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2776093</v>
      </c>
      <c r="B6532">
        <v>1</v>
      </c>
      <c r="C6532" t="s">
        <v>77</v>
      </c>
      <c r="D6532" t="s">
        <v>124</v>
      </c>
      <c r="E6532" t="s">
        <v>153</v>
      </c>
      <c r="F6532" t="s">
        <v>17921</v>
      </c>
      <c r="G6532" t="s">
        <v>155</v>
      </c>
      <c r="H6532" t="s">
        <v>46</v>
      </c>
      <c r="I6532" t="s">
        <v>129</v>
      </c>
      <c r="J6532" t="s">
        <v>130</v>
      </c>
      <c r="K6532" t="s">
        <v>131</v>
      </c>
      <c r="L6532" t="s">
        <v>17922</v>
      </c>
      <c r="M6532" t="s">
        <v>17923</v>
      </c>
      <c r="N6532">
        <v>0.98111111100000004</v>
      </c>
      <c r="O6532">
        <v>0</v>
      </c>
      <c r="P6532">
        <v>10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9.8111110000000004</v>
      </c>
      <c r="W6532">
        <v>0</v>
      </c>
      <c r="X6532">
        <v>0</v>
      </c>
      <c r="Y6532">
        <v>0</v>
      </c>
      <c r="Z6532">
        <v>0</v>
      </c>
    </row>
    <row r="6533" spans="1:26" x14ac:dyDescent="0.3">
      <c r="A6533">
        <v>2776098</v>
      </c>
      <c r="B6533">
        <v>1</v>
      </c>
      <c r="C6533" t="s">
        <v>76</v>
      </c>
      <c r="D6533" t="s">
        <v>99</v>
      </c>
      <c r="E6533" t="s">
        <v>163</v>
      </c>
      <c r="F6533" t="s">
        <v>17924</v>
      </c>
      <c r="G6533" t="s">
        <v>199</v>
      </c>
      <c r="H6533" t="s">
        <v>47</v>
      </c>
      <c r="I6533" t="s">
        <v>129</v>
      </c>
      <c r="J6533" t="s">
        <v>130</v>
      </c>
      <c r="K6533" t="s">
        <v>131</v>
      </c>
      <c r="L6533" t="s">
        <v>17925</v>
      </c>
      <c r="M6533" t="s">
        <v>17926</v>
      </c>
      <c r="N6533">
        <v>0.38750000000000001</v>
      </c>
      <c r="O6533">
        <v>5</v>
      </c>
      <c r="P6533">
        <v>7467</v>
      </c>
      <c r="Q6533">
        <v>0</v>
      </c>
      <c r="R6533">
        <v>0</v>
      </c>
      <c r="S6533">
        <v>0</v>
      </c>
      <c r="T6533">
        <v>0</v>
      </c>
      <c r="U6533">
        <v>1.9375</v>
      </c>
      <c r="V6533">
        <v>2893.4625000000001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2776100</v>
      </c>
      <c r="B6534">
        <v>1</v>
      </c>
      <c r="C6534" t="s">
        <v>76</v>
      </c>
      <c r="D6534" t="s">
        <v>79</v>
      </c>
      <c r="E6534" t="s">
        <v>153</v>
      </c>
      <c r="F6534" t="s">
        <v>17927</v>
      </c>
      <c r="G6534" t="s">
        <v>155</v>
      </c>
      <c r="H6534" t="s">
        <v>46</v>
      </c>
      <c r="I6534" t="s">
        <v>129</v>
      </c>
      <c r="J6534" t="s">
        <v>130</v>
      </c>
      <c r="K6534" t="s">
        <v>131</v>
      </c>
      <c r="L6534" t="s">
        <v>17928</v>
      </c>
      <c r="M6534" t="s">
        <v>17929</v>
      </c>
      <c r="N6534">
        <v>0.98222222199999998</v>
      </c>
      <c r="O6534">
        <v>0</v>
      </c>
      <c r="P6534">
        <v>3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2.9466670000000001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2776106</v>
      </c>
      <c r="B6535">
        <v>1</v>
      </c>
      <c r="C6535" t="s">
        <v>76</v>
      </c>
      <c r="D6535" t="s">
        <v>78</v>
      </c>
      <c r="E6535" t="s">
        <v>153</v>
      </c>
      <c r="F6535" t="s">
        <v>17771</v>
      </c>
      <c r="G6535" t="s">
        <v>155</v>
      </c>
      <c r="H6535" t="s">
        <v>46</v>
      </c>
      <c r="I6535" t="s">
        <v>129</v>
      </c>
      <c r="J6535" t="s">
        <v>130</v>
      </c>
      <c r="K6535" t="s">
        <v>131</v>
      </c>
      <c r="L6535" t="s">
        <v>17930</v>
      </c>
      <c r="M6535" t="s">
        <v>17931</v>
      </c>
      <c r="N6535">
        <v>3.6944444440000002</v>
      </c>
      <c r="O6535">
        <v>0</v>
      </c>
      <c r="P6535">
        <v>1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3.6944439999999998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2776115</v>
      </c>
      <c r="B6536">
        <v>1</v>
      </c>
      <c r="C6536" t="s">
        <v>76</v>
      </c>
      <c r="D6536" t="s">
        <v>81</v>
      </c>
      <c r="E6536" t="s">
        <v>153</v>
      </c>
      <c r="F6536" t="s">
        <v>17932</v>
      </c>
      <c r="G6536" t="s">
        <v>206</v>
      </c>
      <c r="H6536" t="s">
        <v>46</v>
      </c>
      <c r="I6536" t="s">
        <v>129</v>
      </c>
      <c r="J6536" t="s">
        <v>130</v>
      </c>
      <c r="K6536" t="s">
        <v>131</v>
      </c>
      <c r="L6536" t="s">
        <v>17933</v>
      </c>
      <c r="M6536" t="s">
        <v>17934</v>
      </c>
      <c r="N6536">
        <v>5.3080555550000001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5.3080559999999997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2776109</v>
      </c>
      <c r="B6537">
        <v>1</v>
      </c>
      <c r="C6537" t="s">
        <v>76</v>
      </c>
      <c r="D6537" t="s">
        <v>81</v>
      </c>
      <c r="E6537" t="s">
        <v>145</v>
      </c>
      <c r="F6537" t="s">
        <v>13153</v>
      </c>
      <c r="G6537" t="s">
        <v>135</v>
      </c>
      <c r="H6537" t="s">
        <v>46</v>
      </c>
      <c r="I6537" t="s">
        <v>129</v>
      </c>
      <c r="J6537" t="s">
        <v>130</v>
      </c>
      <c r="K6537" t="s">
        <v>131</v>
      </c>
      <c r="L6537" t="s">
        <v>17935</v>
      </c>
      <c r="M6537" t="s">
        <v>17936</v>
      </c>
      <c r="N6537">
        <v>3.275555555</v>
      </c>
      <c r="O6537">
        <v>0</v>
      </c>
      <c r="P6537">
        <v>85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278.42222199999998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2776140</v>
      </c>
      <c r="B6538">
        <v>1</v>
      </c>
      <c r="C6538" t="s">
        <v>76</v>
      </c>
      <c r="D6538" t="s">
        <v>99</v>
      </c>
      <c r="E6538" t="s">
        <v>163</v>
      </c>
      <c r="F6538" t="s">
        <v>17937</v>
      </c>
      <c r="G6538" t="s">
        <v>2917</v>
      </c>
      <c r="H6538" t="s">
        <v>47</v>
      </c>
      <c r="I6538" t="s">
        <v>129</v>
      </c>
      <c r="J6538" t="s">
        <v>130</v>
      </c>
      <c r="K6538" t="s">
        <v>131</v>
      </c>
      <c r="L6538" t="s">
        <v>17938</v>
      </c>
      <c r="M6538" t="s">
        <v>17939</v>
      </c>
      <c r="N6538">
        <v>6.3163888879999996</v>
      </c>
      <c r="O6538">
        <v>2</v>
      </c>
      <c r="P6538">
        <v>902</v>
      </c>
      <c r="Q6538">
        <v>0</v>
      </c>
      <c r="R6538">
        <v>0</v>
      </c>
      <c r="S6538">
        <v>0</v>
      </c>
      <c r="T6538">
        <v>0</v>
      </c>
      <c r="U6538">
        <v>12.632778</v>
      </c>
      <c r="V6538">
        <v>5697.3827769999998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2776032</v>
      </c>
      <c r="B6539">
        <v>2</v>
      </c>
      <c r="C6539" t="s">
        <v>76</v>
      </c>
      <c r="D6539" t="s">
        <v>91</v>
      </c>
      <c r="E6539" t="s">
        <v>163</v>
      </c>
      <c r="F6539" t="s">
        <v>1057</v>
      </c>
      <c r="G6539" t="s">
        <v>264</v>
      </c>
      <c r="H6539" t="s">
        <v>47</v>
      </c>
      <c r="I6539" t="s">
        <v>129</v>
      </c>
      <c r="J6539" t="s">
        <v>130</v>
      </c>
      <c r="K6539" t="s">
        <v>131</v>
      </c>
      <c r="L6539" t="s">
        <v>17865</v>
      </c>
      <c r="M6539" t="s">
        <v>17940</v>
      </c>
      <c r="N6539">
        <v>0.74972222200000005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224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167.93777800000001</v>
      </c>
    </row>
    <row r="6540" spans="1:26" x14ac:dyDescent="0.3">
      <c r="A6540">
        <v>2776123</v>
      </c>
      <c r="B6540">
        <v>1</v>
      </c>
      <c r="C6540" t="s">
        <v>76</v>
      </c>
      <c r="D6540" t="s">
        <v>95</v>
      </c>
      <c r="E6540" t="s">
        <v>126</v>
      </c>
      <c r="F6540" t="s">
        <v>17941</v>
      </c>
      <c r="G6540" t="s">
        <v>128</v>
      </c>
      <c r="H6540" t="s">
        <v>46</v>
      </c>
      <c r="I6540" t="s">
        <v>129</v>
      </c>
      <c r="J6540" t="s">
        <v>130</v>
      </c>
      <c r="K6540" t="s">
        <v>131</v>
      </c>
      <c r="L6540" t="s">
        <v>17942</v>
      </c>
      <c r="M6540" t="s">
        <v>17943</v>
      </c>
      <c r="N6540">
        <v>0.74416666600000003</v>
      </c>
      <c r="O6540">
        <v>0</v>
      </c>
      <c r="P6540">
        <v>75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55.8125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2776126</v>
      </c>
      <c r="B6541">
        <v>1</v>
      </c>
      <c r="C6541" t="s">
        <v>76</v>
      </c>
      <c r="D6541" t="s">
        <v>82</v>
      </c>
      <c r="E6541" t="s">
        <v>153</v>
      </c>
      <c r="F6541" t="s">
        <v>17944</v>
      </c>
      <c r="G6541" t="s">
        <v>155</v>
      </c>
      <c r="H6541" t="s">
        <v>46</v>
      </c>
      <c r="I6541" t="s">
        <v>129</v>
      </c>
      <c r="J6541" t="s">
        <v>130</v>
      </c>
      <c r="K6541" t="s">
        <v>131</v>
      </c>
      <c r="L6541" t="s">
        <v>17945</v>
      </c>
      <c r="M6541" t="s">
        <v>17946</v>
      </c>
      <c r="N6541">
        <v>1.116944444</v>
      </c>
      <c r="O6541">
        <v>0</v>
      </c>
      <c r="P6541">
        <v>1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1.1169439999999999</v>
      </c>
      <c r="W6541">
        <v>0</v>
      </c>
      <c r="X6541">
        <v>0</v>
      </c>
      <c r="Y6541">
        <v>0</v>
      </c>
      <c r="Z6541">
        <v>0</v>
      </c>
    </row>
    <row r="6542" spans="1:26" x14ac:dyDescent="0.3">
      <c r="A6542">
        <v>2776128</v>
      </c>
      <c r="B6542">
        <v>1</v>
      </c>
      <c r="C6542" t="s">
        <v>77</v>
      </c>
      <c r="D6542" t="s">
        <v>119</v>
      </c>
      <c r="E6542" t="s">
        <v>153</v>
      </c>
      <c r="F6542" t="s">
        <v>17947</v>
      </c>
      <c r="G6542" t="s">
        <v>206</v>
      </c>
      <c r="H6542" t="s">
        <v>46</v>
      </c>
      <c r="I6542" t="s">
        <v>129</v>
      </c>
      <c r="J6542" t="s">
        <v>130</v>
      </c>
      <c r="K6542" t="s">
        <v>131</v>
      </c>
      <c r="L6542" t="s">
        <v>17948</v>
      </c>
      <c r="M6542" t="s">
        <v>17949</v>
      </c>
      <c r="N6542">
        <v>1.028333333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1.0283329999999999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2776139</v>
      </c>
      <c r="B6543">
        <v>1</v>
      </c>
      <c r="C6543" t="s">
        <v>77</v>
      </c>
      <c r="D6543" t="s">
        <v>108</v>
      </c>
      <c r="E6543" t="s">
        <v>126</v>
      </c>
      <c r="F6543" t="s">
        <v>17950</v>
      </c>
      <c r="G6543" t="s">
        <v>128</v>
      </c>
      <c r="H6543" t="s">
        <v>46</v>
      </c>
      <c r="I6543" t="s">
        <v>129</v>
      </c>
      <c r="J6543" t="s">
        <v>130</v>
      </c>
      <c r="K6543" t="s">
        <v>131</v>
      </c>
      <c r="L6543" t="s">
        <v>17951</v>
      </c>
      <c r="M6543" t="s">
        <v>17952</v>
      </c>
      <c r="N6543">
        <v>0.78916666599999996</v>
      </c>
      <c r="O6543">
        <v>0</v>
      </c>
      <c r="P6543">
        <v>219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172.82749999999999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2776149</v>
      </c>
      <c r="B6544">
        <v>1</v>
      </c>
      <c r="C6544" t="s">
        <v>76</v>
      </c>
      <c r="D6544" t="s">
        <v>90</v>
      </c>
      <c r="E6544" t="s">
        <v>153</v>
      </c>
      <c r="F6544" t="s">
        <v>16985</v>
      </c>
      <c r="G6544" t="s">
        <v>155</v>
      </c>
      <c r="H6544" t="s">
        <v>46</v>
      </c>
      <c r="I6544" t="s">
        <v>129</v>
      </c>
      <c r="J6544" t="s">
        <v>130</v>
      </c>
      <c r="K6544" t="s">
        <v>131</v>
      </c>
      <c r="L6544" t="s">
        <v>17953</v>
      </c>
      <c r="M6544" t="s">
        <v>17954</v>
      </c>
      <c r="N6544">
        <v>0.54694444399999997</v>
      </c>
      <c r="O6544">
        <v>0</v>
      </c>
      <c r="P6544">
        <v>5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2.7347220000000001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2776155</v>
      </c>
      <c r="B6545">
        <v>1</v>
      </c>
      <c r="C6545" t="s">
        <v>77</v>
      </c>
      <c r="D6545" t="s">
        <v>108</v>
      </c>
      <c r="E6545" t="s">
        <v>153</v>
      </c>
      <c r="F6545" t="s">
        <v>17955</v>
      </c>
      <c r="G6545" t="s">
        <v>249</v>
      </c>
      <c r="H6545" t="s">
        <v>46</v>
      </c>
      <c r="I6545" t="s">
        <v>129</v>
      </c>
      <c r="J6545" t="s">
        <v>130</v>
      </c>
      <c r="K6545" t="s">
        <v>131</v>
      </c>
      <c r="L6545" t="s">
        <v>17956</v>
      </c>
      <c r="M6545" t="s">
        <v>17957</v>
      </c>
      <c r="N6545">
        <v>1.2483333329999999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1.2483329999999999</v>
      </c>
    </row>
    <row r="6546" spans="1:26" x14ac:dyDescent="0.3">
      <c r="A6546">
        <v>2776157</v>
      </c>
      <c r="B6546">
        <v>1</v>
      </c>
      <c r="C6546" t="s">
        <v>77</v>
      </c>
      <c r="D6546" t="s">
        <v>119</v>
      </c>
      <c r="E6546" t="s">
        <v>153</v>
      </c>
      <c r="F6546" t="s">
        <v>17958</v>
      </c>
      <c r="G6546" t="s">
        <v>206</v>
      </c>
      <c r="H6546" t="s">
        <v>46</v>
      </c>
      <c r="I6546" t="s">
        <v>129</v>
      </c>
      <c r="J6546" t="s">
        <v>130</v>
      </c>
      <c r="K6546" t="s">
        <v>131</v>
      </c>
      <c r="L6546" t="s">
        <v>17959</v>
      </c>
      <c r="M6546" t="s">
        <v>17960</v>
      </c>
      <c r="N6546">
        <v>1.9608333330000001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1.960833</v>
      </c>
      <c r="W6546">
        <v>0</v>
      </c>
      <c r="X6546">
        <v>0</v>
      </c>
      <c r="Y6546">
        <v>0</v>
      </c>
      <c r="Z6546">
        <v>0</v>
      </c>
    </row>
    <row r="6547" spans="1:26" x14ac:dyDescent="0.3">
      <c r="A6547">
        <v>2776163</v>
      </c>
      <c r="B6547">
        <v>1</v>
      </c>
      <c r="C6547" t="s">
        <v>76</v>
      </c>
      <c r="D6547" t="s">
        <v>79</v>
      </c>
      <c r="E6547" t="s">
        <v>153</v>
      </c>
      <c r="F6547" t="s">
        <v>17961</v>
      </c>
      <c r="G6547" t="s">
        <v>155</v>
      </c>
      <c r="H6547" t="s">
        <v>46</v>
      </c>
      <c r="I6547" t="s">
        <v>129</v>
      </c>
      <c r="J6547" t="s">
        <v>130</v>
      </c>
      <c r="K6547" t="s">
        <v>131</v>
      </c>
      <c r="L6547" t="s">
        <v>17962</v>
      </c>
      <c r="M6547" t="s">
        <v>17963</v>
      </c>
      <c r="N6547">
        <v>2.1388888879999999</v>
      </c>
      <c r="O6547">
        <v>0</v>
      </c>
      <c r="P6547">
        <v>4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8.5555559999999993</v>
      </c>
      <c r="W6547">
        <v>0</v>
      </c>
      <c r="X6547">
        <v>0</v>
      </c>
      <c r="Y6547">
        <v>0</v>
      </c>
      <c r="Z6547">
        <v>0</v>
      </c>
    </row>
    <row r="6548" spans="1:26" x14ac:dyDescent="0.3">
      <c r="A6548">
        <v>2776149</v>
      </c>
      <c r="B6548">
        <v>2</v>
      </c>
      <c r="C6548" t="s">
        <v>76</v>
      </c>
      <c r="D6548" t="s">
        <v>90</v>
      </c>
      <c r="E6548" t="s">
        <v>167</v>
      </c>
      <c r="F6548" t="s">
        <v>17964</v>
      </c>
      <c r="G6548" t="s">
        <v>155</v>
      </c>
      <c r="H6548" t="s">
        <v>46</v>
      </c>
      <c r="I6548" t="s">
        <v>129</v>
      </c>
      <c r="J6548" t="s">
        <v>130</v>
      </c>
      <c r="K6548" t="s">
        <v>131</v>
      </c>
      <c r="L6548" t="s">
        <v>17954</v>
      </c>
      <c r="M6548" t="s">
        <v>17965</v>
      </c>
      <c r="N6548">
        <v>0.56305555500000004</v>
      </c>
      <c r="O6548">
        <v>0</v>
      </c>
      <c r="P6548">
        <v>677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381.18861099999998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2776168</v>
      </c>
      <c r="B6549">
        <v>1</v>
      </c>
      <c r="C6549" t="s">
        <v>76</v>
      </c>
      <c r="D6549" t="s">
        <v>78</v>
      </c>
      <c r="E6549" t="s">
        <v>153</v>
      </c>
      <c r="F6549" t="s">
        <v>1034</v>
      </c>
      <c r="G6549" t="s">
        <v>206</v>
      </c>
      <c r="H6549" t="s">
        <v>46</v>
      </c>
      <c r="I6549" t="s">
        <v>129</v>
      </c>
      <c r="J6549" t="s">
        <v>130</v>
      </c>
      <c r="K6549" t="s">
        <v>131</v>
      </c>
      <c r="L6549" t="s">
        <v>17966</v>
      </c>
      <c r="M6549" t="s">
        <v>17967</v>
      </c>
      <c r="N6549">
        <v>1.309722222</v>
      </c>
      <c r="O6549">
        <v>0</v>
      </c>
      <c r="P6549">
        <v>19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24.884722</v>
      </c>
      <c r="W6549">
        <v>0</v>
      </c>
      <c r="X6549">
        <v>0</v>
      </c>
      <c r="Y6549">
        <v>0</v>
      </c>
      <c r="Z6549">
        <v>0</v>
      </c>
    </row>
    <row r="6550" spans="1:26" x14ac:dyDescent="0.3">
      <c r="A6550">
        <v>2776169</v>
      </c>
      <c r="B6550">
        <v>1</v>
      </c>
      <c r="C6550" t="s">
        <v>76</v>
      </c>
      <c r="D6550" t="s">
        <v>103</v>
      </c>
      <c r="E6550" t="s">
        <v>153</v>
      </c>
      <c r="F6550" t="s">
        <v>17968</v>
      </c>
      <c r="G6550" t="s">
        <v>155</v>
      </c>
      <c r="H6550" t="s">
        <v>46</v>
      </c>
      <c r="I6550" t="s">
        <v>129</v>
      </c>
      <c r="J6550" t="s">
        <v>130</v>
      </c>
      <c r="K6550" t="s">
        <v>131</v>
      </c>
      <c r="L6550" t="s">
        <v>17969</v>
      </c>
      <c r="M6550" t="s">
        <v>17970</v>
      </c>
      <c r="N6550">
        <v>0.62111111100000005</v>
      </c>
      <c r="O6550">
        <v>0</v>
      </c>
      <c r="P6550">
        <v>0</v>
      </c>
      <c r="Q6550">
        <v>0</v>
      </c>
      <c r="R6550">
        <v>7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4.3477779999999999</v>
      </c>
      <c r="Y6550">
        <v>0</v>
      </c>
      <c r="Z6550">
        <v>0</v>
      </c>
    </row>
    <row r="6551" spans="1:26" x14ac:dyDescent="0.3">
      <c r="A6551">
        <v>2776178</v>
      </c>
      <c r="B6551">
        <v>1</v>
      </c>
      <c r="C6551" t="s">
        <v>76</v>
      </c>
      <c r="D6551" t="s">
        <v>78</v>
      </c>
      <c r="E6551" t="s">
        <v>145</v>
      </c>
      <c r="F6551" t="s">
        <v>13778</v>
      </c>
      <c r="G6551" t="s">
        <v>128</v>
      </c>
      <c r="H6551" t="s">
        <v>46</v>
      </c>
      <c r="I6551" t="s">
        <v>129</v>
      </c>
      <c r="J6551" t="s">
        <v>130</v>
      </c>
      <c r="K6551" t="s">
        <v>131</v>
      </c>
      <c r="L6551" t="s">
        <v>17971</v>
      </c>
      <c r="M6551" t="s">
        <v>17972</v>
      </c>
      <c r="N6551">
        <v>1.893888888</v>
      </c>
      <c r="O6551">
        <v>0</v>
      </c>
      <c r="P6551">
        <v>131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248.09944400000001</v>
      </c>
      <c r="W6551">
        <v>0</v>
      </c>
      <c r="X6551">
        <v>0</v>
      </c>
      <c r="Y6551">
        <v>0</v>
      </c>
      <c r="Z6551">
        <v>0</v>
      </c>
    </row>
    <row r="6552" spans="1:26" x14ac:dyDescent="0.3">
      <c r="A6552">
        <v>2776181</v>
      </c>
      <c r="B6552">
        <v>1</v>
      </c>
      <c r="C6552" t="s">
        <v>76</v>
      </c>
      <c r="D6552" t="s">
        <v>82</v>
      </c>
      <c r="E6552" t="s">
        <v>153</v>
      </c>
      <c r="F6552" t="s">
        <v>17944</v>
      </c>
      <c r="G6552" t="s">
        <v>206</v>
      </c>
      <c r="H6552" t="s">
        <v>46</v>
      </c>
      <c r="I6552" t="s">
        <v>129</v>
      </c>
      <c r="J6552" t="s">
        <v>130</v>
      </c>
      <c r="K6552" t="s">
        <v>131</v>
      </c>
      <c r="L6552" t="s">
        <v>17973</v>
      </c>
      <c r="M6552" t="s">
        <v>17974</v>
      </c>
      <c r="N6552">
        <v>0.96472222200000002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0.96472199999999997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2776184</v>
      </c>
      <c r="B6553">
        <v>1</v>
      </c>
      <c r="C6553" t="s">
        <v>76</v>
      </c>
      <c r="D6553" t="s">
        <v>79</v>
      </c>
      <c r="E6553" t="s">
        <v>126</v>
      </c>
      <c r="F6553" t="s">
        <v>17975</v>
      </c>
      <c r="G6553" t="s">
        <v>128</v>
      </c>
      <c r="H6553" t="s">
        <v>46</v>
      </c>
      <c r="I6553" t="s">
        <v>129</v>
      </c>
      <c r="J6553" t="s">
        <v>130</v>
      </c>
      <c r="K6553" t="s">
        <v>131</v>
      </c>
      <c r="L6553" t="s">
        <v>17976</v>
      </c>
      <c r="M6553" t="s">
        <v>17977</v>
      </c>
      <c r="N6553">
        <v>1.237777777</v>
      </c>
      <c r="O6553">
        <v>0</v>
      </c>
      <c r="P6553">
        <v>79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97.784443999999993</v>
      </c>
      <c r="W6553">
        <v>0</v>
      </c>
      <c r="X6553">
        <v>0</v>
      </c>
      <c r="Y6553">
        <v>0</v>
      </c>
      <c r="Z6553">
        <v>0</v>
      </c>
    </row>
    <row r="6554" spans="1:26" x14ac:dyDescent="0.3">
      <c r="A6554">
        <v>2776185</v>
      </c>
      <c r="B6554">
        <v>1</v>
      </c>
      <c r="C6554" t="s">
        <v>76</v>
      </c>
      <c r="D6554" t="s">
        <v>78</v>
      </c>
      <c r="E6554" t="s">
        <v>138</v>
      </c>
      <c r="F6554" t="s">
        <v>17978</v>
      </c>
      <c r="G6554" t="s">
        <v>578</v>
      </c>
      <c r="H6554" t="s">
        <v>47</v>
      </c>
      <c r="I6554" t="s">
        <v>129</v>
      </c>
      <c r="J6554" t="s">
        <v>15</v>
      </c>
      <c r="K6554" t="s">
        <v>131</v>
      </c>
      <c r="L6554" t="s">
        <v>17979</v>
      </c>
      <c r="M6554" t="s">
        <v>17980</v>
      </c>
      <c r="N6554">
        <v>1.361388888</v>
      </c>
      <c r="O6554">
        <v>2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2.7227779999999999</v>
      </c>
      <c r="V6554">
        <v>0</v>
      </c>
      <c r="W6554">
        <v>0</v>
      </c>
      <c r="X6554">
        <v>0</v>
      </c>
      <c r="Y6554">
        <v>0</v>
      </c>
      <c r="Z6554">
        <v>0</v>
      </c>
    </row>
    <row r="6555" spans="1:26" x14ac:dyDescent="0.3">
      <c r="A6555">
        <v>2776106</v>
      </c>
      <c r="B6555">
        <v>2</v>
      </c>
      <c r="C6555" t="s">
        <v>76</v>
      </c>
      <c r="D6555" t="s">
        <v>78</v>
      </c>
      <c r="E6555" t="s">
        <v>167</v>
      </c>
      <c r="F6555" t="s">
        <v>17886</v>
      </c>
      <c r="G6555" t="s">
        <v>155</v>
      </c>
      <c r="H6555" t="s">
        <v>46</v>
      </c>
      <c r="I6555" t="s">
        <v>129</v>
      </c>
      <c r="J6555" t="s">
        <v>130</v>
      </c>
      <c r="K6555" t="s">
        <v>131</v>
      </c>
      <c r="L6555" t="s">
        <v>17931</v>
      </c>
      <c r="M6555" t="s">
        <v>17981</v>
      </c>
      <c r="N6555">
        <v>0.54027777700000001</v>
      </c>
      <c r="O6555">
        <v>0</v>
      </c>
      <c r="P6555">
        <v>349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188.55694399999999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2776192</v>
      </c>
      <c r="B6556">
        <v>1</v>
      </c>
      <c r="C6556" t="s">
        <v>77</v>
      </c>
      <c r="D6556" t="s">
        <v>124</v>
      </c>
      <c r="E6556" t="s">
        <v>153</v>
      </c>
      <c r="F6556" t="s">
        <v>17982</v>
      </c>
      <c r="G6556" t="s">
        <v>155</v>
      </c>
      <c r="H6556" t="s">
        <v>46</v>
      </c>
      <c r="I6556" t="s">
        <v>129</v>
      </c>
      <c r="J6556" t="s">
        <v>130</v>
      </c>
      <c r="K6556" t="s">
        <v>131</v>
      </c>
      <c r="L6556" t="s">
        <v>17983</v>
      </c>
      <c r="M6556" t="s">
        <v>17984</v>
      </c>
      <c r="N6556">
        <v>5.5350000000000001</v>
      </c>
      <c r="O6556">
        <v>0</v>
      </c>
      <c r="P6556">
        <v>13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71.954999999999998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2776194</v>
      </c>
      <c r="B6557">
        <v>1</v>
      </c>
      <c r="C6557" t="s">
        <v>76</v>
      </c>
      <c r="D6557" t="s">
        <v>78</v>
      </c>
      <c r="E6557" t="s">
        <v>167</v>
      </c>
      <c r="F6557" t="s">
        <v>4209</v>
      </c>
      <c r="G6557" t="s">
        <v>135</v>
      </c>
      <c r="H6557" t="s">
        <v>46</v>
      </c>
      <c r="I6557" t="s">
        <v>129</v>
      </c>
      <c r="J6557" t="s">
        <v>130</v>
      </c>
      <c r="K6557" t="s">
        <v>131</v>
      </c>
      <c r="L6557" t="s">
        <v>17985</v>
      </c>
      <c r="M6557" t="s">
        <v>17986</v>
      </c>
      <c r="N6557">
        <v>2.6675</v>
      </c>
      <c r="O6557">
        <v>0</v>
      </c>
      <c r="P6557">
        <v>434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1157.6949999999999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2776195</v>
      </c>
      <c r="B6558">
        <v>1</v>
      </c>
      <c r="C6558" t="s">
        <v>76</v>
      </c>
      <c r="D6558" t="s">
        <v>86</v>
      </c>
      <c r="E6558" t="s">
        <v>153</v>
      </c>
      <c r="F6558" t="s">
        <v>17987</v>
      </c>
      <c r="G6558" t="s">
        <v>249</v>
      </c>
      <c r="H6558" t="s">
        <v>46</v>
      </c>
      <c r="I6558" t="s">
        <v>129</v>
      </c>
      <c r="J6558" t="s">
        <v>130</v>
      </c>
      <c r="K6558" t="s">
        <v>131</v>
      </c>
      <c r="L6558" t="s">
        <v>17988</v>
      </c>
      <c r="M6558" t="s">
        <v>17989</v>
      </c>
      <c r="N6558">
        <v>0.73583333299999998</v>
      </c>
      <c r="O6558">
        <v>0</v>
      </c>
      <c r="P6558">
        <v>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3.6791670000000001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2776206</v>
      </c>
      <c r="B6559">
        <v>1</v>
      </c>
      <c r="C6559" t="s">
        <v>77</v>
      </c>
      <c r="D6559" t="s">
        <v>124</v>
      </c>
      <c r="E6559" t="s">
        <v>158</v>
      </c>
      <c r="F6559" t="s">
        <v>11023</v>
      </c>
      <c r="G6559" t="s">
        <v>199</v>
      </c>
      <c r="H6559" t="s">
        <v>47</v>
      </c>
      <c r="I6559" t="s">
        <v>129</v>
      </c>
      <c r="J6559" t="s">
        <v>130</v>
      </c>
      <c r="K6559" t="s">
        <v>131</v>
      </c>
      <c r="L6559" t="s">
        <v>17990</v>
      </c>
      <c r="M6559" t="s">
        <v>17991</v>
      </c>
      <c r="N6559">
        <v>1.2022222220000001</v>
      </c>
      <c r="O6559">
        <v>112</v>
      </c>
      <c r="P6559">
        <v>751</v>
      </c>
      <c r="Q6559">
        <v>0</v>
      </c>
      <c r="R6559">
        <v>0</v>
      </c>
      <c r="S6559">
        <v>0</v>
      </c>
      <c r="T6559">
        <v>0</v>
      </c>
      <c r="U6559">
        <v>134.648889</v>
      </c>
      <c r="V6559">
        <v>902.86888899999997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2776208</v>
      </c>
      <c r="B6560">
        <v>1</v>
      </c>
      <c r="C6560" t="s">
        <v>76</v>
      </c>
      <c r="D6560" t="s">
        <v>78</v>
      </c>
      <c r="E6560" t="s">
        <v>222</v>
      </c>
      <c r="F6560" t="s">
        <v>17992</v>
      </c>
      <c r="G6560" t="s">
        <v>728</v>
      </c>
      <c r="H6560" t="s">
        <v>47</v>
      </c>
      <c r="I6560" t="s">
        <v>129</v>
      </c>
      <c r="J6560" t="s">
        <v>130</v>
      </c>
      <c r="K6560" t="s">
        <v>142</v>
      </c>
      <c r="L6560" t="s">
        <v>17993</v>
      </c>
      <c r="M6560" t="s">
        <v>17994</v>
      </c>
      <c r="N6560">
        <v>0.375</v>
      </c>
      <c r="O6560">
        <v>8</v>
      </c>
      <c r="P6560">
        <v>7908</v>
      </c>
      <c r="Q6560">
        <v>0</v>
      </c>
      <c r="R6560">
        <v>0</v>
      </c>
      <c r="S6560">
        <v>0</v>
      </c>
      <c r="T6560">
        <v>0</v>
      </c>
      <c r="U6560">
        <v>3</v>
      </c>
      <c r="V6560">
        <v>2965.5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2776229</v>
      </c>
      <c r="B6561">
        <v>1</v>
      </c>
      <c r="C6561" t="s">
        <v>76</v>
      </c>
      <c r="D6561" t="s">
        <v>88</v>
      </c>
      <c r="E6561" t="s">
        <v>222</v>
      </c>
      <c r="F6561" t="s">
        <v>5973</v>
      </c>
      <c r="G6561" t="s">
        <v>199</v>
      </c>
      <c r="H6561" t="s">
        <v>47</v>
      </c>
      <c r="I6561" t="s">
        <v>129</v>
      </c>
      <c r="J6561" t="s">
        <v>130</v>
      </c>
      <c r="K6561" t="s">
        <v>131</v>
      </c>
      <c r="L6561" t="s">
        <v>17995</v>
      </c>
      <c r="M6561" t="s">
        <v>17996</v>
      </c>
      <c r="N6561">
        <v>1.1230555550000001</v>
      </c>
      <c r="O6561">
        <v>8</v>
      </c>
      <c r="P6561">
        <v>4055</v>
      </c>
      <c r="Q6561">
        <v>0</v>
      </c>
      <c r="R6561">
        <v>0</v>
      </c>
      <c r="S6561">
        <v>0</v>
      </c>
      <c r="T6561">
        <v>0</v>
      </c>
      <c r="U6561">
        <v>8.9844439999999999</v>
      </c>
      <c r="V6561">
        <v>4553.9902760000004</v>
      </c>
      <c r="W6561">
        <v>0</v>
      </c>
      <c r="X6561">
        <v>0</v>
      </c>
      <c r="Y6561">
        <v>0</v>
      </c>
      <c r="Z6561">
        <v>0</v>
      </c>
    </row>
    <row r="6562" spans="1:26" x14ac:dyDescent="0.3">
      <c r="A6562">
        <v>2776223</v>
      </c>
      <c r="B6562">
        <v>1</v>
      </c>
      <c r="C6562" t="s">
        <v>76</v>
      </c>
      <c r="D6562" t="s">
        <v>79</v>
      </c>
      <c r="E6562" t="s">
        <v>138</v>
      </c>
      <c r="F6562" t="s">
        <v>17469</v>
      </c>
      <c r="G6562" t="s">
        <v>728</v>
      </c>
      <c r="H6562" t="s">
        <v>47</v>
      </c>
      <c r="I6562" t="s">
        <v>129</v>
      </c>
      <c r="J6562" t="s">
        <v>130</v>
      </c>
      <c r="K6562" t="s">
        <v>142</v>
      </c>
      <c r="L6562" t="s">
        <v>17997</v>
      </c>
      <c r="M6562" t="s">
        <v>17998</v>
      </c>
      <c r="N6562">
        <v>0.87138888800000003</v>
      </c>
      <c r="O6562">
        <v>32</v>
      </c>
      <c r="P6562">
        <v>13774</v>
      </c>
      <c r="Q6562">
        <v>0</v>
      </c>
      <c r="R6562">
        <v>0</v>
      </c>
      <c r="S6562">
        <v>0</v>
      </c>
      <c r="T6562">
        <v>0</v>
      </c>
      <c r="U6562">
        <v>27.884443999999998</v>
      </c>
      <c r="V6562">
        <v>12002.510543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2776231</v>
      </c>
      <c r="B6563">
        <v>1</v>
      </c>
      <c r="C6563" t="s">
        <v>77</v>
      </c>
      <c r="D6563" t="s">
        <v>113</v>
      </c>
      <c r="E6563" t="s">
        <v>158</v>
      </c>
      <c r="F6563" t="s">
        <v>17999</v>
      </c>
      <c r="G6563" t="s">
        <v>199</v>
      </c>
      <c r="H6563" t="s">
        <v>47</v>
      </c>
      <c r="I6563" t="s">
        <v>129</v>
      </c>
      <c r="J6563" t="s">
        <v>130</v>
      </c>
      <c r="K6563" t="s">
        <v>131</v>
      </c>
      <c r="L6563" t="s">
        <v>18000</v>
      </c>
      <c r="M6563" t="s">
        <v>18001</v>
      </c>
      <c r="N6563">
        <v>0.16555555499999999</v>
      </c>
      <c r="O6563">
        <v>0</v>
      </c>
      <c r="P6563">
        <v>0</v>
      </c>
      <c r="Q6563">
        <v>18</v>
      </c>
      <c r="R6563">
        <v>1235</v>
      </c>
      <c r="S6563">
        <v>0</v>
      </c>
      <c r="T6563">
        <v>0</v>
      </c>
      <c r="U6563">
        <v>0</v>
      </c>
      <c r="V6563">
        <v>0</v>
      </c>
      <c r="W6563">
        <v>2.98</v>
      </c>
      <c r="X6563">
        <v>204.46110999999999</v>
      </c>
      <c r="Y6563">
        <v>0</v>
      </c>
      <c r="Z6563">
        <v>0</v>
      </c>
    </row>
    <row r="6564" spans="1:26" x14ac:dyDescent="0.3">
      <c r="A6564">
        <v>2776236</v>
      </c>
      <c r="B6564">
        <v>1</v>
      </c>
      <c r="C6564" t="s">
        <v>76</v>
      </c>
      <c r="D6564" t="s">
        <v>79</v>
      </c>
      <c r="E6564" t="s">
        <v>222</v>
      </c>
      <c r="F6564" t="s">
        <v>10784</v>
      </c>
      <c r="G6564" t="s">
        <v>728</v>
      </c>
      <c r="H6564" t="s">
        <v>47</v>
      </c>
      <c r="I6564" t="s">
        <v>129</v>
      </c>
      <c r="J6564" t="s">
        <v>130</v>
      </c>
      <c r="K6564" t="s">
        <v>142</v>
      </c>
      <c r="L6564" t="s">
        <v>18002</v>
      </c>
      <c r="M6564" t="s">
        <v>18003</v>
      </c>
      <c r="N6564">
        <v>0.115277777</v>
      </c>
      <c r="O6564">
        <v>0</v>
      </c>
      <c r="P6564">
        <v>928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106.977777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2776238</v>
      </c>
      <c r="B6565">
        <v>1</v>
      </c>
      <c r="C6565" t="s">
        <v>77</v>
      </c>
      <c r="D6565" t="s">
        <v>118</v>
      </c>
      <c r="E6565" t="s">
        <v>163</v>
      </c>
      <c r="F6565" t="s">
        <v>16713</v>
      </c>
      <c r="G6565" t="s">
        <v>923</v>
      </c>
      <c r="H6565" t="s">
        <v>47</v>
      </c>
      <c r="I6565" t="s">
        <v>129</v>
      </c>
      <c r="J6565" t="s">
        <v>130</v>
      </c>
      <c r="K6565" t="s">
        <v>131</v>
      </c>
      <c r="L6565" t="s">
        <v>18004</v>
      </c>
      <c r="M6565" t="s">
        <v>18005</v>
      </c>
      <c r="N6565">
        <v>5.8272222219999996</v>
      </c>
      <c r="O6565">
        <v>1</v>
      </c>
      <c r="P6565">
        <v>1292</v>
      </c>
      <c r="Q6565">
        <v>0</v>
      </c>
      <c r="R6565">
        <v>0</v>
      </c>
      <c r="S6565">
        <v>0</v>
      </c>
      <c r="T6565">
        <v>0</v>
      </c>
      <c r="U6565">
        <v>5.8272219999999999</v>
      </c>
      <c r="V6565">
        <v>7528.771111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2776241</v>
      </c>
      <c r="B6566">
        <v>1</v>
      </c>
      <c r="C6566" t="s">
        <v>76</v>
      </c>
      <c r="D6566" t="s">
        <v>92</v>
      </c>
      <c r="E6566" t="s">
        <v>126</v>
      </c>
      <c r="F6566" t="s">
        <v>18006</v>
      </c>
      <c r="G6566" t="s">
        <v>128</v>
      </c>
      <c r="H6566" t="s">
        <v>46</v>
      </c>
      <c r="I6566" t="s">
        <v>129</v>
      </c>
      <c r="J6566" t="s">
        <v>130</v>
      </c>
      <c r="K6566" t="s">
        <v>131</v>
      </c>
      <c r="L6566" t="s">
        <v>18007</v>
      </c>
      <c r="M6566" t="s">
        <v>18008</v>
      </c>
      <c r="N6566">
        <v>4.3105555549999997</v>
      </c>
      <c r="O6566">
        <v>0</v>
      </c>
      <c r="P6566">
        <v>0</v>
      </c>
      <c r="Q6566">
        <v>0</v>
      </c>
      <c r="R6566">
        <v>47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202.59611100000001</v>
      </c>
      <c r="Y6566">
        <v>0</v>
      </c>
      <c r="Z6566">
        <v>0</v>
      </c>
    </row>
    <row r="6567" spans="1:26" x14ac:dyDescent="0.3">
      <c r="A6567">
        <v>2776239</v>
      </c>
      <c r="B6567">
        <v>1</v>
      </c>
      <c r="C6567" t="s">
        <v>77</v>
      </c>
      <c r="D6567" t="s">
        <v>113</v>
      </c>
      <c r="E6567" t="s">
        <v>163</v>
      </c>
      <c r="F6567" t="s">
        <v>18009</v>
      </c>
      <c r="G6567" t="s">
        <v>187</v>
      </c>
      <c r="H6567" t="s">
        <v>47</v>
      </c>
      <c r="I6567" t="s">
        <v>129</v>
      </c>
      <c r="J6567" t="s">
        <v>130</v>
      </c>
      <c r="K6567" t="s">
        <v>131</v>
      </c>
      <c r="L6567" t="s">
        <v>18010</v>
      </c>
      <c r="M6567" t="s">
        <v>18011</v>
      </c>
      <c r="N6567">
        <v>5.6772222220000002</v>
      </c>
      <c r="O6567">
        <v>0</v>
      </c>
      <c r="P6567">
        <v>0</v>
      </c>
      <c r="Q6567">
        <v>0</v>
      </c>
      <c r="R6567">
        <v>63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357.66500000000002</v>
      </c>
      <c r="Y6567">
        <v>0</v>
      </c>
      <c r="Z6567">
        <v>0</v>
      </c>
    </row>
    <row r="6568" spans="1:26" x14ac:dyDescent="0.3">
      <c r="A6568">
        <v>2776242</v>
      </c>
      <c r="B6568">
        <v>1</v>
      </c>
      <c r="C6568" t="s">
        <v>76</v>
      </c>
      <c r="D6568" t="s">
        <v>81</v>
      </c>
      <c r="E6568" t="s">
        <v>153</v>
      </c>
      <c r="F6568" t="s">
        <v>14399</v>
      </c>
      <c r="G6568" t="s">
        <v>155</v>
      </c>
      <c r="H6568" t="s">
        <v>46</v>
      </c>
      <c r="I6568" t="s">
        <v>129</v>
      </c>
      <c r="J6568" t="s">
        <v>130</v>
      </c>
      <c r="K6568" t="s">
        <v>131</v>
      </c>
      <c r="L6568" t="s">
        <v>18012</v>
      </c>
      <c r="M6568" t="s">
        <v>18013</v>
      </c>
      <c r="N6568">
        <v>1.8347222219999999</v>
      </c>
      <c r="O6568">
        <v>0</v>
      </c>
      <c r="P6568">
        <v>11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20.181944000000001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2776247</v>
      </c>
      <c r="B6569">
        <v>1</v>
      </c>
      <c r="C6569" t="s">
        <v>77</v>
      </c>
      <c r="D6569" t="s">
        <v>118</v>
      </c>
      <c r="E6569" t="s">
        <v>222</v>
      </c>
      <c r="F6569" t="s">
        <v>671</v>
      </c>
      <c r="G6569" t="s">
        <v>199</v>
      </c>
      <c r="H6569" t="s">
        <v>47</v>
      </c>
      <c r="I6569" t="s">
        <v>129</v>
      </c>
      <c r="J6569" t="s">
        <v>130</v>
      </c>
      <c r="K6569" t="s">
        <v>131</v>
      </c>
      <c r="L6569" t="s">
        <v>18014</v>
      </c>
      <c r="M6569" t="s">
        <v>18015</v>
      </c>
      <c r="N6569">
        <v>0.158611111</v>
      </c>
      <c r="O6569">
        <v>2</v>
      </c>
      <c r="P6569">
        <v>3601</v>
      </c>
      <c r="Q6569">
        <v>0</v>
      </c>
      <c r="R6569">
        <v>0</v>
      </c>
      <c r="S6569">
        <v>0</v>
      </c>
      <c r="T6569">
        <v>0</v>
      </c>
      <c r="U6569">
        <v>0.317222</v>
      </c>
      <c r="V6569">
        <v>571.15861099999995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2776250</v>
      </c>
      <c r="B6570">
        <v>1</v>
      </c>
      <c r="C6570" t="s">
        <v>76</v>
      </c>
      <c r="D6570" t="s">
        <v>78</v>
      </c>
      <c r="E6570" t="s">
        <v>145</v>
      </c>
      <c r="F6570" t="s">
        <v>18016</v>
      </c>
      <c r="G6570" t="s">
        <v>128</v>
      </c>
      <c r="H6570" t="s">
        <v>46</v>
      </c>
      <c r="I6570" t="s">
        <v>129</v>
      </c>
      <c r="J6570" t="s">
        <v>130</v>
      </c>
      <c r="K6570" t="s">
        <v>131</v>
      </c>
      <c r="L6570" t="s">
        <v>18017</v>
      </c>
      <c r="M6570" t="s">
        <v>18018</v>
      </c>
      <c r="N6570">
        <v>1.467222222</v>
      </c>
      <c r="O6570">
        <v>0</v>
      </c>
      <c r="P6570">
        <v>4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5.8688890000000002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2776251</v>
      </c>
      <c r="B6571">
        <v>1</v>
      </c>
      <c r="C6571" t="s">
        <v>77</v>
      </c>
      <c r="D6571" t="s">
        <v>109</v>
      </c>
      <c r="E6571" t="s">
        <v>158</v>
      </c>
      <c r="F6571" t="s">
        <v>18019</v>
      </c>
      <c r="G6571" t="s">
        <v>199</v>
      </c>
      <c r="H6571" t="s">
        <v>47</v>
      </c>
      <c r="I6571" t="s">
        <v>129</v>
      </c>
      <c r="J6571" t="s">
        <v>130</v>
      </c>
      <c r="K6571" t="s">
        <v>131</v>
      </c>
      <c r="L6571" t="s">
        <v>18020</v>
      </c>
      <c r="M6571" t="s">
        <v>18021</v>
      </c>
      <c r="N6571">
        <v>0.5575</v>
      </c>
      <c r="O6571">
        <v>12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6.69</v>
      </c>
      <c r="V6571">
        <v>0</v>
      </c>
      <c r="W6571">
        <v>0</v>
      </c>
      <c r="X6571">
        <v>0</v>
      </c>
      <c r="Y6571">
        <v>0</v>
      </c>
      <c r="Z6571">
        <v>0</v>
      </c>
    </row>
    <row r="6572" spans="1:26" x14ac:dyDescent="0.3">
      <c r="A6572">
        <v>2776261</v>
      </c>
      <c r="B6572">
        <v>1</v>
      </c>
      <c r="C6572" t="s">
        <v>77</v>
      </c>
      <c r="D6572" t="s">
        <v>124</v>
      </c>
      <c r="E6572" t="s">
        <v>126</v>
      </c>
      <c r="F6572" t="s">
        <v>18022</v>
      </c>
      <c r="G6572" t="s">
        <v>128</v>
      </c>
      <c r="H6572" t="s">
        <v>46</v>
      </c>
      <c r="I6572" t="s">
        <v>129</v>
      </c>
      <c r="J6572" t="s">
        <v>130</v>
      </c>
      <c r="K6572" t="s">
        <v>131</v>
      </c>
      <c r="L6572" t="s">
        <v>18023</v>
      </c>
      <c r="M6572" t="s">
        <v>18024</v>
      </c>
      <c r="N6572">
        <v>4.7494444439999999</v>
      </c>
      <c r="O6572">
        <v>0</v>
      </c>
      <c r="P6572">
        <v>32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151.98222200000001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2776262</v>
      </c>
      <c r="B6573">
        <v>1</v>
      </c>
      <c r="C6573" t="s">
        <v>76</v>
      </c>
      <c r="D6573" t="s">
        <v>103</v>
      </c>
      <c r="E6573" t="s">
        <v>153</v>
      </c>
      <c r="F6573" t="s">
        <v>18025</v>
      </c>
      <c r="G6573" t="s">
        <v>155</v>
      </c>
      <c r="H6573" t="s">
        <v>46</v>
      </c>
      <c r="I6573" t="s">
        <v>129</v>
      </c>
      <c r="J6573" t="s">
        <v>130</v>
      </c>
      <c r="K6573" t="s">
        <v>131</v>
      </c>
      <c r="L6573" t="s">
        <v>18026</v>
      </c>
      <c r="M6573" t="s">
        <v>18027</v>
      </c>
      <c r="N6573">
        <v>3.7055555550000001</v>
      </c>
      <c r="O6573">
        <v>0</v>
      </c>
      <c r="P6573">
        <v>0</v>
      </c>
      <c r="Q6573">
        <v>0</v>
      </c>
      <c r="R6573">
        <v>1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3.7055560000000001</v>
      </c>
      <c r="Y6573">
        <v>0</v>
      </c>
      <c r="Z6573">
        <v>0</v>
      </c>
    </row>
    <row r="6574" spans="1:26" x14ac:dyDescent="0.3">
      <c r="A6574">
        <v>2776263</v>
      </c>
      <c r="B6574">
        <v>1</v>
      </c>
      <c r="C6574" t="s">
        <v>76</v>
      </c>
      <c r="D6574" t="s">
        <v>79</v>
      </c>
      <c r="E6574" t="s">
        <v>153</v>
      </c>
      <c r="F6574" t="s">
        <v>17961</v>
      </c>
      <c r="G6574" t="s">
        <v>249</v>
      </c>
      <c r="H6574" t="s">
        <v>46</v>
      </c>
      <c r="I6574" t="s">
        <v>129</v>
      </c>
      <c r="J6574" t="s">
        <v>130</v>
      </c>
      <c r="K6574" t="s">
        <v>131</v>
      </c>
      <c r="L6574" t="s">
        <v>18028</v>
      </c>
      <c r="M6574" t="s">
        <v>18029</v>
      </c>
      <c r="N6574">
        <v>2.4097222220000001</v>
      </c>
      <c r="O6574">
        <v>0</v>
      </c>
      <c r="P6574">
        <v>4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9.6388890000000007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2776266</v>
      </c>
      <c r="B6575">
        <v>1</v>
      </c>
      <c r="C6575" t="s">
        <v>76</v>
      </c>
      <c r="D6575" t="s">
        <v>101</v>
      </c>
      <c r="E6575" t="s">
        <v>222</v>
      </c>
      <c r="F6575" t="s">
        <v>9363</v>
      </c>
      <c r="G6575" t="s">
        <v>2917</v>
      </c>
      <c r="H6575" t="s">
        <v>47</v>
      </c>
      <c r="I6575" t="s">
        <v>129</v>
      </c>
      <c r="J6575" t="s">
        <v>130</v>
      </c>
      <c r="K6575" t="s">
        <v>131</v>
      </c>
      <c r="L6575" t="s">
        <v>18030</v>
      </c>
      <c r="M6575" t="s">
        <v>18031</v>
      </c>
      <c r="N6575">
        <v>3.3972222219999999</v>
      </c>
      <c r="O6575">
        <v>156</v>
      </c>
      <c r="P6575">
        <v>200</v>
      </c>
      <c r="Q6575">
        <v>0</v>
      </c>
      <c r="R6575">
        <v>0</v>
      </c>
      <c r="S6575">
        <v>0</v>
      </c>
      <c r="T6575">
        <v>0</v>
      </c>
      <c r="U6575">
        <v>529.96666700000003</v>
      </c>
      <c r="V6575">
        <v>679.44444399999998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2776250</v>
      </c>
      <c r="B6576">
        <v>2</v>
      </c>
      <c r="C6576" t="s">
        <v>76</v>
      </c>
      <c r="D6576" t="s">
        <v>78</v>
      </c>
      <c r="E6576" t="s">
        <v>167</v>
      </c>
      <c r="F6576" t="s">
        <v>1419</v>
      </c>
      <c r="G6576" t="s">
        <v>128</v>
      </c>
      <c r="H6576" t="s">
        <v>46</v>
      </c>
      <c r="I6576" t="s">
        <v>129</v>
      </c>
      <c r="J6576" t="s">
        <v>130</v>
      </c>
      <c r="K6576" t="s">
        <v>131</v>
      </c>
      <c r="L6576" t="s">
        <v>18018</v>
      </c>
      <c r="M6576" t="s">
        <v>18032</v>
      </c>
      <c r="N6576">
        <v>1.2108333330000001</v>
      </c>
      <c r="O6576">
        <v>0</v>
      </c>
      <c r="P6576">
        <v>243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294.23250000000002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2776274</v>
      </c>
      <c r="B6577">
        <v>1</v>
      </c>
      <c r="C6577" t="s">
        <v>76</v>
      </c>
      <c r="D6577" t="s">
        <v>90</v>
      </c>
      <c r="E6577" t="s">
        <v>153</v>
      </c>
      <c r="F6577" t="s">
        <v>18033</v>
      </c>
      <c r="G6577" t="s">
        <v>206</v>
      </c>
      <c r="H6577" t="s">
        <v>46</v>
      </c>
      <c r="I6577" t="s">
        <v>129</v>
      </c>
      <c r="J6577" t="s">
        <v>130</v>
      </c>
      <c r="K6577" t="s">
        <v>131</v>
      </c>
      <c r="L6577" t="s">
        <v>18034</v>
      </c>
      <c r="M6577" t="s">
        <v>18035</v>
      </c>
      <c r="N6577">
        <v>1.0872222220000001</v>
      </c>
      <c r="O6577">
        <v>0</v>
      </c>
      <c r="P6577">
        <v>4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4.3488889999999998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2776277</v>
      </c>
      <c r="B6578">
        <v>1</v>
      </c>
      <c r="C6578" t="s">
        <v>77</v>
      </c>
      <c r="D6578" t="s">
        <v>119</v>
      </c>
      <c r="E6578" t="s">
        <v>167</v>
      </c>
      <c r="F6578" t="s">
        <v>18036</v>
      </c>
      <c r="G6578" t="s">
        <v>195</v>
      </c>
      <c r="H6578" t="s">
        <v>46</v>
      </c>
      <c r="I6578" t="s">
        <v>129</v>
      </c>
      <c r="J6578" t="s">
        <v>130</v>
      </c>
      <c r="K6578" t="s">
        <v>131</v>
      </c>
      <c r="L6578" t="s">
        <v>18037</v>
      </c>
      <c r="M6578" t="s">
        <v>18038</v>
      </c>
      <c r="N6578">
        <v>3.0952777770000002</v>
      </c>
      <c r="O6578">
        <v>0</v>
      </c>
      <c r="P6578">
        <v>62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191.90722199999999</v>
      </c>
      <c r="W6578">
        <v>0</v>
      </c>
      <c r="X6578">
        <v>0</v>
      </c>
      <c r="Y6578">
        <v>0</v>
      </c>
      <c r="Z6578">
        <v>0</v>
      </c>
    </row>
    <row r="6579" spans="1:26" x14ac:dyDescent="0.3">
      <c r="A6579">
        <v>2776286</v>
      </c>
      <c r="B6579">
        <v>1</v>
      </c>
      <c r="C6579" t="s">
        <v>76</v>
      </c>
      <c r="D6579" t="s">
        <v>99</v>
      </c>
      <c r="E6579" t="s">
        <v>153</v>
      </c>
      <c r="F6579" t="s">
        <v>18039</v>
      </c>
      <c r="G6579" t="s">
        <v>206</v>
      </c>
      <c r="H6579" t="s">
        <v>46</v>
      </c>
      <c r="I6579" t="s">
        <v>129</v>
      </c>
      <c r="J6579" t="s">
        <v>130</v>
      </c>
      <c r="K6579" t="s">
        <v>131</v>
      </c>
      <c r="L6579" t="s">
        <v>18040</v>
      </c>
      <c r="M6579" t="s">
        <v>18041</v>
      </c>
      <c r="N6579">
        <v>1.415</v>
      </c>
      <c r="O6579">
        <v>0</v>
      </c>
      <c r="P6579">
        <v>1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1.415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2776280</v>
      </c>
      <c r="B6580">
        <v>1</v>
      </c>
      <c r="C6580" t="s">
        <v>76</v>
      </c>
      <c r="D6580" t="s">
        <v>93</v>
      </c>
      <c r="E6580" t="s">
        <v>222</v>
      </c>
      <c r="F6580" t="s">
        <v>5819</v>
      </c>
      <c r="G6580" t="s">
        <v>199</v>
      </c>
      <c r="H6580" t="s">
        <v>47</v>
      </c>
      <c r="I6580" t="s">
        <v>129</v>
      </c>
      <c r="J6580" t="s">
        <v>130</v>
      </c>
      <c r="K6580" t="s">
        <v>131</v>
      </c>
      <c r="L6580" t="s">
        <v>18042</v>
      </c>
      <c r="M6580" t="s">
        <v>18043</v>
      </c>
      <c r="N6580">
        <v>0.54805555500000003</v>
      </c>
      <c r="O6580">
        <v>3</v>
      </c>
      <c r="P6580">
        <v>3935</v>
      </c>
      <c r="Q6580">
        <v>0</v>
      </c>
      <c r="R6580">
        <v>0</v>
      </c>
      <c r="S6580">
        <v>0</v>
      </c>
      <c r="T6580">
        <v>0</v>
      </c>
      <c r="U6580">
        <v>1.6441669999999999</v>
      </c>
      <c r="V6580">
        <v>2156.5986090000001</v>
      </c>
      <c r="W6580">
        <v>0</v>
      </c>
      <c r="X6580">
        <v>0</v>
      </c>
      <c r="Y6580">
        <v>0</v>
      </c>
      <c r="Z6580">
        <v>0</v>
      </c>
    </row>
    <row r="6581" spans="1:26" x14ac:dyDescent="0.3">
      <c r="A6581">
        <v>2776284</v>
      </c>
      <c r="B6581">
        <v>1</v>
      </c>
      <c r="C6581" t="s">
        <v>76</v>
      </c>
      <c r="D6581" t="s">
        <v>80</v>
      </c>
      <c r="E6581" t="s">
        <v>145</v>
      </c>
      <c r="F6581" t="s">
        <v>18044</v>
      </c>
      <c r="G6581" t="s">
        <v>150</v>
      </c>
      <c r="H6581" t="s">
        <v>46</v>
      </c>
      <c r="I6581" t="s">
        <v>129</v>
      </c>
      <c r="J6581" t="s">
        <v>130</v>
      </c>
      <c r="K6581" t="s">
        <v>131</v>
      </c>
      <c r="L6581" t="s">
        <v>18045</v>
      </c>
      <c r="M6581" t="s">
        <v>18046</v>
      </c>
      <c r="N6581">
        <v>1.749166666</v>
      </c>
      <c r="O6581">
        <v>0</v>
      </c>
      <c r="P6581">
        <v>238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416.30166700000001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2776285</v>
      </c>
      <c r="B6582">
        <v>1</v>
      </c>
      <c r="C6582" t="s">
        <v>76</v>
      </c>
      <c r="D6582" t="s">
        <v>80</v>
      </c>
      <c r="E6582" t="s">
        <v>126</v>
      </c>
      <c r="F6582" t="s">
        <v>18047</v>
      </c>
      <c r="G6582" t="s">
        <v>128</v>
      </c>
      <c r="H6582" t="s">
        <v>46</v>
      </c>
      <c r="I6582" t="s">
        <v>129</v>
      </c>
      <c r="J6582" t="s">
        <v>130</v>
      </c>
      <c r="K6582" t="s">
        <v>131</v>
      </c>
      <c r="L6582" t="s">
        <v>18048</v>
      </c>
      <c r="M6582" t="s">
        <v>18049</v>
      </c>
      <c r="N6582">
        <v>3.156111111</v>
      </c>
      <c r="O6582">
        <v>0</v>
      </c>
      <c r="P6582">
        <v>10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31.561111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2776288</v>
      </c>
      <c r="B6583">
        <v>1</v>
      </c>
      <c r="C6583" t="s">
        <v>76</v>
      </c>
      <c r="D6583" t="s">
        <v>92</v>
      </c>
      <c r="E6583" t="s">
        <v>158</v>
      </c>
      <c r="F6583" t="s">
        <v>17528</v>
      </c>
      <c r="G6583" t="s">
        <v>348</v>
      </c>
      <c r="H6583" t="s">
        <v>47</v>
      </c>
      <c r="I6583" t="s">
        <v>129</v>
      </c>
      <c r="J6583" t="s">
        <v>130</v>
      </c>
      <c r="K6583" t="s">
        <v>142</v>
      </c>
      <c r="L6583" t="s">
        <v>18050</v>
      </c>
      <c r="M6583" t="s">
        <v>18051</v>
      </c>
      <c r="N6583">
        <v>10.917777777</v>
      </c>
      <c r="O6583">
        <v>0</v>
      </c>
      <c r="P6583">
        <v>0</v>
      </c>
      <c r="Q6583">
        <v>25</v>
      </c>
      <c r="R6583">
        <v>1263</v>
      </c>
      <c r="S6583">
        <v>0</v>
      </c>
      <c r="T6583">
        <v>0</v>
      </c>
      <c r="U6583">
        <v>0</v>
      </c>
      <c r="V6583">
        <v>0</v>
      </c>
      <c r="W6583">
        <v>272.94444399999998</v>
      </c>
      <c r="X6583">
        <v>13789.153332</v>
      </c>
      <c r="Y6583">
        <v>0</v>
      </c>
      <c r="Z6583">
        <v>0</v>
      </c>
    </row>
    <row r="6584" spans="1:26" x14ac:dyDescent="0.3">
      <c r="A6584">
        <v>2776291</v>
      </c>
      <c r="B6584">
        <v>1</v>
      </c>
      <c r="C6584" t="s">
        <v>76</v>
      </c>
      <c r="D6584" t="s">
        <v>107</v>
      </c>
      <c r="E6584" t="s">
        <v>167</v>
      </c>
      <c r="F6584" t="s">
        <v>18052</v>
      </c>
      <c r="G6584" t="s">
        <v>348</v>
      </c>
      <c r="H6584" t="s">
        <v>46</v>
      </c>
      <c r="I6584" t="s">
        <v>129</v>
      </c>
      <c r="J6584" t="s">
        <v>130</v>
      </c>
      <c r="K6584" t="s">
        <v>142</v>
      </c>
      <c r="L6584" t="s">
        <v>18053</v>
      </c>
      <c r="M6584" t="s">
        <v>18054</v>
      </c>
      <c r="N6584">
        <v>3.9677777769999998</v>
      </c>
      <c r="O6584">
        <v>0</v>
      </c>
      <c r="P6584">
        <v>54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214.26</v>
      </c>
      <c r="W6584">
        <v>0</v>
      </c>
      <c r="X6584">
        <v>0</v>
      </c>
      <c r="Y6584">
        <v>0</v>
      </c>
      <c r="Z6584">
        <v>0</v>
      </c>
    </row>
    <row r="6585" spans="1:26" x14ac:dyDescent="0.3">
      <c r="A6585">
        <v>2776294</v>
      </c>
      <c r="B6585">
        <v>1</v>
      </c>
      <c r="C6585" t="s">
        <v>77</v>
      </c>
      <c r="D6585" t="s">
        <v>108</v>
      </c>
      <c r="E6585" t="s">
        <v>158</v>
      </c>
      <c r="F6585" t="s">
        <v>6446</v>
      </c>
      <c r="G6585" t="s">
        <v>344</v>
      </c>
      <c r="H6585" t="s">
        <v>47</v>
      </c>
      <c r="I6585" t="s">
        <v>129</v>
      </c>
      <c r="J6585" t="s">
        <v>130</v>
      </c>
      <c r="K6585" t="s">
        <v>142</v>
      </c>
      <c r="L6585" t="s">
        <v>18055</v>
      </c>
      <c r="M6585" t="s">
        <v>18056</v>
      </c>
      <c r="N6585">
        <v>4.807222222</v>
      </c>
      <c r="O6585">
        <v>8</v>
      </c>
      <c r="P6585">
        <v>708</v>
      </c>
      <c r="Q6585">
        <v>0</v>
      </c>
      <c r="R6585">
        <v>0</v>
      </c>
      <c r="S6585">
        <v>18</v>
      </c>
      <c r="T6585">
        <v>646</v>
      </c>
      <c r="U6585">
        <v>38.457777999999998</v>
      </c>
      <c r="V6585">
        <v>3403.5133329999999</v>
      </c>
      <c r="W6585">
        <v>0</v>
      </c>
      <c r="X6585">
        <v>0</v>
      </c>
      <c r="Y6585">
        <v>86.53</v>
      </c>
      <c r="Z6585">
        <v>3105.4655550000002</v>
      </c>
    </row>
    <row r="6586" spans="1:26" x14ac:dyDescent="0.3">
      <c r="A6586">
        <v>2776300</v>
      </c>
      <c r="B6586">
        <v>1</v>
      </c>
      <c r="C6586" t="s">
        <v>76</v>
      </c>
      <c r="D6586" t="s">
        <v>98</v>
      </c>
      <c r="E6586" t="s">
        <v>163</v>
      </c>
      <c r="F6586" t="s">
        <v>18057</v>
      </c>
      <c r="G6586" t="s">
        <v>348</v>
      </c>
      <c r="H6586" t="s">
        <v>47</v>
      </c>
      <c r="I6586" t="s">
        <v>129</v>
      </c>
      <c r="J6586" t="s">
        <v>130</v>
      </c>
      <c r="K6586" t="s">
        <v>142</v>
      </c>
      <c r="L6586" t="s">
        <v>18058</v>
      </c>
      <c r="M6586" t="s">
        <v>18059</v>
      </c>
      <c r="N6586">
        <v>6.1730555550000004</v>
      </c>
      <c r="O6586">
        <v>0</v>
      </c>
      <c r="P6586">
        <v>0</v>
      </c>
      <c r="Q6586">
        <v>0</v>
      </c>
      <c r="R6586">
        <v>15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92.595832999999999</v>
      </c>
      <c r="Y6586">
        <v>0</v>
      </c>
      <c r="Z6586">
        <v>0</v>
      </c>
    </row>
    <row r="6587" spans="1:26" x14ac:dyDescent="0.3">
      <c r="A6587">
        <v>2776303</v>
      </c>
      <c r="B6587">
        <v>1</v>
      </c>
      <c r="C6587" t="s">
        <v>77</v>
      </c>
      <c r="D6587" t="s">
        <v>123</v>
      </c>
      <c r="E6587" t="s">
        <v>163</v>
      </c>
      <c r="F6587" t="s">
        <v>3649</v>
      </c>
      <c r="G6587" t="s">
        <v>199</v>
      </c>
      <c r="H6587" t="s">
        <v>47</v>
      </c>
      <c r="I6587" t="s">
        <v>129</v>
      </c>
      <c r="J6587" t="s">
        <v>130</v>
      </c>
      <c r="K6587" t="s">
        <v>131</v>
      </c>
      <c r="L6587" t="s">
        <v>18060</v>
      </c>
      <c r="M6587" t="s">
        <v>18061</v>
      </c>
      <c r="N6587">
        <v>1.05</v>
      </c>
      <c r="O6587">
        <v>116</v>
      </c>
      <c r="P6587">
        <v>720</v>
      </c>
      <c r="Q6587">
        <v>0</v>
      </c>
      <c r="R6587">
        <v>0</v>
      </c>
      <c r="S6587">
        <v>0</v>
      </c>
      <c r="T6587">
        <v>0</v>
      </c>
      <c r="U6587">
        <v>121.8</v>
      </c>
      <c r="V6587">
        <v>756</v>
      </c>
      <c r="W6587">
        <v>0</v>
      </c>
      <c r="X6587">
        <v>0</v>
      </c>
      <c r="Y6587">
        <v>0</v>
      </c>
      <c r="Z6587">
        <v>0</v>
      </c>
    </row>
    <row r="6588" spans="1:26" x14ac:dyDescent="0.3">
      <c r="A6588">
        <v>2776305</v>
      </c>
      <c r="B6588">
        <v>1</v>
      </c>
      <c r="C6588" t="s">
        <v>76</v>
      </c>
      <c r="D6588" t="s">
        <v>101</v>
      </c>
      <c r="E6588" t="s">
        <v>167</v>
      </c>
      <c r="F6588" t="s">
        <v>10999</v>
      </c>
      <c r="G6588" t="s">
        <v>348</v>
      </c>
      <c r="H6588" t="s">
        <v>46</v>
      </c>
      <c r="I6588" t="s">
        <v>129</v>
      </c>
      <c r="J6588" t="s">
        <v>130</v>
      </c>
      <c r="K6588" t="s">
        <v>142</v>
      </c>
      <c r="L6588" t="s">
        <v>18062</v>
      </c>
      <c r="M6588" t="s">
        <v>18063</v>
      </c>
      <c r="N6588">
        <v>8.4972222219999995</v>
      </c>
      <c r="O6588">
        <v>0</v>
      </c>
      <c r="P6588">
        <v>67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569.31388900000002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2776306</v>
      </c>
      <c r="B6589">
        <v>1</v>
      </c>
      <c r="C6589" t="s">
        <v>77</v>
      </c>
      <c r="D6589" t="s">
        <v>116</v>
      </c>
      <c r="E6589" t="s">
        <v>158</v>
      </c>
      <c r="F6589" t="s">
        <v>6132</v>
      </c>
      <c r="G6589" t="s">
        <v>199</v>
      </c>
      <c r="H6589" t="s">
        <v>47</v>
      </c>
      <c r="I6589" t="s">
        <v>129</v>
      </c>
      <c r="J6589" t="s">
        <v>130</v>
      </c>
      <c r="K6589" t="s">
        <v>131</v>
      </c>
      <c r="L6589" t="s">
        <v>18064</v>
      </c>
      <c r="M6589" t="s">
        <v>18065</v>
      </c>
      <c r="N6589">
        <v>0.19</v>
      </c>
      <c r="O6589">
        <v>77</v>
      </c>
      <c r="P6589">
        <v>32</v>
      </c>
      <c r="Q6589">
        <v>0</v>
      </c>
      <c r="R6589">
        <v>0</v>
      </c>
      <c r="S6589">
        <v>0</v>
      </c>
      <c r="T6589">
        <v>0</v>
      </c>
      <c r="U6589">
        <v>14.63</v>
      </c>
      <c r="V6589">
        <v>6.08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2776335</v>
      </c>
      <c r="B6590">
        <v>1</v>
      </c>
      <c r="C6590" t="s">
        <v>76</v>
      </c>
      <c r="D6590" t="s">
        <v>104</v>
      </c>
      <c r="E6590" t="s">
        <v>167</v>
      </c>
      <c r="F6590" t="s">
        <v>18066</v>
      </c>
      <c r="G6590" t="s">
        <v>348</v>
      </c>
      <c r="H6590" t="s">
        <v>46</v>
      </c>
      <c r="I6590" t="s">
        <v>129</v>
      </c>
      <c r="J6590" t="s">
        <v>130</v>
      </c>
      <c r="K6590" t="s">
        <v>142</v>
      </c>
      <c r="L6590" t="s">
        <v>18067</v>
      </c>
      <c r="M6590" t="s">
        <v>18068</v>
      </c>
      <c r="N6590">
        <v>6.3161111109999997</v>
      </c>
      <c r="O6590">
        <v>0</v>
      </c>
      <c r="P6590">
        <v>0</v>
      </c>
      <c r="Q6590">
        <v>0</v>
      </c>
      <c r="R6590">
        <v>50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315.80555600000002</v>
      </c>
      <c r="Y6590">
        <v>0</v>
      </c>
      <c r="Z6590">
        <v>0</v>
      </c>
    </row>
    <row r="6591" spans="1:26" x14ac:dyDescent="0.3">
      <c r="A6591">
        <v>2776307</v>
      </c>
      <c r="B6591">
        <v>1</v>
      </c>
      <c r="C6591" t="s">
        <v>76</v>
      </c>
      <c r="D6591" t="s">
        <v>105</v>
      </c>
      <c r="E6591" t="s">
        <v>153</v>
      </c>
      <c r="F6591" t="s">
        <v>18069</v>
      </c>
      <c r="G6591" t="s">
        <v>249</v>
      </c>
      <c r="H6591" t="s">
        <v>46</v>
      </c>
      <c r="I6591" t="s">
        <v>129</v>
      </c>
      <c r="J6591" t="s">
        <v>130</v>
      </c>
      <c r="K6591" t="s">
        <v>131</v>
      </c>
      <c r="L6591" t="s">
        <v>18070</v>
      </c>
      <c r="M6591" t="s">
        <v>18071</v>
      </c>
      <c r="N6591">
        <v>0.73444444399999997</v>
      </c>
      <c r="O6591">
        <v>0</v>
      </c>
      <c r="P6591">
        <v>0</v>
      </c>
      <c r="Q6591">
        <v>0</v>
      </c>
      <c r="R6591">
        <v>1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0.73444399999999999</v>
      </c>
      <c r="Y6591">
        <v>0</v>
      </c>
      <c r="Z6591">
        <v>0</v>
      </c>
    </row>
    <row r="6592" spans="1:26" x14ac:dyDescent="0.3">
      <c r="A6592">
        <v>2776308</v>
      </c>
      <c r="B6592">
        <v>1</v>
      </c>
      <c r="C6592" t="s">
        <v>76</v>
      </c>
      <c r="D6592" t="s">
        <v>100</v>
      </c>
      <c r="E6592" t="s">
        <v>158</v>
      </c>
      <c r="F6592" t="s">
        <v>16858</v>
      </c>
      <c r="G6592" t="s">
        <v>344</v>
      </c>
      <c r="H6592" t="s">
        <v>47</v>
      </c>
      <c r="I6592" t="s">
        <v>129</v>
      </c>
      <c r="J6592" t="s">
        <v>130</v>
      </c>
      <c r="K6592" t="s">
        <v>142</v>
      </c>
      <c r="L6592" t="s">
        <v>18072</v>
      </c>
      <c r="M6592" t="s">
        <v>18073</v>
      </c>
      <c r="N6592">
        <v>6.85</v>
      </c>
      <c r="O6592">
        <v>13</v>
      </c>
      <c r="P6592">
        <v>539</v>
      </c>
      <c r="Q6592">
        <v>0</v>
      </c>
      <c r="R6592">
        <v>0</v>
      </c>
      <c r="S6592">
        <v>0</v>
      </c>
      <c r="T6592">
        <v>0</v>
      </c>
      <c r="U6592">
        <v>89.05</v>
      </c>
      <c r="V6592">
        <v>3692.15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2776312</v>
      </c>
      <c r="B6593">
        <v>1</v>
      </c>
      <c r="C6593" t="s">
        <v>76</v>
      </c>
      <c r="D6593" t="s">
        <v>96</v>
      </c>
      <c r="E6593" t="s">
        <v>167</v>
      </c>
      <c r="F6593" t="s">
        <v>16834</v>
      </c>
      <c r="G6593" t="s">
        <v>348</v>
      </c>
      <c r="H6593" t="s">
        <v>46</v>
      </c>
      <c r="I6593" t="s">
        <v>129</v>
      </c>
      <c r="J6593" t="s">
        <v>130</v>
      </c>
      <c r="K6593" t="s">
        <v>142</v>
      </c>
      <c r="L6593" t="s">
        <v>18074</v>
      </c>
      <c r="M6593" t="s">
        <v>18075</v>
      </c>
      <c r="N6593">
        <v>8.0924999999999994</v>
      </c>
      <c r="O6593">
        <v>0</v>
      </c>
      <c r="P6593">
        <v>232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1877.46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2776318</v>
      </c>
      <c r="B6594">
        <v>1</v>
      </c>
      <c r="C6594" t="s">
        <v>76</v>
      </c>
      <c r="D6594" t="s">
        <v>82</v>
      </c>
      <c r="E6594" t="s">
        <v>153</v>
      </c>
      <c r="F6594" t="s">
        <v>14634</v>
      </c>
      <c r="G6594" t="s">
        <v>155</v>
      </c>
      <c r="H6594" t="s">
        <v>46</v>
      </c>
      <c r="I6594" t="s">
        <v>129</v>
      </c>
      <c r="J6594" t="s">
        <v>130</v>
      </c>
      <c r="K6594" t="s">
        <v>131</v>
      </c>
      <c r="L6594" t="s">
        <v>18076</v>
      </c>
      <c r="M6594" t="s">
        <v>18077</v>
      </c>
      <c r="N6594">
        <v>8.0169444439999999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8.0169440000000005</v>
      </c>
      <c r="W6594">
        <v>0</v>
      </c>
      <c r="X6594">
        <v>0</v>
      </c>
      <c r="Y6594">
        <v>0</v>
      </c>
      <c r="Z6594">
        <v>0</v>
      </c>
    </row>
    <row r="6595" spans="1:26" x14ac:dyDescent="0.3">
      <c r="A6595">
        <v>2776316</v>
      </c>
      <c r="B6595">
        <v>1</v>
      </c>
      <c r="C6595" t="s">
        <v>77</v>
      </c>
      <c r="D6595" t="s">
        <v>124</v>
      </c>
      <c r="E6595" t="s">
        <v>222</v>
      </c>
      <c r="F6595" t="s">
        <v>7610</v>
      </c>
      <c r="G6595" t="s">
        <v>344</v>
      </c>
      <c r="H6595" t="s">
        <v>47</v>
      </c>
      <c r="I6595" t="s">
        <v>129</v>
      </c>
      <c r="J6595" t="s">
        <v>130</v>
      </c>
      <c r="K6595" t="s">
        <v>142</v>
      </c>
      <c r="L6595" t="s">
        <v>18078</v>
      </c>
      <c r="M6595" t="s">
        <v>18079</v>
      </c>
      <c r="N6595">
        <v>4.926388888</v>
      </c>
      <c r="O6595">
        <v>86</v>
      </c>
      <c r="P6595">
        <v>3050</v>
      </c>
      <c r="Q6595">
        <v>0</v>
      </c>
      <c r="R6595">
        <v>0</v>
      </c>
      <c r="S6595">
        <v>10</v>
      </c>
      <c r="T6595">
        <v>898</v>
      </c>
      <c r="U6595">
        <v>423.669444</v>
      </c>
      <c r="V6595">
        <v>15025.486107999999</v>
      </c>
      <c r="W6595">
        <v>0</v>
      </c>
      <c r="X6595">
        <v>0</v>
      </c>
      <c r="Y6595">
        <v>49.263888999999999</v>
      </c>
      <c r="Z6595">
        <v>4423.8972210000002</v>
      </c>
    </row>
    <row r="6596" spans="1:26" x14ac:dyDescent="0.3">
      <c r="A6596">
        <v>2776319</v>
      </c>
      <c r="B6596">
        <v>1</v>
      </c>
      <c r="C6596" t="s">
        <v>76</v>
      </c>
      <c r="D6596" t="s">
        <v>102</v>
      </c>
      <c r="E6596" t="s">
        <v>163</v>
      </c>
      <c r="F6596" t="s">
        <v>18080</v>
      </c>
      <c r="G6596" t="s">
        <v>344</v>
      </c>
      <c r="H6596" t="s">
        <v>47</v>
      </c>
      <c r="I6596" t="s">
        <v>129</v>
      </c>
      <c r="J6596" t="s">
        <v>130</v>
      </c>
      <c r="K6596" t="s">
        <v>142</v>
      </c>
      <c r="L6596" t="s">
        <v>18081</v>
      </c>
      <c r="M6596" t="s">
        <v>18082</v>
      </c>
      <c r="N6596">
        <v>5.1494444440000002</v>
      </c>
      <c r="O6596">
        <v>3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15.448333</v>
      </c>
      <c r="V6596">
        <v>0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2776343</v>
      </c>
      <c r="B6597">
        <v>1</v>
      </c>
      <c r="C6597" t="s">
        <v>76</v>
      </c>
      <c r="D6597" t="s">
        <v>96</v>
      </c>
      <c r="E6597" t="s">
        <v>163</v>
      </c>
      <c r="F6597" t="s">
        <v>18083</v>
      </c>
      <c r="G6597" t="s">
        <v>344</v>
      </c>
      <c r="H6597" t="s">
        <v>47</v>
      </c>
      <c r="I6597" t="s">
        <v>129</v>
      </c>
      <c r="J6597" t="s">
        <v>130</v>
      </c>
      <c r="K6597" t="s">
        <v>142</v>
      </c>
      <c r="L6597" t="s">
        <v>18084</v>
      </c>
      <c r="M6597" t="s">
        <v>18085</v>
      </c>
      <c r="N6597">
        <v>7.1430555550000001</v>
      </c>
      <c r="O6597">
        <v>0</v>
      </c>
      <c r="P6597">
        <v>361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2578.643055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2776739</v>
      </c>
      <c r="B6598">
        <v>1</v>
      </c>
      <c r="C6598" t="s">
        <v>77</v>
      </c>
      <c r="D6598" t="s">
        <v>123</v>
      </c>
      <c r="E6598" t="s">
        <v>158</v>
      </c>
      <c r="F6598" t="s">
        <v>6618</v>
      </c>
      <c r="G6598" t="s">
        <v>344</v>
      </c>
      <c r="H6598" t="s">
        <v>47</v>
      </c>
      <c r="I6598" t="s">
        <v>129</v>
      </c>
      <c r="J6598" t="s">
        <v>130</v>
      </c>
      <c r="K6598" t="s">
        <v>142</v>
      </c>
      <c r="L6598" t="s">
        <v>18084</v>
      </c>
      <c r="M6598" t="s">
        <v>18086</v>
      </c>
      <c r="N6598">
        <v>8.3294444439999999</v>
      </c>
      <c r="O6598">
        <v>213</v>
      </c>
      <c r="P6598">
        <v>141</v>
      </c>
      <c r="Q6598">
        <v>0</v>
      </c>
      <c r="R6598">
        <v>0</v>
      </c>
      <c r="S6598">
        <v>0</v>
      </c>
      <c r="T6598">
        <v>0</v>
      </c>
      <c r="U6598">
        <v>1774.1716670000001</v>
      </c>
      <c r="V6598">
        <v>1174.451667</v>
      </c>
      <c r="W6598">
        <v>0</v>
      </c>
      <c r="X6598">
        <v>0</v>
      </c>
      <c r="Y6598">
        <v>0</v>
      </c>
      <c r="Z6598">
        <v>0</v>
      </c>
    </row>
    <row r="6599" spans="1:26" x14ac:dyDescent="0.3">
      <c r="A6599">
        <v>2776321</v>
      </c>
      <c r="B6599">
        <v>1</v>
      </c>
      <c r="C6599" t="s">
        <v>76</v>
      </c>
      <c r="D6599" t="s">
        <v>93</v>
      </c>
      <c r="E6599" t="s">
        <v>167</v>
      </c>
      <c r="F6599" t="s">
        <v>18087</v>
      </c>
      <c r="G6599" t="s">
        <v>348</v>
      </c>
      <c r="H6599" t="s">
        <v>46</v>
      </c>
      <c r="I6599" t="s">
        <v>129</v>
      </c>
      <c r="J6599" t="s">
        <v>130</v>
      </c>
      <c r="K6599" t="s">
        <v>142</v>
      </c>
      <c r="L6599" t="s">
        <v>18088</v>
      </c>
      <c r="M6599" t="s">
        <v>18089</v>
      </c>
      <c r="N6599">
        <v>2.0044444440000002</v>
      </c>
      <c r="O6599">
        <v>0</v>
      </c>
      <c r="P6599">
        <v>136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272.604444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2776340</v>
      </c>
      <c r="B6600">
        <v>1</v>
      </c>
      <c r="C6600" t="s">
        <v>77</v>
      </c>
      <c r="D6600" t="s">
        <v>124</v>
      </c>
      <c r="E6600" t="s">
        <v>138</v>
      </c>
      <c r="F6600" t="s">
        <v>18090</v>
      </c>
      <c r="G6600" t="s">
        <v>199</v>
      </c>
      <c r="H6600" t="s">
        <v>47</v>
      </c>
      <c r="I6600" t="s">
        <v>129</v>
      </c>
      <c r="J6600" t="s">
        <v>130</v>
      </c>
      <c r="K6600" t="s">
        <v>131</v>
      </c>
      <c r="L6600" t="s">
        <v>18091</v>
      </c>
      <c r="M6600" t="s">
        <v>18092</v>
      </c>
      <c r="N6600">
        <v>1.425</v>
      </c>
      <c r="O6600">
        <v>106</v>
      </c>
      <c r="P6600">
        <v>11594</v>
      </c>
      <c r="Q6600">
        <v>0</v>
      </c>
      <c r="R6600">
        <v>0</v>
      </c>
      <c r="S6600">
        <v>10</v>
      </c>
      <c r="T6600">
        <v>898</v>
      </c>
      <c r="U6600">
        <v>151.05000000000001</v>
      </c>
      <c r="V6600">
        <v>16521.45</v>
      </c>
      <c r="W6600">
        <v>0</v>
      </c>
      <c r="X6600">
        <v>0</v>
      </c>
      <c r="Y6600">
        <v>14.25</v>
      </c>
      <c r="Z6600">
        <v>1279.6500000000001</v>
      </c>
    </row>
    <row r="6601" spans="1:26" x14ac:dyDescent="0.3">
      <c r="A6601">
        <v>2776339</v>
      </c>
      <c r="B6601">
        <v>1</v>
      </c>
      <c r="C6601" t="s">
        <v>76</v>
      </c>
      <c r="D6601" t="s">
        <v>106</v>
      </c>
      <c r="E6601" t="s">
        <v>153</v>
      </c>
      <c r="F6601" t="s">
        <v>13297</v>
      </c>
      <c r="G6601" t="s">
        <v>155</v>
      </c>
      <c r="H6601" t="s">
        <v>46</v>
      </c>
      <c r="I6601" t="s">
        <v>129</v>
      </c>
      <c r="J6601" t="s">
        <v>130</v>
      </c>
      <c r="K6601" t="s">
        <v>131</v>
      </c>
      <c r="L6601" t="s">
        <v>18093</v>
      </c>
      <c r="M6601" t="s">
        <v>18094</v>
      </c>
      <c r="N6601">
        <v>3.3933333330000002</v>
      </c>
      <c r="O6601">
        <v>0</v>
      </c>
      <c r="P6601">
        <v>27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91.62</v>
      </c>
      <c r="W6601">
        <v>0</v>
      </c>
      <c r="X6601">
        <v>0</v>
      </c>
      <c r="Y6601">
        <v>0</v>
      </c>
      <c r="Z6601">
        <v>0</v>
      </c>
    </row>
    <row r="6602" spans="1:26" x14ac:dyDescent="0.3">
      <c r="A6602">
        <v>2776338</v>
      </c>
      <c r="B6602">
        <v>1</v>
      </c>
      <c r="C6602" t="s">
        <v>76</v>
      </c>
      <c r="D6602" t="s">
        <v>78</v>
      </c>
      <c r="E6602" t="s">
        <v>153</v>
      </c>
      <c r="F6602" t="s">
        <v>18095</v>
      </c>
      <c r="G6602" t="s">
        <v>155</v>
      </c>
      <c r="H6602" t="s">
        <v>46</v>
      </c>
      <c r="I6602" t="s">
        <v>129</v>
      </c>
      <c r="J6602" t="s">
        <v>130</v>
      </c>
      <c r="K6602" t="s">
        <v>131</v>
      </c>
      <c r="L6602" t="s">
        <v>18096</v>
      </c>
      <c r="M6602" t="s">
        <v>18097</v>
      </c>
      <c r="N6602">
        <v>4.2433333329999998</v>
      </c>
      <c r="O6602">
        <v>0</v>
      </c>
      <c r="P6602">
        <v>1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4.2433329999999998</v>
      </c>
      <c r="W6602">
        <v>0</v>
      </c>
      <c r="X6602">
        <v>0</v>
      </c>
      <c r="Y6602">
        <v>0</v>
      </c>
      <c r="Z6602">
        <v>0</v>
      </c>
    </row>
    <row r="6603" spans="1:26" x14ac:dyDescent="0.3">
      <c r="A6603">
        <v>2776342</v>
      </c>
      <c r="B6603">
        <v>1</v>
      </c>
      <c r="C6603" t="s">
        <v>76</v>
      </c>
      <c r="D6603" t="s">
        <v>79</v>
      </c>
      <c r="E6603" t="s">
        <v>126</v>
      </c>
      <c r="F6603" t="s">
        <v>18098</v>
      </c>
      <c r="G6603" t="s">
        <v>128</v>
      </c>
      <c r="H6603" t="s">
        <v>46</v>
      </c>
      <c r="I6603" t="s">
        <v>129</v>
      </c>
      <c r="J6603" t="s">
        <v>130</v>
      </c>
      <c r="K6603" t="s">
        <v>131</v>
      </c>
      <c r="L6603" t="s">
        <v>18099</v>
      </c>
      <c r="M6603" t="s">
        <v>18100</v>
      </c>
      <c r="N6603">
        <v>1.2224999999999999</v>
      </c>
      <c r="O6603">
        <v>0</v>
      </c>
      <c r="P6603">
        <v>163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199.26750000000001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2776341</v>
      </c>
      <c r="B6604">
        <v>1</v>
      </c>
      <c r="C6604" t="s">
        <v>77</v>
      </c>
      <c r="D6604" t="s">
        <v>123</v>
      </c>
      <c r="E6604" t="s">
        <v>222</v>
      </c>
      <c r="F6604" t="s">
        <v>18101</v>
      </c>
      <c r="G6604" t="s">
        <v>344</v>
      </c>
      <c r="H6604" t="s">
        <v>47</v>
      </c>
      <c r="I6604" t="s">
        <v>129</v>
      </c>
      <c r="J6604" t="s">
        <v>130</v>
      </c>
      <c r="K6604" t="s">
        <v>142</v>
      </c>
      <c r="L6604" t="s">
        <v>18102</v>
      </c>
      <c r="M6604" t="s">
        <v>18103</v>
      </c>
      <c r="N6604">
        <v>6.0927777770000002</v>
      </c>
      <c r="O6604">
        <v>0</v>
      </c>
      <c r="P6604">
        <v>508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3095.1311110000001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2776344</v>
      </c>
      <c r="B6605">
        <v>1</v>
      </c>
      <c r="C6605" t="s">
        <v>77</v>
      </c>
      <c r="D6605" t="s">
        <v>119</v>
      </c>
      <c r="E6605" t="s">
        <v>167</v>
      </c>
      <c r="F6605" t="s">
        <v>4934</v>
      </c>
      <c r="G6605" t="s">
        <v>348</v>
      </c>
      <c r="H6605" t="s">
        <v>46</v>
      </c>
      <c r="I6605" t="s">
        <v>129</v>
      </c>
      <c r="J6605" t="s">
        <v>130</v>
      </c>
      <c r="K6605" t="s">
        <v>142</v>
      </c>
      <c r="L6605" t="s">
        <v>18104</v>
      </c>
      <c r="M6605" t="s">
        <v>18105</v>
      </c>
      <c r="N6605">
        <v>5.7894444439999999</v>
      </c>
      <c r="O6605">
        <v>0</v>
      </c>
      <c r="P6605">
        <v>218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1262.0988890000001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2776496</v>
      </c>
      <c r="B6606">
        <v>1</v>
      </c>
      <c r="C6606" t="s">
        <v>76</v>
      </c>
      <c r="D6606" t="s">
        <v>91</v>
      </c>
      <c r="E6606" t="s">
        <v>138</v>
      </c>
      <c r="F6606" t="s">
        <v>18106</v>
      </c>
      <c r="G6606" t="s">
        <v>160</v>
      </c>
      <c r="H6606" t="s">
        <v>47</v>
      </c>
      <c r="I6606" t="s">
        <v>129</v>
      </c>
      <c r="J6606" t="s">
        <v>130</v>
      </c>
      <c r="K6606" t="s">
        <v>131</v>
      </c>
      <c r="L6606" t="s">
        <v>18107</v>
      </c>
      <c r="M6606" t="s">
        <v>18108</v>
      </c>
      <c r="N6606">
        <v>2.8933333330000002</v>
      </c>
      <c r="O6606">
        <v>33</v>
      </c>
      <c r="P6606">
        <v>1993</v>
      </c>
      <c r="Q6606">
        <v>0</v>
      </c>
      <c r="R6606">
        <v>0</v>
      </c>
      <c r="S6606">
        <v>0</v>
      </c>
      <c r="T6606">
        <v>0</v>
      </c>
      <c r="U6606">
        <v>95.48</v>
      </c>
      <c r="V6606">
        <v>5766.4133330000004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2776348</v>
      </c>
      <c r="B6607">
        <v>1</v>
      </c>
      <c r="C6607" t="s">
        <v>76</v>
      </c>
      <c r="D6607" t="s">
        <v>89</v>
      </c>
      <c r="E6607" t="s">
        <v>222</v>
      </c>
      <c r="F6607" t="s">
        <v>5552</v>
      </c>
      <c r="G6607" t="s">
        <v>344</v>
      </c>
      <c r="H6607" t="s">
        <v>47</v>
      </c>
      <c r="I6607" t="s">
        <v>129</v>
      </c>
      <c r="J6607" t="s">
        <v>130</v>
      </c>
      <c r="K6607" t="s">
        <v>142</v>
      </c>
      <c r="L6607" t="s">
        <v>18109</v>
      </c>
      <c r="M6607" t="s">
        <v>18110</v>
      </c>
      <c r="N6607">
        <v>4.5958333329999999</v>
      </c>
      <c r="O6607">
        <v>211</v>
      </c>
      <c r="P6607">
        <v>6021</v>
      </c>
      <c r="Q6607">
        <v>0</v>
      </c>
      <c r="R6607">
        <v>0</v>
      </c>
      <c r="S6607">
        <v>3</v>
      </c>
      <c r="T6607">
        <v>324</v>
      </c>
      <c r="U6607">
        <v>969.72083299999997</v>
      </c>
      <c r="V6607">
        <v>27671.512498</v>
      </c>
      <c r="W6607">
        <v>0</v>
      </c>
      <c r="X6607">
        <v>0</v>
      </c>
      <c r="Y6607">
        <v>13.7875</v>
      </c>
      <c r="Z6607">
        <v>1489.05</v>
      </c>
    </row>
    <row r="6608" spans="1:26" x14ac:dyDescent="0.3">
      <c r="A6608">
        <v>2776384</v>
      </c>
      <c r="B6608">
        <v>1</v>
      </c>
      <c r="C6608" t="s">
        <v>77</v>
      </c>
      <c r="D6608" t="s">
        <v>124</v>
      </c>
      <c r="E6608" t="s">
        <v>222</v>
      </c>
      <c r="F6608" t="s">
        <v>18111</v>
      </c>
      <c r="G6608" t="s">
        <v>344</v>
      </c>
      <c r="H6608" t="s">
        <v>47</v>
      </c>
      <c r="I6608" t="s">
        <v>129</v>
      </c>
      <c r="J6608" t="s">
        <v>130</v>
      </c>
      <c r="K6608" t="s">
        <v>142</v>
      </c>
      <c r="L6608" t="s">
        <v>18112</v>
      </c>
      <c r="M6608" t="s">
        <v>18113</v>
      </c>
      <c r="N6608">
        <v>7.261666666</v>
      </c>
      <c r="O6608">
        <v>0</v>
      </c>
      <c r="P6608">
        <v>3504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25444.879998</v>
      </c>
      <c r="W6608">
        <v>0</v>
      </c>
      <c r="X6608">
        <v>0</v>
      </c>
      <c r="Y6608">
        <v>0</v>
      </c>
      <c r="Z6608">
        <v>0</v>
      </c>
    </row>
    <row r="6609" spans="1:26" x14ac:dyDescent="0.3">
      <c r="A6609">
        <v>2776351</v>
      </c>
      <c r="B6609">
        <v>1</v>
      </c>
      <c r="C6609" t="s">
        <v>77</v>
      </c>
      <c r="D6609" t="s">
        <v>123</v>
      </c>
      <c r="E6609" t="s">
        <v>222</v>
      </c>
      <c r="F6609" t="s">
        <v>18114</v>
      </c>
      <c r="G6609" t="s">
        <v>344</v>
      </c>
      <c r="H6609" t="s">
        <v>47</v>
      </c>
      <c r="I6609" t="s">
        <v>129</v>
      </c>
      <c r="J6609" t="s">
        <v>130</v>
      </c>
      <c r="K6609" t="s">
        <v>142</v>
      </c>
      <c r="L6609" t="s">
        <v>18115</v>
      </c>
      <c r="M6609" t="s">
        <v>18116</v>
      </c>
      <c r="N6609">
        <v>5.8875000000000002</v>
      </c>
      <c r="O6609">
        <v>0</v>
      </c>
      <c r="P6609">
        <v>1031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6070.0124999999998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2776360</v>
      </c>
      <c r="B6610">
        <v>1</v>
      </c>
      <c r="C6610" t="s">
        <v>77</v>
      </c>
      <c r="D6610" t="s">
        <v>120</v>
      </c>
      <c r="E6610" t="s">
        <v>163</v>
      </c>
      <c r="F6610" t="s">
        <v>18117</v>
      </c>
      <c r="G6610" t="s">
        <v>264</v>
      </c>
      <c r="H6610" t="s">
        <v>47</v>
      </c>
      <c r="I6610" t="s">
        <v>129</v>
      </c>
      <c r="J6610" t="s">
        <v>130</v>
      </c>
      <c r="K6610" t="s">
        <v>131</v>
      </c>
      <c r="L6610" t="s">
        <v>18118</v>
      </c>
      <c r="M6610" t="s">
        <v>18119</v>
      </c>
      <c r="N6610">
        <v>1.7152777770000001</v>
      </c>
      <c r="O6610">
        <v>0</v>
      </c>
      <c r="P6610">
        <v>1</v>
      </c>
      <c r="Q6610">
        <v>5</v>
      </c>
      <c r="R6610">
        <v>195</v>
      </c>
      <c r="S6610">
        <v>0</v>
      </c>
      <c r="T6610">
        <v>0</v>
      </c>
      <c r="U6610">
        <v>0</v>
      </c>
      <c r="V6610">
        <v>1.7152780000000001</v>
      </c>
      <c r="W6610">
        <v>8.5763890000000007</v>
      </c>
      <c r="X6610">
        <v>334.47916700000002</v>
      </c>
      <c r="Y6610">
        <v>0</v>
      </c>
      <c r="Z6610">
        <v>0</v>
      </c>
    </row>
    <row r="6611" spans="1:26" x14ac:dyDescent="0.3">
      <c r="A6611">
        <v>2776356</v>
      </c>
      <c r="B6611">
        <v>1</v>
      </c>
      <c r="C6611" t="s">
        <v>76</v>
      </c>
      <c r="D6611" t="s">
        <v>88</v>
      </c>
      <c r="E6611" t="s">
        <v>222</v>
      </c>
      <c r="F6611" t="s">
        <v>18120</v>
      </c>
      <c r="G6611" t="s">
        <v>348</v>
      </c>
      <c r="H6611" t="s">
        <v>47</v>
      </c>
      <c r="I6611" t="s">
        <v>129</v>
      </c>
      <c r="J6611" t="s">
        <v>130</v>
      </c>
      <c r="K6611" t="s">
        <v>142</v>
      </c>
      <c r="L6611" t="s">
        <v>18121</v>
      </c>
      <c r="M6611" t="s">
        <v>18122</v>
      </c>
      <c r="N6611">
        <v>5.8308333330000002</v>
      </c>
      <c r="O6611">
        <v>15</v>
      </c>
      <c r="P6611">
        <v>5918</v>
      </c>
      <c r="Q6611">
        <v>0</v>
      </c>
      <c r="R6611">
        <v>0</v>
      </c>
      <c r="S6611">
        <v>0</v>
      </c>
      <c r="T6611">
        <v>0</v>
      </c>
      <c r="U6611">
        <v>87.462500000000006</v>
      </c>
      <c r="V6611">
        <v>34506.871664999999</v>
      </c>
      <c r="W6611">
        <v>0</v>
      </c>
      <c r="X6611">
        <v>0</v>
      </c>
      <c r="Y6611">
        <v>0</v>
      </c>
      <c r="Z6611">
        <v>0</v>
      </c>
    </row>
    <row r="6612" spans="1:26" x14ac:dyDescent="0.3">
      <c r="A6612">
        <v>2776355</v>
      </c>
      <c r="B6612">
        <v>1</v>
      </c>
      <c r="C6612" t="s">
        <v>76</v>
      </c>
      <c r="D6612" t="s">
        <v>80</v>
      </c>
      <c r="E6612" t="s">
        <v>167</v>
      </c>
      <c r="F6612" t="s">
        <v>18123</v>
      </c>
      <c r="G6612" t="s">
        <v>160</v>
      </c>
      <c r="H6612" t="s">
        <v>46</v>
      </c>
      <c r="I6612" t="s">
        <v>129</v>
      </c>
      <c r="J6612" t="s">
        <v>130</v>
      </c>
      <c r="K6612" t="s">
        <v>131</v>
      </c>
      <c r="L6612" t="s">
        <v>18124</v>
      </c>
      <c r="M6612" t="s">
        <v>18125</v>
      </c>
      <c r="N6612">
        <v>0.64861111100000002</v>
      </c>
      <c r="O6612">
        <v>0</v>
      </c>
      <c r="P6612">
        <v>674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437.16388899999998</v>
      </c>
      <c r="W6612">
        <v>0</v>
      </c>
      <c r="X6612">
        <v>0</v>
      </c>
      <c r="Y6612">
        <v>0</v>
      </c>
      <c r="Z6612">
        <v>0</v>
      </c>
    </row>
    <row r="6613" spans="1:26" x14ac:dyDescent="0.3">
      <c r="A6613">
        <v>2776358</v>
      </c>
      <c r="B6613">
        <v>1</v>
      </c>
      <c r="C6613" t="s">
        <v>76</v>
      </c>
      <c r="D6613" t="s">
        <v>93</v>
      </c>
      <c r="E6613" t="s">
        <v>158</v>
      </c>
      <c r="F6613" t="s">
        <v>15721</v>
      </c>
      <c r="G6613" t="s">
        <v>344</v>
      </c>
      <c r="H6613" t="s">
        <v>47</v>
      </c>
      <c r="I6613" t="s">
        <v>129</v>
      </c>
      <c r="J6613" t="s">
        <v>130</v>
      </c>
      <c r="K6613" t="s">
        <v>142</v>
      </c>
      <c r="L6613" t="s">
        <v>18126</v>
      </c>
      <c r="M6613" t="s">
        <v>18127</v>
      </c>
      <c r="N6613">
        <v>6.4541666659999999</v>
      </c>
      <c r="O6613">
        <v>6</v>
      </c>
      <c r="P6613">
        <v>2815</v>
      </c>
      <c r="Q6613">
        <v>0</v>
      </c>
      <c r="R6613">
        <v>0</v>
      </c>
      <c r="S6613">
        <v>0</v>
      </c>
      <c r="T6613">
        <v>0</v>
      </c>
      <c r="U6613">
        <v>38.725000000000001</v>
      </c>
      <c r="V6613">
        <v>18168.479165000001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2776362</v>
      </c>
      <c r="B6614">
        <v>1</v>
      </c>
      <c r="C6614" t="s">
        <v>76</v>
      </c>
      <c r="D6614" t="s">
        <v>84</v>
      </c>
      <c r="E6614" t="s">
        <v>167</v>
      </c>
      <c r="F6614" t="s">
        <v>18128</v>
      </c>
      <c r="G6614" t="s">
        <v>344</v>
      </c>
      <c r="H6614" t="s">
        <v>46</v>
      </c>
      <c r="I6614" t="s">
        <v>129</v>
      </c>
      <c r="J6614" t="s">
        <v>130</v>
      </c>
      <c r="K6614" t="s">
        <v>142</v>
      </c>
      <c r="L6614" t="s">
        <v>18129</v>
      </c>
      <c r="M6614" t="s">
        <v>18130</v>
      </c>
      <c r="N6614">
        <v>0.80722222200000004</v>
      </c>
      <c r="O6614">
        <v>0</v>
      </c>
      <c r="P6614">
        <v>8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6.4577780000000002</v>
      </c>
      <c r="W6614">
        <v>0</v>
      </c>
      <c r="X6614">
        <v>0</v>
      </c>
      <c r="Y6614">
        <v>0</v>
      </c>
      <c r="Z6614">
        <v>0</v>
      </c>
    </row>
    <row r="6615" spans="1:26" x14ac:dyDescent="0.3">
      <c r="A6615">
        <v>2776364</v>
      </c>
      <c r="B6615">
        <v>1</v>
      </c>
      <c r="C6615" t="s">
        <v>77</v>
      </c>
      <c r="D6615" t="s">
        <v>109</v>
      </c>
      <c r="E6615" t="s">
        <v>167</v>
      </c>
      <c r="F6615" t="s">
        <v>18131</v>
      </c>
      <c r="G6615" t="s">
        <v>417</v>
      </c>
      <c r="H6615" t="s">
        <v>46</v>
      </c>
      <c r="I6615" t="s">
        <v>129</v>
      </c>
      <c r="J6615" t="s">
        <v>130</v>
      </c>
      <c r="K6615" t="s">
        <v>142</v>
      </c>
      <c r="L6615" t="s">
        <v>18132</v>
      </c>
      <c r="M6615" t="s">
        <v>18133</v>
      </c>
      <c r="N6615">
        <v>7.4783333330000001</v>
      </c>
      <c r="O6615">
        <v>0</v>
      </c>
      <c r="P6615">
        <v>158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1181.576667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2776365</v>
      </c>
      <c r="B6616">
        <v>1</v>
      </c>
      <c r="C6616" t="s">
        <v>77</v>
      </c>
      <c r="D6616" t="s">
        <v>118</v>
      </c>
      <c r="E6616" t="s">
        <v>222</v>
      </c>
      <c r="F6616" t="s">
        <v>10948</v>
      </c>
      <c r="G6616" t="s">
        <v>199</v>
      </c>
      <c r="H6616" t="s">
        <v>47</v>
      </c>
      <c r="I6616" t="s">
        <v>129</v>
      </c>
      <c r="J6616" t="s">
        <v>130</v>
      </c>
      <c r="K6616" t="s">
        <v>131</v>
      </c>
      <c r="L6616" t="s">
        <v>18134</v>
      </c>
      <c r="M6616" t="s">
        <v>18135</v>
      </c>
      <c r="N6616">
        <v>0.19166666600000001</v>
      </c>
      <c r="O6616">
        <v>41</v>
      </c>
      <c r="P6616">
        <v>412</v>
      </c>
      <c r="Q6616">
        <v>158</v>
      </c>
      <c r="R6616">
        <v>432</v>
      </c>
      <c r="S6616">
        <v>33</v>
      </c>
      <c r="T6616">
        <v>51</v>
      </c>
      <c r="U6616">
        <v>7.858333</v>
      </c>
      <c r="V6616">
        <v>78.966666000000004</v>
      </c>
      <c r="W6616">
        <v>30.283332999999999</v>
      </c>
      <c r="X6616">
        <v>82.8</v>
      </c>
      <c r="Y6616">
        <v>6.3250000000000002</v>
      </c>
      <c r="Z6616">
        <v>9.7750000000000004</v>
      </c>
    </row>
    <row r="6617" spans="1:26" x14ac:dyDescent="0.3">
      <c r="A6617">
        <v>2776368</v>
      </c>
      <c r="B6617">
        <v>1</v>
      </c>
      <c r="C6617" t="s">
        <v>76</v>
      </c>
      <c r="D6617" t="s">
        <v>96</v>
      </c>
      <c r="E6617" t="s">
        <v>163</v>
      </c>
      <c r="F6617" t="s">
        <v>18136</v>
      </c>
      <c r="G6617" t="s">
        <v>344</v>
      </c>
      <c r="H6617" t="s">
        <v>47</v>
      </c>
      <c r="I6617" t="s">
        <v>129</v>
      </c>
      <c r="J6617" t="s">
        <v>130</v>
      </c>
      <c r="K6617" t="s">
        <v>142</v>
      </c>
      <c r="L6617" t="s">
        <v>18137</v>
      </c>
      <c r="M6617" t="s">
        <v>18138</v>
      </c>
      <c r="N6617">
        <v>6.5338888879999999</v>
      </c>
      <c r="O6617">
        <v>0</v>
      </c>
      <c r="P6617">
        <v>79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516.17722200000003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2776370</v>
      </c>
      <c r="B6618">
        <v>1</v>
      </c>
      <c r="C6618" t="s">
        <v>77</v>
      </c>
      <c r="D6618" t="s">
        <v>108</v>
      </c>
      <c r="E6618" t="s">
        <v>158</v>
      </c>
      <c r="F6618" t="s">
        <v>18139</v>
      </c>
      <c r="G6618" t="s">
        <v>344</v>
      </c>
      <c r="H6618" t="s">
        <v>47</v>
      </c>
      <c r="I6618" t="s">
        <v>129</v>
      </c>
      <c r="J6618" t="s">
        <v>130</v>
      </c>
      <c r="K6618" t="s">
        <v>142</v>
      </c>
      <c r="L6618" t="s">
        <v>18140</v>
      </c>
      <c r="M6618" t="s">
        <v>18141</v>
      </c>
      <c r="N6618">
        <v>1.025555555</v>
      </c>
      <c r="O6618">
        <v>35</v>
      </c>
      <c r="P6618">
        <v>624</v>
      </c>
      <c r="Q6618">
        <v>0</v>
      </c>
      <c r="R6618">
        <v>44</v>
      </c>
      <c r="S6618">
        <v>11</v>
      </c>
      <c r="T6618">
        <v>741</v>
      </c>
      <c r="U6618">
        <v>35.894444</v>
      </c>
      <c r="V6618">
        <v>639.94666600000005</v>
      </c>
      <c r="W6618">
        <v>0</v>
      </c>
      <c r="X6618">
        <v>45.124443999999997</v>
      </c>
      <c r="Y6618">
        <v>11.281110999999999</v>
      </c>
      <c r="Z6618">
        <v>759.93666599999995</v>
      </c>
    </row>
    <row r="6619" spans="1:26" x14ac:dyDescent="0.3">
      <c r="A6619">
        <v>2776371</v>
      </c>
      <c r="B6619">
        <v>1</v>
      </c>
      <c r="C6619" t="s">
        <v>76</v>
      </c>
      <c r="D6619" t="s">
        <v>89</v>
      </c>
      <c r="E6619" t="s">
        <v>222</v>
      </c>
      <c r="F6619" t="s">
        <v>18142</v>
      </c>
      <c r="G6619" t="s">
        <v>348</v>
      </c>
      <c r="H6619" t="s">
        <v>47</v>
      </c>
      <c r="I6619" t="s">
        <v>129</v>
      </c>
      <c r="J6619" t="s">
        <v>130</v>
      </c>
      <c r="K6619" t="s">
        <v>142</v>
      </c>
      <c r="L6619" t="s">
        <v>18143</v>
      </c>
      <c r="M6619" t="s">
        <v>18144</v>
      </c>
      <c r="N6619">
        <v>6.8330555549999996</v>
      </c>
      <c r="O6619">
        <v>0</v>
      </c>
      <c r="P6619">
        <v>0</v>
      </c>
      <c r="Q6619">
        <v>0</v>
      </c>
      <c r="R6619">
        <v>0</v>
      </c>
      <c r="S6619">
        <v>7</v>
      </c>
      <c r="T6619">
        <v>632</v>
      </c>
      <c r="U6619">
        <v>0</v>
      </c>
      <c r="V6619">
        <v>0</v>
      </c>
      <c r="W6619">
        <v>0</v>
      </c>
      <c r="X6619">
        <v>0</v>
      </c>
      <c r="Y6619">
        <v>47.831389000000001</v>
      </c>
      <c r="Z6619">
        <v>4318.4911110000003</v>
      </c>
    </row>
    <row r="6620" spans="1:26" x14ac:dyDescent="0.3">
      <c r="A6620">
        <v>2776372</v>
      </c>
      <c r="B6620">
        <v>1</v>
      </c>
      <c r="C6620" t="s">
        <v>76</v>
      </c>
      <c r="D6620" t="s">
        <v>90</v>
      </c>
      <c r="E6620" t="s">
        <v>126</v>
      </c>
      <c r="F6620" t="s">
        <v>15994</v>
      </c>
      <c r="G6620" t="s">
        <v>160</v>
      </c>
      <c r="H6620" t="s">
        <v>46</v>
      </c>
      <c r="I6620" t="s">
        <v>129</v>
      </c>
      <c r="J6620" t="s">
        <v>130</v>
      </c>
      <c r="K6620" t="s">
        <v>131</v>
      </c>
      <c r="L6620" t="s">
        <v>18145</v>
      </c>
      <c r="M6620" t="s">
        <v>18146</v>
      </c>
      <c r="N6620">
        <v>7.4402777770000004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45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334.8125</v>
      </c>
    </row>
    <row r="6621" spans="1:26" x14ac:dyDescent="0.3">
      <c r="A6621">
        <v>2776376</v>
      </c>
      <c r="B6621">
        <v>1</v>
      </c>
      <c r="C6621" t="s">
        <v>76</v>
      </c>
      <c r="D6621" t="s">
        <v>100</v>
      </c>
      <c r="E6621" t="s">
        <v>153</v>
      </c>
      <c r="F6621" t="s">
        <v>18147</v>
      </c>
      <c r="G6621" t="s">
        <v>249</v>
      </c>
      <c r="H6621" t="s">
        <v>46</v>
      </c>
      <c r="I6621" t="s">
        <v>129</v>
      </c>
      <c r="J6621" t="s">
        <v>130</v>
      </c>
      <c r="K6621" t="s">
        <v>131</v>
      </c>
      <c r="L6621" t="s">
        <v>18148</v>
      </c>
      <c r="M6621" t="s">
        <v>18149</v>
      </c>
      <c r="N6621">
        <v>0.69861111099999995</v>
      </c>
      <c r="O6621">
        <v>0</v>
      </c>
      <c r="P6621">
        <v>1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0.69861099999999998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2776380</v>
      </c>
      <c r="B6622">
        <v>1</v>
      </c>
      <c r="C6622" t="s">
        <v>76</v>
      </c>
      <c r="D6622" t="s">
        <v>86</v>
      </c>
      <c r="E6622" t="s">
        <v>153</v>
      </c>
      <c r="F6622" t="s">
        <v>18150</v>
      </c>
      <c r="G6622" t="s">
        <v>249</v>
      </c>
      <c r="H6622" t="s">
        <v>46</v>
      </c>
      <c r="I6622" t="s">
        <v>129</v>
      </c>
      <c r="J6622" t="s">
        <v>130</v>
      </c>
      <c r="K6622" t="s">
        <v>131</v>
      </c>
      <c r="L6622" t="s">
        <v>18151</v>
      </c>
      <c r="M6622" t="s">
        <v>18152</v>
      </c>
      <c r="N6622">
        <v>4.9186111109999997</v>
      </c>
      <c r="O6622">
        <v>0</v>
      </c>
      <c r="P6622">
        <v>2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9.8372220000000006</v>
      </c>
      <c r="W6622">
        <v>0</v>
      </c>
      <c r="X6622">
        <v>0</v>
      </c>
      <c r="Y6622">
        <v>0</v>
      </c>
      <c r="Z6622">
        <v>0</v>
      </c>
    </row>
    <row r="6623" spans="1:26" x14ac:dyDescent="0.3">
      <c r="A6623">
        <v>2776379</v>
      </c>
      <c r="B6623">
        <v>1</v>
      </c>
      <c r="C6623" t="s">
        <v>76</v>
      </c>
      <c r="D6623" t="s">
        <v>93</v>
      </c>
      <c r="E6623" t="s">
        <v>138</v>
      </c>
      <c r="F6623" t="s">
        <v>5990</v>
      </c>
      <c r="G6623" t="s">
        <v>344</v>
      </c>
      <c r="H6623" t="s">
        <v>47</v>
      </c>
      <c r="I6623" t="s">
        <v>129</v>
      </c>
      <c r="J6623" t="s">
        <v>130</v>
      </c>
      <c r="K6623" t="s">
        <v>142</v>
      </c>
      <c r="L6623" t="s">
        <v>18153</v>
      </c>
      <c r="M6623" t="s">
        <v>18154</v>
      </c>
      <c r="N6623">
        <v>6.6666666660000002</v>
      </c>
      <c r="O6623">
        <v>73</v>
      </c>
      <c r="P6623">
        <v>5852</v>
      </c>
      <c r="Q6623">
        <v>0</v>
      </c>
      <c r="R6623">
        <v>0</v>
      </c>
      <c r="S6623">
        <v>0</v>
      </c>
      <c r="T6623">
        <v>0</v>
      </c>
      <c r="U6623">
        <v>486.66666700000002</v>
      </c>
      <c r="V6623">
        <v>39013.333329000001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2776381</v>
      </c>
      <c r="B6624">
        <v>1</v>
      </c>
      <c r="C6624" t="s">
        <v>76</v>
      </c>
      <c r="D6624" t="s">
        <v>93</v>
      </c>
      <c r="E6624" t="s">
        <v>126</v>
      </c>
      <c r="F6624" t="s">
        <v>18155</v>
      </c>
      <c r="G6624" t="s">
        <v>348</v>
      </c>
      <c r="H6624" t="s">
        <v>46</v>
      </c>
      <c r="I6624" t="s">
        <v>129</v>
      </c>
      <c r="J6624" t="s">
        <v>130</v>
      </c>
      <c r="K6624" t="s">
        <v>142</v>
      </c>
      <c r="L6624" t="s">
        <v>18156</v>
      </c>
      <c r="M6624" t="s">
        <v>18157</v>
      </c>
      <c r="N6624">
        <v>7.4138888879999998</v>
      </c>
      <c r="O6624">
        <v>0</v>
      </c>
      <c r="P6624">
        <v>103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763.63055499999996</v>
      </c>
      <c r="W6624">
        <v>0</v>
      </c>
      <c r="X6624">
        <v>0</v>
      </c>
      <c r="Y6624">
        <v>0</v>
      </c>
      <c r="Z6624">
        <v>0</v>
      </c>
    </row>
    <row r="6625" spans="1:26" x14ac:dyDescent="0.3">
      <c r="A6625">
        <v>2776383</v>
      </c>
      <c r="B6625">
        <v>1</v>
      </c>
      <c r="C6625" t="s">
        <v>77</v>
      </c>
      <c r="D6625" t="s">
        <v>109</v>
      </c>
      <c r="E6625" t="s">
        <v>222</v>
      </c>
      <c r="F6625" t="s">
        <v>13993</v>
      </c>
      <c r="G6625" t="s">
        <v>344</v>
      </c>
      <c r="H6625" t="s">
        <v>47</v>
      </c>
      <c r="I6625" t="s">
        <v>129</v>
      </c>
      <c r="J6625" t="s">
        <v>130</v>
      </c>
      <c r="K6625" t="s">
        <v>142</v>
      </c>
      <c r="L6625" t="s">
        <v>18158</v>
      </c>
      <c r="M6625" t="s">
        <v>18159</v>
      </c>
      <c r="N6625">
        <v>2.9069444440000001</v>
      </c>
      <c r="O6625">
        <v>4</v>
      </c>
      <c r="P6625">
        <v>1059</v>
      </c>
      <c r="Q6625">
        <v>0</v>
      </c>
      <c r="R6625">
        <v>0</v>
      </c>
      <c r="S6625">
        <v>0</v>
      </c>
      <c r="T6625">
        <v>0</v>
      </c>
      <c r="U6625">
        <v>11.627777999999999</v>
      </c>
      <c r="V6625">
        <v>3078.454166</v>
      </c>
      <c r="W6625">
        <v>0</v>
      </c>
      <c r="X6625">
        <v>0</v>
      </c>
      <c r="Y6625">
        <v>0</v>
      </c>
      <c r="Z6625">
        <v>0</v>
      </c>
    </row>
    <row r="6626" spans="1:26" x14ac:dyDescent="0.3">
      <c r="A6626">
        <v>2776386</v>
      </c>
      <c r="B6626">
        <v>1</v>
      </c>
      <c r="C6626" t="s">
        <v>77</v>
      </c>
      <c r="D6626" t="s">
        <v>117</v>
      </c>
      <c r="E6626" t="s">
        <v>222</v>
      </c>
      <c r="F6626" t="s">
        <v>2407</v>
      </c>
      <c r="G6626" t="s">
        <v>199</v>
      </c>
      <c r="H6626" t="s">
        <v>47</v>
      </c>
      <c r="I6626" t="s">
        <v>129</v>
      </c>
      <c r="J6626" t="s">
        <v>130</v>
      </c>
      <c r="K6626" t="s">
        <v>131</v>
      </c>
      <c r="L6626" t="s">
        <v>18160</v>
      </c>
      <c r="M6626" t="s">
        <v>18161</v>
      </c>
      <c r="N6626">
        <v>0.206666666</v>
      </c>
      <c r="O6626">
        <v>0</v>
      </c>
      <c r="P6626">
        <v>0</v>
      </c>
      <c r="Q6626">
        <v>6</v>
      </c>
      <c r="R6626">
        <v>231</v>
      </c>
      <c r="S6626">
        <v>12</v>
      </c>
      <c r="T6626">
        <v>1356</v>
      </c>
      <c r="U6626">
        <v>0</v>
      </c>
      <c r="V6626">
        <v>0</v>
      </c>
      <c r="W6626">
        <v>1.24</v>
      </c>
      <c r="X6626">
        <v>47.74</v>
      </c>
      <c r="Y6626">
        <v>2.48</v>
      </c>
      <c r="Z6626">
        <v>280.23999900000001</v>
      </c>
    </row>
    <row r="6627" spans="1:26" x14ac:dyDescent="0.3">
      <c r="A6627">
        <v>2776391</v>
      </c>
      <c r="B6627">
        <v>1</v>
      </c>
      <c r="C6627" t="s">
        <v>76</v>
      </c>
      <c r="D6627" t="s">
        <v>89</v>
      </c>
      <c r="E6627" t="s">
        <v>145</v>
      </c>
      <c r="F6627" t="s">
        <v>18162</v>
      </c>
      <c r="G6627" t="s">
        <v>128</v>
      </c>
      <c r="H6627" t="s">
        <v>46</v>
      </c>
      <c r="I6627" t="s">
        <v>129</v>
      </c>
      <c r="J6627" t="s">
        <v>130</v>
      </c>
      <c r="K6627" t="s">
        <v>131</v>
      </c>
      <c r="L6627" t="s">
        <v>18160</v>
      </c>
      <c r="M6627" t="s">
        <v>18163</v>
      </c>
      <c r="N6627">
        <v>2.9794444439999999</v>
      </c>
      <c r="O6627">
        <v>0</v>
      </c>
      <c r="P6627">
        <v>28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83.424443999999994</v>
      </c>
      <c r="W6627">
        <v>0</v>
      </c>
      <c r="X6627">
        <v>0</v>
      </c>
      <c r="Y6627">
        <v>0</v>
      </c>
      <c r="Z6627">
        <v>0</v>
      </c>
    </row>
    <row r="6628" spans="1:26" x14ac:dyDescent="0.3">
      <c r="A6628">
        <v>2776733</v>
      </c>
      <c r="B6628">
        <v>1</v>
      </c>
      <c r="C6628" t="s">
        <v>77</v>
      </c>
      <c r="D6628" t="s">
        <v>124</v>
      </c>
      <c r="E6628" t="s">
        <v>222</v>
      </c>
      <c r="F6628" t="s">
        <v>18164</v>
      </c>
      <c r="G6628" t="s">
        <v>199</v>
      </c>
      <c r="H6628" t="s">
        <v>47</v>
      </c>
      <c r="I6628" t="s">
        <v>339</v>
      </c>
      <c r="J6628" t="s">
        <v>130</v>
      </c>
      <c r="K6628" t="s">
        <v>131</v>
      </c>
      <c r="L6628" t="s">
        <v>18160</v>
      </c>
      <c r="M6628" t="s">
        <v>18165</v>
      </c>
      <c r="N6628">
        <v>4.4444439999999997E-3</v>
      </c>
      <c r="O6628">
        <v>0</v>
      </c>
      <c r="P6628">
        <v>2213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9.8355549999999994</v>
      </c>
      <c r="W6628">
        <v>0</v>
      </c>
      <c r="X6628">
        <v>0</v>
      </c>
      <c r="Y6628">
        <v>0</v>
      </c>
      <c r="Z6628">
        <v>0</v>
      </c>
    </row>
    <row r="6629" spans="1:26" x14ac:dyDescent="0.3">
      <c r="A6629">
        <v>2776389</v>
      </c>
      <c r="B6629">
        <v>1</v>
      </c>
      <c r="C6629" t="s">
        <v>76</v>
      </c>
      <c r="D6629" t="s">
        <v>93</v>
      </c>
      <c r="E6629" t="s">
        <v>222</v>
      </c>
      <c r="F6629" t="s">
        <v>5819</v>
      </c>
      <c r="G6629" t="s">
        <v>199</v>
      </c>
      <c r="H6629" t="s">
        <v>47</v>
      </c>
      <c r="I6629" t="s">
        <v>129</v>
      </c>
      <c r="J6629" t="s">
        <v>130</v>
      </c>
      <c r="K6629" t="s">
        <v>131</v>
      </c>
      <c r="L6629" t="s">
        <v>18166</v>
      </c>
      <c r="M6629" t="s">
        <v>18167</v>
      </c>
      <c r="N6629">
        <v>0.79722222200000004</v>
      </c>
      <c r="O6629">
        <v>3</v>
      </c>
      <c r="P6629">
        <v>3935</v>
      </c>
      <c r="Q6629">
        <v>0</v>
      </c>
      <c r="R6629">
        <v>0</v>
      </c>
      <c r="S6629">
        <v>0</v>
      </c>
      <c r="T6629">
        <v>0</v>
      </c>
      <c r="U6629">
        <v>2.391667</v>
      </c>
      <c r="V6629">
        <v>3137.0694440000002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2776395</v>
      </c>
      <c r="B6630">
        <v>1</v>
      </c>
      <c r="C6630" t="s">
        <v>77</v>
      </c>
      <c r="D6630" t="s">
        <v>114</v>
      </c>
      <c r="E6630" t="s">
        <v>153</v>
      </c>
      <c r="F6630" t="s">
        <v>18168</v>
      </c>
      <c r="G6630" t="s">
        <v>578</v>
      </c>
      <c r="H6630" t="s">
        <v>46</v>
      </c>
      <c r="I6630" t="s">
        <v>129</v>
      </c>
      <c r="J6630" t="s">
        <v>15</v>
      </c>
      <c r="K6630" t="s">
        <v>131</v>
      </c>
      <c r="L6630" t="s">
        <v>18169</v>
      </c>
      <c r="M6630" t="s">
        <v>18170</v>
      </c>
      <c r="N6630">
        <v>2.369722222</v>
      </c>
      <c r="O6630">
        <v>0</v>
      </c>
      <c r="P6630">
        <v>1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2.3697219999999999</v>
      </c>
      <c r="W6630">
        <v>0</v>
      </c>
      <c r="X6630">
        <v>0</v>
      </c>
      <c r="Y6630">
        <v>0</v>
      </c>
      <c r="Z6630">
        <v>0</v>
      </c>
    </row>
    <row r="6631" spans="1:26" x14ac:dyDescent="0.3">
      <c r="A6631">
        <v>2776390</v>
      </c>
      <c r="B6631">
        <v>1</v>
      </c>
      <c r="C6631" t="s">
        <v>77</v>
      </c>
      <c r="D6631" t="s">
        <v>118</v>
      </c>
      <c r="E6631" t="s">
        <v>222</v>
      </c>
      <c r="F6631" t="s">
        <v>18171</v>
      </c>
      <c r="G6631" t="s">
        <v>344</v>
      </c>
      <c r="H6631" t="s">
        <v>47</v>
      </c>
      <c r="I6631" t="s">
        <v>129</v>
      </c>
      <c r="J6631" t="s">
        <v>130</v>
      </c>
      <c r="K6631" t="s">
        <v>142</v>
      </c>
      <c r="L6631" t="s">
        <v>18172</v>
      </c>
      <c r="M6631" t="s">
        <v>18173</v>
      </c>
      <c r="N6631">
        <v>4.6291666659999997</v>
      </c>
      <c r="O6631">
        <v>10</v>
      </c>
      <c r="P6631">
        <v>19042</v>
      </c>
      <c r="Q6631">
        <v>0</v>
      </c>
      <c r="R6631">
        <v>0</v>
      </c>
      <c r="S6631">
        <v>0</v>
      </c>
      <c r="T6631">
        <v>0</v>
      </c>
      <c r="U6631">
        <v>46.291666999999997</v>
      </c>
      <c r="V6631">
        <v>88148.591654000003</v>
      </c>
      <c r="W6631">
        <v>0</v>
      </c>
      <c r="X6631">
        <v>0</v>
      </c>
      <c r="Y6631">
        <v>0</v>
      </c>
      <c r="Z6631">
        <v>0</v>
      </c>
    </row>
    <row r="6632" spans="1:26" x14ac:dyDescent="0.3">
      <c r="A6632">
        <v>2776817</v>
      </c>
      <c r="B6632">
        <v>1</v>
      </c>
      <c r="C6632" t="s">
        <v>76</v>
      </c>
      <c r="D6632" t="s">
        <v>91</v>
      </c>
      <c r="E6632" t="s">
        <v>138</v>
      </c>
      <c r="F6632" t="s">
        <v>18174</v>
      </c>
      <c r="G6632" t="s">
        <v>344</v>
      </c>
      <c r="H6632" t="s">
        <v>47</v>
      </c>
      <c r="I6632" t="s">
        <v>129</v>
      </c>
      <c r="J6632" t="s">
        <v>130</v>
      </c>
      <c r="K6632" t="s">
        <v>142</v>
      </c>
      <c r="L6632" t="s">
        <v>18175</v>
      </c>
      <c r="M6632" t="s">
        <v>18176</v>
      </c>
      <c r="N6632">
        <v>8.4061111109999995</v>
      </c>
      <c r="O6632">
        <v>24</v>
      </c>
      <c r="P6632">
        <v>913</v>
      </c>
      <c r="Q6632">
        <v>0</v>
      </c>
      <c r="R6632">
        <v>0</v>
      </c>
      <c r="S6632">
        <v>0</v>
      </c>
      <c r="T6632">
        <v>0</v>
      </c>
      <c r="U6632">
        <v>201.746667</v>
      </c>
      <c r="V6632">
        <v>7674.7794439999998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2776239</v>
      </c>
      <c r="B6633">
        <v>2</v>
      </c>
      <c r="C6633" t="s">
        <v>77</v>
      </c>
      <c r="D6633" t="s">
        <v>113</v>
      </c>
      <c r="E6633" t="s">
        <v>158</v>
      </c>
      <c r="F6633" t="s">
        <v>18177</v>
      </c>
      <c r="G6633" t="s">
        <v>187</v>
      </c>
      <c r="H6633" t="s">
        <v>47</v>
      </c>
      <c r="I6633" t="s">
        <v>129</v>
      </c>
      <c r="J6633" t="s">
        <v>130</v>
      </c>
      <c r="K6633" t="s">
        <v>131</v>
      </c>
      <c r="L6633" t="s">
        <v>18011</v>
      </c>
      <c r="M6633" t="s">
        <v>18178</v>
      </c>
      <c r="N6633">
        <v>4.1213888880000003</v>
      </c>
      <c r="O6633">
        <v>0</v>
      </c>
      <c r="P6633">
        <v>0</v>
      </c>
      <c r="Q6633">
        <v>18</v>
      </c>
      <c r="R6633">
        <v>1235</v>
      </c>
      <c r="S6633">
        <v>0</v>
      </c>
      <c r="T6633">
        <v>0</v>
      </c>
      <c r="U6633">
        <v>0</v>
      </c>
      <c r="V6633">
        <v>0</v>
      </c>
      <c r="W6633">
        <v>74.185000000000002</v>
      </c>
      <c r="X6633">
        <v>5089.9152770000001</v>
      </c>
      <c r="Y6633">
        <v>0</v>
      </c>
      <c r="Z6633">
        <v>0</v>
      </c>
    </row>
    <row r="6634" spans="1:26" x14ac:dyDescent="0.3">
      <c r="A6634">
        <v>2776410</v>
      </c>
      <c r="B6634">
        <v>1</v>
      </c>
      <c r="C6634" t="s">
        <v>77</v>
      </c>
      <c r="D6634" t="s">
        <v>114</v>
      </c>
      <c r="E6634" t="s">
        <v>163</v>
      </c>
      <c r="F6634" t="s">
        <v>18179</v>
      </c>
      <c r="G6634" t="s">
        <v>264</v>
      </c>
      <c r="H6634" t="s">
        <v>47</v>
      </c>
      <c r="I6634" t="s">
        <v>129</v>
      </c>
      <c r="J6634" t="s">
        <v>130</v>
      </c>
      <c r="K6634" t="s">
        <v>131</v>
      </c>
      <c r="L6634" t="s">
        <v>18180</v>
      </c>
      <c r="M6634" t="s">
        <v>18181</v>
      </c>
      <c r="N6634">
        <v>1.189444444</v>
      </c>
      <c r="O6634">
        <v>0</v>
      </c>
      <c r="P6634">
        <v>0</v>
      </c>
      <c r="Q6634">
        <v>0</v>
      </c>
      <c r="R6634">
        <v>0</v>
      </c>
      <c r="S6634">
        <v>4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4.7577780000000001</v>
      </c>
      <c r="Z6634">
        <v>0</v>
      </c>
    </row>
    <row r="6635" spans="1:26" x14ac:dyDescent="0.3">
      <c r="A6635">
        <v>2776422</v>
      </c>
      <c r="B6635">
        <v>1</v>
      </c>
      <c r="C6635" t="s">
        <v>76</v>
      </c>
      <c r="D6635" t="s">
        <v>100</v>
      </c>
      <c r="E6635" t="s">
        <v>153</v>
      </c>
      <c r="F6635" t="s">
        <v>17249</v>
      </c>
      <c r="G6635" t="s">
        <v>155</v>
      </c>
      <c r="H6635" t="s">
        <v>46</v>
      </c>
      <c r="I6635" t="s">
        <v>129</v>
      </c>
      <c r="J6635" t="s">
        <v>130</v>
      </c>
      <c r="K6635" t="s">
        <v>131</v>
      </c>
      <c r="L6635" t="s">
        <v>18182</v>
      </c>
      <c r="M6635" t="s">
        <v>18183</v>
      </c>
      <c r="N6635">
        <v>1.8280555549999999</v>
      </c>
      <c r="O6635">
        <v>0</v>
      </c>
      <c r="P6635">
        <v>5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9.1402780000000003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2776409</v>
      </c>
      <c r="B6636">
        <v>1</v>
      </c>
      <c r="C6636" t="s">
        <v>76</v>
      </c>
      <c r="D6636" t="s">
        <v>94</v>
      </c>
      <c r="E6636" t="s">
        <v>158</v>
      </c>
      <c r="F6636" t="s">
        <v>18184</v>
      </c>
      <c r="G6636" t="s">
        <v>344</v>
      </c>
      <c r="H6636" t="s">
        <v>47</v>
      </c>
      <c r="I6636" t="s">
        <v>129</v>
      </c>
      <c r="J6636" t="s">
        <v>130</v>
      </c>
      <c r="K6636" t="s">
        <v>142</v>
      </c>
      <c r="L6636" t="s">
        <v>18185</v>
      </c>
      <c r="M6636" t="s">
        <v>18186</v>
      </c>
      <c r="N6636">
        <v>1.584166666</v>
      </c>
      <c r="O6636">
        <v>3</v>
      </c>
      <c r="P6636">
        <v>1143</v>
      </c>
      <c r="Q6636">
        <v>0</v>
      </c>
      <c r="R6636">
        <v>0</v>
      </c>
      <c r="S6636">
        <v>0</v>
      </c>
      <c r="T6636">
        <v>281</v>
      </c>
      <c r="U6636">
        <v>4.7525000000000004</v>
      </c>
      <c r="V6636">
        <v>1810.702499</v>
      </c>
      <c r="W6636">
        <v>0</v>
      </c>
      <c r="X6636">
        <v>0</v>
      </c>
      <c r="Y6636">
        <v>0</v>
      </c>
      <c r="Z6636">
        <v>445.15083299999998</v>
      </c>
    </row>
    <row r="6637" spans="1:26" x14ac:dyDescent="0.3">
      <c r="A6637">
        <v>2776421</v>
      </c>
      <c r="B6637">
        <v>1</v>
      </c>
      <c r="C6637" t="s">
        <v>76</v>
      </c>
      <c r="D6637" t="s">
        <v>101</v>
      </c>
      <c r="E6637" t="s">
        <v>163</v>
      </c>
      <c r="F6637" t="s">
        <v>18187</v>
      </c>
      <c r="G6637" t="s">
        <v>199</v>
      </c>
      <c r="H6637" t="s">
        <v>47</v>
      </c>
      <c r="I6637" t="s">
        <v>129</v>
      </c>
      <c r="J6637" t="s">
        <v>130</v>
      </c>
      <c r="K6637" t="s">
        <v>131</v>
      </c>
      <c r="L6637" t="s">
        <v>18188</v>
      </c>
      <c r="M6637" t="s">
        <v>18189</v>
      </c>
      <c r="N6637">
        <v>1.356944444</v>
      </c>
      <c r="O6637">
        <v>0</v>
      </c>
      <c r="P6637">
        <v>335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454.57638900000001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2776414</v>
      </c>
      <c r="B6638">
        <v>1</v>
      </c>
      <c r="C6638" t="s">
        <v>77</v>
      </c>
      <c r="D6638" t="s">
        <v>117</v>
      </c>
      <c r="E6638" t="s">
        <v>222</v>
      </c>
      <c r="F6638" t="s">
        <v>2407</v>
      </c>
      <c r="G6638" t="s">
        <v>199</v>
      </c>
      <c r="H6638" t="s">
        <v>47</v>
      </c>
      <c r="I6638" t="s">
        <v>129</v>
      </c>
      <c r="J6638" t="s">
        <v>130</v>
      </c>
      <c r="K6638" t="s">
        <v>131</v>
      </c>
      <c r="L6638" t="s">
        <v>18190</v>
      </c>
      <c r="M6638" t="s">
        <v>18191</v>
      </c>
      <c r="N6638">
        <v>0.30666666599999998</v>
      </c>
      <c r="O6638">
        <v>0</v>
      </c>
      <c r="P6638">
        <v>0</v>
      </c>
      <c r="Q6638">
        <v>6</v>
      </c>
      <c r="R6638">
        <v>231</v>
      </c>
      <c r="S6638">
        <v>12</v>
      </c>
      <c r="T6638">
        <v>1356</v>
      </c>
      <c r="U6638">
        <v>0</v>
      </c>
      <c r="V6638">
        <v>0</v>
      </c>
      <c r="W6638">
        <v>1.84</v>
      </c>
      <c r="X6638">
        <v>70.84</v>
      </c>
      <c r="Y6638">
        <v>3.68</v>
      </c>
      <c r="Z6638">
        <v>415.83999899999998</v>
      </c>
    </row>
    <row r="6639" spans="1:26" x14ac:dyDescent="0.3">
      <c r="A6639">
        <v>2776423</v>
      </c>
      <c r="B6639">
        <v>1</v>
      </c>
      <c r="C6639" t="s">
        <v>76</v>
      </c>
      <c r="D6639" t="s">
        <v>100</v>
      </c>
      <c r="E6639" t="s">
        <v>163</v>
      </c>
      <c r="F6639" t="s">
        <v>18192</v>
      </c>
      <c r="G6639" t="s">
        <v>199</v>
      </c>
      <c r="H6639" t="s">
        <v>47</v>
      </c>
      <c r="I6639" t="s">
        <v>129</v>
      </c>
      <c r="J6639" t="s">
        <v>130</v>
      </c>
      <c r="K6639" t="s">
        <v>131</v>
      </c>
      <c r="L6639" t="s">
        <v>18193</v>
      </c>
      <c r="M6639" t="s">
        <v>18194</v>
      </c>
      <c r="N6639">
        <v>1.261111111</v>
      </c>
      <c r="O6639">
        <v>0</v>
      </c>
      <c r="P6639">
        <v>197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248.43888899999999</v>
      </c>
      <c r="W6639">
        <v>0</v>
      </c>
      <c r="X6639">
        <v>0</v>
      </c>
      <c r="Y6639">
        <v>0</v>
      </c>
      <c r="Z6639">
        <v>0</v>
      </c>
    </row>
    <row r="6640" spans="1:26" x14ac:dyDescent="0.3">
      <c r="A6640">
        <v>2776429</v>
      </c>
      <c r="B6640">
        <v>1</v>
      </c>
      <c r="C6640" t="s">
        <v>76</v>
      </c>
      <c r="D6640" t="s">
        <v>103</v>
      </c>
      <c r="E6640" t="s">
        <v>153</v>
      </c>
      <c r="F6640" t="s">
        <v>10706</v>
      </c>
      <c r="G6640" t="s">
        <v>155</v>
      </c>
      <c r="H6640" t="s">
        <v>46</v>
      </c>
      <c r="I6640" t="s">
        <v>129</v>
      </c>
      <c r="J6640" t="s">
        <v>130</v>
      </c>
      <c r="K6640" t="s">
        <v>131</v>
      </c>
      <c r="L6640" t="s">
        <v>18195</v>
      </c>
      <c r="M6640" t="s">
        <v>18196</v>
      </c>
      <c r="N6640">
        <v>3.2688888880000002</v>
      </c>
      <c r="O6640">
        <v>0</v>
      </c>
      <c r="P6640">
        <v>0</v>
      </c>
      <c r="Q6640">
        <v>0</v>
      </c>
      <c r="R6640">
        <v>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6.5377780000000003</v>
      </c>
      <c r="Y6640">
        <v>0</v>
      </c>
      <c r="Z6640">
        <v>0</v>
      </c>
    </row>
    <row r="6641" spans="1:26" x14ac:dyDescent="0.3">
      <c r="A6641">
        <v>2776419</v>
      </c>
      <c r="B6641">
        <v>1</v>
      </c>
      <c r="C6641" t="s">
        <v>76</v>
      </c>
      <c r="D6641" t="s">
        <v>81</v>
      </c>
      <c r="E6641" t="s">
        <v>145</v>
      </c>
      <c r="F6641" t="s">
        <v>13153</v>
      </c>
      <c r="G6641" t="s">
        <v>135</v>
      </c>
      <c r="H6641" t="s">
        <v>46</v>
      </c>
      <c r="I6641" t="s">
        <v>129</v>
      </c>
      <c r="J6641" t="s">
        <v>130</v>
      </c>
      <c r="K6641" t="s">
        <v>131</v>
      </c>
      <c r="L6641" t="s">
        <v>18197</v>
      </c>
      <c r="M6641" t="s">
        <v>18198</v>
      </c>
      <c r="N6641">
        <v>1.065555555</v>
      </c>
      <c r="O6641">
        <v>0</v>
      </c>
      <c r="P6641">
        <v>85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90.572221999999996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2776427</v>
      </c>
      <c r="B6642">
        <v>1</v>
      </c>
      <c r="C6642" t="s">
        <v>76</v>
      </c>
      <c r="D6642" t="s">
        <v>94</v>
      </c>
      <c r="E6642" t="s">
        <v>167</v>
      </c>
      <c r="F6642" t="s">
        <v>18199</v>
      </c>
      <c r="G6642" t="s">
        <v>195</v>
      </c>
      <c r="H6642" t="s">
        <v>46</v>
      </c>
      <c r="I6642" t="s">
        <v>129</v>
      </c>
      <c r="J6642" t="s">
        <v>130</v>
      </c>
      <c r="K6642" t="s">
        <v>131</v>
      </c>
      <c r="L6642" t="s">
        <v>18200</v>
      </c>
      <c r="M6642" t="s">
        <v>18201</v>
      </c>
      <c r="N6642">
        <v>1.0169444439999999</v>
      </c>
      <c r="O6642">
        <v>0</v>
      </c>
      <c r="P6642">
        <v>121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123.05027800000001</v>
      </c>
      <c r="W6642">
        <v>0</v>
      </c>
      <c r="X6642">
        <v>0</v>
      </c>
      <c r="Y6642">
        <v>0</v>
      </c>
      <c r="Z6642">
        <v>0</v>
      </c>
    </row>
    <row r="6643" spans="1:26" x14ac:dyDescent="0.3">
      <c r="A6643">
        <v>2776426</v>
      </c>
      <c r="B6643">
        <v>1</v>
      </c>
      <c r="C6643" t="s">
        <v>76</v>
      </c>
      <c r="D6643" t="s">
        <v>103</v>
      </c>
      <c r="E6643" t="s">
        <v>153</v>
      </c>
      <c r="F6643" t="s">
        <v>18202</v>
      </c>
      <c r="G6643" t="s">
        <v>206</v>
      </c>
      <c r="H6643" t="s">
        <v>46</v>
      </c>
      <c r="I6643" t="s">
        <v>129</v>
      </c>
      <c r="J6643" t="s">
        <v>130</v>
      </c>
      <c r="K6643" t="s">
        <v>131</v>
      </c>
      <c r="L6643" t="s">
        <v>18203</v>
      </c>
      <c r="M6643" t="s">
        <v>18204</v>
      </c>
      <c r="N6643">
        <v>2.8508333330000002</v>
      </c>
      <c r="O6643">
        <v>0</v>
      </c>
      <c r="P6643">
        <v>0</v>
      </c>
      <c r="Q6643">
        <v>0</v>
      </c>
      <c r="R6643">
        <v>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5.7016669999999996</v>
      </c>
      <c r="Y6643">
        <v>0</v>
      </c>
      <c r="Z6643">
        <v>0</v>
      </c>
    </row>
    <row r="6644" spans="1:26" x14ac:dyDescent="0.3">
      <c r="A6644">
        <v>2776424</v>
      </c>
      <c r="B6644">
        <v>1</v>
      </c>
      <c r="C6644" t="s">
        <v>76</v>
      </c>
      <c r="D6644" t="s">
        <v>79</v>
      </c>
      <c r="E6644" t="s">
        <v>126</v>
      </c>
      <c r="F6644" t="s">
        <v>18205</v>
      </c>
      <c r="G6644" t="s">
        <v>371</v>
      </c>
      <c r="H6644" t="s">
        <v>46</v>
      </c>
      <c r="I6644" t="s">
        <v>129</v>
      </c>
      <c r="J6644" t="s">
        <v>130</v>
      </c>
      <c r="K6644" t="s">
        <v>131</v>
      </c>
      <c r="L6644" t="s">
        <v>18206</v>
      </c>
      <c r="M6644" t="s">
        <v>18207</v>
      </c>
      <c r="N6644">
        <v>1.6841666660000001</v>
      </c>
      <c r="O6644">
        <v>0</v>
      </c>
      <c r="P6644">
        <v>110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185.25833299999999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2776431</v>
      </c>
      <c r="B6645">
        <v>1</v>
      </c>
      <c r="C6645" t="s">
        <v>76</v>
      </c>
      <c r="D6645" t="s">
        <v>96</v>
      </c>
      <c r="E6645" t="s">
        <v>126</v>
      </c>
      <c r="F6645" t="s">
        <v>18208</v>
      </c>
      <c r="G6645" t="s">
        <v>160</v>
      </c>
      <c r="H6645" t="s">
        <v>46</v>
      </c>
      <c r="I6645" t="s">
        <v>129</v>
      </c>
      <c r="J6645" t="s">
        <v>130</v>
      </c>
      <c r="K6645" t="s">
        <v>131</v>
      </c>
      <c r="L6645" t="s">
        <v>18209</v>
      </c>
      <c r="M6645" t="s">
        <v>18210</v>
      </c>
      <c r="N6645">
        <v>2.7769444440000002</v>
      </c>
      <c r="O6645">
        <v>0</v>
      </c>
      <c r="P6645">
        <v>64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177.72444400000001</v>
      </c>
      <c r="W6645">
        <v>0</v>
      </c>
      <c r="X6645">
        <v>0</v>
      </c>
      <c r="Y6645">
        <v>0</v>
      </c>
      <c r="Z6645">
        <v>0</v>
      </c>
    </row>
    <row r="6646" spans="1:26" x14ac:dyDescent="0.3">
      <c r="A6646">
        <v>2776440</v>
      </c>
      <c r="B6646">
        <v>1</v>
      </c>
      <c r="C6646" t="s">
        <v>76</v>
      </c>
      <c r="D6646" t="s">
        <v>101</v>
      </c>
      <c r="E6646" t="s">
        <v>167</v>
      </c>
      <c r="F6646" t="s">
        <v>17409</v>
      </c>
      <c r="G6646" t="s">
        <v>195</v>
      </c>
      <c r="H6646" t="s">
        <v>46</v>
      </c>
      <c r="I6646" t="s">
        <v>129</v>
      </c>
      <c r="J6646" t="s">
        <v>130</v>
      </c>
      <c r="K6646" t="s">
        <v>131</v>
      </c>
      <c r="L6646" t="s">
        <v>18211</v>
      </c>
      <c r="M6646" t="s">
        <v>18212</v>
      </c>
      <c r="N6646">
        <v>2.9941666659999999</v>
      </c>
      <c r="O6646">
        <v>0</v>
      </c>
      <c r="P6646">
        <v>179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535.95583299999998</v>
      </c>
      <c r="W6646">
        <v>0</v>
      </c>
      <c r="X6646">
        <v>0</v>
      </c>
      <c r="Y6646">
        <v>0</v>
      </c>
      <c r="Z6646">
        <v>0</v>
      </c>
    </row>
    <row r="6647" spans="1:26" x14ac:dyDescent="0.3">
      <c r="A6647">
        <v>2776441</v>
      </c>
      <c r="B6647">
        <v>1</v>
      </c>
      <c r="C6647" t="s">
        <v>76</v>
      </c>
      <c r="D6647" t="s">
        <v>93</v>
      </c>
      <c r="E6647" t="s">
        <v>158</v>
      </c>
      <c r="F6647" t="s">
        <v>18213</v>
      </c>
      <c r="G6647" t="s">
        <v>199</v>
      </c>
      <c r="H6647" t="s">
        <v>47</v>
      </c>
      <c r="I6647" t="s">
        <v>129</v>
      </c>
      <c r="J6647" t="s">
        <v>130</v>
      </c>
      <c r="K6647" t="s">
        <v>131</v>
      </c>
      <c r="L6647" t="s">
        <v>18214</v>
      </c>
      <c r="M6647" t="s">
        <v>18215</v>
      </c>
      <c r="N6647">
        <v>0.34305555500000001</v>
      </c>
      <c r="O6647">
        <v>3</v>
      </c>
      <c r="P6647">
        <v>132</v>
      </c>
      <c r="Q6647">
        <v>0</v>
      </c>
      <c r="R6647">
        <v>0</v>
      </c>
      <c r="S6647">
        <v>0</v>
      </c>
      <c r="T6647">
        <v>0</v>
      </c>
      <c r="U6647">
        <v>1.0291669999999999</v>
      </c>
      <c r="V6647">
        <v>45.283332999999999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2776442</v>
      </c>
      <c r="B6648">
        <v>1</v>
      </c>
      <c r="C6648" t="s">
        <v>77</v>
      </c>
      <c r="D6648" t="s">
        <v>110</v>
      </c>
      <c r="E6648" t="s">
        <v>158</v>
      </c>
      <c r="F6648" t="s">
        <v>18216</v>
      </c>
      <c r="G6648" t="s">
        <v>348</v>
      </c>
      <c r="H6648" t="s">
        <v>47</v>
      </c>
      <c r="I6648" t="s">
        <v>129</v>
      </c>
      <c r="J6648" t="s">
        <v>130</v>
      </c>
      <c r="K6648" t="s">
        <v>142</v>
      </c>
      <c r="L6648" t="s">
        <v>18217</v>
      </c>
      <c r="M6648" t="s">
        <v>18218</v>
      </c>
      <c r="N6648">
        <v>6.9924999999999997</v>
      </c>
      <c r="O6648">
        <v>0</v>
      </c>
      <c r="P6648">
        <v>0</v>
      </c>
      <c r="Q6648">
        <v>0</v>
      </c>
      <c r="R6648">
        <v>375</v>
      </c>
      <c r="S6648">
        <v>1</v>
      </c>
      <c r="T6648">
        <v>404</v>
      </c>
      <c r="U6648">
        <v>0</v>
      </c>
      <c r="V6648">
        <v>0</v>
      </c>
      <c r="W6648">
        <v>0</v>
      </c>
      <c r="X6648">
        <v>2622.1875</v>
      </c>
      <c r="Y6648">
        <v>6.9924999999999997</v>
      </c>
      <c r="Z6648">
        <v>2824.97</v>
      </c>
    </row>
    <row r="6649" spans="1:26" x14ac:dyDescent="0.3">
      <c r="A6649">
        <v>2776443</v>
      </c>
      <c r="B6649">
        <v>1</v>
      </c>
      <c r="C6649" t="s">
        <v>76</v>
      </c>
      <c r="D6649" t="s">
        <v>80</v>
      </c>
      <c r="E6649" t="s">
        <v>153</v>
      </c>
      <c r="F6649" t="s">
        <v>18219</v>
      </c>
      <c r="G6649" t="s">
        <v>155</v>
      </c>
      <c r="H6649" t="s">
        <v>46</v>
      </c>
      <c r="I6649" t="s">
        <v>129</v>
      </c>
      <c r="J6649" t="s">
        <v>130</v>
      </c>
      <c r="K6649" t="s">
        <v>131</v>
      </c>
      <c r="L6649" t="s">
        <v>18220</v>
      </c>
      <c r="M6649" t="s">
        <v>18221</v>
      </c>
      <c r="N6649">
        <v>2.2925</v>
      </c>
      <c r="O6649">
        <v>0</v>
      </c>
      <c r="P6649">
        <v>8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18.34</v>
      </c>
      <c r="W6649">
        <v>0</v>
      </c>
      <c r="X6649">
        <v>0</v>
      </c>
      <c r="Y6649">
        <v>0</v>
      </c>
      <c r="Z6649">
        <v>0</v>
      </c>
    </row>
    <row r="6650" spans="1:26" x14ac:dyDescent="0.3">
      <c r="A6650">
        <v>2776446</v>
      </c>
      <c r="B6650">
        <v>1</v>
      </c>
      <c r="C6650" t="s">
        <v>77</v>
      </c>
      <c r="D6650" t="s">
        <v>120</v>
      </c>
      <c r="E6650" t="s">
        <v>167</v>
      </c>
      <c r="F6650" t="s">
        <v>18222</v>
      </c>
      <c r="G6650" t="s">
        <v>195</v>
      </c>
      <c r="H6650" t="s">
        <v>46</v>
      </c>
      <c r="I6650" t="s">
        <v>129</v>
      </c>
      <c r="J6650" t="s">
        <v>130</v>
      </c>
      <c r="K6650" t="s">
        <v>131</v>
      </c>
      <c r="L6650" t="s">
        <v>18223</v>
      </c>
      <c r="M6650" t="s">
        <v>18224</v>
      </c>
      <c r="N6650">
        <v>1.0263888880000001</v>
      </c>
      <c r="O6650">
        <v>0</v>
      </c>
      <c r="P6650">
        <v>1</v>
      </c>
      <c r="Q6650">
        <v>0</v>
      </c>
      <c r="R6650">
        <v>78</v>
      </c>
      <c r="S6650">
        <v>0</v>
      </c>
      <c r="T6650">
        <v>0</v>
      </c>
      <c r="U6650">
        <v>0</v>
      </c>
      <c r="V6650">
        <v>1.026389</v>
      </c>
      <c r="W6650">
        <v>0</v>
      </c>
      <c r="X6650">
        <v>80.058333000000005</v>
      </c>
      <c r="Y6650">
        <v>0</v>
      </c>
      <c r="Z6650">
        <v>0</v>
      </c>
    </row>
    <row r="6651" spans="1:26" x14ac:dyDescent="0.3">
      <c r="A6651">
        <v>2776572</v>
      </c>
      <c r="B6651">
        <v>1</v>
      </c>
      <c r="C6651" t="s">
        <v>77</v>
      </c>
      <c r="D6651" t="s">
        <v>124</v>
      </c>
      <c r="E6651" t="s">
        <v>158</v>
      </c>
      <c r="F6651" t="s">
        <v>18225</v>
      </c>
      <c r="G6651" t="s">
        <v>199</v>
      </c>
      <c r="H6651" t="s">
        <v>47</v>
      </c>
      <c r="I6651" t="s">
        <v>129</v>
      </c>
      <c r="J6651" t="s">
        <v>130</v>
      </c>
      <c r="K6651" t="s">
        <v>131</v>
      </c>
      <c r="L6651" t="s">
        <v>18226</v>
      </c>
      <c r="M6651" t="s">
        <v>18227</v>
      </c>
      <c r="N6651">
        <v>2.9766666659999999</v>
      </c>
      <c r="O6651">
        <v>30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89.3</v>
      </c>
      <c r="V6651">
        <v>0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2776541</v>
      </c>
      <c r="B6652">
        <v>1</v>
      </c>
      <c r="C6652" t="s">
        <v>77</v>
      </c>
      <c r="D6652" t="s">
        <v>124</v>
      </c>
      <c r="E6652" t="s">
        <v>126</v>
      </c>
      <c r="F6652" t="s">
        <v>17328</v>
      </c>
      <c r="G6652" t="s">
        <v>128</v>
      </c>
      <c r="H6652" t="s">
        <v>46</v>
      </c>
      <c r="I6652" t="s">
        <v>129</v>
      </c>
      <c r="J6652" t="s">
        <v>130</v>
      </c>
      <c r="K6652" t="s">
        <v>131</v>
      </c>
      <c r="L6652" t="s">
        <v>18228</v>
      </c>
      <c r="M6652" t="s">
        <v>18229</v>
      </c>
      <c r="N6652">
        <v>6.13</v>
      </c>
      <c r="O6652">
        <v>0</v>
      </c>
      <c r="P6652">
        <v>293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1796.09</v>
      </c>
      <c r="W6652">
        <v>0</v>
      </c>
      <c r="X6652">
        <v>0</v>
      </c>
      <c r="Y6652">
        <v>0</v>
      </c>
      <c r="Z6652">
        <v>0</v>
      </c>
    </row>
    <row r="6653" spans="1:26" x14ac:dyDescent="0.3">
      <c r="A6653">
        <v>2776447</v>
      </c>
      <c r="B6653">
        <v>1</v>
      </c>
      <c r="C6653" t="s">
        <v>76</v>
      </c>
      <c r="D6653" t="s">
        <v>78</v>
      </c>
      <c r="E6653" t="s">
        <v>153</v>
      </c>
      <c r="F6653" t="s">
        <v>489</v>
      </c>
      <c r="G6653" t="s">
        <v>155</v>
      </c>
      <c r="H6653" t="s">
        <v>46</v>
      </c>
      <c r="I6653" t="s">
        <v>129</v>
      </c>
      <c r="J6653" t="s">
        <v>130</v>
      </c>
      <c r="K6653" t="s">
        <v>131</v>
      </c>
      <c r="L6653" t="s">
        <v>18230</v>
      </c>
      <c r="M6653" t="s">
        <v>18231</v>
      </c>
      <c r="N6653">
        <v>3.6263888880000001</v>
      </c>
      <c r="O6653">
        <v>0</v>
      </c>
      <c r="P6653">
        <v>11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39.890278000000002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2776454</v>
      </c>
      <c r="B6654">
        <v>1</v>
      </c>
      <c r="C6654" t="s">
        <v>76</v>
      </c>
      <c r="D6654" t="s">
        <v>99</v>
      </c>
      <c r="E6654" t="s">
        <v>126</v>
      </c>
      <c r="F6654" t="s">
        <v>18232</v>
      </c>
      <c r="G6654" t="s">
        <v>206</v>
      </c>
      <c r="H6654" t="s">
        <v>46</v>
      </c>
      <c r="I6654" t="s">
        <v>129</v>
      </c>
      <c r="J6654" t="s">
        <v>130</v>
      </c>
      <c r="K6654" t="s">
        <v>131</v>
      </c>
      <c r="L6654" t="s">
        <v>18233</v>
      </c>
      <c r="M6654" t="s">
        <v>18234</v>
      </c>
      <c r="N6654">
        <v>0.78722222200000003</v>
      </c>
      <c r="O6654">
        <v>0</v>
      </c>
      <c r="P6654">
        <v>6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4.7233330000000002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2776455</v>
      </c>
      <c r="B6655">
        <v>1</v>
      </c>
      <c r="C6655" t="s">
        <v>77</v>
      </c>
      <c r="D6655" t="s">
        <v>124</v>
      </c>
      <c r="E6655" t="s">
        <v>153</v>
      </c>
      <c r="F6655" t="s">
        <v>18235</v>
      </c>
      <c r="G6655" t="s">
        <v>206</v>
      </c>
      <c r="H6655" t="s">
        <v>46</v>
      </c>
      <c r="I6655" t="s">
        <v>129</v>
      </c>
      <c r="J6655" t="s">
        <v>130</v>
      </c>
      <c r="K6655" t="s">
        <v>131</v>
      </c>
      <c r="L6655" t="s">
        <v>18236</v>
      </c>
      <c r="M6655" t="s">
        <v>18237</v>
      </c>
      <c r="N6655">
        <v>2.7061111109999998</v>
      </c>
      <c r="O6655">
        <v>0</v>
      </c>
      <c r="P6655">
        <v>1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2.7061109999999999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2776466</v>
      </c>
      <c r="B6656">
        <v>1</v>
      </c>
      <c r="C6656" t="s">
        <v>77</v>
      </c>
      <c r="D6656" t="s">
        <v>118</v>
      </c>
      <c r="E6656" t="s">
        <v>167</v>
      </c>
      <c r="F6656" t="s">
        <v>18238</v>
      </c>
      <c r="G6656" t="s">
        <v>160</v>
      </c>
      <c r="H6656" t="s">
        <v>46</v>
      </c>
      <c r="I6656" t="s">
        <v>129</v>
      </c>
      <c r="J6656" t="s">
        <v>130</v>
      </c>
      <c r="K6656" t="s">
        <v>131</v>
      </c>
      <c r="L6656" t="s">
        <v>18239</v>
      </c>
      <c r="M6656" t="s">
        <v>18240</v>
      </c>
      <c r="N6656">
        <v>1.1205555549999999</v>
      </c>
      <c r="O6656">
        <v>0</v>
      </c>
      <c r="P6656">
        <v>16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17.928889000000002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2776460</v>
      </c>
      <c r="B6657">
        <v>1</v>
      </c>
      <c r="C6657" t="s">
        <v>76</v>
      </c>
      <c r="D6657" t="s">
        <v>102</v>
      </c>
      <c r="E6657" t="s">
        <v>167</v>
      </c>
      <c r="F6657" t="s">
        <v>17307</v>
      </c>
      <c r="G6657" t="s">
        <v>195</v>
      </c>
      <c r="H6657" t="s">
        <v>46</v>
      </c>
      <c r="I6657" t="s">
        <v>129</v>
      </c>
      <c r="J6657" t="s">
        <v>130</v>
      </c>
      <c r="K6657" t="s">
        <v>131</v>
      </c>
      <c r="L6657" t="s">
        <v>18241</v>
      </c>
      <c r="M6657" t="s">
        <v>18242</v>
      </c>
      <c r="N6657">
        <v>1.088333333</v>
      </c>
      <c r="O6657">
        <v>0</v>
      </c>
      <c r="P6657">
        <v>12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13.06</v>
      </c>
      <c r="W6657">
        <v>0</v>
      </c>
      <c r="X6657">
        <v>0</v>
      </c>
      <c r="Y6657">
        <v>0</v>
      </c>
      <c r="Z6657">
        <v>0</v>
      </c>
    </row>
    <row r="6658" spans="1:26" x14ac:dyDescent="0.3">
      <c r="A6658">
        <v>2776484</v>
      </c>
      <c r="B6658">
        <v>1</v>
      </c>
      <c r="C6658" t="s">
        <v>76</v>
      </c>
      <c r="D6658" t="s">
        <v>92</v>
      </c>
      <c r="E6658" t="s">
        <v>153</v>
      </c>
      <c r="F6658" t="s">
        <v>18243</v>
      </c>
      <c r="G6658" t="s">
        <v>155</v>
      </c>
      <c r="H6658" t="s">
        <v>46</v>
      </c>
      <c r="I6658" t="s">
        <v>129</v>
      </c>
      <c r="J6658" t="s">
        <v>130</v>
      </c>
      <c r="K6658" t="s">
        <v>131</v>
      </c>
      <c r="L6658" t="s">
        <v>18244</v>
      </c>
      <c r="M6658" t="s">
        <v>18245</v>
      </c>
      <c r="N6658">
        <v>1.6958333329999999</v>
      </c>
      <c r="O6658">
        <v>0</v>
      </c>
      <c r="P6658">
        <v>0</v>
      </c>
      <c r="Q6658">
        <v>0</v>
      </c>
      <c r="R6658">
        <v>1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1.6958329999999999</v>
      </c>
      <c r="Y6658">
        <v>0</v>
      </c>
      <c r="Z6658">
        <v>0</v>
      </c>
    </row>
    <row r="6659" spans="1:26" x14ac:dyDescent="0.3">
      <c r="A6659">
        <v>2776461</v>
      </c>
      <c r="B6659">
        <v>1</v>
      </c>
      <c r="C6659" t="s">
        <v>76</v>
      </c>
      <c r="D6659" t="s">
        <v>106</v>
      </c>
      <c r="E6659" t="s">
        <v>153</v>
      </c>
      <c r="F6659" t="s">
        <v>18246</v>
      </c>
      <c r="G6659" t="s">
        <v>249</v>
      </c>
      <c r="H6659" t="s">
        <v>46</v>
      </c>
      <c r="I6659" t="s">
        <v>129</v>
      </c>
      <c r="J6659" t="s">
        <v>130</v>
      </c>
      <c r="K6659" t="s">
        <v>131</v>
      </c>
      <c r="L6659" t="s">
        <v>18247</v>
      </c>
      <c r="M6659" t="s">
        <v>18248</v>
      </c>
      <c r="N6659">
        <v>1.488888888</v>
      </c>
      <c r="O6659">
        <v>0</v>
      </c>
      <c r="P6659">
        <v>2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2.9777779999999998</v>
      </c>
      <c r="W6659">
        <v>0</v>
      </c>
      <c r="X6659">
        <v>0</v>
      </c>
      <c r="Y6659">
        <v>0</v>
      </c>
      <c r="Z6659">
        <v>0</v>
      </c>
    </row>
    <row r="6660" spans="1:26" x14ac:dyDescent="0.3">
      <c r="A6660">
        <v>2776487</v>
      </c>
      <c r="B6660">
        <v>1</v>
      </c>
      <c r="C6660" t="s">
        <v>76</v>
      </c>
      <c r="D6660" t="s">
        <v>92</v>
      </c>
      <c r="E6660" t="s">
        <v>153</v>
      </c>
      <c r="F6660" t="s">
        <v>18249</v>
      </c>
      <c r="G6660" t="s">
        <v>155</v>
      </c>
      <c r="H6660" t="s">
        <v>46</v>
      </c>
      <c r="I6660" t="s">
        <v>129</v>
      </c>
      <c r="J6660" t="s">
        <v>130</v>
      </c>
      <c r="K6660" t="s">
        <v>131</v>
      </c>
      <c r="L6660" t="s">
        <v>18250</v>
      </c>
      <c r="M6660" t="s">
        <v>18251</v>
      </c>
      <c r="N6660">
        <v>1.7441666659999999</v>
      </c>
      <c r="O6660">
        <v>0</v>
      </c>
      <c r="P6660">
        <v>0</v>
      </c>
      <c r="Q6660">
        <v>0</v>
      </c>
      <c r="R6660">
        <v>1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1.744167</v>
      </c>
      <c r="Y6660">
        <v>0</v>
      </c>
      <c r="Z6660">
        <v>0</v>
      </c>
    </row>
    <row r="6661" spans="1:26" x14ac:dyDescent="0.3">
      <c r="A6661">
        <v>2776482</v>
      </c>
      <c r="B6661">
        <v>1</v>
      </c>
      <c r="C6661" t="s">
        <v>76</v>
      </c>
      <c r="D6661" t="s">
        <v>104</v>
      </c>
      <c r="E6661" t="s">
        <v>126</v>
      </c>
      <c r="F6661" t="s">
        <v>18252</v>
      </c>
      <c r="G6661" t="s">
        <v>128</v>
      </c>
      <c r="H6661" t="s">
        <v>46</v>
      </c>
      <c r="I6661" t="s">
        <v>129</v>
      </c>
      <c r="J6661" t="s">
        <v>130</v>
      </c>
      <c r="K6661" t="s">
        <v>131</v>
      </c>
      <c r="L6661" t="s">
        <v>18253</v>
      </c>
      <c r="M6661" t="s">
        <v>18254</v>
      </c>
      <c r="N6661">
        <v>4.3438888880000004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4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17.375556</v>
      </c>
    </row>
    <row r="6662" spans="1:26" x14ac:dyDescent="0.3">
      <c r="A6662">
        <v>2776489</v>
      </c>
      <c r="B6662">
        <v>1</v>
      </c>
      <c r="C6662" t="s">
        <v>77</v>
      </c>
      <c r="D6662" t="s">
        <v>119</v>
      </c>
      <c r="E6662" t="s">
        <v>158</v>
      </c>
      <c r="F6662" t="s">
        <v>1612</v>
      </c>
      <c r="G6662" t="s">
        <v>199</v>
      </c>
      <c r="H6662" t="s">
        <v>47</v>
      </c>
      <c r="I6662" t="s">
        <v>129</v>
      </c>
      <c r="J6662" t="s">
        <v>130</v>
      </c>
      <c r="K6662" t="s">
        <v>131</v>
      </c>
      <c r="L6662" t="s">
        <v>18255</v>
      </c>
      <c r="M6662" t="s">
        <v>18256</v>
      </c>
      <c r="N6662">
        <v>1.1399999999999999</v>
      </c>
      <c r="O6662">
        <v>1</v>
      </c>
      <c r="P6662">
        <v>174</v>
      </c>
      <c r="Q6662">
        <v>0</v>
      </c>
      <c r="R6662">
        <v>0</v>
      </c>
      <c r="S6662">
        <v>0</v>
      </c>
      <c r="T6662">
        <v>0</v>
      </c>
      <c r="U6662">
        <v>1.1399999999999999</v>
      </c>
      <c r="V6662">
        <v>198.36</v>
      </c>
      <c r="W6662">
        <v>0</v>
      </c>
      <c r="X6662">
        <v>0</v>
      </c>
      <c r="Y6662">
        <v>0</v>
      </c>
      <c r="Z6662">
        <v>0</v>
      </c>
    </row>
    <row r="6663" spans="1:26" x14ac:dyDescent="0.3">
      <c r="A6663">
        <v>2776488</v>
      </c>
      <c r="B6663">
        <v>1</v>
      </c>
      <c r="C6663" t="s">
        <v>76</v>
      </c>
      <c r="D6663" t="s">
        <v>97</v>
      </c>
      <c r="E6663" t="s">
        <v>126</v>
      </c>
      <c r="F6663" t="s">
        <v>18257</v>
      </c>
      <c r="G6663" t="s">
        <v>160</v>
      </c>
      <c r="H6663" t="s">
        <v>46</v>
      </c>
      <c r="I6663" t="s">
        <v>129</v>
      </c>
      <c r="J6663" t="s">
        <v>130</v>
      </c>
      <c r="K6663" t="s">
        <v>131</v>
      </c>
      <c r="L6663" t="s">
        <v>18258</v>
      </c>
      <c r="M6663" t="s">
        <v>18259</v>
      </c>
      <c r="N6663">
        <v>1.3333333329999999</v>
      </c>
      <c r="O6663">
        <v>0</v>
      </c>
      <c r="P6663">
        <v>86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114.666667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2776507</v>
      </c>
      <c r="B6664">
        <v>1</v>
      </c>
      <c r="C6664" t="s">
        <v>76</v>
      </c>
      <c r="D6664" t="s">
        <v>99</v>
      </c>
      <c r="E6664" t="s">
        <v>153</v>
      </c>
      <c r="F6664" t="s">
        <v>18260</v>
      </c>
      <c r="G6664" t="s">
        <v>249</v>
      </c>
      <c r="H6664" t="s">
        <v>46</v>
      </c>
      <c r="I6664" t="s">
        <v>129</v>
      </c>
      <c r="J6664" t="s">
        <v>130</v>
      </c>
      <c r="K6664" t="s">
        <v>131</v>
      </c>
      <c r="L6664" t="s">
        <v>18261</v>
      </c>
      <c r="M6664" t="s">
        <v>18262</v>
      </c>
      <c r="N6664">
        <v>0.80694444399999998</v>
      </c>
      <c r="O6664">
        <v>0</v>
      </c>
      <c r="P6664">
        <v>1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0.80694399999999999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2776490</v>
      </c>
      <c r="B6665">
        <v>1</v>
      </c>
      <c r="C6665" t="s">
        <v>76</v>
      </c>
      <c r="D6665" t="s">
        <v>93</v>
      </c>
      <c r="E6665" t="s">
        <v>167</v>
      </c>
      <c r="F6665" t="s">
        <v>18263</v>
      </c>
      <c r="G6665" t="s">
        <v>348</v>
      </c>
      <c r="H6665" t="s">
        <v>46</v>
      </c>
      <c r="I6665" t="s">
        <v>129</v>
      </c>
      <c r="J6665" t="s">
        <v>130</v>
      </c>
      <c r="K6665" t="s">
        <v>142</v>
      </c>
      <c r="L6665" t="s">
        <v>18264</v>
      </c>
      <c r="M6665" t="s">
        <v>18265</v>
      </c>
      <c r="N6665">
        <v>1.3863888879999999</v>
      </c>
      <c r="O6665">
        <v>0</v>
      </c>
      <c r="P6665">
        <v>225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311.9375</v>
      </c>
      <c r="W6665">
        <v>0</v>
      </c>
      <c r="X6665">
        <v>0</v>
      </c>
      <c r="Y6665">
        <v>0</v>
      </c>
      <c r="Z6665">
        <v>0</v>
      </c>
    </row>
    <row r="6666" spans="1:26" x14ac:dyDescent="0.3">
      <c r="A6666">
        <v>2776495</v>
      </c>
      <c r="B6666">
        <v>1</v>
      </c>
      <c r="C6666" t="s">
        <v>76</v>
      </c>
      <c r="D6666" t="s">
        <v>107</v>
      </c>
      <c r="E6666" t="s">
        <v>167</v>
      </c>
      <c r="F6666" t="s">
        <v>18266</v>
      </c>
      <c r="G6666" t="s">
        <v>344</v>
      </c>
      <c r="H6666" t="s">
        <v>46</v>
      </c>
      <c r="I6666" t="s">
        <v>129</v>
      </c>
      <c r="J6666" t="s">
        <v>130</v>
      </c>
      <c r="K6666" t="s">
        <v>142</v>
      </c>
      <c r="L6666" t="s">
        <v>18267</v>
      </c>
      <c r="M6666" t="s">
        <v>18268</v>
      </c>
      <c r="N6666">
        <v>0.44527777699999999</v>
      </c>
      <c r="O6666">
        <v>0</v>
      </c>
      <c r="P6666">
        <v>128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56.995555000000003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2776498</v>
      </c>
      <c r="B6667">
        <v>1</v>
      </c>
      <c r="C6667" t="s">
        <v>76</v>
      </c>
      <c r="D6667" t="s">
        <v>107</v>
      </c>
      <c r="E6667" t="s">
        <v>126</v>
      </c>
      <c r="F6667" t="s">
        <v>18269</v>
      </c>
      <c r="G6667" t="s">
        <v>344</v>
      </c>
      <c r="H6667" t="s">
        <v>46</v>
      </c>
      <c r="I6667" t="s">
        <v>129</v>
      </c>
      <c r="J6667" t="s">
        <v>130</v>
      </c>
      <c r="K6667" t="s">
        <v>142</v>
      </c>
      <c r="L6667" t="s">
        <v>18270</v>
      </c>
      <c r="M6667" t="s">
        <v>18271</v>
      </c>
      <c r="N6667">
        <v>0.36833333299999999</v>
      </c>
      <c r="O6667">
        <v>0</v>
      </c>
      <c r="P6667">
        <v>427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157.278333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2776500</v>
      </c>
      <c r="B6668">
        <v>1</v>
      </c>
      <c r="C6668" t="s">
        <v>77</v>
      </c>
      <c r="D6668" t="s">
        <v>110</v>
      </c>
      <c r="E6668" t="s">
        <v>158</v>
      </c>
      <c r="F6668" t="s">
        <v>6674</v>
      </c>
      <c r="G6668" t="s">
        <v>348</v>
      </c>
      <c r="H6668" t="s">
        <v>47</v>
      </c>
      <c r="I6668" t="s">
        <v>129</v>
      </c>
      <c r="J6668" t="s">
        <v>130</v>
      </c>
      <c r="K6668" t="s">
        <v>142</v>
      </c>
      <c r="L6668" t="s">
        <v>18272</v>
      </c>
      <c r="M6668" t="s">
        <v>18273</v>
      </c>
      <c r="N6668">
        <v>5.3280555549999997</v>
      </c>
      <c r="O6668">
        <v>0</v>
      </c>
      <c r="P6668">
        <v>0</v>
      </c>
      <c r="Q6668">
        <v>0</v>
      </c>
      <c r="R6668">
        <v>0</v>
      </c>
      <c r="S6668">
        <v>8</v>
      </c>
      <c r="T6668">
        <v>595</v>
      </c>
      <c r="U6668">
        <v>0</v>
      </c>
      <c r="V6668">
        <v>0</v>
      </c>
      <c r="W6668">
        <v>0</v>
      </c>
      <c r="X6668">
        <v>0</v>
      </c>
      <c r="Y6668">
        <v>42.624443999999997</v>
      </c>
      <c r="Z6668">
        <v>3170.1930550000002</v>
      </c>
    </row>
    <row r="6669" spans="1:26" x14ac:dyDescent="0.3">
      <c r="A6669">
        <v>2776502</v>
      </c>
      <c r="B6669">
        <v>1</v>
      </c>
      <c r="C6669" t="s">
        <v>76</v>
      </c>
      <c r="D6669" t="s">
        <v>90</v>
      </c>
      <c r="E6669" t="s">
        <v>145</v>
      </c>
      <c r="F6669" t="s">
        <v>18274</v>
      </c>
      <c r="G6669" t="s">
        <v>160</v>
      </c>
      <c r="H6669" t="s">
        <v>46</v>
      </c>
      <c r="I6669" t="s">
        <v>129</v>
      </c>
      <c r="J6669" t="s">
        <v>130</v>
      </c>
      <c r="K6669" t="s">
        <v>131</v>
      </c>
      <c r="L6669" t="s">
        <v>18275</v>
      </c>
      <c r="M6669" t="s">
        <v>18276</v>
      </c>
      <c r="N6669">
        <v>0.705555555</v>
      </c>
      <c r="O6669">
        <v>0</v>
      </c>
      <c r="P6669">
        <v>21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14.816667000000001</v>
      </c>
      <c r="W6669">
        <v>0</v>
      </c>
      <c r="X6669">
        <v>0</v>
      </c>
      <c r="Y6669">
        <v>0</v>
      </c>
      <c r="Z6669">
        <v>0</v>
      </c>
    </row>
    <row r="6670" spans="1:26" x14ac:dyDescent="0.3">
      <c r="A6670">
        <v>2776535</v>
      </c>
      <c r="B6670">
        <v>1</v>
      </c>
      <c r="C6670" t="s">
        <v>77</v>
      </c>
      <c r="D6670" t="s">
        <v>123</v>
      </c>
      <c r="E6670" t="s">
        <v>153</v>
      </c>
      <c r="F6670" t="s">
        <v>18277</v>
      </c>
      <c r="G6670" t="s">
        <v>206</v>
      </c>
      <c r="H6670" t="s">
        <v>46</v>
      </c>
      <c r="I6670" t="s">
        <v>129</v>
      </c>
      <c r="J6670" t="s">
        <v>130</v>
      </c>
      <c r="K6670" t="s">
        <v>131</v>
      </c>
      <c r="L6670" t="s">
        <v>18278</v>
      </c>
      <c r="M6670" t="s">
        <v>18279</v>
      </c>
      <c r="N6670">
        <v>5.2230555550000002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5.2230559999999997</v>
      </c>
      <c r="W6670">
        <v>0</v>
      </c>
      <c r="X6670">
        <v>0</v>
      </c>
      <c r="Y6670">
        <v>0</v>
      </c>
      <c r="Z6670">
        <v>0</v>
      </c>
    </row>
    <row r="6671" spans="1:26" x14ac:dyDescent="0.3">
      <c r="A6671">
        <v>2776511</v>
      </c>
      <c r="B6671">
        <v>1</v>
      </c>
      <c r="C6671" t="s">
        <v>76</v>
      </c>
      <c r="D6671" t="s">
        <v>91</v>
      </c>
      <c r="E6671" t="s">
        <v>126</v>
      </c>
      <c r="F6671" t="s">
        <v>18280</v>
      </c>
      <c r="G6671" t="s">
        <v>160</v>
      </c>
      <c r="H6671" t="s">
        <v>46</v>
      </c>
      <c r="I6671" t="s">
        <v>129</v>
      </c>
      <c r="J6671" t="s">
        <v>130</v>
      </c>
      <c r="K6671" t="s">
        <v>131</v>
      </c>
      <c r="L6671" t="s">
        <v>18281</v>
      </c>
      <c r="M6671" t="s">
        <v>18282</v>
      </c>
      <c r="N6671">
        <v>0.47166666600000001</v>
      </c>
      <c r="O6671">
        <v>0</v>
      </c>
      <c r="P6671">
        <v>238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112.25666699999999</v>
      </c>
      <c r="W6671">
        <v>0</v>
      </c>
      <c r="X6671">
        <v>0</v>
      </c>
      <c r="Y6671">
        <v>0</v>
      </c>
      <c r="Z6671">
        <v>0</v>
      </c>
    </row>
    <row r="6672" spans="1:26" x14ac:dyDescent="0.3">
      <c r="A6672">
        <v>2776512</v>
      </c>
      <c r="B6672">
        <v>1</v>
      </c>
      <c r="C6672" t="s">
        <v>76</v>
      </c>
      <c r="D6672" t="s">
        <v>96</v>
      </c>
      <c r="E6672" t="s">
        <v>158</v>
      </c>
      <c r="F6672" t="s">
        <v>18283</v>
      </c>
      <c r="G6672" t="s">
        <v>199</v>
      </c>
      <c r="H6672" t="s">
        <v>47</v>
      </c>
      <c r="I6672" t="s">
        <v>129</v>
      </c>
      <c r="J6672" t="s">
        <v>130</v>
      </c>
      <c r="K6672" t="s">
        <v>131</v>
      </c>
      <c r="L6672" t="s">
        <v>18284</v>
      </c>
      <c r="M6672" t="s">
        <v>18285</v>
      </c>
      <c r="N6672">
        <v>0.375</v>
      </c>
      <c r="O6672">
        <v>3</v>
      </c>
      <c r="P6672">
        <v>1119</v>
      </c>
      <c r="Q6672">
        <v>0</v>
      </c>
      <c r="R6672">
        <v>0</v>
      </c>
      <c r="S6672">
        <v>0</v>
      </c>
      <c r="T6672">
        <v>0</v>
      </c>
      <c r="U6672">
        <v>1.125</v>
      </c>
      <c r="V6672">
        <v>419.625</v>
      </c>
      <c r="W6672">
        <v>0</v>
      </c>
      <c r="X6672">
        <v>0</v>
      </c>
      <c r="Y6672">
        <v>0</v>
      </c>
      <c r="Z6672">
        <v>0</v>
      </c>
    </row>
    <row r="6673" spans="1:26" x14ac:dyDescent="0.3">
      <c r="A6673">
        <v>2776518</v>
      </c>
      <c r="B6673">
        <v>1</v>
      </c>
      <c r="C6673" t="s">
        <v>77</v>
      </c>
      <c r="D6673" t="s">
        <v>109</v>
      </c>
      <c r="E6673" t="s">
        <v>163</v>
      </c>
      <c r="F6673" t="s">
        <v>18286</v>
      </c>
      <c r="G6673" t="s">
        <v>199</v>
      </c>
      <c r="H6673" t="s">
        <v>47</v>
      </c>
      <c r="I6673" t="s">
        <v>129</v>
      </c>
      <c r="J6673" t="s">
        <v>130</v>
      </c>
      <c r="K6673" t="s">
        <v>131</v>
      </c>
      <c r="L6673" t="s">
        <v>18287</v>
      </c>
      <c r="M6673" t="s">
        <v>18288</v>
      </c>
      <c r="N6673">
        <v>0.5</v>
      </c>
      <c r="O6673">
        <v>0</v>
      </c>
      <c r="P6673">
        <v>0</v>
      </c>
      <c r="Q6673">
        <v>3</v>
      </c>
      <c r="R6673">
        <v>84</v>
      </c>
      <c r="S6673">
        <v>23</v>
      </c>
      <c r="T6673">
        <v>135</v>
      </c>
      <c r="U6673">
        <v>0</v>
      </c>
      <c r="V6673">
        <v>0</v>
      </c>
      <c r="W6673">
        <v>1.5</v>
      </c>
      <c r="X6673">
        <v>42</v>
      </c>
      <c r="Y6673">
        <v>11.5</v>
      </c>
      <c r="Z6673">
        <v>67.5</v>
      </c>
    </row>
    <row r="6674" spans="1:26" x14ac:dyDescent="0.3">
      <c r="A6674">
        <v>2776886</v>
      </c>
      <c r="B6674">
        <v>1</v>
      </c>
      <c r="C6674" t="s">
        <v>76</v>
      </c>
      <c r="D6674" t="s">
        <v>96</v>
      </c>
      <c r="E6674" t="s">
        <v>138</v>
      </c>
      <c r="F6674" t="s">
        <v>6723</v>
      </c>
      <c r="G6674" t="s">
        <v>344</v>
      </c>
      <c r="H6674" t="s">
        <v>47</v>
      </c>
      <c r="I6674" t="s">
        <v>129</v>
      </c>
      <c r="J6674" t="s">
        <v>130</v>
      </c>
      <c r="K6674" t="s">
        <v>142</v>
      </c>
      <c r="L6674" t="s">
        <v>18289</v>
      </c>
      <c r="M6674" t="s">
        <v>18290</v>
      </c>
      <c r="N6674">
        <v>6.3858333329999999</v>
      </c>
      <c r="O6674">
        <v>218</v>
      </c>
      <c r="P6674">
        <v>7576</v>
      </c>
      <c r="Q6674">
        <v>0</v>
      </c>
      <c r="R6674">
        <v>0</v>
      </c>
      <c r="S6674">
        <v>0</v>
      </c>
      <c r="T6674">
        <v>0</v>
      </c>
      <c r="U6674">
        <v>1392.1116669999999</v>
      </c>
      <c r="V6674">
        <v>48379.073331</v>
      </c>
      <c r="W6674">
        <v>0</v>
      </c>
      <c r="X6674">
        <v>0</v>
      </c>
      <c r="Y6674">
        <v>0</v>
      </c>
      <c r="Z6674">
        <v>0</v>
      </c>
    </row>
    <row r="6675" spans="1:26" x14ac:dyDescent="0.3">
      <c r="A6675">
        <v>2776525</v>
      </c>
      <c r="B6675">
        <v>1</v>
      </c>
      <c r="C6675" t="s">
        <v>76</v>
      </c>
      <c r="D6675" t="s">
        <v>79</v>
      </c>
      <c r="E6675" t="s">
        <v>138</v>
      </c>
      <c r="F6675" t="s">
        <v>18291</v>
      </c>
      <c r="G6675" t="s">
        <v>199</v>
      </c>
      <c r="H6675" t="s">
        <v>47</v>
      </c>
      <c r="I6675" t="s">
        <v>129</v>
      </c>
      <c r="J6675" t="s">
        <v>130</v>
      </c>
      <c r="K6675" t="s">
        <v>131</v>
      </c>
      <c r="L6675" t="s">
        <v>18292</v>
      </c>
      <c r="M6675" t="s">
        <v>18293</v>
      </c>
      <c r="N6675">
        <v>0.34666666600000001</v>
      </c>
      <c r="O6675">
        <v>98</v>
      </c>
      <c r="P6675">
        <v>3689</v>
      </c>
      <c r="Q6675">
        <v>0</v>
      </c>
      <c r="R6675">
        <v>0</v>
      </c>
      <c r="S6675">
        <v>0</v>
      </c>
      <c r="T6675">
        <v>0</v>
      </c>
      <c r="U6675">
        <v>33.973332999999997</v>
      </c>
      <c r="V6675">
        <v>1278.853331</v>
      </c>
      <c r="W6675">
        <v>0</v>
      </c>
      <c r="X6675">
        <v>0</v>
      </c>
      <c r="Y6675">
        <v>0</v>
      </c>
      <c r="Z6675">
        <v>0</v>
      </c>
    </row>
    <row r="6676" spans="1:26" x14ac:dyDescent="0.3">
      <c r="A6676">
        <v>2776526</v>
      </c>
      <c r="B6676">
        <v>1</v>
      </c>
      <c r="C6676" t="s">
        <v>77</v>
      </c>
      <c r="D6676" t="s">
        <v>108</v>
      </c>
      <c r="E6676" t="s">
        <v>222</v>
      </c>
      <c r="F6676" t="s">
        <v>17814</v>
      </c>
      <c r="G6676" t="s">
        <v>199</v>
      </c>
      <c r="H6676" t="s">
        <v>47</v>
      </c>
      <c r="I6676" t="s">
        <v>129</v>
      </c>
      <c r="J6676" t="s">
        <v>130</v>
      </c>
      <c r="K6676" t="s">
        <v>131</v>
      </c>
      <c r="L6676" t="s">
        <v>18294</v>
      </c>
      <c r="M6676" t="s">
        <v>18295</v>
      </c>
      <c r="N6676">
        <v>1.4955555549999999</v>
      </c>
      <c r="O6676">
        <v>0</v>
      </c>
      <c r="P6676">
        <v>0</v>
      </c>
      <c r="Q6676">
        <v>111</v>
      </c>
      <c r="R6676">
        <v>18</v>
      </c>
      <c r="S6676">
        <v>0</v>
      </c>
      <c r="T6676">
        <v>0</v>
      </c>
      <c r="U6676">
        <v>0</v>
      </c>
      <c r="V6676">
        <v>0</v>
      </c>
      <c r="W6676">
        <v>166.00666699999999</v>
      </c>
      <c r="X6676">
        <v>26.92</v>
      </c>
      <c r="Y6676">
        <v>0</v>
      </c>
      <c r="Z6676">
        <v>0</v>
      </c>
    </row>
    <row r="6677" spans="1:26" x14ac:dyDescent="0.3">
      <c r="A6677">
        <v>2776532</v>
      </c>
      <c r="B6677">
        <v>1</v>
      </c>
      <c r="C6677" t="s">
        <v>76</v>
      </c>
      <c r="D6677" t="s">
        <v>96</v>
      </c>
      <c r="E6677" t="s">
        <v>138</v>
      </c>
      <c r="F6677" t="s">
        <v>18296</v>
      </c>
      <c r="G6677" t="s">
        <v>344</v>
      </c>
      <c r="H6677" t="s">
        <v>47</v>
      </c>
      <c r="I6677" t="s">
        <v>129</v>
      </c>
      <c r="J6677" t="s">
        <v>130</v>
      </c>
      <c r="K6677" t="s">
        <v>142</v>
      </c>
      <c r="L6677" t="s">
        <v>18297</v>
      </c>
      <c r="M6677" t="s">
        <v>18298</v>
      </c>
      <c r="N6677">
        <v>6.8569444439999998</v>
      </c>
      <c r="O6677">
        <v>217</v>
      </c>
      <c r="P6677">
        <v>1911</v>
      </c>
      <c r="Q6677">
        <v>0</v>
      </c>
      <c r="R6677">
        <v>0</v>
      </c>
      <c r="S6677">
        <v>0</v>
      </c>
      <c r="T6677">
        <v>0</v>
      </c>
      <c r="U6677">
        <v>1487.956944</v>
      </c>
      <c r="V6677">
        <v>13103.620832000001</v>
      </c>
      <c r="W6677">
        <v>0</v>
      </c>
      <c r="X6677">
        <v>0</v>
      </c>
      <c r="Y6677">
        <v>0</v>
      </c>
      <c r="Z6677">
        <v>0</v>
      </c>
    </row>
    <row r="6678" spans="1:26" x14ac:dyDescent="0.3">
      <c r="A6678">
        <v>2776549</v>
      </c>
      <c r="B6678">
        <v>1</v>
      </c>
      <c r="C6678" t="s">
        <v>76</v>
      </c>
      <c r="D6678" t="s">
        <v>100</v>
      </c>
      <c r="E6678" t="s">
        <v>167</v>
      </c>
      <c r="F6678" t="s">
        <v>18299</v>
      </c>
      <c r="G6678" t="s">
        <v>195</v>
      </c>
      <c r="H6678" t="s">
        <v>46</v>
      </c>
      <c r="I6678" t="s">
        <v>129</v>
      </c>
      <c r="J6678" t="s">
        <v>130</v>
      </c>
      <c r="K6678" t="s">
        <v>131</v>
      </c>
      <c r="L6678" t="s">
        <v>18300</v>
      </c>
      <c r="M6678" t="s">
        <v>18301</v>
      </c>
      <c r="N6678">
        <v>0.37916666599999999</v>
      </c>
      <c r="O6678">
        <v>0</v>
      </c>
      <c r="P6678">
        <v>447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169.48750000000001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2776556</v>
      </c>
      <c r="B6679">
        <v>1</v>
      </c>
      <c r="C6679" t="s">
        <v>76</v>
      </c>
      <c r="D6679" t="s">
        <v>91</v>
      </c>
      <c r="E6679" t="s">
        <v>158</v>
      </c>
      <c r="F6679" t="s">
        <v>18302</v>
      </c>
      <c r="G6679" t="s">
        <v>264</v>
      </c>
      <c r="H6679" t="s">
        <v>47</v>
      </c>
      <c r="I6679" t="s">
        <v>129</v>
      </c>
      <c r="J6679" t="s">
        <v>130</v>
      </c>
      <c r="K6679" t="s">
        <v>131</v>
      </c>
      <c r="L6679" t="s">
        <v>18303</v>
      </c>
      <c r="M6679" t="s">
        <v>18304</v>
      </c>
      <c r="N6679">
        <v>5.3061111109999999</v>
      </c>
      <c r="O6679">
        <v>2</v>
      </c>
      <c r="P6679">
        <v>182</v>
      </c>
      <c r="Q6679">
        <v>0</v>
      </c>
      <c r="R6679">
        <v>0</v>
      </c>
      <c r="S6679">
        <v>0</v>
      </c>
      <c r="T6679">
        <v>0</v>
      </c>
      <c r="U6679">
        <v>10.612221999999999</v>
      </c>
      <c r="V6679">
        <v>965.712222</v>
      </c>
      <c r="W6679">
        <v>0</v>
      </c>
      <c r="X6679">
        <v>0</v>
      </c>
      <c r="Y6679">
        <v>0</v>
      </c>
      <c r="Z6679">
        <v>0</v>
      </c>
    </row>
    <row r="6680" spans="1:26" x14ac:dyDescent="0.3">
      <c r="A6680">
        <v>2776555</v>
      </c>
      <c r="B6680">
        <v>1</v>
      </c>
      <c r="C6680" t="s">
        <v>76</v>
      </c>
      <c r="D6680" t="s">
        <v>82</v>
      </c>
      <c r="E6680" t="s">
        <v>153</v>
      </c>
      <c r="F6680" t="s">
        <v>18305</v>
      </c>
      <c r="G6680" t="s">
        <v>206</v>
      </c>
      <c r="H6680" t="s">
        <v>46</v>
      </c>
      <c r="I6680" t="s">
        <v>129</v>
      </c>
      <c r="J6680" t="s">
        <v>130</v>
      </c>
      <c r="K6680" t="s">
        <v>131</v>
      </c>
      <c r="L6680" t="s">
        <v>18306</v>
      </c>
      <c r="M6680" t="s">
        <v>18307</v>
      </c>
      <c r="N6680">
        <v>5.1641666659999999</v>
      </c>
      <c r="O6680">
        <v>0</v>
      </c>
      <c r="P6680">
        <v>1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5.164167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2776554</v>
      </c>
      <c r="B6681">
        <v>1</v>
      </c>
      <c r="C6681" t="s">
        <v>76</v>
      </c>
      <c r="D6681" t="s">
        <v>80</v>
      </c>
      <c r="E6681" t="s">
        <v>158</v>
      </c>
      <c r="F6681" t="s">
        <v>16642</v>
      </c>
      <c r="G6681" t="s">
        <v>199</v>
      </c>
      <c r="H6681" t="s">
        <v>47</v>
      </c>
      <c r="I6681" t="s">
        <v>129</v>
      </c>
      <c r="J6681" t="s">
        <v>130</v>
      </c>
      <c r="K6681" t="s">
        <v>131</v>
      </c>
      <c r="L6681" t="s">
        <v>18308</v>
      </c>
      <c r="M6681" t="s">
        <v>18309</v>
      </c>
      <c r="N6681">
        <v>1.8402777770000001</v>
      </c>
      <c r="O6681">
        <v>37</v>
      </c>
      <c r="P6681">
        <v>3365</v>
      </c>
      <c r="Q6681">
        <v>0</v>
      </c>
      <c r="R6681">
        <v>0</v>
      </c>
      <c r="S6681">
        <v>0</v>
      </c>
      <c r="T6681">
        <v>0</v>
      </c>
      <c r="U6681">
        <v>68.090277999999998</v>
      </c>
      <c r="V6681">
        <v>6192.5347199999997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2776562</v>
      </c>
      <c r="B6682">
        <v>1</v>
      </c>
      <c r="C6682" t="s">
        <v>76</v>
      </c>
      <c r="D6682" t="s">
        <v>78</v>
      </c>
      <c r="E6682" t="s">
        <v>145</v>
      </c>
      <c r="F6682" t="s">
        <v>18310</v>
      </c>
      <c r="G6682" t="s">
        <v>578</v>
      </c>
      <c r="H6682" t="s">
        <v>46</v>
      </c>
      <c r="I6682" t="s">
        <v>129</v>
      </c>
      <c r="J6682" t="s">
        <v>15</v>
      </c>
      <c r="K6682" t="s">
        <v>131</v>
      </c>
      <c r="L6682" t="s">
        <v>18311</v>
      </c>
      <c r="M6682" t="s">
        <v>18312</v>
      </c>
      <c r="N6682">
        <v>7.43</v>
      </c>
      <c r="O6682">
        <v>0</v>
      </c>
      <c r="P6682">
        <v>9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66.87</v>
      </c>
      <c r="W6682">
        <v>0</v>
      </c>
      <c r="X6682">
        <v>0</v>
      </c>
      <c r="Y6682">
        <v>0</v>
      </c>
      <c r="Z6682">
        <v>0</v>
      </c>
    </row>
    <row r="6683" spans="1:26" x14ac:dyDescent="0.3">
      <c r="A6683">
        <v>2776563</v>
      </c>
      <c r="B6683">
        <v>1</v>
      </c>
      <c r="C6683" t="s">
        <v>76</v>
      </c>
      <c r="D6683" t="s">
        <v>90</v>
      </c>
      <c r="E6683" t="s">
        <v>167</v>
      </c>
      <c r="F6683" t="s">
        <v>18313</v>
      </c>
      <c r="G6683" t="s">
        <v>160</v>
      </c>
      <c r="H6683" t="s">
        <v>46</v>
      </c>
      <c r="I6683" t="s">
        <v>129</v>
      </c>
      <c r="J6683" t="s">
        <v>130</v>
      </c>
      <c r="K6683" t="s">
        <v>131</v>
      </c>
      <c r="L6683" t="s">
        <v>18314</v>
      </c>
      <c r="M6683" t="s">
        <v>18315</v>
      </c>
      <c r="N6683">
        <v>1.0900000000000001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266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289.94</v>
      </c>
    </row>
    <row r="6684" spans="1:26" x14ac:dyDescent="0.3">
      <c r="A6684">
        <v>2776565</v>
      </c>
      <c r="B6684">
        <v>1</v>
      </c>
      <c r="C6684" t="s">
        <v>76</v>
      </c>
      <c r="D6684" t="s">
        <v>95</v>
      </c>
      <c r="E6684" t="s">
        <v>126</v>
      </c>
      <c r="F6684" t="s">
        <v>18316</v>
      </c>
      <c r="G6684" t="s">
        <v>128</v>
      </c>
      <c r="H6684" t="s">
        <v>46</v>
      </c>
      <c r="I6684" t="s">
        <v>129</v>
      </c>
      <c r="J6684" t="s">
        <v>130</v>
      </c>
      <c r="K6684" t="s">
        <v>131</v>
      </c>
      <c r="L6684" t="s">
        <v>18317</v>
      </c>
      <c r="M6684" t="s">
        <v>18318</v>
      </c>
      <c r="N6684">
        <v>1.923333333</v>
      </c>
      <c r="O6684">
        <v>0</v>
      </c>
      <c r="P6684">
        <v>0</v>
      </c>
      <c r="Q6684">
        <v>0</v>
      </c>
      <c r="R6684">
        <v>15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28.85</v>
      </c>
      <c r="Y6684">
        <v>0</v>
      </c>
      <c r="Z6684">
        <v>0</v>
      </c>
    </row>
    <row r="6685" spans="1:26" x14ac:dyDescent="0.3">
      <c r="A6685">
        <v>2776573</v>
      </c>
      <c r="B6685">
        <v>1</v>
      </c>
      <c r="C6685" t="s">
        <v>76</v>
      </c>
      <c r="D6685" t="s">
        <v>94</v>
      </c>
      <c r="E6685" t="s">
        <v>126</v>
      </c>
      <c r="F6685" t="s">
        <v>18319</v>
      </c>
      <c r="G6685" t="s">
        <v>128</v>
      </c>
      <c r="H6685" t="s">
        <v>46</v>
      </c>
      <c r="I6685" t="s">
        <v>129</v>
      </c>
      <c r="J6685" t="s">
        <v>130</v>
      </c>
      <c r="K6685" t="s">
        <v>131</v>
      </c>
      <c r="L6685" t="s">
        <v>18320</v>
      </c>
      <c r="M6685" t="s">
        <v>18321</v>
      </c>
      <c r="N6685">
        <v>5.1866666659999998</v>
      </c>
      <c r="O6685">
        <v>0</v>
      </c>
      <c r="P6685">
        <v>41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212.653333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2776575</v>
      </c>
      <c r="B6686">
        <v>1</v>
      </c>
      <c r="C6686" t="s">
        <v>76</v>
      </c>
      <c r="D6686" t="s">
        <v>91</v>
      </c>
      <c r="E6686" t="s">
        <v>126</v>
      </c>
      <c r="F6686" t="s">
        <v>18322</v>
      </c>
      <c r="G6686" t="s">
        <v>160</v>
      </c>
      <c r="H6686" t="s">
        <v>46</v>
      </c>
      <c r="I6686" t="s">
        <v>129</v>
      </c>
      <c r="J6686" t="s">
        <v>130</v>
      </c>
      <c r="K6686" t="s">
        <v>131</v>
      </c>
      <c r="L6686" t="s">
        <v>18323</v>
      </c>
      <c r="M6686" t="s">
        <v>18324</v>
      </c>
      <c r="N6686">
        <v>2.1511111110000001</v>
      </c>
      <c r="O6686">
        <v>0</v>
      </c>
      <c r="P6686">
        <v>208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447.43111099999999</v>
      </c>
      <c r="W6686">
        <v>0</v>
      </c>
      <c r="X6686">
        <v>0</v>
      </c>
      <c r="Y6686">
        <v>0</v>
      </c>
      <c r="Z6686">
        <v>0</v>
      </c>
    </row>
    <row r="6687" spans="1:26" x14ac:dyDescent="0.3">
      <c r="A6687">
        <v>2776574</v>
      </c>
      <c r="B6687">
        <v>1</v>
      </c>
      <c r="C6687" t="s">
        <v>76</v>
      </c>
      <c r="D6687" t="s">
        <v>107</v>
      </c>
      <c r="E6687" t="s">
        <v>167</v>
      </c>
      <c r="F6687" t="s">
        <v>18325</v>
      </c>
      <c r="G6687" t="s">
        <v>348</v>
      </c>
      <c r="H6687" t="s">
        <v>46</v>
      </c>
      <c r="I6687" t="s">
        <v>129</v>
      </c>
      <c r="J6687" t="s">
        <v>130</v>
      </c>
      <c r="K6687" t="s">
        <v>142</v>
      </c>
      <c r="L6687" t="s">
        <v>18326</v>
      </c>
      <c r="M6687" t="s">
        <v>18327</v>
      </c>
      <c r="N6687">
        <v>0.78833333299999997</v>
      </c>
      <c r="O6687">
        <v>0</v>
      </c>
      <c r="P6687">
        <v>832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655.89333299999998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2776576</v>
      </c>
      <c r="B6688">
        <v>1</v>
      </c>
      <c r="C6688" t="s">
        <v>76</v>
      </c>
      <c r="D6688" t="s">
        <v>80</v>
      </c>
      <c r="E6688" t="s">
        <v>126</v>
      </c>
      <c r="F6688" t="s">
        <v>18328</v>
      </c>
      <c r="G6688" t="s">
        <v>128</v>
      </c>
      <c r="H6688" t="s">
        <v>46</v>
      </c>
      <c r="I6688" t="s">
        <v>129</v>
      </c>
      <c r="J6688" t="s">
        <v>130</v>
      </c>
      <c r="K6688" t="s">
        <v>131</v>
      </c>
      <c r="L6688" t="s">
        <v>18329</v>
      </c>
      <c r="M6688" t="s">
        <v>18330</v>
      </c>
      <c r="N6688">
        <v>5.17</v>
      </c>
      <c r="O6688">
        <v>0</v>
      </c>
      <c r="P6688">
        <v>94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485.98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2776592</v>
      </c>
      <c r="B6689">
        <v>1</v>
      </c>
      <c r="C6689" t="s">
        <v>76</v>
      </c>
      <c r="D6689" t="s">
        <v>92</v>
      </c>
      <c r="E6689" t="s">
        <v>153</v>
      </c>
      <c r="F6689" t="s">
        <v>18331</v>
      </c>
      <c r="G6689" t="s">
        <v>155</v>
      </c>
      <c r="H6689" t="s">
        <v>46</v>
      </c>
      <c r="I6689" t="s">
        <v>129</v>
      </c>
      <c r="J6689" t="s">
        <v>130</v>
      </c>
      <c r="K6689" t="s">
        <v>131</v>
      </c>
      <c r="L6689" t="s">
        <v>18332</v>
      </c>
      <c r="M6689" t="s">
        <v>18333</v>
      </c>
      <c r="N6689">
        <v>6.0930555550000003</v>
      </c>
      <c r="O6689">
        <v>0</v>
      </c>
      <c r="P6689">
        <v>0</v>
      </c>
      <c r="Q6689">
        <v>0</v>
      </c>
      <c r="R6689">
        <v>1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6.0930559999999998</v>
      </c>
      <c r="Y6689">
        <v>0</v>
      </c>
      <c r="Z6689">
        <v>0</v>
      </c>
    </row>
    <row r="6690" spans="1:26" x14ac:dyDescent="0.3">
      <c r="A6690">
        <v>2776598</v>
      </c>
      <c r="B6690">
        <v>1</v>
      </c>
      <c r="C6690" t="s">
        <v>76</v>
      </c>
      <c r="D6690" t="s">
        <v>78</v>
      </c>
      <c r="E6690" t="s">
        <v>167</v>
      </c>
      <c r="F6690" t="s">
        <v>1419</v>
      </c>
      <c r="G6690" t="s">
        <v>160</v>
      </c>
      <c r="H6690" t="s">
        <v>46</v>
      </c>
      <c r="I6690" t="s">
        <v>129</v>
      </c>
      <c r="J6690" t="s">
        <v>130</v>
      </c>
      <c r="K6690" t="s">
        <v>131</v>
      </c>
      <c r="L6690" t="s">
        <v>18334</v>
      </c>
      <c r="M6690" t="s">
        <v>18335</v>
      </c>
      <c r="N6690">
        <v>0.454444444</v>
      </c>
      <c r="O6690">
        <v>0</v>
      </c>
      <c r="P6690">
        <v>243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110.43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2776610</v>
      </c>
      <c r="B6691">
        <v>1</v>
      </c>
      <c r="C6691" t="s">
        <v>76</v>
      </c>
      <c r="D6691" t="s">
        <v>80</v>
      </c>
      <c r="E6691" t="s">
        <v>153</v>
      </c>
      <c r="F6691" t="s">
        <v>18336</v>
      </c>
      <c r="G6691" t="s">
        <v>206</v>
      </c>
      <c r="H6691" t="s">
        <v>46</v>
      </c>
      <c r="I6691" t="s">
        <v>129</v>
      </c>
      <c r="J6691" t="s">
        <v>130</v>
      </c>
      <c r="K6691" t="s">
        <v>131</v>
      </c>
      <c r="L6691" t="s">
        <v>18337</v>
      </c>
      <c r="M6691" t="s">
        <v>18338</v>
      </c>
      <c r="N6691">
        <v>2.852222222</v>
      </c>
      <c r="O6691">
        <v>0</v>
      </c>
      <c r="P6691">
        <v>2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5.7044439999999996</v>
      </c>
      <c r="W6691">
        <v>0</v>
      </c>
      <c r="X6691">
        <v>0</v>
      </c>
      <c r="Y6691">
        <v>0</v>
      </c>
      <c r="Z6691">
        <v>0</v>
      </c>
    </row>
    <row r="6692" spans="1:26" x14ac:dyDescent="0.3">
      <c r="A6692">
        <v>2776615</v>
      </c>
      <c r="B6692">
        <v>1</v>
      </c>
      <c r="C6692" t="s">
        <v>76</v>
      </c>
      <c r="D6692" t="s">
        <v>101</v>
      </c>
      <c r="E6692" t="s">
        <v>222</v>
      </c>
      <c r="F6692" t="s">
        <v>18339</v>
      </c>
      <c r="G6692" t="s">
        <v>199</v>
      </c>
      <c r="H6692" t="s">
        <v>47</v>
      </c>
      <c r="I6692" t="s">
        <v>339</v>
      </c>
      <c r="J6692" t="s">
        <v>130</v>
      </c>
      <c r="K6692" t="s">
        <v>131</v>
      </c>
      <c r="L6692" t="s">
        <v>18340</v>
      </c>
      <c r="M6692" t="s">
        <v>18341</v>
      </c>
      <c r="N6692">
        <v>1.5833333000000002E-2</v>
      </c>
      <c r="O6692">
        <v>399</v>
      </c>
      <c r="P6692">
        <v>32908</v>
      </c>
      <c r="Q6692">
        <v>0</v>
      </c>
      <c r="R6692">
        <v>0</v>
      </c>
      <c r="S6692">
        <v>0</v>
      </c>
      <c r="T6692">
        <v>0</v>
      </c>
      <c r="U6692">
        <v>6.3174999999999999</v>
      </c>
      <c r="V6692">
        <v>521.04332199999999</v>
      </c>
      <c r="W6692">
        <v>0</v>
      </c>
      <c r="X6692">
        <v>0</v>
      </c>
      <c r="Y6692">
        <v>0</v>
      </c>
      <c r="Z6692">
        <v>0</v>
      </c>
    </row>
    <row r="6693" spans="1:26" x14ac:dyDescent="0.3">
      <c r="A6693">
        <v>2776616</v>
      </c>
      <c r="B6693">
        <v>1</v>
      </c>
      <c r="C6693" t="s">
        <v>76</v>
      </c>
      <c r="D6693" t="s">
        <v>93</v>
      </c>
      <c r="E6693" t="s">
        <v>126</v>
      </c>
      <c r="F6693" t="s">
        <v>18342</v>
      </c>
      <c r="G6693" t="s">
        <v>348</v>
      </c>
      <c r="H6693" t="s">
        <v>46</v>
      </c>
      <c r="I6693" t="s">
        <v>129</v>
      </c>
      <c r="J6693" t="s">
        <v>130</v>
      </c>
      <c r="K6693" t="s">
        <v>142</v>
      </c>
      <c r="L6693" t="s">
        <v>18343</v>
      </c>
      <c r="M6693" t="s">
        <v>18344</v>
      </c>
      <c r="N6693">
        <v>3.8616666660000001</v>
      </c>
      <c r="O6693">
        <v>0</v>
      </c>
      <c r="P6693">
        <v>86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332.10333300000002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2776638</v>
      </c>
      <c r="B6694">
        <v>1</v>
      </c>
      <c r="C6694" t="s">
        <v>76</v>
      </c>
      <c r="D6694" t="s">
        <v>99</v>
      </c>
      <c r="E6694" t="s">
        <v>158</v>
      </c>
      <c r="F6694" t="s">
        <v>4493</v>
      </c>
      <c r="G6694" t="s">
        <v>199</v>
      </c>
      <c r="H6694" t="s">
        <v>47</v>
      </c>
      <c r="I6694" t="s">
        <v>129</v>
      </c>
      <c r="J6694" t="s">
        <v>130</v>
      </c>
      <c r="K6694" t="s">
        <v>131</v>
      </c>
      <c r="L6694" t="s">
        <v>18345</v>
      </c>
      <c r="M6694" t="s">
        <v>18346</v>
      </c>
      <c r="N6694">
        <v>1.7791666660000001</v>
      </c>
      <c r="O6694">
        <v>16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28.466667000000001</v>
      </c>
      <c r="V6694">
        <v>0</v>
      </c>
      <c r="W6694">
        <v>0</v>
      </c>
      <c r="X6694">
        <v>0</v>
      </c>
      <c r="Y6694">
        <v>0</v>
      </c>
      <c r="Z6694">
        <v>0</v>
      </c>
    </row>
    <row r="6695" spans="1:26" x14ac:dyDescent="0.3">
      <c r="A6695">
        <v>2776628</v>
      </c>
      <c r="B6695">
        <v>1</v>
      </c>
      <c r="C6695" t="s">
        <v>76</v>
      </c>
      <c r="D6695" t="s">
        <v>93</v>
      </c>
      <c r="E6695" t="s">
        <v>126</v>
      </c>
      <c r="F6695" t="s">
        <v>18347</v>
      </c>
      <c r="G6695" t="s">
        <v>348</v>
      </c>
      <c r="H6695" t="s">
        <v>46</v>
      </c>
      <c r="I6695" t="s">
        <v>129</v>
      </c>
      <c r="J6695" t="s">
        <v>130</v>
      </c>
      <c r="K6695" t="s">
        <v>142</v>
      </c>
      <c r="L6695" t="s">
        <v>18348</v>
      </c>
      <c r="M6695" t="s">
        <v>18349</v>
      </c>
      <c r="N6695">
        <v>3.520277777</v>
      </c>
      <c r="O6695">
        <v>0</v>
      </c>
      <c r="P6695">
        <v>14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49.283889000000002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2776635</v>
      </c>
      <c r="B6696">
        <v>1</v>
      </c>
      <c r="C6696" t="s">
        <v>76</v>
      </c>
      <c r="D6696" t="s">
        <v>79</v>
      </c>
      <c r="E6696" t="s">
        <v>153</v>
      </c>
      <c r="F6696" t="s">
        <v>18350</v>
      </c>
      <c r="G6696" t="s">
        <v>206</v>
      </c>
      <c r="H6696" t="s">
        <v>46</v>
      </c>
      <c r="I6696" t="s">
        <v>129</v>
      </c>
      <c r="J6696" t="s">
        <v>130</v>
      </c>
      <c r="K6696" t="s">
        <v>131</v>
      </c>
      <c r="L6696" t="s">
        <v>18351</v>
      </c>
      <c r="M6696" t="s">
        <v>18352</v>
      </c>
      <c r="N6696">
        <v>4.210555555</v>
      </c>
      <c r="O6696">
        <v>0</v>
      </c>
      <c r="P6696">
        <v>8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33.684443999999999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2776640</v>
      </c>
      <c r="B6697">
        <v>1</v>
      </c>
      <c r="C6697" t="s">
        <v>76</v>
      </c>
      <c r="D6697" t="s">
        <v>101</v>
      </c>
      <c r="E6697" t="s">
        <v>158</v>
      </c>
      <c r="F6697" t="s">
        <v>18353</v>
      </c>
      <c r="G6697" t="s">
        <v>199</v>
      </c>
      <c r="H6697" t="s">
        <v>47</v>
      </c>
      <c r="I6697" t="s">
        <v>129</v>
      </c>
      <c r="J6697" t="s">
        <v>130</v>
      </c>
      <c r="K6697" t="s">
        <v>131</v>
      </c>
      <c r="L6697" t="s">
        <v>18354</v>
      </c>
      <c r="M6697" t="s">
        <v>18355</v>
      </c>
      <c r="N6697">
        <v>1.1941666660000001</v>
      </c>
      <c r="O6697">
        <v>11</v>
      </c>
      <c r="P6697">
        <v>336</v>
      </c>
      <c r="Q6697">
        <v>0</v>
      </c>
      <c r="R6697">
        <v>0</v>
      </c>
      <c r="S6697">
        <v>0</v>
      </c>
      <c r="T6697">
        <v>0</v>
      </c>
      <c r="U6697">
        <v>13.135833</v>
      </c>
      <c r="V6697">
        <v>401.24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2776659</v>
      </c>
      <c r="B6698">
        <v>1</v>
      </c>
      <c r="C6698" t="s">
        <v>76</v>
      </c>
      <c r="D6698" t="s">
        <v>90</v>
      </c>
      <c r="E6698" t="s">
        <v>163</v>
      </c>
      <c r="F6698" t="s">
        <v>18356</v>
      </c>
      <c r="G6698" t="s">
        <v>264</v>
      </c>
      <c r="H6698" t="s">
        <v>47</v>
      </c>
      <c r="I6698" t="s">
        <v>129</v>
      </c>
      <c r="J6698" t="s">
        <v>130</v>
      </c>
      <c r="K6698" t="s">
        <v>131</v>
      </c>
      <c r="L6698" t="s">
        <v>18357</v>
      </c>
      <c r="M6698" t="s">
        <v>18358</v>
      </c>
      <c r="N6698">
        <v>4.4488888879999999</v>
      </c>
      <c r="O6698">
        <v>0</v>
      </c>
      <c r="P6698">
        <v>0</v>
      </c>
      <c r="Q6698">
        <v>0</v>
      </c>
      <c r="R6698">
        <v>0</v>
      </c>
      <c r="S6698">
        <v>16</v>
      </c>
      <c r="T6698">
        <v>13</v>
      </c>
      <c r="U6698">
        <v>0</v>
      </c>
      <c r="V6698">
        <v>0</v>
      </c>
      <c r="W6698">
        <v>0</v>
      </c>
      <c r="X6698">
        <v>0</v>
      </c>
      <c r="Y6698">
        <v>71.182221999999996</v>
      </c>
      <c r="Z6698">
        <v>57.835555999999997</v>
      </c>
    </row>
    <row r="6699" spans="1:26" x14ac:dyDescent="0.3">
      <c r="A6699">
        <v>2776654</v>
      </c>
      <c r="B6699">
        <v>1</v>
      </c>
      <c r="C6699" t="s">
        <v>76</v>
      </c>
      <c r="D6699" t="s">
        <v>105</v>
      </c>
      <c r="E6699" t="s">
        <v>153</v>
      </c>
      <c r="F6699" t="s">
        <v>18359</v>
      </c>
      <c r="G6699" t="s">
        <v>249</v>
      </c>
      <c r="H6699" t="s">
        <v>46</v>
      </c>
      <c r="I6699" t="s">
        <v>129</v>
      </c>
      <c r="J6699" t="s">
        <v>130</v>
      </c>
      <c r="K6699" t="s">
        <v>131</v>
      </c>
      <c r="L6699" t="s">
        <v>18360</v>
      </c>
      <c r="M6699" t="s">
        <v>18361</v>
      </c>
      <c r="N6699">
        <v>0.39694444400000001</v>
      </c>
      <c r="O6699">
        <v>0</v>
      </c>
      <c r="P6699">
        <v>0</v>
      </c>
      <c r="Q6699">
        <v>0</v>
      </c>
      <c r="R6699">
        <v>1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0.39694400000000002</v>
      </c>
      <c r="Y6699">
        <v>0</v>
      </c>
      <c r="Z6699">
        <v>0</v>
      </c>
    </row>
    <row r="6700" spans="1:26" x14ac:dyDescent="0.3">
      <c r="A6700">
        <v>2776649</v>
      </c>
      <c r="B6700">
        <v>1</v>
      </c>
      <c r="C6700" t="s">
        <v>76</v>
      </c>
      <c r="D6700" t="s">
        <v>84</v>
      </c>
      <c r="E6700" t="s">
        <v>138</v>
      </c>
      <c r="F6700" t="s">
        <v>922</v>
      </c>
      <c r="G6700" t="s">
        <v>732</v>
      </c>
      <c r="H6700" t="s">
        <v>47</v>
      </c>
      <c r="I6700" t="s">
        <v>129</v>
      </c>
      <c r="J6700" t="s">
        <v>130</v>
      </c>
      <c r="K6700" t="s">
        <v>131</v>
      </c>
      <c r="L6700" t="s">
        <v>18362</v>
      </c>
      <c r="M6700" t="s">
        <v>18363</v>
      </c>
      <c r="N6700">
        <v>4.0463888880000001</v>
      </c>
      <c r="O6700">
        <v>26</v>
      </c>
      <c r="P6700">
        <v>376</v>
      </c>
      <c r="Q6700">
        <v>0</v>
      </c>
      <c r="R6700">
        <v>0</v>
      </c>
      <c r="S6700">
        <v>0</v>
      </c>
      <c r="T6700">
        <v>0</v>
      </c>
      <c r="U6700">
        <v>105.20611100000001</v>
      </c>
      <c r="V6700">
        <v>1521.4422219999999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2776661</v>
      </c>
      <c r="B6701">
        <v>1</v>
      </c>
      <c r="C6701" t="s">
        <v>76</v>
      </c>
      <c r="D6701" t="s">
        <v>103</v>
      </c>
      <c r="E6701" t="s">
        <v>167</v>
      </c>
      <c r="F6701" t="s">
        <v>18364</v>
      </c>
      <c r="G6701" t="s">
        <v>160</v>
      </c>
      <c r="H6701" t="s">
        <v>46</v>
      </c>
      <c r="I6701" t="s">
        <v>129</v>
      </c>
      <c r="J6701" t="s">
        <v>130</v>
      </c>
      <c r="K6701" t="s">
        <v>131</v>
      </c>
      <c r="L6701" t="s">
        <v>18365</v>
      </c>
      <c r="M6701" t="s">
        <v>18366</v>
      </c>
      <c r="N6701">
        <v>1.851111111</v>
      </c>
      <c r="O6701">
        <v>0</v>
      </c>
      <c r="P6701">
        <v>0</v>
      </c>
      <c r="Q6701">
        <v>0</v>
      </c>
      <c r="R6701">
        <v>235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435.01111100000003</v>
      </c>
      <c r="Y6701">
        <v>0</v>
      </c>
      <c r="Z6701">
        <v>0</v>
      </c>
    </row>
    <row r="6702" spans="1:26" x14ac:dyDescent="0.3">
      <c r="A6702">
        <v>2776667</v>
      </c>
      <c r="B6702">
        <v>1</v>
      </c>
      <c r="C6702" t="s">
        <v>76</v>
      </c>
      <c r="D6702" t="s">
        <v>88</v>
      </c>
      <c r="E6702" t="s">
        <v>153</v>
      </c>
      <c r="F6702" t="s">
        <v>18367</v>
      </c>
      <c r="G6702" t="s">
        <v>249</v>
      </c>
      <c r="H6702" t="s">
        <v>46</v>
      </c>
      <c r="I6702" t="s">
        <v>129</v>
      </c>
      <c r="J6702" t="s">
        <v>130</v>
      </c>
      <c r="K6702" t="s">
        <v>131</v>
      </c>
      <c r="L6702" t="s">
        <v>18368</v>
      </c>
      <c r="M6702" t="s">
        <v>18369</v>
      </c>
      <c r="N6702">
        <v>2.8058333329999998</v>
      </c>
      <c r="O6702">
        <v>0</v>
      </c>
      <c r="P6702">
        <v>1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2.8058329999999998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2776670</v>
      </c>
      <c r="B6703">
        <v>1</v>
      </c>
      <c r="C6703" t="s">
        <v>77</v>
      </c>
      <c r="D6703" t="s">
        <v>109</v>
      </c>
      <c r="E6703" t="s">
        <v>222</v>
      </c>
      <c r="F6703" t="s">
        <v>18370</v>
      </c>
      <c r="G6703" t="s">
        <v>344</v>
      </c>
      <c r="H6703" t="s">
        <v>47</v>
      </c>
      <c r="I6703" t="s">
        <v>129</v>
      </c>
      <c r="J6703" t="s">
        <v>130</v>
      </c>
      <c r="K6703" t="s">
        <v>142</v>
      </c>
      <c r="L6703" t="s">
        <v>18371</v>
      </c>
      <c r="M6703" t="s">
        <v>18372</v>
      </c>
      <c r="N6703">
        <v>3.8252777770000002</v>
      </c>
      <c r="O6703">
        <v>7</v>
      </c>
      <c r="P6703">
        <v>1999</v>
      </c>
      <c r="Q6703">
        <v>0</v>
      </c>
      <c r="R6703">
        <v>0</v>
      </c>
      <c r="S6703">
        <v>0</v>
      </c>
      <c r="T6703">
        <v>0</v>
      </c>
      <c r="U6703">
        <v>26.776944</v>
      </c>
      <c r="V6703">
        <v>7646.7302760000002</v>
      </c>
      <c r="W6703">
        <v>0</v>
      </c>
      <c r="X6703">
        <v>0</v>
      </c>
      <c r="Y6703">
        <v>0</v>
      </c>
      <c r="Z6703">
        <v>0</v>
      </c>
    </row>
    <row r="6704" spans="1:26" x14ac:dyDescent="0.3">
      <c r="A6704">
        <v>2776676</v>
      </c>
      <c r="B6704">
        <v>1</v>
      </c>
      <c r="C6704" t="s">
        <v>77</v>
      </c>
      <c r="D6704" t="s">
        <v>108</v>
      </c>
      <c r="E6704" t="s">
        <v>126</v>
      </c>
      <c r="F6704" t="s">
        <v>18373</v>
      </c>
      <c r="G6704" t="s">
        <v>160</v>
      </c>
      <c r="H6704" t="s">
        <v>46</v>
      </c>
      <c r="I6704" t="s">
        <v>129</v>
      </c>
      <c r="J6704" t="s">
        <v>130</v>
      </c>
      <c r="K6704" t="s">
        <v>131</v>
      </c>
      <c r="L6704" t="s">
        <v>18374</v>
      </c>
      <c r="M6704" t="s">
        <v>18375</v>
      </c>
      <c r="N6704">
        <v>1.3672222220000001</v>
      </c>
      <c r="O6704">
        <v>0</v>
      </c>
      <c r="P6704">
        <v>206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281.64777800000002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2776678</v>
      </c>
      <c r="B6705">
        <v>1</v>
      </c>
      <c r="C6705" t="s">
        <v>77</v>
      </c>
      <c r="D6705" t="s">
        <v>114</v>
      </c>
      <c r="E6705" t="s">
        <v>126</v>
      </c>
      <c r="F6705" t="s">
        <v>18376</v>
      </c>
      <c r="G6705" t="s">
        <v>160</v>
      </c>
      <c r="H6705" t="s">
        <v>46</v>
      </c>
      <c r="I6705" t="s">
        <v>129</v>
      </c>
      <c r="J6705" t="s">
        <v>130</v>
      </c>
      <c r="K6705" t="s">
        <v>131</v>
      </c>
      <c r="L6705" t="s">
        <v>18377</v>
      </c>
      <c r="M6705" t="s">
        <v>18378</v>
      </c>
      <c r="N6705">
        <v>0.44444444399999999</v>
      </c>
      <c r="O6705">
        <v>0</v>
      </c>
      <c r="P6705">
        <v>12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5.3333329999999997</v>
      </c>
      <c r="W6705">
        <v>0</v>
      </c>
      <c r="X6705">
        <v>0</v>
      </c>
      <c r="Y6705">
        <v>0</v>
      </c>
      <c r="Z6705">
        <v>0</v>
      </c>
    </row>
    <row r="6706" spans="1:26" x14ac:dyDescent="0.3">
      <c r="A6706">
        <v>2776679</v>
      </c>
      <c r="B6706">
        <v>1</v>
      </c>
      <c r="C6706" t="s">
        <v>76</v>
      </c>
      <c r="D6706" t="s">
        <v>107</v>
      </c>
      <c r="E6706" t="s">
        <v>153</v>
      </c>
      <c r="F6706" t="s">
        <v>18379</v>
      </c>
      <c r="G6706" t="s">
        <v>155</v>
      </c>
      <c r="H6706" t="s">
        <v>46</v>
      </c>
      <c r="I6706" t="s">
        <v>129</v>
      </c>
      <c r="J6706" t="s">
        <v>130</v>
      </c>
      <c r="K6706" t="s">
        <v>131</v>
      </c>
      <c r="L6706" t="s">
        <v>18380</v>
      </c>
      <c r="M6706" t="s">
        <v>18381</v>
      </c>
      <c r="N6706">
        <v>2.6230555550000001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2.6230560000000001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2776962</v>
      </c>
      <c r="B6707">
        <v>1</v>
      </c>
      <c r="C6707" t="s">
        <v>77</v>
      </c>
      <c r="D6707" t="s">
        <v>124</v>
      </c>
      <c r="E6707" t="s">
        <v>163</v>
      </c>
      <c r="F6707" t="s">
        <v>18382</v>
      </c>
      <c r="G6707" t="s">
        <v>264</v>
      </c>
      <c r="H6707" t="s">
        <v>47</v>
      </c>
      <c r="I6707" t="s">
        <v>129</v>
      </c>
      <c r="J6707" t="s">
        <v>130</v>
      </c>
      <c r="K6707" t="s">
        <v>131</v>
      </c>
      <c r="L6707" t="s">
        <v>18383</v>
      </c>
      <c r="M6707" t="s">
        <v>18384</v>
      </c>
      <c r="N6707">
        <v>5.6161111110000004</v>
      </c>
      <c r="O6707">
        <v>6</v>
      </c>
      <c r="P6707">
        <v>214</v>
      </c>
      <c r="Q6707">
        <v>0</v>
      </c>
      <c r="R6707">
        <v>0</v>
      </c>
      <c r="S6707">
        <v>0</v>
      </c>
      <c r="T6707">
        <v>0</v>
      </c>
      <c r="U6707">
        <v>33.696666999999998</v>
      </c>
      <c r="V6707">
        <v>1201.8477780000001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2776683</v>
      </c>
      <c r="B6708">
        <v>1</v>
      </c>
      <c r="C6708" t="s">
        <v>76</v>
      </c>
      <c r="D6708" t="s">
        <v>97</v>
      </c>
      <c r="E6708" t="s">
        <v>126</v>
      </c>
      <c r="F6708" t="s">
        <v>18385</v>
      </c>
      <c r="G6708" t="s">
        <v>160</v>
      </c>
      <c r="H6708" t="s">
        <v>46</v>
      </c>
      <c r="I6708" t="s">
        <v>129</v>
      </c>
      <c r="J6708" t="s">
        <v>130</v>
      </c>
      <c r="K6708" t="s">
        <v>131</v>
      </c>
      <c r="L6708" t="s">
        <v>18386</v>
      </c>
      <c r="M6708" t="s">
        <v>18387</v>
      </c>
      <c r="N6708">
        <v>1.430555555</v>
      </c>
      <c r="O6708">
        <v>0</v>
      </c>
      <c r="P6708">
        <v>95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135.90277800000001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2776685</v>
      </c>
      <c r="B6709">
        <v>1</v>
      </c>
      <c r="C6709" t="s">
        <v>76</v>
      </c>
      <c r="D6709" t="s">
        <v>78</v>
      </c>
      <c r="E6709" t="s">
        <v>153</v>
      </c>
      <c r="F6709" t="s">
        <v>18388</v>
      </c>
      <c r="G6709" t="s">
        <v>249</v>
      </c>
      <c r="H6709" t="s">
        <v>46</v>
      </c>
      <c r="I6709" t="s">
        <v>129</v>
      </c>
      <c r="J6709" t="s">
        <v>130</v>
      </c>
      <c r="K6709" t="s">
        <v>131</v>
      </c>
      <c r="L6709" t="s">
        <v>18389</v>
      </c>
      <c r="M6709" t="s">
        <v>18390</v>
      </c>
      <c r="N6709">
        <v>3.3363888880000001</v>
      </c>
      <c r="O6709">
        <v>0</v>
      </c>
      <c r="P6709">
        <v>2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6.6727780000000001</v>
      </c>
      <c r="W6709">
        <v>0</v>
      </c>
      <c r="X6709">
        <v>0</v>
      </c>
      <c r="Y6709">
        <v>0</v>
      </c>
      <c r="Z6709">
        <v>0</v>
      </c>
    </row>
    <row r="6710" spans="1:26" x14ac:dyDescent="0.3">
      <c r="A6710">
        <v>2776689</v>
      </c>
      <c r="B6710">
        <v>1</v>
      </c>
      <c r="C6710" t="s">
        <v>76</v>
      </c>
      <c r="D6710" t="s">
        <v>79</v>
      </c>
      <c r="E6710" t="s">
        <v>153</v>
      </c>
      <c r="F6710" t="s">
        <v>17466</v>
      </c>
      <c r="G6710" t="s">
        <v>155</v>
      </c>
      <c r="H6710" t="s">
        <v>46</v>
      </c>
      <c r="I6710" t="s">
        <v>129</v>
      </c>
      <c r="J6710" t="s">
        <v>130</v>
      </c>
      <c r="K6710" t="s">
        <v>131</v>
      </c>
      <c r="L6710" t="s">
        <v>18391</v>
      </c>
      <c r="M6710" t="s">
        <v>18392</v>
      </c>
      <c r="N6710">
        <v>1.340833333</v>
      </c>
      <c r="O6710">
        <v>0</v>
      </c>
      <c r="P6710">
        <v>9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12.067500000000001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2776691</v>
      </c>
      <c r="B6711">
        <v>1</v>
      </c>
      <c r="C6711" t="s">
        <v>77</v>
      </c>
      <c r="D6711" t="s">
        <v>123</v>
      </c>
      <c r="E6711" t="s">
        <v>167</v>
      </c>
      <c r="F6711" t="s">
        <v>6489</v>
      </c>
      <c r="G6711" t="s">
        <v>160</v>
      </c>
      <c r="H6711" t="s">
        <v>46</v>
      </c>
      <c r="I6711" t="s">
        <v>129</v>
      </c>
      <c r="J6711" t="s">
        <v>130</v>
      </c>
      <c r="K6711" t="s">
        <v>131</v>
      </c>
      <c r="L6711" t="s">
        <v>18393</v>
      </c>
      <c r="M6711" t="s">
        <v>18394</v>
      </c>
      <c r="N6711">
        <v>0.569722222</v>
      </c>
      <c r="O6711">
        <v>0</v>
      </c>
      <c r="P6711">
        <v>175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99.701389000000006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2776694</v>
      </c>
      <c r="B6712">
        <v>1</v>
      </c>
      <c r="C6712" t="s">
        <v>77</v>
      </c>
      <c r="D6712" t="s">
        <v>109</v>
      </c>
      <c r="E6712" t="s">
        <v>126</v>
      </c>
      <c r="F6712" t="s">
        <v>18395</v>
      </c>
      <c r="G6712" t="s">
        <v>578</v>
      </c>
      <c r="H6712" t="s">
        <v>46</v>
      </c>
      <c r="I6712" t="s">
        <v>129</v>
      </c>
      <c r="J6712" t="s">
        <v>15</v>
      </c>
      <c r="K6712" t="s">
        <v>131</v>
      </c>
      <c r="L6712" t="s">
        <v>18396</v>
      </c>
      <c r="M6712" t="s">
        <v>18397</v>
      </c>
      <c r="N6712">
        <v>3.5686111110000001</v>
      </c>
      <c r="O6712">
        <v>0</v>
      </c>
      <c r="P6712">
        <v>47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167.72472200000001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2776696</v>
      </c>
      <c r="B6713">
        <v>1</v>
      </c>
      <c r="C6713" t="s">
        <v>76</v>
      </c>
      <c r="D6713" t="s">
        <v>93</v>
      </c>
      <c r="E6713" t="s">
        <v>158</v>
      </c>
      <c r="F6713" t="s">
        <v>2812</v>
      </c>
      <c r="G6713" t="s">
        <v>199</v>
      </c>
      <c r="H6713" t="s">
        <v>47</v>
      </c>
      <c r="I6713" t="s">
        <v>129</v>
      </c>
      <c r="J6713" t="s">
        <v>130</v>
      </c>
      <c r="K6713" t="s">
        <v>131</v>
      </c>
      <c r="L6713" t="s">
        <v>18398</v>
      </c>
      <c r="M6713" t="s">
        <v>18399</v>
      </c>
      <c r="N6713">
        <v>1.278888888</v>
      </c>
      <c r="O6713">
        <v>3</v>
      </c>
      <c r="P6713">
        <v>132</v>
      </c>
      <c r="Q6713">
        <v>0</v>
      </c>
      <c r="R6713">
        <v>0</v>
      </c>
      <c r="S6713">
        <v>0</v>
      </c>
      <c r="T6713">
        <v>0</v>
      </c>
      <c r="U6713">
        <v>3.8366669999999998</v>
      </c>
      <c r="V6713">
        <v>168.813333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2776695</v>
      </c>
      <c r="B6714">
        <v>1</v>
      </c>
      <c r="C6714" t="s">
        <v>76</v>
      </c>
      <c r="D6714" t="s">
        <v>93</v>
      </c>
      <c r="E6714" t="s">
        <v>222</v>
      </c>
      <c r="F6714" t="s">
        <v>18400</v>
      </c>
      <c r="G6714" t="s">
        <v>199</v>
      </c>
      <c r="H6714" t="s">
        <v>47</v>
      </c>
      <c r="I6714" t="s">
        <v>129</v>
      </c>
      <c r="J6714" t="s">
        <v>130</v>
      </c>
      <c r="K6714" t="s">
        <v>131</v>
      </c>
      <c r="L6714" t="s">
        <v>18401</v>
      </c>
      <c r="M6714" t="s">
        <v>18402</v>
      </c>
      <c r="N6714">
        <v>0.20111111100000001</v>
      </c>
      <c r="O6714">
        <v>19</v>
      </c>
      <c r="P6714">
        <v>5455</v>
      </c>
      <c r="Q6714">
        <v>0</v>
      </c>
      <c r="R6714">
        <v>0</v>
      </c>
      <c r="S6714">
        <v>0</v>
      </c>
      <c r="T6714">
        <v>0</v>
      </c>
      <c r="U6714">
        <v>3.8211110000000001</v>
      </c>
      <c r="V6714">
        <v>1097.061111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2776717</v>
      </c>
      <c r="B6715">
        <v>1</v>
      </c>
      <c r="C6715" t="s">
        <v>76</v>
      </c>
      <c r="D6715" t="s">
        <v>99</v>
      </c>
      <c r="E6715" t="s">
        <v>158</v>
      </c>
      <c r="F6715" t="s">
        <v>2702</v>
      </c>
      <c r="G6715" t="s">
        <v>199</v>
      </c>
      <c r="H6715" t="s">
        <v>47</v>
      </c>
      <c r="I6715" t="s">
        <v>129</v>
      </c>
      <c r="J6715" t="s">
        <v>130</v>
      </c>
      <c r="K6715" t="s">
        <v>131</v>
      </c>
      <c r="L6715" t="s">
        <v>18403</v>
      </c>
      <c r="M6715" t="s">
        <v>18404</v>
      </c>
      <c r="N6715">
        <v>1.673333333</v>
      </c>
      <c r="O6715">
        <v>53</v>
      </c>
      <c r="P6715">
        <v>85</v>
      </c>
      <c r="Q6715">
        <v>0</v>
      </c>
      <c r="R6715">
        <v>0</v>
      </c>
      <c r="S6715">
        <v>0</v>
      </c>
      <c r="T6715">
        <v>0</v>
      </c>
      <c r="U6715">
        <v>88.686667</v>
      </c>
      <c r="V6715">
        <v>142.23333299999999</v>
      </c>
      <c r="W6715">
        <v>0</v>
      </c>
      <c r="X6715">
        <v>0</v>
      </c>
      <c r="Y6715">
        <v>0</v>
      </c>
      <c r="Z6715">
        <v>0</v>
      </c>
    </row>
    <row r="6716" spans="1:26" x14ac:dyDescent="0.3">
      <c r="A6716">
        <v>2776699</v>
      </c>
      <c r="B6716">
        <v>1</v>
      </c>
      <c r="C6716" t="s">
        <v>76</v>
      </c>
      <c r="D6716" t="s">
        <v>96</v>
      </c>
      <c r="E6716" t="s">
        <v>126</v>
      </c>
      <c r="F6716" t="s">
        <v>18405</v>
      </c>
      <c r="G6716" t="s">
        <v>128</v>
      </c>
      <c r="H6716" t="s">
        <v>46</v>
      </c>
      <c r="I6716" t="s">
        <v>129</v>
      </c>
      <c r="J6716" t="s">
        <v>130</v>
      </c>
      <c r="K6716" t="s">
        <v>131</v>
      </c>
      <c r="L6716" t="s">
        <v>18406</v>
      </c>
      <c r="M6716" t="s">
        <v>18407</v>
      </c>
      <c r="N6716">
        <v>3.8197222219999998</v>
      </c>
      <c r="O6716">
        <v>0</v>
      </c>
      <c r="P6716">
        <v>53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202.445278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2776698</v>
      </c>
      <c r="B6717">
        <v>1</v>
      </c>
      <c r="C6717" t="s">
        <v>76</v>
      </c>
      <c r="D6717" t="s">
        <v>90</v>
      </c>
      <c r="E6717" t="s">
        <v>167</v>
      </c>
      <c r="F6717" t="s">
        <v>18408</v>
      </c>
      <c r="G6717" t="s">
        <v>160</v>
      </c>
      <c r="H6717" t="s">
        <v>46</v>
      </c>
      <c r="I6717" t="s">
        <v>129</v>
      </c>
      <c r="J6717" t="s">
        <v>130</v>
      </c>
      <c r="K6717" t="s">
        <v>131</v>
      </c>
      <c r="L6717" t="s">
        <v>18409</v>
      </c>
      <c r="M6717" t="s">
        <v>18410</v>
      </c>
      <c r="N6717">
        <v>1.582777777</v>
      </c>
      <c r="O6717">
        <v>0</v>
      </c>
      <c r="P6717">
        <v>49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77.556111000000001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2776700</v>
      </c>
      <c r="B6718">
        <v>1</v>
      </c>
      <c r="C6718" t="s">
        <v>76</v>
      </c>
      <c r="D6718" t="s">
        <v>84</v>
      </c>
      <c r="E6718" t="s">
        <v>153</v>
      </c>
      <c r="F6718" t="s">
        <v>18411</v>
      </c>
      <c r="G6718" t="s">
        <v>155</v>
      </c>
      <c r="H6718" t="s">
        <v>46</v>
      </c>
      <c r="I6718" t="s">
        <v>129</v>
      </c>
      <c r="J6718" t="s">
        <v>130</v>
      </c>
      <c r="K6718" t="s">
        <v>131</v>
      </c>
      <c r="L6718" t="s">
        <v>18412</v>
      </c>
      <c r="M6718" t="s">
        <v>18413</v>
      </c>
      <c r="N6718">
        <v>7.2555555549999999</v>
      </c>
      <c r="O6718">
        <v>0</v>
      </c>
      <c r="P6718">
        <v>7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50.788888999999998</v>
      </c>
      <c r="W6718">
        <v>0</v>
      </c>
      <c r="X6718">
        <v>0</v>
      </c>
      <c r="Y6718">
        <v>0</v>
      </c>
      <c r="Z6718">
        <v>0</v>
      </c>
    </row>
    <row r="6719" spans="1:26" x14ac:dyDescent="0.3">
      <c r="A6719">
        <v>2776719</v>
      </c>
      <c r="B6719">
        <v>1</v>
      </c>
      <c r="C6719" t="s">
        <v>76</v>
      </c>
      <c r="D6719" t="s">
        <v>99</v>
      </c>
      <c r="E6719" t="s">
        <v>153</v>
      </c>
      <c r="F6719" t="s">
        <v>18414</v>
      </c>
      <c r="G6719" t="s">
        <v>249</v>
      </c>
      <c r="H6719" t="s">
        <v>46</v>
      </c>
      <c r="I6719" t="s">
        <v>129</v>
      </c>
      <c r="J6719" t="s">
        <v>130</v>
      </c>
      <c r="K6719" t="s">
        <v>131</v>
      </c>
      <c r="L6719" t="s">
        <v>18415</v>
      </c>
      <c r="M6719" t="s">
        <v>18416</v>
      </c>
      <c r="N6719">
        <v>6.392222222</v>
      </c>
      <c r="O6719">
        <v>0</v>
      </c>
      <c r="P6719">
        <v>2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12.784444000000001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2776716</v>
      </c>
      <c r="B6720">
        <v>1</v>
      </c>
      <c r="C6720" t="s">
        <v>77</v>
      </c>
      <c r="D6720" t="s">
        <v>111</v>
      </c>
      <c r="E6720" t="s">
        <v>153</v>
      </c>
      <c r="F6720" t="s">
        <v>18417</v>
      </c>
      <c r="G6720" t="s">
        <v>249</v>
      </c>
      <c r="H6720" t="s">
        <v>46</v>
      </c>
      <c r="I6720" t="s">
        <v>129</v>
      </c>
      <c r="J6720" t="s">
        <v>130</v>
      </c>
      <c r="K6720" t="s">
        <v>131</v>
      </c>
      <c r="L6720" t="s">
        <v>18418</v>
      </c>
      <c r="M6720" t="s">
        <v>18419</v>
      </c>
      <c r="N6720">
        <v>2.713055555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2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5.4261109999999997</v>
      </c>
    </row>
    <row r="6721" spans="1:26" x14ac:dyDescent="0.3">
      <c r="A6721">
        <v>2776732</v>
      </c>
      <c r="B6721">
        <v>1</v>
      </c>
      <c r="C6721" t="s">
        <v>76</v>
      </c>
      <c r="D6721" t="s">
        <v>94</v>
      </c>
      <c r="E6721" t="s">
        <v>153</v>
      </c>
      <c r="F6721" t="s">
        <v>8182</v>
      </c>
      <c r="G6721" t="s">
        <v>249</v>
      </c>
      <c r="H6721" t="s">
        <v>46</v>
      </c>
      <c r="I6721" t="s">
        <v>129</v>
      </c>
      <c r="J6721" t="s">
        <v>130</v>
      </c>
      <c r="K6721" t="s">
        <v>131</v>
      </c>
      <c r="L6721" t="s">
        <v>18420</v>
      </c>
      <c r="M6721" t="s">
        <v>18421</v>
      </c>
      <c r="N6721">
        <v>2.4555555550000001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2.4555560000000001</v>
      </c>
    </row>
    <row r="6722" spans="1:26" x14ac:dyDescent="0.3">
      <c r="A6722">
        <v>2776735</v>
      </c>
      <c r="B6722">
        <v>1</v>
      </c>
      <c r="C6722" t="s">
        <v>77</v>
      </c>
      <c r="D6722" t="s">
        <v>112</v>
      </c>
      <c r="E6722" t="s">
        <v>153</v>
      </c>
      <c r="F6722" t="s">
        <v>18422</v>
      </c>
      <c r="G6722" t="s">
        <v>249</v>
      </c>
      <c r="H6722" t="s">
        <v>46</v>
      </c>
      <c r="I6722" t="s">
        <v>129</v>
      </c>
      <c r="J6722" t="s">
        <v>130</v>
      </c>
      <c r="K6722" t="s">
        <v>131</v>
      </c>
      <c r="L6722" t="s">
        <v>18423</v>
      </c>
      <c r="M6722" t="s">
        <v>18424</v>
      </c>
      <c r="N6722">
        <v>3.0550000000000002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1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3.0550000000000002</v>
      </c>
    </row>
    <row r="6723" spans="1:26" x14ac:dyDescent="0.3">
      <c r="A6723">
        <v>2776746</v>
      </c>
      <c r="B6723">
        <v>1</v>
      </c>
      <c r="C6723" t="s">
        <v>76</v>
      </c>
      <c r="D6723" t="s">
        <v>103</v>
      </c>
      <c r="E6723" t="s">
        <v>153</v>
      </c>
      <c r="F6723" t="s">
        <v>18425</v>
      </c>
      <c r="G6723" t="s">
        <v>155</v>
      </c>
      <c r="H6723" t="s">
        <v>46</v>
      </c>
      <c r="I6723" t="s">
        <v>129</v>
      </c>
      <c r="J6723" t="s">
        <v>130</v>
      </c>
      <c r="K6723" t="s">
        <v>131</v>
      </c>
      <c r="L6723" t="s">
        <v>18426</v>
      </c>
      <c r="M6723" t="s">
        <v>18427</v>
      </c>
      <c r="N6723">
        <v>2.400555555</v>
      </c>
      <c r="O6723">
        <v>0</v>
      </c>
      <c r="P6723">
        <v>0</v>
      </c>
      <c r="Q6723">
        <v>0</v>
      </c>
      <c r="R6723">
        <v>1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2.4005559999999999</v>
      </c>
      <c r="Y6723">
        <v>0</v>
      </c>
      <c r="Z6723">
        <v>0</v>
      </c>
    </row>
    <row r="6724" spans="1:26" x14ac:dyDescent="0.3">
      <c r="A6724">
        <v>2776737</v>
      </c>
      <c r="B6724">
        <v>1</v>
      </c>
      <c r="C6724" t="s">
        <v>76</v>
      </c>
      <c r="D6724" t="s">
        <v>84</v>
      </c>
      <c r="E6724" t="s">
        <v>153</v>
      </c>
      <c r="F6724" t="s">
        <v>18428</v>
      </c>
      <c r="G6724" t="s">
        <v>155</v>
      </c>
      <c r="H6724" t="s">
        <v>46</v>
      </c>
      <c r="I6724" t="s">
        <v>129</v>
      </c>
      <c r="J6724" t="s">
        <v>130</v>
      </c>
      <c r="K6724" t="s">
        <v>131</v>
      </c>
      <c r="L6724" t="s">
        <v>18429</v>
      </c>
      <c r="M6724" t="s">
        <v>18430</v>
      </c>
      <c r="N6724">
        <v>2.2436111109999999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2.243611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2776754</v>
      </c>
      <c r="B6725">
        <v>1</v>
      </c>
      <c r="C6725" t="s">
        <v>76</v>
      </c>
      <c r="D6725" t="s">
        <v>101</v>
      </c>
      <c r="E6725" t="s">
        <v>126</v>
      </c>
      <c r="F6725" t="s">
        <v>2056</v>
      </c>
      <c r="G6725" t="s">
        <v>371</v>
      </c>
      <c r="H6725" t="s">
        <v>46</v>
      </c>
      <c r="I6725" t="s">
        <v>129</v>
      </c>
      <c r="J6725" t="s">
        <v>130</v>
      </c>
      <c r="K6725" t="s">
        <v>131</v>
      </c>
      <c r="L6725" t="s">
        <v>18431</v>
      </c>
      <c r="M6725" t="s">
        <v>18432</v>
      </c>
      <c r="N6725">
        <v>4.017222222</v>
      </c>
      <c r="O6725">
        <v>0</v>
      </c>
      <c r="P6725">
        <v>153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614.63499999999999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2776755</v>
      </c>
      <c r="B6726">
        <v>1</v>
      </c>
      <c r="C6726" t="s">
        <v>76</v>
      </c>
      <c r="D6726" t="s">
        <v>84</v>
      </c>
      <c r="E6726" t="s">
        <v>153</v>
      </c>
      <c r="F6726" t="s">
        <v>17873</v>
      </c>
      <c r="G6726" t="s">
        <v>155</v>
      </c>
      <c r="H6726" t="s">
        <v>46</v>
      </c>
      <c r="I6726" t="s">
        <v>129</v>
      </c>
      <c r="J6726" t="s">
        <v>130</v>
      </c>
      <c r="K6726" t="s">
        <v>131</v>
      </c>
      <c r="L6726" t="s">
        <v>18433</v>
      </c>
      <c r="M6726" t="s">
        <v>18434</v>
      </c>
      <c r="N6726">
        <v>2.798333333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2.798333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2776764</v>
      </c>
      <c r="B6727">
        <v>1</v>
      </c>
      <c r="C6727" t="s">
        <v>77</v>
      </c>
      <c r="D6727" t="s">
        <v>117</v>
      </c>
      <c r="E6727" t="s">
        <v>163</v>
      </c>
      <c r="F6727" t="s">
        <v>18435</v>
      </c>
      <c r="G6727" t="s">
        <v>264</v>
      </c>
      <c r="H6727" t="s">
        <v>47</v>
      </c>
      <c r="I6727" t="s">
        <v>129</v>
      </c>
      <c r="J6727" t="s">
        <v>130</v>
      </c>
      <c r="K6727" t="s">
        <v>131</v>
      </c>
      <c r="L6727" t="s">
        <v>18436</v>
      </c>
      <c r="M6727" t="s">
        <v>18437</v>
      </c>
      <c r="N6727">
        <v>1.2211111109999999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27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32.97</v>
      </c>
    </row>
    <row r="6728" spans="1:26" x14ac:dyDescent="0.3">
      <c r="A6728">
        <v>2776762</v>
      </c>
      <c r="B6728">
        <v>1</v>
      </c>
      <c r="C6728" t="s">
        <v>77</v>
      </c>
      <c r="D6728" t="s">
        <v>114</v>
      </c>
      <c r="E6728" t="s">
        <v>153</v>
      </c>
      <c r="F6728" t="s">
        <v>18438</v>
      </c>
      <c r="G6728" t="s">
        <v>578</v>
      </c>
      <c r="H6728" t="s">
        <v>46</v>
      </c>
      <c r="I6728" t="s">
        <v>129</v>
      </c>
      <c r="J6728" t="s">
        <v>15</v>
      </c>
      <c r="K6728" t="s">
        <v>131</v>
      </c>
      <c r="L6728" t="s">
        <v>18439</v>
      </c>
      <c r="M6728" t="s">
        <v>18440</v>
      </c>
      <c r="N6728">
        <v>1.733055555</v>
      </c>
      <c r="O6728">
        <v>0</v>
      </c>
      <c r="P6728">
        <v>11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19.063611000000002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2776763</v>
      </c>
      <c r="B6729">
        <v>1</v>
      </c>
      <c r="C6729" t="s">
        <v>77</v>
      </c>
      <c r="D6729" t="s">
        <v>119</v>
      </c>
      <c r="E6729" t="s">
        <v>222</v>
      </c>
      <c r="F6729" t="s">
        <v>18441</v>
      </c>
      <c r="G6729" t="s">
        <v>199</v>
      </c>
      <c r="H6729" t="s">
        <v>47</v>
      </c>
      <c r="I6729" t="s">
        <v>129</v>
      </c>
      <c r="J6729" t="s">
        <v>130</v>
      </c>
      <c r="K6729" t="s">
        <v>131</v>
      </c>
      <c r="L6729" t="s">
        <v>18442</v>
      </c>
      <c r="M6729" t="s">
        <v>18443</v>
      </c>
      <c r="N6729">
        <v>0.167222222</v>
      </c>
      <c r="O6729">
        <v>159</v>
      </c>
      <c r="P6729">
        <v>672</v>
      </c>
      <c r="Q6729">
        <v>46</v>
      </c>
      <c r="R6729">
        <v>0</v>
      </c>
      <c r="S6729">
        <v>274</v>
      </c>
      <c r="T6729">
        <v>557</v>
      </c>
      <c r="U6729">
        <v>26.588332999999999</v>
      </c>
      <c r="V6729">
        <v>112.373333</v>
      </c>
      <c r="W6729">
        <v>7.6922220000000001</v>
      </c>
      <c r="X6729">
        <v>0</v>
      </c>
      <c r="Y6729">
        <v>45.818888999999999</v>
      </c>
      <c r="Z6729">
        <v>93.142778000000007</v>
      </c>
    </row>
    <row r="6730" spans="1:26" x14ac:dyDescent="0.3">
      <c r="A6730">
        <v>2776887</v>
      </c>
      <c r="B6730">
        <v>1</v>
      </c>
      <c r="C6730" t="s">
        <v>77</v>
      </c>
      <c r="D6730" t="s">
        <v>124</v>
      </c>
      <c r="E6730" t="s">
        <v>163</v>
      </c>
      <c r="F6730" t="s">
        <v>18444</v>
      </c>
      <c r="G6730" t="s">
        <v>364</v>
      </c>
      <c r="H6730" t="s">
        <v>47</v>
      </c>
      <c r="I6730" t="s">
        <v>129</v>
      </c>
      <c r="J6730" t="s">
        <v>130</v>
      </c>
      <c r="K6730" t="s">
        <v>131</v>
      </c>
      <c r="L6730" t="s">
        <v>18445</v>
      </c>
      <c r="M6730" t="s">
        <v>18446</v>
      </c>
      <c r="N6730">
        <v>6.3788888879999996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196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1250.2622220000001</v>
      </c>
    </row>
    <row r="6731" spans="1:26" x14ac:dyDescent="0.3">
      <c r="A6731">
        <v>2776779</v>
      </c>
      <c r="B6731">
        <v>1</v>
      </c>
      <c r="C6731" t="s">
        <v>76</v>
      </c>
      <c r="D6731" t="s">
        <v>91</v>
      </c>
      <c r="E6731" t="s">
        <v>153</v>
      </c>
      <c r="F6731" t="s">
        <v>18447</v>
      </c>
      <c r="G6731" t="s">
        <v>206</v>
      </c>
      <c r="H6731" t="s">
        <v>46</v>
      </c>
      <c r="I6731" t="s">
        <v>129</v>
      </c>
      <c r="J6731" t="s">
        <v>130</v>
      </c>
      <c r="K6731" t="s">
        <v>131</v>
      </c>
      <c r="L6731" t="s">
        <v>18448</v>
      </c>
      <c r="M6731" t="s">
        <v>18449</v>
      </c>
      <c r="N6731">
        <v>3.7269444439999999</v>
      </c>
      <c r="O6731">
        <v>0</v>
      </c>
      <c r="P6731">
        <v>12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44.723332999999997</v>
      </c>
      <c r="W6731">
        <v>0</v>
      </c>
      <c r="X6731">
        <v>0</v>
      </c>
      <c r="Y6731">
        <v>0</v>
      </c>
      <c r="Z6731">
        <v>0</v>
      </c>
    </row>
    <row r="6732" spans="1:26" x14ac:dyDescent="0.3">
      <c r="A6732">
        <v>2776783</v>
      </c>
      <c r="B6732">
        <v>1</v>
      </c>
      <c r="C6732" t="s">
        <v>76</v>
      </c>
      <c r="D6732" t="s">
        <v>99</v>
      </c>
      <c r="E6732" t="s">
        <v>158</v>
      </c>
      <c r="F6732" t="s">
        <v>4493</v>
      </c>
      <c r="G6732" t="s">
        <v>199</v>
      </c>
      <c r="H6732" t="s">
        <v>47</v>
      </c>
      <c r="I6732" t="s">
        <v>129</v>
      </c>
      <c r="J6732" t="s">
        <v>130</v>
      </c>
      <c r="K6732" t="s">
        <v>131</v>
      </c>
      <c r="L6732" t="s">
        <v>18450</v>
      </c>
      <c r="M6732" t="s">
        <v>18451</v>
      </c>
      <c r="N6732">
        <v>2.7763888880000001</v>
      </c>
      <c r="O6732">
        <v>16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44.422221999999998</v>
      </c>
      <c r="V6732">
        <v>0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2776780</v>
      </c>
      <c r="B6733">
        <v>1</v>
      </c>
      <c r="C6733" t="s">
        <v>76</v>
      </c>
      <c r="D6733" t="s">
        <v>86</v>
      </c>
      <c r="E6733" t="s">
        <v>126</v>
      </c>
      <c r="F6733" t="s">
        <v>18452</v>
      </c>
      <c r="G6733" t="s">
        <v>344</v>
      </c>
      <c r="H6733" t="s">
        <v>46</v>
      </c>
      <c r="I6733" t="s">
        <v>129</v>
      </c>
      <c r="J6733" t="s">
        <v>130</v>
      </c>
      <c r="K6733" t="s">
        <v>142</v>
      </c>
      <c r="L6733" t="s">
        <v>18453</v>
      </c>
      <c r="M6733" t="s">
        <v>18454</v>
      </c>
      <c r="N6733">
        <v>0.58499999999999996</v>
      </c>
      <c r="O6733">
        <v>0</v>
      </c>
      <c r="P6733">
        <v>201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117.58499999999999</v>
      </c>
      <c r="W6733">
        <v>0</v>
      </c>
      <c r="X6733">
        <v>0</v>
      </c>
      <c r="Y6733">
        <v>0</v>
      </c>
      <c r="Z6733">
        <v>0</v>
      </c>
    </row>
    <row r="6734" spans="1:26" x14ac:dyDescent="0.3">
      <c r="A6734">
        <v>2776785</v>
      </c>
      <c r="B6734">
        <v>1</v>
      </c>
      <c r="C6734" t="s">
        <v>76</v>
      </c>
      <c r="D6734" t="s">
        <v>79</v>
      </c>
      <c r="E6734" t="s">
        <v>167</v>
      </c>
      <c r="F6734" t="s">
        <v>18455</v>
      </c>
      <c r="G6734" t="s">
        <v>160</v>
      </c>
      <c r="H6734" t="s">
        <v>46</v>
      </c>
      <c r="I6734" t="s">
        <v>129</v>
      </c>
      <c r="J6734" t="s">
        <v>130</v>
      </c>
      <c r="K6734" t="s">
        <v>131</v>
      </c>
      <c r="L6734" t="s">
        <v>18456</v>
      </c>
      <c r="M6734" t="s">
        <v>18457</v>
      </c>
      <c r="N6734">
        <v>1.5866666659999999</v>
      </c>
      <c r="O6734">
        <v>0</v>
      </c>
      <c r="P6734">
        <v>887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1407.373333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2776787</v>
      </c>
      <c r="B6735">
        <v>1</v>
      </c>
      <c r="C6735" t="s">
        <v>76</v>
      </c>
      <c r="D6735" t="s">
        <v>86</v>
      </c>
      <c r="E6735" t="s">
        <v>126</v>
      </c>
      <c r="F6735" t="s">
        <v>6314</v>
      </c>
      <c r="G6735" t="s">
        <v>344</v>
      </c>
      <c r="H6735" t="s">
        <v>46</v>
      </c>
      <c r="I6735" t="s">
        <v>129</v>
      </c>
      <c r="J6735" t="s">
        <v>130</v>
      </c>
      <c r="K6735" t="s">
        <v>142</v>
      </c>
      <c r="L6735" t="s">
        <v>18458</v>
      </c>
      <c r="M6735" t="s">
        <v>18459</v>
      </c>
      <c r="N6735">
        <v>0.47083333300000002</v>
      </c>
      <c r="O6735">
        <v>0</v>
      </c>
      <c r="P6735">
        <v>148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69.683333000000005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2776795</v>
      </c>
      <c r="B6736">
        <v>1</v>
      </c>
      <c r="C6736" t="s">
        <v>77</v>
      </c>
      <c r="D6736" t="s">
        <v>109</v>
      </c>
      <c r="E6736" t="s">
        <v>153</v>
      </c>
      <c r="F6736" t="s">
        <v>18460</v>
      </c>
      <c r="G6736" t="s">
        <v>249</v>
      </c>
      <c r="H6736" t="s">
        <v>46</v>
      </c>
      <c r="I6736" t="s">
        <v>129</v>
      </c>
      <c r="J6736" t="s">
        <v>130</v>
      </c>
      <c r="K6736" t="s">
        <v>131</v>
      </c>
      <c r="L6736" t="s">
        <v>18461</v>
      </c>
      <c r="M6736" t="s">
        <v>18462</v>
      </c>
      <c r="N6736">
        <v>4.778611111</v>
      </c>
      <c r="O6736">
        <v>0</v>
      </c>
      <c r="P6736">
        <v>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4.7786109999999997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2776782</v>
      </c>
      <c r="B6737">
        <v>1</v>
      </c>
      <c r="C6737" t="s">
        <v>76</v>
      </c>
      <c r="D6737" t="s">
        <v>93</v>
      </c>
      <c r="E6737" t="s">
        <v>158</v>
      </c>
      <c r="F6737" t="s">
        <v>13325</v>
      </c>
      <c r="G6737" t="s">
        <v>1097</v>
      </c>
      <c r="H6737" t="s">
        <v>47</v>
      </c>
      <c r="I6737" t="s">
        <v>129</v>
      </c>
      <c r="J6737" t="s">
        <v>130</v>
      </c>
      <c r="K6737" t="s">
        <v>131</v>
      </c>
      <c r="L6737" t="s">
        <v>18463</v>
      </c>
      <c r="M6737" t="s">
        <v>18464</v>
      </c>
      <c r="N6737">
        <v>2.5586111109999998</v>
      </c>
      <c r="O6737">
        <v>12</v>
      </c>
      <c r="P6737">
        <v>3912</v>
      </c>
      <c r="Q6737">
        <v>0</v>
      </c>
      <c r="R6737">
        <v>0</v>
      </c>
      <c r="S6737">
        <v>0</v>
      </c>
      <c r="T6737">
        <v>0</v>
      </c>
      <c r="U6737">
        <v>30.703333000000001</v>
      </c>
      <c r="V6737">
        <v>10009.286666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2776789</v>
      </c>
      <c r="B6738">
        <v>1</v>
      </c>
      <c r="C6738" t="s">
        <v>76</v>
      </c>
      <c r="D6738" t="s">
        <v>93</v>
      </c>
      <c r="E6738" t="s">
        <v>222</v>
      </c>
      <c r="F6738" t="s">
        <v>18465</v>
      </c>
      <c r="G6738" t="s">
        <v>199</v>
      </c>
      <c r="H6738" t="s">
        <v>47</v>
      </c>
      <c r="I6738" t="s">
        <v>129</v>
      </c>
      <c r="J6738" t="s">
        <v>130</v>
      </c>
      <c r="K6738" t="s">
        <v>131</v>
      </c>
      <c r="L6738" t="s">
        <v>18466</v>
      </c>
      <c r="M6738" t="s">
        <v>18467</v>
      </c>
      <c r="N6738">
        <v>0.277777777</v>
      </c>
      <c r="O6738">
        <v>52</v>
      </c>
      <c r="P6738">
        <v>1962</v>
      </c>
      <c r="Q6738">
        <v>0</v>
      </c>
      <c r="R6738">
        <v>0</v>
      </c>
      <c r="S6738">
        <v>0</v>
      </c>
      <c r="T6738">
        <v>0</v>
      </c>
      <c r="U6738">
        <v>14.444444000000001</v>
      </c>
      <c r="V6738">
        <v>544.99999800000001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2776793</v>
      </c>
      <c r="B6739">
        <v>1</v>
      </c>
      <c r="C6739" t="s">
        <v>76</v>
      </c>
      <c r="D6739" t="s">
        <v>84</v>
      </c>
      <c r="E6739" t="s">
        <v>153</v>
      </c>
      <c r="F6739" t="s">
        <v>16158</v>
      </c>
      <c r="G6739" t="s">
        <v>155</v>
      </c>
      <c r="H6739" t="s">
        <v>46</v>
      </c>
      <c r="I6739" t="s">
        <v>129</v>
      </c>
      <c r="J6739" t="s">
        <v>130</v>
      </c>
      <c r="K6739" t="s">
        <v>131</v>
      </c>
      <c r="L6739" t="s">
        <v>18468</v>
      </c>
      <c r="M6739" t="s">
        <v>18469</v>
      </c>
      <c r="N6739">
        <v>1.390833333</v>
      </c>
      <c r="O6739">
        <v>0</v>
      </c>
      <c r="P6739">
        <v>15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20.862500000000001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2776808</v>
      </c>
      <c r="B6740">
        <v>1</v>
      </c>
      <c r="C6740" t="s">
        <v>76</v>
      </c>
      <c r="D6740" t="s">
        <v>90</v>
      </c>
      <c r="E6740" t="s">
        <v>126</v>
      </c>
      <c r="F6740" t="s">
        <v>18470</v>
      </c>
      <c r="G6740" t="s">
        <v>160</v>
      </c>
      <c r="H6740" t="s">
        <v>46</v>
      </c>
      <c r="I6740" t="s">
        <v>129</v>
      </c>
      <c r="J6740" t="s">
        <v>130</v>
      </c>
      <c r="K6740" t="s">
        <v>131</v>
      </c>
      <c r="L6740" t="s">
        <v>18471</v>
      </c>
      <c r="M6740" t="s">
        <v>18472</v>
      </c>
      <c r="N6740">
        <v>1.0677777770000001</v>
      </c>
      <c r="O6740">
        <v>0</v>
      </c>
      <c r="P6740">
        <v>75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80.083332999999996</v>
      </c>
      <c r="W6740">
        <v>0</v>
      </c>
      <c r="X6740">
        <v>0</v>
      </c>
      <c r="Y6740">
        <v>0</v>
      </c>
      <c r="Z6740">
        <v>0</v>
      </c>
    </row>
    <row r="6741" spans="1:26" x14ac:dyDescent="0.3">
      <c r="A6741">
        <v>2776810</v>
      </c>
      <c r="B6741">
        <v>1</v>
      </c>
      <c r="C6741" t="s">
        <v>77</v>
      </c>
      <c r="D6741" t="s">
        <v>115</v>
      </c>
      <c r="E6741" t="s">
        <v>153</v>
      </c>
      <c r="F6741" t="s">
        <v>18473</v>
      </c>
      <c r="G6741" t="s">
        <v>249</v>
      </c>
      <c r="H6741" t="s">
        <v>46</v>
      </c>
      <c r="I6741" t="s">
        <v>129</v>
      </c>
      <c r="J6741" t="s">
        <v>130</v>
      </c>
      <c r="K6741" t="s">
        <v>131</v>
      </c>
      <c r="L6741" t="s">
        <v>18474</v>
      </c>
      <c r="M6741" t="s">
        <v>18475</v>
      </c>
      <c r="N6741">
        <v>2.8969444439999998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1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2.896944</v>
      </c>
    </row>
    <row r="6742" spans="1:26" x14ac:dyDescent="0.3">
      <c r="A6742">
        <v>2776811</v>
      </c>
      <c r="B6742">
        <v>1</v>
      </c>
      <c r="C6742" t="s">
        <v>77</v>
      </c>
      <c r="D6742" t="s">
        <v>109</v>
      </c>
      <c r="E6742" t="s">
        <v>126</v>
      </c>
      <c r="F6742" t="s">
        <v>18476</v>
      </c>
      <c r="G6742" t="s">
        <v>128</v>
      </c>
      <c r="H6742" t="s">
        <v>46</v>
      </c>
      <c r="I6742" t="s">
        <v>129</v>
      </c>
      <c r="J6742" t="s">
        <v>130</v>
      </c>
      <c r="K6742" t="s">
        <v>131</v>
      </c>
      <c r="L6742" t="s">
        <v>18477</v>
      </c>
      <c r="M6742" t="s">
        <v>18478</v>
      </c>
      <c r="N6742">
        <v>7.4880555549999999</v>
      </c>
      <c r="O6742">
        <v>0</v>
      </c>
      <c r="P6742">
        <v>51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381.89083299999999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2776812</v>
      </c>
      <c r="B6743">
        <v>1</v>
      </c>
      <c r="C6743" t="s">
        <v>77</v>
      </c>
      <c r="D6743" t="s">
        <v>114</v>
      </c>
      <c r="E6743" t="s">
        <v>153</v>
      </c>
      <c r="F6743" t="s">
        <v>18479</v>
      </c>
      <c r="G6743" t="s">
        <v>249</v>
      </c>
      <c r="H6743" t="s">
        <v>46</v>
      </c>
      <c r="I6743" t="s">
        <v>129</v>
      </c>
      <c r="J6743" t="s">
        <v>130</v>
      </c>
      <c r="K6743" t="s">
        <v>131</v>
      </c>
      <c r="L6743" t="s">
        <v>18480</v>
      </c>
      <c r="M6743" t="s">
        <v>18481</v>
      </c>
      <c r="N6743">
        <v>1.0508333329999999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1.0508329999999999</v>
      </c>
      <c r="W6743">
        <v>0</v>
      </c>
      <c r="X6743">
        <v>0</v>
      </c>
      <c r="Y6743">
        <v>0</v>
      </c>
      <c r="Z6743">
        <v>0</v>
      </c>
    </row>
    <row r="6744" spans="1:26" x14ac:dyDescent="0.3">
      <c r="A6744">
        <v>2776813</v>
      </c>
      <c r="B6744">
        <v>1</v>
      </c>
      <c r="C6744" t="s">
        <v>76</v>
      </c>
      <c r="D6744" t="s">
        <v>102</v>
      </c>
      <c r="E6744" t="s">
        <v>222</v>
      </c>
      <c r="F6744" t="s">
        <v>18482</v>
      </c>
      <c r="G6744" t="s">
        <v>199</v>
      </c>
      <c r="H6744" t="s">
        <v>47</v>
      </c>
      <c r="I6744" t="s">
        <v>129</v>
      </c>
      <c r="J6744" t="s">
        <v>130</v>
      </c>
      <c r="K6744" t="s">
        <v>131</v>
      </c>
      <c r="L6744" t="s">
        <v>18483</v>
      </c>
      <c r="M6744" t="s">
        <v>18484</v>
      </c>
      <c r="N6744">
        <v>0.13527777699999999</v>
      </c>
      <c r="O6744">
        <v>95</v>
      </c>
      <c r="P6744">
        <v>2551</v>
      </c>
      <c r="Q6744">
        <v>0</v>
      </c>
      <c r="R6744">
        <v>0</v>
      </c>
      <c r="S6744">
        <v>4</v>
      </c>
      <c r="T6744">
        <v>353</v>
      </c>
      <c r="U6744">
        <v>12.851388999999999</v>
      </c>
      <c r="V6744">
        <v>345.09360900000001</v>
      </c>
      <c r="W6744">
        <v>0</v>
      </c>
      <c r="X6744">
        <v>0</v>
      </c>
      <c r="Y6744">
        <v>0.54111100000000001</v>
      </c>
      <c r="Z6744">
        <v>47.753055000000003</v>
      </c>
    </row>
    <row r="6745" spans="1:26" x14ac:dyDescent="0.3">
      <c r="A6745">
        <v>2776814</v>
      </c>
      <c r="B6745">
        <v>1</v>
      </c>
      <c r="C6745" t="s">
        <v>77</v>
      </c>
      <c r="D6745" t="s">
        <v>116</v>
      </c>
      <c r="E6745" t="s">
        <v>158</v>
      </c>
      <c r="F6745" t="s">
        <v>5941</v>
      </c>
      <c r="G6745" t="s">
        <v>199</v>
      </c>
      <c r="H6745" t="s">
        <v>47</v>
      </c>
      <c r="I6745" t="s">
        <v>129</v>
      </c>
      <c r="J6745" t="s">
        <v>130</v>
      </c>
      <c r="K6745" t="s">
        <v>131</v>
      </c>
      <c r="L6745" t="s">
        <v>18485</v>
      </c>
      <c r="M6745" t="s">
        <v>18486</v>
      </c>
      <c r="N6745">
        <v>1.4638888880000001</v>
      </c>
      <c r="O6745">
        <v>36</v>
      </c>
      <c r="P6745">
        <v>475</v>
      </c>
      <c r="Q6745">
        <v>0</v>
      </c>
      <c r="R6745">
        <v>0</v>
      </c>
      <c r="S6745">
        <v>0</v>
      </c>
      <c r="T6745">
        <v>0</v>
      </c>
      <c r="U6745">
        <v>52.7</v>
      </c>
      <c r="V6745">
        <v>695.34722199999999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2776818</v>
      </c>
      <c r="B6746">
        <v>1</v>
      </c>
      <c r="C6746" t="s">
        <v>76</v>
      </c>
      <c r="D6746" t="s">
        <v>97</v>
      </c>
      <c r="E6746" t="s">
        <v>163</v>
      </c>
      <c r="F6746" t="s">
        <v>18487</v>
      </c>
      <c r="G6746" t="s">
        <v>264</v>
      </c>
      <c r="H6746" t="s">
        <v>47</v>
      </c>
      <c r="I6746" t="s">
        <v>129</v>
      </c>
      <c r="J6746" t="s">
        <v>130</v>
      </c>
      <c r="K6746" t="s">
        <v>131</v>
      </c>
      <c r="L6746" t="s">
        <v>18488</v>
      </c>
      <c r="M6746" t="s">
        <v>18489</v>
      </c>
      <c r="N6746">
        <v>2.1122222220000002</v>
      </c>
      <c r="O6746">
        <v>0</v>
      </c>
      <c r="P6746">
        <v>23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48.581111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2776541</v>
      </c>
      <c r="B6747">
        <v>2</v>
      </c>
      <c r="C6747" t="s">
        <v>77</v>
      </c>
      <c r="D6747" t="s">
        <v>124</v>
      </c>
      <c r="E6747" t="s">
        <v>167</v>
      </c>
      <c r="F6747" t="s">
        <v>9262</v>
      </c>
      <c r="G6747" t="s">
        <v>128</v>
      </c>
      <c r="H6747" t="s">
        <v>46</v>
      </c>
      <c r="I6747" t="s">
        <v>129</v>
      </c>
      <c r="J6747" t="s">
        <v>130</v>
      </c>
      <c r="K6747" t="s">
        <v>131</v>
      </c>
      <c r="L6747" t="s">
        <v>18229</v>
      </c>
      <c r="M6747" t="s">
        <v>18490</v>
      </c>
      <c r="N6747">
        <v>0.53861111100000003</v>
      </c>
      <c r="O6747">
        <v>0</v>
      </c>
      <c r="P6747">
        <v>356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191.74555599999999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2776821</v>
      </c>
      <c r="B6748">
        <v>1</v>
      </c>
      <c r="C6748" t="s">
        <v>76</v>
      </c>
      <c r="D6748" t="s">
        <v>99</v>
      </c>
      <c r="E6748" t="s">
        <v>158</v>
      </c>
      <c r="F6748" t="s">
        <v>18491</v>
      </c>
      <c r="G6748" t="s">
        <v>199</v>
      </c>
      <c r="H6748" t="s">
        <v>47</v>
      </c>
      <c r="I6748" t="s">
        <v>129</v>
      </c>
      <c r="J6748" t="s">
        <v>130</v>
      </c>
      <c r="K6748" t="s">
        <v>131</v>
      </c>
      <c r="L6748" t="s">
        <v>18492</v>
      </c>
      <c r="M6748" t="s">
        <v>18493</v>
      </c>
      <c r="N6748">
        <v>1.1627777770000001</v>
      </c>
      <c r="O6748">
        <v>35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40.697221999999996</v>
      </c>
      <c r="V6748">
        <v>0</v>
      </c>
      <c r="W6748">
        <v>0</v>
      </c>
      <c r="X6748">
        <v>0</v>
      </c>
      <c r="Y6748">
        <v>0</v>
      </c>
      <c r="Z6748">
        <v>0</v>
      </c>
    </row>
    <row r="6749" spans="1:26" x14ac:dyDescent="0.3">
      <c r="A6749">
        <v>2776828</v>
      </c>
      <c r="B6749">
        <v>1</v>
      </c>
      <c r="C6749" t="s">
        <v>76</v>
      </c>
      <c r="D6749" t="s">
        <v>88</v>
      </c>
      <c r="E6749" t="s">
        <v>153</v>
      </c>
      <c r="F6749" t="s">
        <v>18494</v>
      </c>
      <c r="G6749" t="s">
        <v>155</v>
      </c>
      <c r="H6749" t="s">
        <v>46</v>
      </c>
      <c r="I6749" t="s">
        <v>129</v>
      </c>
      <c r="J6749" t="s">
        <v>130</v>
      </c>
      <c r="K6749" t="s">
        <v>131</v>
      </c>
      <c r="L6749" t="s">
        <v>18495</v>
      </c>
      <c r="M6749" t="s">
        <v>18496</v>
      </c>
      <c r="N6749">
        <v>0.70138888799999999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0.70138900000000004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2776830</v>
      </c>
      <c r="B6750">
        <v>1</v>
      </c>
      <c r="C6750" t="s">
        <v>76</v>
      </c>
      <c r="D6750" t="s">
        <v>101</v>
      </c>
      <c r="E6750" t="s">
        <v>153</v>
      </c>
      <c r="F6750" t="s">
        <v>18497</v>
      </c>
      <c r="G6750" t="s">
        <v>206</v>
      </c>
      <c r="H6750" t="s">
        <v>46</v>
      </c>
      <c r="I6750" t="s">
        <v>129</v>
      </c>
      <c r="J6750" t="s">
        <v>130</v>
      </c>
      <c r="K6750" t="s">
        <v>131</v>
      </c>
      <c r="L6750" t="s">
        <v>18498</v>
      </c>
      <c r="M6750" t="s">
        <v>18499</v>
      </c>
      <c r="N6750">
        <v>4.7975000000000003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4.7975000000000003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2776833</v>
      </c>
      <c r="B6751">
        <v>1</v>
      </c>
      <c r="C6751" t="s">
        <v>76</v>
      </c>
      <c r="D6751" t="s">
        <v>101</v>
      </c>
      <c r="E6751" t="s">
        <v>153</v>
      </c>
      <c r="F6751" t="s">
        <v>18500</v>
      </c>
      <c r="G6751" t="s">
        <v>206</v>
      </c>
      <c r="H6751" t="s">
        <v>46</v>
      </c>
      <c r="I6751" t="s">
        <v>129</v>
      </c>
      <c r="J6751" t="s">
        <v>130</v>
      </c>
      <c r="K6751" t="s">
        <v>131</v>
      </c>
      <c r="L6751" t="s">
        <v>18501</v>
      </c>
      <c r="M6751" t="s">
        <v>18502</v>
      </c>
      <c r="N6751">
        <v>5.0186111110000002</v>
      </c>
      <c r="O6751">
        <v>0</v>
      </c>
      <c r="P6751">
        <v>4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20.074444</v>
      </c>
      <c r="W6751">
        <v>0</v>
      </c>
      <c r="X6751">
        <v>0</v>
      </c>
      <c r="Y6751">
        <v>0</v>
      </c>
      <c r="Z6751">
        <v>0</v>
      </c>
    </row>
    <row r="6752" spans="1:26" x14ac:dyDescent="0.3">
      <c r="A6752">
        <v>2776834</v>
      </c>
      <c r="B6752">
        <v>1</v>
      </c>
      <c r="C6752" t="s">
        <v>76</v>
      </c>
      <c r="D6752" t="s">
        <v>94</v>
      </c>
      <c r="E6752" t="s">
        <v>167</v>
      </c>
      <c r="F6752" t="s">
        <v>18503</v>
      </c>
      <c r="G6752" t="s">
        <v>195</v>
      </c>
      <c r="H6752" t="s">
        <v>46</v>
      </c>
      <c r="I6752" t="s">
        <v>129</v>
      </c>
      <c r="J6752" t="s">
        <v>130</v>
      </c>
      <c r="K6752" t="s">
        <v>131</v>
      </c>
      <c r="L6752" t="s">
        <v>18504</v>
      </c>
      <c r="M6752" t="s">
        <v>18505</v>
      </c>
      <c r="N6752">
        <v>1.149444444</v>
      </c>
      <c r="O6752">
        <v>0</v>
      </c>
      <c r="P6752">
        <v>84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96.553332999999995</v>
      </c>
      <c r="W6752">
        <v>0</v>
      </c>
      <c r="X6752">
        <v>0</v>
      </c>
      <c r="Y6752">
        <v>0</v>
      </c>
      <c r="Z6752">
        <v>0</v>
      </c>
    </row>
    <row r="6753" spans="1:26" x14ac:dyDescent="0.3">
      <c r="A6753">
        <v>2776838</v>
      </c>
      <c r="B6753">
        <v>1</v>
      </c>
      <c r="C6753" t="s">
        <v>76</v>
      </c>
      <c r="D6753" t="s">
        <v>84</v>
      </c>
      <c r="E6753" t="s">
        <v>153</v>
      </c>
      <c r="F6753" t="s">
        <v>18506</v>
      </c>
      <c r="G6753" t="s">
        <v>155</v>
      </c>
      <c r="H6753" t="s">
        <v>46</v>
      </c>
      <c r="I6753" t="s">
        <v>129</v>
      </c>
      <c r="J6753" t="s">
        <v>130</v>
      </c>
      <c r="K6753" t="s">
        <v>131</v>
      </c>
      <c r="L6753" t="s">
        <v>18507</v>
      </c>
      <c r="M6753" t="s">
        <v>18508</v>
      </c>
      <c r="N6753">
        <v>1.121111111</v>
      </c>
      <c r="O6753">
        <v>0</v>
      </c>
      <c r="P6753">
        <v>27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30.27</v>
      </c>
      <c r="W6753">
        <v>0</v>
      </c>
      <c r="X6753">
        <v>0</v>
      </c>
      <c r="Y6753">
        <v>0</v>
      </c>
      <c r="Z6753">
        <v>0</v>
      </c>
    </row>
    <row r="6754" spans="1:26" x14ac:dyDescent="0.3">
      <c r="A6754">
        <v>2776840</v>
      </c>
      <c r="B6754">
        <v>1</v>
      </c>
      <c r="C6754" t="s">
        <v>77</v>
      </c>
      <c r="D6754" t="s">
        <v>109</v>
      </c>
      <c r="E6754" t="s">
        <v>153</v>
      </c>
      <c r="F6754" t="s">
        <v>18509</v>
      </c>
      <c r="G6754" t="s">
        <v>249</v>
      </c>
      <c r="H6754" t="s">
        <v>46</v>
      </c>
      <c r="I6754" t="s">
        <v>129</v>
      </c>
      <c r="J6754" t="s">
        <v>130</v>
      </c>
      <c r="K6754" t="s">
        <v>131</v>
      </c>
      <c r="L6754" t="s">
        <v>18510</v>
      </c>
      <c r="M6754" t="s">
        <v>18511</v>
      </c>
      <c r="N6754">
        <v>1.6330555550000001</v>
      </c>
      <c r="O6754">
        <v>0</v>
      </c>
      <c r="P6754">
        <v>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1.6330560000000001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2776845</v>
      </c>
      <c r="B6755">
        <v>1</v>
      </c>
      <c r="C6755" t="s">
        <v>76</v>
      </c>
      <c r="D6755" t="s">
        <v>80</v>
      </c>
      <c r="E6755" t="s">
        <v>167</v>
      </c>
      <c r="F6755" t="s">
        <v>15726</v>
      </c>
      <c r="G6755" t="s">
        <v>195</v>
      </c>
      <c r="H6755" t="s">
        <v>46</v>
      </c>
      <c r="I6755" t="s">
        <v>129</v>
      </c>
      <c r="J6755" t="s">
        <v>130</v>
      </c>
      <c r="K6755" t="s">
        <v>131</v>
      </c>
      <c r="L6755" t="s">
        <v>18512</v>
      </c>
      <c r="M6755" t="s">
        <v>18513</v>
      </c>
      <c r="N6755">
        <v>1.463055555</v>
      </c>
      <c r="O6755">
        <v>0</v>
      </c>
      <c r="P6755">
        <v>892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1305.0455549999999</v>
      </c>
      <c r="W6755">
        <v>0</v>
      </c>
      <c r="X6755">
        <v>0</v>
      </c>
      <c r="Y6755">
        <v>0</v>
      </c>
      <c r="Z6755">
        <v>0</v>
      </c>
    </row>
    <row r="6756" spans="1:26" x14ac:dyDescent="0.3">
      <c r="A6756">
        <v>2776856</v>
      </c>
      <c r="B6756">
        <v>1</v>
      </c>
      <c r="C6756" t="s">
        <v>77</v>
      </c>
      <c r="D6756" t="s">
        <v>108</v>
      </c>
      <c r="E6756" t="s">
        <v>222</v>
      </c>
      <c r="F6756" t="s">
        <v>5341</v>
      </c>
      <c r="G6756" t="s">
        <v>199</v>
      </c>
      <c r="H6756" t="s">
        <v>47</v>
      </c>
      <c r="I6756" t="s">
        <v>129</v>
      </c>
      <c r="J6756" t="s">
        <v>130</v>
      </c>
      <c r="K6756" t="s">
        <v>131</v>
      </c>
      <c r="L6756" t="s">
        <v>18514</v>
      </c>
      <c r="M6756" t="s">
        <v>18515</v>
      </c>
      <c r="N6756">
        <v>0.88527777699999999</v>
      </c>
      <c r="O6756">
        <v>0</v>
      </c>
      <c r="P6756">
        <v>0</v>
      </c>
      <c r="Q6756">
        <v>27</v>
      </c>
      <c r="R6756">
        <v>6</v>
      </c>
      <c r="S6756">
        <v>6</v>
      </c>
      <c r="T6756">
        <v>18</v>
      </c>
      <c r="U6756">
        <v>0</v>
      </c>
      <c r="V6756">
        <v>0</v>
      </c>
      <c r="W6756">
        <v>23.9025</v>
      </c>
      <c r="X6756">
        <v>5.3116669999999999</v>
      </c>
      <c r="Y6756">
        <v>5.3116669999999999</v>
      </c>
      <c r="Z6756">
        <v>15.935</v>
      </c>
    </row>
    <row r="6757" spans="1:26" x14ac:dyDescent="0.3">
      <c r="A6757">
        <v>2776844</v>
      </c>
      <c r="B6757">
        <v>1</v>
      </c>
      <c r="C6757" t="s">
        <v>76</v>
      </c>
      <c r="D6757" t="s">
        <v>103</v>
      </c>
      <c r="E6757" t="s">
        <v>222</v>
      </c>
      <c r="F6757" t="s">
        <v>1497</v>
      </c>
      <c r="G6757" t="s">
        <v>199</v>
      </c>
      <c r="H6757" t="s">
        <v>47</v>
      </c>
      <c r="I6757" t="s">
        <v>129</v>
      </c>
      <c r="J6757" t="s">
        <v>130</v>
      </c>
      <c r="K6757" t="s">
        <v>131</v>
      </c>
      <c r="L6757" t="s">
        <v>18516</v>
      </c>
      <c r="M6757" t="s">
        <v>18517</v>
      </c>
      <c r="N6757">
        <v>1.0780555549999999</v>
      </c>
      <c r="O6757">
        <v>0</v>
      </c>
      <c r="P6757">
        <v>0</v>
      </c>
      <c r="Q6757">
        <v>28</v>
      </c>
      <c r="R6757">
        <v>68</v>
      </c>
      <c r="S6757">
        <v>0</v>
      </c>
      <c r="T6757">
        <v>0</v>
      </c>
      <c r="U6757">
        <v>0</v>
      </c>
      <c r="V6757">
        <v>0</v>
      </c>
      <c r="W6757">
        <v>30.185555999999998</v>
      </c>
      <c r="X6757">
        <v>73.307777999999999</v>
      </c>
      <c r="Y6757">
        <v>0</v>
      </c>
      <c r="Z6757">
        <v>0</v>
      </c>
    </row>
    <row r="6758" spans="1:26" x14ac:dyDescent="0.3">
      <c r="A6758">
        <v>2776858</v>
      </c>
      <c r="B6758">
        <v>1</v>
      </c>
      <c r="C6758" t="s">
        <v>76</v>
      </c>
      <c r="D6758" t="s">
        <v>78</v>
      </c>
      <c r="E6758" t="s">
        <v>153</v>
      </c>
      <c r="F6758" t="s">
        <v>18518</v>
      </c>
      <c r="G6758" t="s">
        <v>206</v>
      </c>
      <c r="H6758" t="s">
        <v>46</v>
      </c>
      <c r="I6758" t="s">
        <v>129</v>
      </c>
      <c r="J6758" t="s">
        <v>130</v>
      </c>
      <c r="K6758" t="s">
        <v>131</v>
      </c>
      <c r="L6758" t="s">
        <v>18519</v>
      </c>
      <c r="M6758" t="s">
        <v>18520</v>
      </c>
      <c r="N6758">
        <v>1.5866666659999999</v>
      </c>
      <c r="O6758">
        <v>0</v>
      </c>
      <c r="P6758">
        <v>8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12.693333000000001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2776871</v>
      </c>
      <c r="B6759">
        <v>1</v>
      </c>
      <c r="C6759" t="s">
        <v>77</v>
      </c>
      <c r="D6759" t="s">
        <v>114</v>
      </c>
      <c r="E6759" t="s">
        <v>158</v>
      </c>
      <c r="F6759" t="s">
        <v>5843</v>
      </c>
      <c r="G6759" t="s">
        <v>199</v>
      </c>
      <c r="H6759" t="s">
        <v>47</v>
      </c>
      <c r="I6759" t="s">
        <v>129</v>
      </c>
      <c r="J6759" t="s">
        <v>130</v>
      </c>
      <c r="K6759" t="s">
        <v>131</v>
      </c>
      <c r="L6759" t="s">
        <v>18521</v>
      </c>
      <c r="M6759" t="s">
        <v>18522</v>
      </c>
      <c r="N6759">
        <v>0.86583333299999998</v>
      </c>
      <c r="O6759">
        <v>100</v>
      </c>
      <c r="P6759">
        <v>486</v>
      </c>
      <c r="Q6759">
        <v>0</v>
      </c>
      <c r="R6759">
        <v>0</v>
      </c>
      <c r="S6759">
        <v>37</v>
      </c>
      <c r="T6759">
        <v>553</v>
      </c>
      <c r="U6759">
        <v>86.583332999999996</v>
      </c>
      <c r="V6759">
        <v>420.79500000000002</v>
      </c>
      <c r="W6759">
        <v>0</v>
      </c>
      <c r="X6759">
        <v>0</v>
      </c>
      <c r="Y6759">
        <v>32.035832999999997</v>
      </c>
      <c r="Z6759">
        <v>478.80583300000001</v>
      </c>
    </row>
    <row r="6760" spans="1:26" x14ac:dyDescent="0.3">
      <c r="A6760">
        <v>2776896</v>
      </c>
      <c r="B6760">
        <v>1</v>
      </c>
      <c r="C6760" t="s">
        <v>77</v>
      </c>
      <c r="D6760" t="s">
        <v>114</v>
      </c>
      <c r="E6760" t="s">
        <v>158</v>
      </c>
      <c r="F6760" t="s">
        <v>18523</v>
      </c>
      <c r="G6760" t="s">
        <v>199</v>
      </c>
      <c r="H6760" t="s">
        <v>47</v>
      </c>
      <c r="I6760" t="s">
        <v>129</v>
      </c>
      <c r="J6760" t="s">
        <v>130</v>
      </c>
      <c r="K6760" t="s">
        <v>131</v>
      </c>
      <c r="L6760" t="s">
        <v>18521</v>
      </c>
      <c r="M6760" t="s">
        <v>18524</v>
      </c>
      <c r="N6760">
        <v>1.3258333330000001</v>
      </c>
      <c r="O6760">
        <v>38</v>
      </c>
      <c r="P6760">
        <v>13</v>
      </c>
      <c r="Q6760">
        <v>0</v>
      </c>
      <c r="R6760">
        <v>0</v>
      </c>
      <c r="S6760">
        <v>5</v>
      </c>
      <c r="T6760">
        <v>0</v>
      </c>
      <c r="U6760">
        <v>50.381667</v>
      </c>
      <c r="V6760">
        <v>17.235833</v>
      </c>
      <c r="W6760">
        <v>0</v>
      </c>
      <c r="X6760">
        <v>0</v>
      </c>
      <c r="Y6760">
        <v>6.6291669999999998</v>
      </c>
      <c r="Z6760">
        <v>0</v>
      </c>
    </row>
    <row r="6761" spans="1:26" x14ac:dyDescent="0.3">
      <c r="A6761">
        <v>2776865</v>
      </c>
      <c r="B6761">
        <v>1</v>
      </c>
      <c r="C6761" t="s">
        <v>76</v>
      </c>
      <c r="D6761" t="s">
        <v>84</v>
      </c>
      <c r="E6761" t="s">
        <v>145</v>
      </c>
      <c r="F6761" t="s">
        <v>18525</v>
      </c>
      <c r="G6761" t="s">
        <v>135</v>
      </c>
      <c r="H6761" t="s">
        <v>46</v>
      </c>
      <c r="I6761" t="s">
        <v>129</v>
      </c>
      <c r="J6761" t="s">
        <v>130</v>
      </c>
      <c r="K6761" t="s">
        <v>131</v>
      </c>
      <c r="L6761" t="s">
        <v>18526</v>
      </c>
      <c r="M6761" t="s">
        <v>18527</v>
      </c>
      <c r="N6761">
        <v>5.1441666660000003</v>
      </c>
      <c r="O6761">
        <v>0</v>
      </c>
      <c r="P6761">
        <v>66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339.51499999999999</v>
      </c>
      <c r="W6761">
        <v>0</v>
      </c>
      <c r="X6761">
        <v>0</v>
      </c>
      <c r="Y6761">
        <v>0</v>
      </c>
      <c r="Z6761">
        <v>0</v>
      </c>
    </row>
    <row r="6762" spans="1:26" x14ac:dyDescent="0.3">
      <c r="A6762">
        <v>2776864</v>
      </c>
      <c r="B6762">
        <v>1</v>
      </c>
      <c r="C6762" t="s">
        <v>76</v>
      </c>
      <c r="D6762" t="s">
        <v>91</v>
      </c>
      <c r="E6762" t="s">
        <v>167</v>
      </c>
      <c r="F6762" t="s">
        <v>5332</v>
      </c>
      <c r="G6762" t="s">
        <v>195</v>
      </c>
      <c r="H6762" t="s">
        <v>46</v>
      </c>
      <c r="I6762" t="s">
        <v>129</v>
      </c>
      <c r="J6762" t="s">
        <v>130</v>
      </c>
      <c r="K6762" t="s">
        <v>131</v>
      </c>
      <c r="L6762" t="s">
        <v>18528</v>
      </c>
      <c r="M6762" t="s">
        <v>18529</v>
      </c>
      <c r="N6762">
        <v>3.284166666</v>
      </c>
      <c r="O6762">
        <v>0</v>
      </c>
      <c r="P6762">
        <v>131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430.22583300000002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2776867</v>
      </c>
      <c r="B6763">
        <v>1</v>
      </c>
      <c r="C6763" t="s">
        <v>76</v>
      </c>
      <c r="D6763" t="s">
        <v>104</v>
      </c>
      <c r="E6763" t="s">
        <v>126</v>
      </c>
      <c r="F6763" t="s">
        <v>18530</v>
      </c>
      <c r="G6763" t="s">
        <v>128</v>
      </c>
      <c r="H6763" t="s">
        <v>46</v>
      </c>
      <c r="I6763" t="s">
        <v>129</v>
      </c>
      <c r="J6763" t="s">
        <v>130</v>
      </c>
      <c r="K6763" t="s">
        <v>131</v>
      </c>
      <c r="L6763" t="s">
        <v>18531</v>
      </c>
      <c r="M6763" t="s">
        <v>18532</v>
      </c>
      <c r="N6763">
        <v>2.423888888</v>
      </c>
      <c r="O6763">
        <v>0</v>
      </c>
      <c r="P6763">
        <v>0</v>
      </c>
      <c r="Q6763">
        <v>0</v>
      </c>
      <c r="R6763">
        <v>48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116.346667</v>
      </c>
      <c r="Y6763">
        <v>0</v>
      </c>
      <c r="Z6763">
        <v>0</v>
      </c>
    </row>
    <row r="6764" spans="1:26" x14ac:dyDescent="0.3">
      <c r="A6764">
        <v>2776863</v>
      </c>
      <c r="B6764">
        <v>1</v>
      </c>
      <c r="C6764" t="s">
        <v>77</v>
      </c>
      <c r="D6764" t="s">
        <v>111</v>
      </c>
      <c r="E6764" t="s">
        <v>163</v>
      </c>
      <c r="F6764" t="s">
        <v>13546</v>
      </c>
      <c r="G6764" t="s">
        <v>264</v>
      </c>
      <c r="H6764" t="s">
        <v>47</v>
      </c>
      <c r="I6764" t="s">
        <v>129</v>
      </c>
      <c r="J6764" t="s">
        <v>130</v>
      </c>
      <c r="K6764" t="s">
        <v>131</v>
      </c>
      <c r="L6764" t="s">
        <v>18533</v>
      </c>
      <c r="M6764" t="s">
        <v>18534</v>
      </c>
      <c r="N6764">
        <v>4.625</v>
      </c>
      <c r="O6764">
        <v>0</v>
      </c>
      <c r="P6764">
        <v>0</v>
      </c>
      <c r="Q6764">
        <v>0</v>
      </c>
      <c r="R6764">
        <v>31</v>
      </c>
      <c r="S6764">
        <v>0</v>
      </c>
      <c r="T6764">
        <v>34</v>
      </c>
      <c r="U6764">
        <v>0</v>
      </c>
      <c r="V6764">
        <v>0</v>
      </c>
      <c r="W6764">
        <v>0</v>
      </c>
      <c r="X6764">
        <v>143.375</v>
      </c>
      <c r="Y6764">
        <v>0</v>
      </c>
      <c r="Z6764">
        <v>157.25</v>
      </c>
    </row>
    <row r="6765" spans="1:26" x14ac:dyDescent="0.3">
      <c r="A6765">
        <v>2776573</v>
      </c>
      <c r="B6765">
        <v>2</v>
      </c>
      <c r="C6765" t="s">
        <v>76</v>
      </c>
      <c r="D6765" t="s">
        <v>94</v>
      </c>
      <c r="E6765" t="s">
        <v>167</v>
      </c>
      <c r="F6765" t="s">
        <v>18199</v>
      </c>
      <c r="G6765" t="s">
        <v>128</v>
      </c>
      <c r="H6765" t="s">
        <v>46</v>
      </c>
      <c r="I6765" t="s">
        <v>129</v>
      </c>
      <c r="J6765" t="s">
        <v>130</v>
      </c>
      <c r="K6765" t="s">
        <v>131</v>
      </c>
      <c r="L6765" t="s">
        <v>18321</v>
      </c>
      <c r="M6765" t="s">
        <v>18535</v>
      </c>
      <c r="N6765">
        <v>0.18722222199999999</v>
      </c>
      <c r="O6765">
        <v>0</v>
      </c>
      <c r="P6765">
        <v>121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22.653888999999999</v>
      </c>
      <c r="W6765">
        <v>0</v>
      </c>
      <c r="X6765">
        <v>0</v>
      </c>
      <c r="Y6765">
        <v>0</v>
      </c>
      <c r="Z6765">
        <v>0</v>
      </c>
    </row>
    <row r="6766" spans="1:26" x14ac:dyDescent="0.3">
      <c r="A6766">
        <v>2776868</v>
      </c>
      <c r="B6766">
        <v>1</v>
      </c>
      <c r="C6766" t="s">
        <v>76</v>
      </c>
      <c r="D6766" t="s">
        <v>95</v>
      </c>
      <c r="E6766" t="s">
        <v>126</v>
      </c>
      <c r="F6766" t="s">
        <v>18536</v>
      </c>
      <c r="G6766" t="s">
        <v>128</v>
      </c>
      <c r="H6766" t="s">
        <v>46</v>
      </c>
      <c r="I6766" t="s">
        <v>129</v>
      </c>
      <c r="J6766" t="s">
        <v>130</v>
      </c>
      <c r="K6766" t="s">
        <v>131</v>
      </c>
      <c r="L6766" t="s">
        <v>18537</v>
      </c>
      <c r="M6766" t="s">
        <v>18538</v>
      </c>
      <c r="N6766">
        <v>1.017222222</v>
      </c>
      <c r="O6766">
        <v>0</v>
      </c>
      <c r="P6766">
        <v>0</v>
      </c>
      <c r="Q6766">
        <v>0</v>
      </c>
      <c r="R6766">
        <v>16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16.275556000000002</v>
      </c>
      <c r="Y6766">
        <v>0</v>
      </c>
      <c r="Z6766">
        <v>0</v>
      </c>
    </row>
    <row r="6767" spans="1:26" x14ac:dyDescent="0.3">
      <c r="A6767">
        <v>2776882</v>
      </c>
      <c r="B6767">
        <v>1</v>
      </c>
      <c r="C6767" t="s">
        <v>76</v>
      </c>
      <c r="D6767" t="s">
        <v>78</v>
      </c>
      <c r="E6767" t="s">
        <v>153</v>
      </c>
      <c r="F6767" t="s">
        <v>18539</v>
      </c>
      <c r="G6767" t="s">
        <v>249</v>
      </c>
      <c r="H6767" t="s">
        <v>46</v>
      </c>
      <c r="I6767" t="s">
        <v>129</v>
      </c>
      <c r="J6767" t="s">
        <v>130</v>
      </c>
      <c r="K6767" t="s">
        <v>131</v>
      </c>
      <c r="L6767" t="s">
        <v>18540</v>
      </c>
      <c r="M6767" t="s">
        <v>18541</v>
      </c>
      <c r="N6767">
        <v>2.8186111110000001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2.8186110000000002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2776903</v>
      </c>
      <c r="B6768">
        <v>1</v>
      </c>
      <c r="C6768" t="s">
        <v>76</v>
      </c>
      <c r="D6768" t="s">
        <v>89</v>
      </c>
      <c r="E6768" t="s">
        <v>153</v>
      </c>
      <c r="F6768" t="s">
        <v>18542</v>
      </c>
      <c r="G6768" t="s">
        <v>155</v>
      </c>
      <c r="H6768" t="s">
        <v>46</v>
      </c>
      <c r="I6768" t="s">
        <v>129</v>
      </c>
      <c r="J6768" t="s">
        <v>130</v>
      </c>
      <c r="K6768" t="s">
        <v>131</v>
      </c>
      <c r="L6768" t="s">
        <v>18543</v>
      </c>
      <c r="M6768" t="s">
        <v>18544</v>
      </c>
      <c r="N6768">
        <v>3.6058333330000001</v>
      </c>
      <c r="O6768">
        <v>0</v>
      </c>
      <c r="P6768">
        <v>1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3.6058330000000001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2776885</v>
      </c>
      <c r="B6769">
        <v>1</v>
      </c>
      <c r="C6769" t="s">
        <v>77</v>
      </c>
      <c r="D6769" t="s">
        <v>124</v>
      </c>
      <c r="E6769" t="s">
        <v>167</v>
      </c>
      <c r="F6769" t="s">
        <v>18545</v>
      </c>
      <c r="G6769" t="s">
        <v>160</v>
      </c>
      <c r="H6769" t="s">
        <v>46</v>
      </c>
      <c r="I6769" t="s">
        <v>129</v>
      </c>
      <c r="J6769" t="s">
        <v>130</v>
      </c>
      <c r="K6769" t="s">
        <v>131</v>
      </c>
      <c r="L6769" t="s">
        <v>18546</v>
      </c>
      <c r="M6769" t="s">
        <v>18547</v>
      </c>
      <c r="N6769">
        <v>0.85027777699999996</v>
      </c>
      <c r="O6769">
        <v>0</v>
      </c>
      <c r="P6769">
        <v>61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51.866943999999997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2776907</v>
      </c>
      <c r="B6770">
        <v>1</v>
      </c>
      <c r="C6770" t="s">
        <v>76</v>
      </c>
      <c r="D6770" t="s">
        <v>102</v>
      </c>
      <c r="E6770" t="s">
        <v>126</v>
      </c>
      <c r="F6770" t="s">
        <v>18548</v>
      </c>
      <c r="G6770" t="s">
        <v>128</v>
      </c>
      <c r="H6770" t="s">
        <v>46</v>
      </c>
      <c r="I6770" t="s">
        <v>129</v>
      </c>
      <c r="J6770" t="s">
        <v>130</v>
      </c>
      <c r="K6770" t="s">
        <v>131</v>
      </c>
      <c r="L6770" t="s">
        <v>18549</v>
      </c>
      <c r="M6770" t="s">
        <v>18550</v>
      </c>
      <c r="N6770">
        <v>2.4402777769999999</v>
      </c>
      <c r="O6770">
        <v>0</v>
      </c>
      <c r="P6770">
        <v>9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21.962499999999999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2776897</v>
      </c>
      <c r="B6771">
        <v>1</v>
      </c>
      <c r="C6771" t="s">
        <v>76</v>
      </c>
      <c r="D6771" t="s">
        <v>86</v>
      </c>
      <c r="E6771" t="s">
        <v>126</v>
      </c>
      <c r="F6771" t="s">
        <v>18551</v>
      </c>
      <c r="G6771" t="s">
        <v>128</v>
      </c>
      <c r="H6771" t="s">
        <v>46</v>
      </c>
      <c r="I6771" t="s">
        <v>129</v>
      </c>
      <c r="J6771" t="s">
        <v>130</v>
      </c>
      <c r="K6771" t="s">
        <v>131</v>
      </c>
      <c r="L6771" t="s">
        <v>18552</v>
      </c>
      <c r="M6771" t="s">
        <v>18553</v>
      </c>
      <c r="N6771">
        <v>1.553055555</v>
      </c>
      <c r="O6771">
        <v>0</v>
      </c>
      <c r="P6771">
        <v>170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264.01944400000002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2776694</v>
      </c>
      <c r="B6772">
        <v>2</v>
      </c>
      <c r="C6772" t="s">
        <v>77</v>
      </c>
      <c r="D6772" t="s">
        <v>109</v>
      </c>
      <c r="E6772" t="s">
        <v>167</v>
      </c>
      <c r="F6772" t="s">
        <v>991</v>
      </c>
      <c r="G6772" t="s">
        <v>578</v>
      </c>
      <c r="H6772" t="s">
        <v>46</v>
      </c>
      <c r="I6772" t="s">
        <v>129</v>
      </c>
      <c r="J6772" t="s">
        <v>15</v>
      </c>
      <c r="K6772" t="s">
        <v>131</v>
      </c>
      <c r="L6772" t="s">
        <v>18397</v>
      </c>
      <c r="M6772" t="s">
        <v>18554</v>
      </c>
      <c r="N6772">
        <v>0.61055555500000003</v>
      </c>
      <c r="O6772">
        <v>0</v>
      </c>
      <c r="P6772">
        <v>79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48.233888999999998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2776909</v>
      </c>
      <c r="B6773">
        <v>1</v>
      </c>
      <c r="C6773" t="s">
        <v>76</v>
      </c>
      <c r="D6773" t="s">
        <v>93</v>
      </c>
      <c r="E6773" t="s">
        <v>126</v>
      </c>
      <c r="F6773" t="s">
        <v>12379</v>
      </c>
      <c r="G6773" t="s">
        <v>160</v>
      </c>
      <c r="H6773" t="s">
        <v>46</v>
      </c>
      <c r="I6773" t="s">
        <v>129</v>
      </c>
      <c r="J6773" t="s">
        <v>130</v>
      </c>
      <c r="K6773" t="s">
        <v>131</v>
      </c>
      <c r="L6773" t="s">
        <v>18555</v>
      </c>
      <c r="M6773" t="s">
        <v>18556</v>
      </c>
      <c r="N6773">
        <v>0.92444444400000003</v>
      </c>
      <c r="O6773">
        <v>0</v>
      </c>
      <c r="P6773">
        <v>7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6.4711109999999996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2776905</v>
      </c>
      <c r="B6774">
        <v>1</v>
      </c>
      <c r="C6774" t="s">
        <v>77</v>
      </c>
      <c r="D6774" t="s">
        <v>108</v>
      </c>
      <c r="E6774" t="s">
        <v>153</v>
      </c>
      <c r="F6774" t="s">
        <v>18557</v>
      </c>
      <c r="G6774" t="s">
        <v>249</v>
      </c>
      <c r="H6774" t="s">
        <v>46</v>
      </c>
      <c r="I6774" t="s">
        <v>129</v>
      </c>
      <c r="J6774" t="s">
        <v>130</v>
      </c>
      <c r="K6774" t="s">
        <v>131</v>
      </c>
      <c r="L6774" t="s">
        <v>18558</v>
      </c>
      <c r="M6774" t="s">
        <v>18559</v>
      </c>
      <c r="N6774">
        <v>0.56638888799999998</v>
      </c>
      <c r="O6774">
        <v>0</v>
      </c>
      <c r="P6774">
        <v>3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1.6991670000000001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2776926</v>
      </c>
      <c r="B6775">
        <v>1</v>
      </c>
      <c r="C6775" t="s">
        <v>76</v>
      </c>
      <c r="D6775" t="s">
        <v>90</v>
      </c>
      <c r="E6775" t="s">
        <v>126</v>
      </c>
      <c r="F6775" t="s">
        <v>18560</v>
      </c>
      <c r="G6775" t="s">
        <v>1679</v>
      </c>
      <c r="H6775" t="s">
        <v>46</v>
      </c>
      <c r="I6775" t="s">
        <v>129</v>
      </c>
      <c r="J6775" t="s">
        <v>130</v>
      </c>
      <c r="K6775" t="s">
        <v>131</v>
      </c>
      <c r="L6775" t="s">
        <v>18561</v>
      </c>
      <c r="M6775" t="s">
        <v>18562</v>
      </c>
      <c r="N6775">
        <v>1.8105555550000001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54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97.77</v>
      </c>
    </row>
    <row r="6776" spans="1:26" x14ac:dyDescent="0.3">
      <c r="A6776">
        <v>2776935</v>
      </c>
      <c r="B6776">
        <v>1</v>
      </c>
      <c r="C6776" t="s">
        <v>76</v>
      </c>
      <c r="D6776" t="s">
        <v>91</v>
      </c>
      <c r="E6776" t="s">
        <v>126</v>
      </c>
      <c r="F6776" t="s">
        <v>18563</v>
      </c>
      <c r="G6776" t="s">
        <v>128</v>
      </c>
      <c r="H6776" t="s">
        <v>46</v>
      </c>
      <c r="I6776" t="s">
        <v>129</v>
      </c>
      <c r="J6776" t="s">
        <v>130</v>
      </c>
      <c r="K6776" t="s">
        <v>131</v>
      </c>
      <c r="L6776" t="s">
        <v>18564</v>
      </c>
      <c r="M6776" t="s">
        <v>18565</v>
      </c>
      <c r="N6776">
        <v>2.8330555550000001</v>
      </c>
      <c r="O6776">
        <v>0</v>
      </c>
      <c r="P6776">
        <v>44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124.654444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2776934</v>
      </c>
      <c r="B6777">
        <v>1</v>
      </c>
      <c r="C6777" t="s">
        <v>77</v>
      </c>
      <c r="D6777" t="s">
        <v>116</v>
      </c>
      <c r="E6777" t="s">
        <v>126</v>
      </c>
      <c r="F6777" t="s">
        <v>18566</v>
      </c>
      <c r="G6777" t="s">
        <v>371</v>
      </c>
      <c r="H6777" t="s">
        <v>46</v>
      </c>
      <c r="I6777" t="s">
        <v>129</v>
      </c>
      <c r="J6777" t="s">
        <v>130</v>
      </c>
      <c r="K6777" t="s">
        <v>131</v>
      </c>
      <c r="L6777" t="s">
        <v>18567</v>
      </c>
      <c r="M6777" t="s">
        <v>18568</v>
      </c>
      <c r="N6777">
        <v>0.75027777699999998</v>
      </c>
      <c r="O6777">
        <v>0</v>
      </c>
      <c r="P6777">
        <v>68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51.018889000000001</v>
      </c>
      <c r="W6777">
        <v>0</v>
      </c>
      <c r="X6777">
        <v>0</v>
      </c>
      <c r="Y6777">
        <v>0</v>
      </c>
      <c r="Z6777">
        <v>0</v>
      </c>
    </row>
    <row r="6778" spans="1:26" x14ac:dyDescent="0.3">
      <c r="A6778">
        <v>2776945</v>
      </c>
      <c r="B6778">
        <v>1</v>
      </c>
      <c r="C6778" t="s">
        <v>77</v>
      </c>
      <c r="D6778" t="s">
        <v>108</v>
      </c>
      <c r="E6778" t="s">
        <v>126</v>
      </c>
      <c r="F6778" t="s">
        <v>1308</v>
      </c>
      <c r="G6778" t="s">
        <v>128</v>
      </c>
      <c r="H6778" t="s">
        <v>46</v>
      </c>
      <c r="I6778" t="s">
        <v>129</v>
      </c>
      <c r="J6778" t="s">
        <v>130</v>
      </c>
      <c r="K6778" t="s">
        <v>131</v>
      </c>
      <c r="L6778" t="s">
        <v>18569</v>
      </c>
      <c r="M6778" t="s">
        <v>18570</v>
      </c>
      <c r="N6778">
        <v>1.1130555550000001</v>
      </c>
      <c r="O6778">
        <v>0</v>
      </c>
      <c r="P6778">
        <v>96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106.85333300000001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2776943</v>
      </c>
      <c r="B6779">
        <v>1</v>
      </c>
      <c r="C6779" t="s">
        <v>76</v>
      </c>
      <c r="D6779" t="s">
        <v>91</v>
      </c>
      <c r="E6779" t="s">
        <v>126</v>
      </c>
      <c r="F6779" t="s">
        <v>18571</v>
      </c>
      <c r="G6779" t="s">
        <v>160</v>
      </c>
      <c r="H6779" t="s">
        <v>46</v>
      </c>
      <c r="I6779" t="s">
        <v>129</v>
      </c>
      <c r="J6779" t="s">
        <v>130</v>
      </c>
      <c r="K6779" t="s">
        <v>131</v>
      </c>
      <c r="L6779" t="s">
        <v>18572</v>
      </c>
      <c r="M6779" t="s">
        <v>18573</v>
      </c>
      <c r="N6779">
        <v>0.71194444400000001</v>
      </c>
      <c r="O6779">
        <v>0</v>
      </c>
      <c r="P6779">
        <v>62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44.140555999999997</v>
      </c>
      <c r="W6779">
        <v>0</v>
      </c>
      <c r="X6779">
        <v>0</v>
      </c>
      <c r="Y6779">
        <v>0</v>
      </c>
      <c r="Z6779">
        <v>0</v>
      </c>
    </row>
    <row r="6780" spans="1:26" x14ac:dyDescent="0.3">
      <c r="A6780">
        <v>2776946</v>
      </c>
      <c r="B6780">
        <v>1</v>
      </c>
      <c r="C6780" t="s">
        <v>77</v>
      </c>
      <c r="D6780" t="s">
        <v>124</v>
      </c>
      <c r="E6780" t="s">
        <v>153</v>
      </c>
      <c r="F6780" t="s">
        <v>18574</v>
      </c>
      <c r="G6780" t="s">
        <v>155</v>
      </c>
      <c r="H6780" t="s">
        <v>46</v>
      </c>
      <c r="I6780" t="s">
        <v>129</v>
      </c>
      <c r="J6780" t="s">
        <v>130</v>
      </c>
      <c r="K6780" t="s">
        <v>131</v>
      </c>
      <c r="L6780" t="s">
        <v>18575</v>
      </c>
      <c r="M6780" t="s">
        <v>18576</v>
      </c>
      <c r="N6780">
        <v>2.505833333</v>
      </c>
      <c r="O6780">
        <v>0</v>
      </c>
      <c r="P6780">
        <v>9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22.552499999999998</v>
      </c>
      <c r="W6780">
        <v>0</v>
      </c>
      <c r="X6780">
        <v>0</v>
      </c>
      <c r="Y6780">
        <v>0</v>
      </c>
      <c r="Z6780">
        <v>0</v>
      </c>
    </row>
    <row r="6781" spans="1:26" x14ac:dyDescent="0.3">
      <c r="A6781">
        <v>2776947</v>
      </c>
      <c r="B6781">
        <v>1</v>
      </c>
      <c r="C6781" t="s">
        <v>76</v>
      </c>
      <c r="D6781" t="s">
        <v>101</v>
      </c>
      <c r="E6781" t="s">
        <v>126</v>
      </c>
      <c r="F6781" t="s">
        <v>18577</v>
      </c>
      <c r="G6781" t="s">
        <v>128</v>
      </c>
      <c r="H6781" t="s">
        <v>46</v>
      </c>
      <c r="I6781" t="s">
        <v>129</v>
      </c>
      <c r="J6781" t="s">
        <v>130</v>
      </c>
      <c r="K6781" t="s">
        <v>131</v>
      </c>
      <c r="L6781" t="s">
        <v>18578</v>
      </c>
      <c r="M6781" t="s">
        <v>18579</v>
      </c>
      <c r="N6781">
        <v>0.80194444399999998</v>
      </c>
      <c r="O6781">
        <v>0</v>
      </c>
      <c r="P6781">
        <v>153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122.69750000000001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2776948</v>
      </c>
      <c r="B6782">
        <v>1</v>
      </c>
      <c r="C6782" t="s">
        <v>76</v>
      </c>
      <c r="D6782" t="s">
        <v>104</v>
      </c>
      <c r="E6782" t="s">
        <v>158</v>
      </c>
      <c r="F6782" t="s">
        <v>11987</v>
      </c>
      <c r="G6782" t="s">
        <v>199</v>
      </c>
      <c r="H6782" t="s">
        <v>47</v>
      </c>
      <c r="I6782" t="s">
        <v>129</v>
      </c>
      <c r="J6782" t="s">
        <v>130</v>
      </c>
      <c r="K6782" t="s">
        <v>131</v>
      </c>
      <c r="L6782" t="s">
        <v>18580</v>
      </c>
      <c r="M6782" t="s">
        <v>18581</v>
      </c>
      <c r="N6782">
        <v>8.6111111000000004E-2</v>
      </c>
      <c r="O6782">
        <v>0</v>
      </c>
      <c r="P6782">
        <v>0</v>
      </c>
      <c r="Q6782">
        <v>1</v>
      </c>
      <c r="R6782">
        <v>455</v>
      </c>
      <c r="S6782">
        <v>2</v>
      </c>
      <c r="T6782">
        <v>501</v>
      </c>
      <c r="U6782">
        <v>0</v>
      </c>
      <c r="V6782">
        <v>0</v>
      </c>
      <c r="W6782">
        <v>8.6110999999999993E-2</v>
      </c>
      <c r="X6782">
        <v>39.180556000000003</v>
      </c>
      <c r="Y6782">
        <v>0.17222199999999999</v>
      </c>
      <c r="Z6782">
        <v>43.141666999999998</v>
      </c>
    </row>
    <row r="6783" spans="1:26" x14ac:dyDescent="0.3">
      <c r="A6783">
        <v>2776952</v>
      </c>
      <c r="B6783">
        <v>1</v>
      </c>
      <c r="C6783" t="s">
        <v>77</v>
      </c>
      <c r="D6783" t="s">
        <v>111</v>
      </c>
      <c r="E6783" t="s">
        <v>126</v>
      </c>
      <c r="F6783" t="s">
        <v>18582</v>
      </c>
      <c r="G6783" t="s">
        <v>128</v>
      </c>
      <c r="H6783" t="s">
        <v>46</v>
      </c>
      <c r="I6783" t="s">
        <v>129</v>
      </c>
      <c r="J6783" t="s">
        <v>130</v>
      </c>
      <c r="K6783" t="s">
        <v>131</v>
      </c>
      <c r="L6783" t="s">
        <v>18583</v>
      </c>
      <c r="M6783" t="s">
        <v>18584</v>
      </c>
      <c r="N6783">
        <v>3.6602777770000001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3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10.980833000000001</v>
      </c>
    </row>
    <row r="6784" spans="1:26" x14ac:dyDescent="0.3">
      <c r="A6784">
        <v>2776962</v>
      </c>
      <c r="B6784">
        <v>2</v>
      </c>
      <c r="C6784" t="s">
        <v>77</v>
      </c>
      <c r="D6784" t="s">
        <v>124</v>
      </c>
      <c r="E6784" t="s">
        <v>158</v>
      </c>
      <c r="F6784" t="s">
        <v>12433</v>
      </c>
      <c r="G6784" t="s">
        <v>264</v>
      </c>
      <c r="H6784" t="s">
        <v>47</v>
      </c>
      <c r="I6784" t="s">
        <v>129</v>
      </c>
      <c r="J6784" t="s">
        <v>130</v>
      </c>
      <c r="K6784" t="s">
        <v>131</v>
      </c>
      <c r="L6784" t="s">
        <v>18384</v>
      </c>
      <c r="M6784" t="s">
        <v>18585</v>
      </c>
      <c r="N6784">
        <v>0.57666666600000005</v>
      </c>
      <c r="O6784">
        <v>63</v>
      </c>
      <c r="P6784">
        <v>1663</v>
      </c>
      <c r="Q6784">
        <v>0</v>
      </c>
      <c r="R6784">
        <v>0</v>
      </c>
      <c r="S6784">
        <v>0</v>
      </c>
      <c r="T6784">
        <v>0</v>
      </c>
      <c r="U6784">
        <v>36.33</v>
      </c>
      <c r="V6784">
        <v>958.996666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2776965</v>
      </c>
      <c r="B6785">
        <v>1</v>
      </c>
      <c r="C6785" t="s">
        <v>76</v>
      </c>
      <c r="D6785" t="s">
        <v>84</v>
      </c>
      <c r="E6785" t="s">
        <v>145</v>
      </c>
      <c r="F6785" t="s">
        <v>15208</v>
      </c>
      <c r="G6785" t="s">
        <v>135</v>
      </c>
      <c r="H6785" t="s">
        <v>46</v>
      </c>
      <c r="I6785" t="s">
        <v>129</v>
      </c>
      <c r="J6785" t="s">
        <v>130</v>
      </c>
      <c r="K6785" t="s">
        <v>131</v>
      </c>
      <c r="L6785" t="s">
        <v>18586</v>
      </c>
      <c r="M6785" t="s">
        <v>18587</v>
      </c>
      <c r="N6785">
        <v>0.32666666599999999</v>
      </c>
      <c r="O6785">
        <v>0</v>
      </c>
      <c r="P6785">
        <v>129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42.14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2776934</v>
      </c>
      <c r="B6786">
        <v>2</v>
      </c>
      <c r="C6786" t="s">
        <v>77</v>
      </c>
      <c r="D6786" t="s">
        <v>116</v>
      </c>
      <c r="E6786" t="s">
        <v>167</v>
      </c>
      <c r="F6786" t="s">
        <v>18588</v>
      </c>
      <c r="G6786" t="s">
        <v>371</v>
      </c>
      <c r="H6786" t="s">
        <v>46</v>
      </c>
      <c r="I6786" t="s">
        <v>129</v>
      </c>
      <c r="J6786" t="s">
        <v>130</v>
      </c>
      <c r="K6786" t="s">
        <v>131</v>
      </c>
      <c r="L6786" t="s">
        <v>18568</v>
      </c>
      <c r="M6786" t="s">
        <v>18589</v>
      </c>
      <c r="N6786">
        <v>0.62888888799999998</v>
      </c>
      <c r="O6786">
        <v>0</v>
      </c>
      <c r="P6786">
        <v>431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271.05111099999999</v>
      </c>
      <c r="W6786">
        <v>0</v>
      </c>
      <c r="X6786">
        <v>0</v>
      </c>
      <c r="Y6786">
        <v>0</v>
      </c>
      <c r="Z6786">
        <v>0</v>
      </c>
    </row>
    <row r="6787" spans="1:26" x14ac:dyDescent="0.3">
      <c r="A6787">
        <v>2776965</v>
      </c>
      <c r="B6787">
        <v>2</v>
      </c>
      <c r="C6787" t="s">
        <v>76</v>
      </c>
      <c r="D6787" t="s">
        <v>84</v>
      </c>
      <c r="E6787" t="s">
        <v>167</v>
      </c>
      <c r="F6787" t="s">
        <v>18590</v>
      </c>
      <c r="G6787" t="s">
        <v>135</v>
      </c>
      <c r="H6787" t="s">
        <v>46</v>
      </c>
      <c r="I6787" t="s">
        <v>129</v>
      </c>
      <c r="J6787" t="s">
        <v>130</v>
      </c>
      <c r="K6787" t="s">
        <v>131</v>
      </c>
      <c r="L6787" t="s">
        <v>18587</v>
      </c>
      <c r="M6787" t="s">
        <v>18591</v>
      </c>
      <c r="N6787">
        <v>0.15166666600000001</v>
      </c>
      <c r="O6787">
        <v>0</v>
      </c>
      <c r="P6787">
        <v>912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138.319999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2776979</v>
      </c>
      <c r="B6788">
        <v>1</v>
      </c>
      <c r="C6788" t="s">
        <v>76</v>
      </c>
      <c r="D6788" t="s">
        <v>79</v>
      </c>
      <c r="E6788" t="s">
        <v>163</v>
      </c>
      <c r="F6788" t="s">
        <v>18592</v>
      </c>
      <c r="G6788" t="s">
        <v>264</v>
      </c>
      <c r="H6788" t="s">
        <v>47</v>
      </c>
      <c r="I6788" t="s">
        <v>129</v>
      </c>
      <c r="J6788" t="s">
        <v>130</v>
      </c>
      <c r="K6788" t="s">
        <v>131</v>
      </c>
      <c r="L6788" t="s">
        <v>18593</v>
      </c>
      <c r="M6788" t="s">
        <v>18594</v>
      </c>
      <c r="N6788">
        <v>1.7150000000000001</v>
      </c>
      <c r="O6788">
        <v>1</v>
      </c>
      <c r="P6788">
        <v>9</v>
      </c>
      <c r="Q6788">
        <v>0</v>
      </c>
      <c r="R6788">
        <v>0</v>
      </c>
      <c r="S6788">
        <v>0</v>
      </c>
      <c r="T6788">
        <v>0</v>
      </c>
      <c r="U6788">
        <v>1.7150000000000001</v>
      </c>
      <c r="V6788">
        <v>15.435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2776965</v>
      </c>
      <c r="B6789">
        <v>3</v>
      </c>
      <c r="C6789" t="s">
        <v>76</v>
      </c>
      <c r="D6789" t="s">
        <v>84</v>
      </c>
      <c r="E6789" t="s">
        <v>145</v>
      </c>
      <c r="F6789" t="s">
        <v>15208</v>
      </c>
      <c r="G6789" t="s">
        <v>135</v>
      </c>
      <c r="H6789" t="s">
        <v>46</v>
      </c>
      <c r="I6789" t="s">
        <v>129</v>
      </c>
      <c r="J6789" t="s">
        <v>130</v>
      </c>
      <c r="K6789" t="s">
        <v>131</v>
      </c>
      <c r="L6789" t="s">
        <v>18591</v>
      </c>
      <c r="M6789" t="s">
        <v>18595</v>
      </c>
      <c r="N6789">
        <v>1.760555555</v>
      </c>
      <c r="O6789">
        <v>0</v>
      </c>
      <c r="P6789">
        <v>129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227.11166700000001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2776981</v>
      </c>
      <c r="B6790">
        <v>1</v>
      </c>
      <c r="C6790" t="s">
        <v>77</v>
      </c>
      <c r="D6790" t="s">
        <v>114</v>
      </c>
      <c r="E6790" t="s">
        <v>163</v>
      </c>
      <c r="F6790" t="s">
        <v>18596</v>
      </c>
      <c r="G6790" t="s">
        <v>264</v>
      </c>
      <c r="H6790" t="s">
        <v>47</v>
      </c>
      <c r="I6790" t="s">
        <v>129</v>
      </c>
      <c r="J6790" t="s">
        <v>130</v>
      </c>
      <c r="K6790" t="s">
        <v>131</v>
      </c>
      <c r="L6790" t="s">
        <v>18597</v>
      </c>
      <c r="M6790" t="s">
        <v>18598</v>
      </c>
      <c r="N6790">
        <v>0.48305555500000003</v>
      </c>
      <c r="O6790">
        <v>0</v>
      </c>
      <c r="P6790">
        <v>0</v>
      </c>
      <c r="Q6790">
        <v>0</v>
      </c>
      <c r="R6790">
        <v>0</v>
      </c>
      <c r="S6790">
        <v>5</v>
      </c>
      <c r="T6790">
        <v>11</v>
      </c>
      <c r="U6790">
        <v>0</v>
      </c>
      <c r="V6790">
        <v>0</v>
      </c>
      <c r="W6790">
        <v>0</v>
      </c>
      <c r="X6790">
        <v>0</v>
      </c>
      <c r="Y6790">
        <v>2.4152779999999998</v>
      </c>
      <c r="Z6790">
        <v>5.3136109999999999</v>
      </c>
    </row>
    <row r="6791" spans="1:26" x14ac:dyDescent="0.3">
      <c r="A6791">
        <v>2776926</v>
      </c>
      <c r="B6791">
        <v>2</v>
      </c>
      <c r="C6791" t="s">
        <v>76</v>
      </c>
      <c r="D6791" t="s">
        <v>90</v>
      </c>
      <c r="E6791" t="s">
        <v>167</v>
      </c>
      <c r="F6791" t="s">
        <v>18599</v>
      </c>
      <c r="G6791" t="s">
        <v>1679</v>
      </c>
      <c r="H6791" t="s">
        <v>46</v>
      </c>
      <c r="I6791" t="s">
        <v>129</v>
      </c>
      <c r="J6791" t="s">
        <v>130</v>
      </c>
      <c r="K6791" t="s">
        <v>131</v>
      </c>
      <c r="L6791" t="s">
        <v>18562</v>
      </c>
      <c r="M6791" t="s">
        <v>18600</v>
      </c>
      <c r="N6791">
        <v>0.502222222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88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44.195556000000003</v>
      </c>
    </row>
    <row r="6792" spans="1:26" x14ac:dyDescent="0.3">
      <c r="A6792">
        <v>2776984</v>
      </c>
      <c r="B6792">
        <v>1</v>
      </c>
      <c r="C6792" t="s">
        <v>77</v>
      </c>
      <c r="D6792" t="s">
        <v>114</v>
      </c>
      <c r="E6792" t="s">
        <v>153</v>
      </c>
      <c r="F6792" t="s">
        <v>17876</v>
      </c>
      <c r="G6792" t="s">
        <v>206</v>
      </c>
      <c r="H6792" t="s">
        <v>46</v>
      </c>
      <c r="I6792" t="s">
        <v>129</v>
      </c>
      <c r="J6792" t="s">
        <v>130</v>
      </c>
      <c r="K6792" t="s">
        <v>131</v>
      </c>
      <c r="L6792" t="s">
        <v>18601</v>
      </c>
      <c r="M6792" t="s">
        <v>18602</v>
      </c>
      <c r="N6792">
        <v>4.5241666660000002</v>
      </c>
      <c r="O6792">
        <v>0</v>
      </c>
      <c r="P6792">
        <v>10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45.241667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2776985</v>
      </c>
      <c r="B6793">
        <v>1</v>
      </c>
      <c r="C6793" t="s">
        <v>77</v>
      </c>
      <c r="D6793" t="s">
        <v>114</v>
      </c>
      <c r="E6793" t="s">
        <v>163</v>
      </c>
      <c r="F6793" t="s">
        <v>18603</v>
      </c>
      <c r="G6793" t="s">
        <v>187</v>
      </c>
      <c r="H6793" t="s">
        <v>47</v>
      </c>
      <c r="I6793" t="s">
        <v>129</v>
      </c>
      <c r="J6793" t="s">
        <v>130</v>
      </c>
      <c r="K6793" t="s">
        <v>131</v>
      </c>
      <c r="L6793" t="s">
        <v>18604</v>
      </c>
      <c r="M6793" t="s">
        <v>18605</v>
      </c>
      <c r="N6793">
        <v>1.84</v>
      </c>
      <c r="O6793">
        <v>0</v>
      </c>
      <c r="P6793">
        <v>57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104.88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2776986</v>
      </c>
      <c r="B6794">
        <v>1</v>
      </c>
      <c r="C6794" t="s">
        <v>76</v>
      </c>
      <c r="D6794" t="s">
        <v>97</v>
      </c>
      <c r="E6794" t="s">
        <v>163</v>
      </c>
      <c r="F6794" t="s">
        <v>16700</v>
      </c>
      <c r="G6794" t="s">
        <v>160</v>
      </c>
      <c r="H6794" t="s">
        <v>47</v>
      </c>
      <c r="I6794" t="s">
        <v>129</v>
      </c>
      <c r="J6794" t="s">
        <v>130</v>
      </c>
      <c r="K6794" t="s">
        <v>131</v>
      </c>
      <c r="L6794" t="s">
        <v>18606</v>
      </c>
      <c r="M6794" t="s">
        <v>18607</v>
      </c>
      <c r="N6794">
        <v>0.20222222200000001</v>
      </c>
      <c r="O6794">
        <v>0</v>
      </c>
      <c r="P6794">
        <v>144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29.12</v>
      </c>
      <c r="W6794">
        <v>0</v>
      </c>
      <c r="X6794">
        <v>0</v>
      </c>
      <c r="Y6794">
        <v>0</v>
      </c>
      <c r="Z6794">
        <v>0</v>
      </c>
    </row>
    <row r="6795" spans="1:26" x14ac:dyDescent="0.3">
      <c r="A6795">
        <v>2776988</v>
      </c>
      <c r="B6795">
        <v>1</v>
      </c>
      <c r="C6795" t="s">
        <v>77</v>
      </c>
      <c r="D6795" t="s">
        <v>124</v>
      </c>
      <c r="E6795" t="s">
        <v>158</v>
      </c>
      <c r="F6795" t="s">
        <v>12433</v>
      </c>
      <c r="G6795" t="s">
        <v>199</v>
      </c>
      <c r="H6795" t="s">
        <v>47</v>
      </c>
      <c r="I6795" t="s">
        <v>129</v>
      </c>
      <c r="J6795" t="s">
        <v>130</v>
      </c>
      <c r="K6795" t="s">
        <v>131</v>
      </c>
      <c r="L6795" t="s">
        <v>18608</v>
      </c>
      <c r="M6795" t="s">
        <v>18609</v>
      </c>
      <c r="N6795">
        <v>0.185277777</v>
      </c>
      <c r="O6795">
        <v>63</v>
      </c>
      <c r="P6795">
        <v>1663</v>
      </c>
      <c r="Q6795">
        <v>0</v>
      </c>
      <c r="R6795">
        <v>0</v>
      </c>
      <c r="S6795">
        <v>0</v>
      </c>
      <c r="T6795">
        <v>0</v>
      </c>
      <c r="U6795">
        <v>11.672499999999999</v>
      </c>
      <c r="V6795">
        <v>308.11694299999999</v>
      </c>
      <c r="W6795">
        <v>0</v>
      </c>
      <c r="X6795">
        <v>0</v>
      </c>
      <c r="Y6795">
        <v>0</v>
      </c>
      <c r="Z6795">
        <v>0</v>
      </c>
    </row>
    <row r="6796" spans="1:26" x14ac:dyDescent="0.3">
      <c r="A6796">
        <v>2776991</v>
      </c>
      <c r="B6796">
        <v>1</v>
      </c>
      <c r="C6796" t="s">
        <v>77</v>
      </c>
      <c r="D6796" t="s">
        <v>109</v>
      </c>
      <c r="E6796" t="s">
        <v>153</v>
      </c>
      <c r="F6796" t="s">
        <v>18610</v>
      </c>
      <c r="G6796" t="s">
        <v>249</v>
      </c>
      <c r="H6796" t="s">
        <v>46</v>
      </c>
      <c r="I6796" t="s">
        <v>129</v>
      </c>
      <c r="J6796" t="s">
        <v>130</v>
      </c>
      <c r="K6796" t="s">
        <v>131</v>
      </c>
      <c r="L6796" t="s">
        <v>18611</v>
      </c>
      <c r="M6796" t="s">
        <v>18612</v>
      </c>
      <c r="N6796">
        <v>1.375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1.375</v>
      </c>
      <c r="W6796">
        <v>0</v>
      </c>
      <c r="X6796">
        <v>0</v>
      </c>
      <c r="Y6796">
        <v>0</v>
      </c>
      <c r="Z6796">
        <v>0</v>
      </c>
    </row>
    <row r="6797" spans="1:26" x14ac:dyDescent="0.3">
      <c r="A6797">
        <v>2776993</v>
      </c>
      <c r="B6797">
        <v>1</v>
      </c>
      <c r="C6797" t="s">
        <v>76</v>
      </c>
      <c r="D6797" t="s">
        <v>101</v>
      </c>
      <c r="E6797" t="s">
        <v>145</v>
      </c>
      <c r="F6797" t="s">
        <v>18613</v>
      </c>
      <c r="G6797" t="s">
        <v>160</v>
      </c>
      <c r="H6797" t="s">
        <v>46</v>
      </c>
      <c r="I6797" t="s">
        <v>129</v>
      </c>
      <c r="J6797" t="s">
        <v>130</v>
      </c>
      <c r="K6797" t="s">
        <v>131</v>
      </c>
      <c r="L6797" t="s">
        <v>18614</v>
      </c>
      <c r="M6797" t="s">
        <v>18615</v>
      </c>
      <c r="N6797">
        <v>0.64027777699999999</v>
      </c>
      <c r="O6797">
        <v>0</v>
      </c>
      <c r="P6797">
        <v>9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5.7625000000000002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2776994</v>
      </c>
      <c r="B6798">
        <v>1</v>
      </c>
      <c r="C6798" t="s">
        <v>76</v>
      </c>
      <c r="D6798" t="s">
        <v>91</v>
      </c>
      <c r="E6798" t="s">
        <v>145</v>
      </c>
      <c r="F6798" t="s">
        <v>18616</v>
      </c>
      <c r="G6798" t="s">
        <v>160</v>
      </c>
      <c r="H6798" t="s">
        <v>46</v>
      </c>
      <c r="I6798" t="s">
        <v>129</v>
      </c>
      <c r="J6798" t="s">
        <v>130</v>
      </c>
      <c r="K6798" t="s">
        <v>131</v>
      </c>
      <c r="L6798" t="s">
        <v>18617</v>
      </c>
      <c r="M6798" t="s">
        <v>18618</v>
      </c>
      <c r="N6798">
        <v>0.74833333300000004</v>
      </c>
      <c r="O6798">
        <v>0</v>
      </c>
      <c r="P6798">
        <v>12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8.98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2776998</v>
      </c>
      <c r="B6799">
        <v>1</v>
      </c>
      <c r="C6799" t="s">
        <v>76</v>
      </c>
      <c r="D6799" t="s">
        <v>100</v>
      </c>
      <c r="E6799" t="s">
        <v>222</v>
      </c>
      <c r="F6799" t="s">
        <v>16509</v>
      </c>
      <c r="G6799" t="s">
        <v>160</v>
      </c>
      <c r="H6799" t="s">
        <v>47</v>
      </c>
      <c r="I6799" t="s">
        <v>129</v>
      </c>
      <c r="J6799" t="s">
        <v>130</v>
      </c>
      <c r="K6799" t="s">
        <v>131</v>
      </c>
      <c r="L6799" t="s">
        <v>18619</v>
      </c>
      <c r="M6799" t="s">
        <v>18620</v>
      </c>
      <c r="N6799">
        <v>0.15583333299999999</v>
      </c>
      <c r="O6799">
        <v>43</v>
      </c>
      <c r="P6799">
        <v>568</v>
      </c>
      <c r="Q6799">
        <v>0</v>
      </c>
      <c r="R6799">
        <v>0</v>
      </c>
      <c r="S6799">
        <v>0</v>
      </c>
      <c r="T6799">
        <v>0</v>
      </c>
      <c r="U6799">
        <v>6.7008330000000003</v>
      </c>
      <c r="V6799">
        <v>88.513333000000003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2776996</v>
      </c>
      <c r="B6800">
        <v>1</v>
      </c>
      <c r="C6800" t="s">
        <v>76</v>
      </c>
      <c r="D6800" t="s">
        <v>79</v>
      </c>
      <c r="E6800" t="s">
        <v>158</v>
      </c>
      <c r="F6800" t="s">
        <v>16611</v>
      </c>
      <c r="G6800" t="s">
        <v>728</v>
      </c>
      <c r="H6800" t="s">
        <v>47</v>
      </c>
      <c r="I6800" t="s">
        <v>129</v>
      </c>
      <c r="J6800" t="s">
        <v>130</v>
      </c>
      <c r="K6800" t="s">
        <v>131</v>
      </c>
      <c r="L6800" t="s">
        <v>18621</v>
      </c>
      <c r="M6800" t="s">
        <v>18622</v>
      </c>
      <c r="N6800">
        <v>8.3333332999999996E-2</v>
      </c>
      <c r="O6800">
        <v>42</v>
      </c>
      <c r="P6800">
        <v>670</v>
      </c>
      <c r="Q6800">
        <v>0</v>
      </c>
      <c r="R6800">
        <v>0</v>
      </c>
      <c r="S6800">
        <v>0</v>
      </c>
      <c r="T6800">
        <v>0</v>
      </c>
      <c r="U6800">
        <v>3.5</v>
      </c>
      <c r="V6800">
        <v>55.833333000000003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2777004</v>
      </c>
      <c r="B6801">
        <v>1</v>
      </c>
      <c r="C6801" t="s">
        <v>76</v>
      </c>
      <c r="D6801" t="s">
        <v>78</v>
      </c>
      <c r="E6801" t="s">
        <v>138</v>
      </c>
      <c r="F6801" t="s">
        <v>18623</v>
      </c>
      <c r="G6801" t="s">
        <v>578</v>
      </c>
      <c r="H6801" t="s">
        <v>47</v>
      </c>
      <c r="I6801" t="s">
        <v>129</v>
      </c>
      <c r="J6801" t="s">
        <v>15</v>
      </c>
      <c r="K6801" t="s">
        <v>131</v>
      </c>
      <c r="L6801" t="s">
        <v>18624</v>
      </c>
      <c r="M6801" t="s">
        <v>18625</v>
      </c>
      <c r="N6801">
        <v>0.36694444399999998</v>
      </c>
      <c r="O6801">
        <v>4</v>
      </c>
      <c r="P6801">
        <v>7617</v>
      </c>
      <c r="Q6801">
        <v>0</v>
      </c>
      <c r="R6801">
        <v>0</v>
      </c>
      <c r="S6801">
        <v>0</v>
      </c>
      <c r="T6801">
        <v>0</v>
      </c>
      <c r="U6801">
        <v>1.467778</v>
      </c>
      <c r="V6801">
        <v>2795.0158299999998</v>
      </c>
      <c r="W6801">
        <v>0</v>
      </c>
      <c r="X6801">
        <v>0</v>
      </c>
      <c r="Y6801">
        <v>0</v>
      </c>
      <c r="Z6801">
        <v>0</v>
      </c>
    </row>
    <row r="6802" spans="1:26" x14ac:dyDescent="0.3">
      <c r="A6802">
        <v>2777008</v>
      </c>
      <c r="B6802">
        <v>1</v>
      </c>
      <c r="C6802" t="s">
        <v>76</v>
      </c>
      <c r="D6802" t="s">
        <v>96</v>
      </c>
      <c r="E6802" t="s">
        <v>126</v>
      </c>
      <c r="F6802" t="s">
        <v>7221</v>
      </c>
      <c r="G6802" t="s">
        <v>128</v>
      </c>
      <c r="H6802" t="s">
        <v>46</v>
      </c>
      <c r="I6802" t="s">
        <v>129</v>
      </c>
      <c r="J6802" t="s">
        <v>130</v>
      </c>
      <c r="K6802" t="s">
        <v>131</v>
      </c>
      <c r="L6802" t="s">
        <v>18626</v>
      </c>
      <c r="M6802" t="s">
        <v>18627</v>
      </c>
      <c r="N6802">
        <v>1.686388888</v>
      </c>
      <c r="O6802">
        <v>0</v>
      </c>
      <c r="P6802">
        <v>76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128.16555500000001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2776887</v>
      </c>
      <c r="B6803">
        <v>2</v>
      </c>
      <c r="C6803" t="s">
        <v>77</v>
      </c>
      <c r="D6803" t="s">
        <v>124</v>
      </c>
      <c r="E6803" t="s">
        <v>158</v>
      </c>
      <c r="F6803" t="s">
        <v>1757</v>
      </c>
      <c r="G6803" t="s">
        <v>364</v>
      </c>
      <c r="H6803" t="s">
        <v>47</v>
      </c>
      <c r="I6803" t="s">
        <v>129</v>
      </c>
      <c r="J6803" t="s">
        <v>130</v>
      </c>
      <c r="K6803" t="s">
        <v>131</v>
      </c>
      <c r="L6803" t="s">
        <v>18446</v>
      </c>
      <c r="M6803" t="s">
        <v>18628</v>
      </c>
      <c r="N6803">
        <v>0.38416666599999999</v>
      </c>
      <c r="O6803">
        <v>3</v>
      </c>
      <c r="P6803">
        <v>403</v>
      </c>
      <c r="Q6803">
        <v>0</v>
      </c>
      <c r="R6803">
        <v>0</v>
      </c>
      <c r="S6803">
        <v>10</v>
      </c>
      <c r="T6803">
        <v>898</v>
      </c>
      <c r="U6803">
        <v>1.1525000000000001</v>
      </c>
      <c r="V6803">
        <v>154.819166</v>
      </c>
      <c r="W6803">
        <v>0</v>
      </c>
      <c r="X6803">
        <v>0</v>
      </c>
      <c r="Y6803">
        <v>3.8416670000000002</v>
      </c>
      <c r="Z6803">
        <v>344.98166600000002</v>
      </c>
    </row>
    <row r="6804" spans="1:26" x14ac:dyDescent="0.3">
      <c r="A6804">
        <v>2777004</v>
      </c>
      <c r="B6804">
        <v>2</v>
      </c>
      <c r="C6804" t="s">
        <v>76</v>
      </c>
      <c r="D6804" t="s">
        <v>78</v>
      </c>
      <c r="E6804" t="s">
        <v>163</v>
      </c>
      <c r="F6804" t="s">
        <v>18629</v>
      </c>
      <c r="G6804" t="s">
        <v>578</v>
      </c>
      <c r="H6804" t="s">
        <v>47</v>
      </c>
      <c r="I6804" t="s">
        <v>129</v>
      </c>
      <c r="J6804" t="s">
        <v>15</v>
      </c>
      <c r="K6804" t="s">
        <v>131</v>
      </c>
      <c r="L6804" t="s">
        <v>18625</v>
      </c>
      <c r="M6804" t="s">
        <v>18630</v>
      </c>
      <c r="N6804">
        <v>0.85250000000000004</v>
      </c>
      <c r="O6804">
        <v>2</v>
      </c>
      <c r="P6804">
        <v>7617</v>
      </c>
      <c r="Q6804">
        <v>0</v>
      </c>
      <c r="R6804">
        <v>0</v>
      </c>
      <c r="S6804">
        <v>0</v>
      </c>
      <c r="T6804">
        <v>0</v>
      </c>
      <c r="U6804">
        <v>1.7050000000000001</v>
      </c>
      <c r="V6804">
        <v>6493.4925000000003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2777020</v>
      </c>
      <c r="B6805">
        <v>1</v>
      </c>
      <c r="C6805" t="s">
        <v>76</v>
      </c>
      <c r="D6805" t="s">
        <v>100</v>
      </c>
      <c r="E6805" t="s">
        <v>163</v>
      </c>
      <c r="F6805" t="s">
        <v>16011</v>
      </c>
      <c r="G6805" t="s">
        <v>199</v>
      </c>
      <c r="H6805" t="s">
        <v>47</v>
      </c>
      <c r="I6805" t="s">
        <v>129</v>
      </c>
      <c r="J6805" t="s">
        <v>130</v>
      </c>
      <c r="K6805" t="s">
        <v>131</v>
      </c>
      <c r="L6805" t="s">
        <v>18631</v>
      </c>
      <c r="M6805" t="s">
        <v>18632</v>
      </c>
      <c r="N6805">
        <v>0.88333333300000005</v>
      </c>
      <c r="O6805">
        <v>0</v>
      </c>
      <c r="P6805">
        <v>1654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1461.0333330000001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2777018</v>
      </c>
      <c r="B6806">
        <v>1</v>
      </c>
      <c r="C6806" t="s">
        <v>77</v>
      </c>
      <c r="D6806" t="s">
        <v>109</v>
      </c>
      <c r="E6806" t="s">
        <v>163</v>
      </c>
      <c r="F6806" t="s">
        <v>18633</v>
      </c>
      <c r="G6806" t="s">
        <v>264</v>
      </c>
      <c r="H6806" t="s">
        <v>47</v>
      </c>
      <c r="I6806" t="s">
        <v>129</v>
      </c>
      <c r="J6806" t="s">
        <v>130</v>
      </c>
      <c r="K6806" t="s">
        <v>131</v>
      </c>
      <c r="L6806" t="s">
        <v>18634</v>
      </c>
      <c r="M6806" t="s">
        <v>18635</v>
      </c>
      <c r="N6806">
        <v>3.2736111110000001</v>
      </c>
      <c r="O6806">
        <v>2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6.5472219999999997</v>
      </c>
      <c r="V6806">
        <v>0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2777024</v>
      </c>
      <c r="B6807">
        <v>1</v>
      </c>
      <c r="C6807" t="s">
        <v>76</v>
      </c>
      <c r="D6807" t="s">
        <v>84</v>
      </c>
      <c r="E6807" t="s">
        <v>145</v>
      </c>
      <c r="F6807" t="s">
        <v>15208</v>
      </c>
      <c r="G6807" t="s">
        <v>135</v>
      </c>
      <c r="H6807" t="s">
        <v>46</v>
      </c>
      <c r="I6807" t="s">
        <v>129</v>
      </c>
      <c r="J6807" t="s">
        <v>130</v>
      </c>
      <c r="K6807" t="s">
        <v>131</v>
      </c>
      <c r="L6807" t="s">
        <v>18636</v>
      </c>
      <c r="M6807" t="s">
        <v>18637</v>
      </c>
      <c r="N6807">
        <v>0.78861111100000003</v>
      </c>
      <c r="O6807">
        <v>0</v>
      </c>
      <c r="P6807">
        <v>129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101.730833</v>
      </c>
      <c r="W6807">
        <v>0</v>
      </c>
      <c r="X6807">
        <v>0</v>
      </c>
      <c r="Y6807">
        <v>0</v>
      </c>
      <c r="Z6807">
        <v>0</v>
      </c>
    </row>
    <row r="6808" spans="1:26" x14ac:dyDescent="0.3">
      <c r="A6808">
        <v>2777025</v>
      </c>
      <c r="B6808">
        <v>1</v>
      </c>
      <c r="C6808" t="s">
        <v>77</v>
      </c>
      <c r="D6808" t="s">
        <v>124</v>
      </c>
      <c r="E6808" t="s">
        <v>145</v>
      </c>
      <c r="F6808" t="s">
        <v>18638</v>
      </c>
      <c r="G6808" t="s">
        <v>150</v>
      </c>
      <c r="H6808" t="s">
        <v>46</v>
      </c>
      <c r="I6808" t="s">
        <v>129</v>
      </c>
      <c r="J6808" t="s">
        <v>130</v>
      </c>
      <c r="K6808" t="s">
        <v>131</v>
      </c>
      <c r="L6808" t="s">
        <v>18639</v>
      </c>
      <c r="M6808" t="s">
        <v>18640</v>
      </c>
      <c r="N6808">
        <v>1.348055555</v>
      </c>
      <c r="O6808">
        <v>0</v>
      </c>
      <c r="P6808">
        <v>72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97.06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2777028</v>
      </c>
      <c r="B6809">
        <v>1</v>
      </c>
      <c r="C6809" t="s">
        <v>76</v>
      </c>
      <c r="D6809" t="s">
        <v>100</v>
      </c>
      <c r="E6809" t="s">
        <v>163</v>
      </c>
      <c r="F6809" t="s">
        <v>18641</v>
      </c>
      <c r="G6809" t="s">
        <v>199</v>
      </c>
      <c r="H6809" t="s">
        <v>47</v>
      </c>
      <c r="I6809" t="s">
        <v>339</v>
      </c>
      <c r="J6809" t="s">
        <v>130</v>
      </c>
      <c r="K6809" t="s">
        <v>131</v>
      </c>
      <c r="L6809" t="s">
        <v>18642</v>
      </c>
      <c r="M6809" t="s">
        <v>18643</v>
      </c>
      <c r="N6809">
        <v>4.4444444E-2</v>
      </c>
      <c r="O6809">
        <v>0</v>
      </c>
      <c r="P6809">
        <v>98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4.355556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2777029</v>
      </c>
      <c r="B6810">
        <v>1</v>
      </c>
      <c r="C6810" t="s">
        <v>77</v>
      </c>
      <c r="D6810" t="s">
        <v>108</v>
      </c>
      <c r="E6810" t="s">
        <v>126</v>
      </c>
      <c r="F6810" t="s">
        <v>18644</v>
      </c>
      <c r="G6810" t="s">
        <v>128</v>
      </c>
      <c r="H6810" t="s">
        <v>46</v>
      </c>
      <c r="I6810" t="s">
        <v>129</v>
      </c>
      <c r="J6810" t="s">
        <v>130</v>
      </c>
      <c r="K6810" t="s">
        <v>131</v>
      </c>
      <c r="L6810" t="s">
        <v>18645</v>
      </c>
      <c r="M6810" t="s">
        <v>18646</v>
      </c>
      <c r="N6810">
        <v>1.5449999999999999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1.5449999999999999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2777008</v>
      </c>
      <c r="B6811">
        <v>2</v>
      </c>
      <c r="C6811" t="s">
        <v>76</v>
      </c>
      <c r="D6811" t="s">
        <v>96</v>
      </c>
      <c r="E6811" t="s">
        <v>167</v>
      </c>
      <c r="F6811" t="s">
        <v>18647</v>
      </c>
      <c r="G6811" t="s">
        <v>128</v>
      </c>
      <c r="H6811" t="s">
        <v>46</v>
      </c>
      <c r="I6811" t="s">
        <v>339</v>
      </c>
      <c r="J6811" t="s">
        <v>130</v>
      </c>
      <c r="K6811" t="s">
        <v>131</v>
      </c>
      <c r="L6811" t="s">
        <v>18627</v>
      </c>
      <c r="M6811" t="s">
        <v>18648</v>
      </c>
      <c r="N6811">
        <v>2.4722221999999999E-2</v>
      </c>
      <c r="O6811">
        <v>0</v>
      </c>
      <c r="P6811">
        <v>130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3.213889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2777035</v>
      </c>
      <c r="B6812">
        <v>1</v>
      </c>
      <c r="C6812" t="s">
        <v>76</v>
      </c>
      <c r="D6812" t="s">
        <v>78</v>
      </c>
      <c r="E6812" t="s">
        <v>153</v>
      </c>
      <c r="F6812" t="s">
        <v>1034</v>
      </c>
      <c r="G6812" t="s">
        <v>206</v>
      </c>
      <c r="H6812" t="s">
        <v>46</v>
      </c>
      <c r="I6812" t="s">
        <v>129</v>
      </c>
      <c r="J6812" t="s">
        <v>130</v>
      </c>
      <c r="K6812" t="s">
        <v>131</v>
      </c>
      <c r="L6812" t="s">
        <v>18649</v>
      </c>
      <c r="M6812" t="s">
        <v>18650</v>
      </c>
      <c r="N6812">
        <v>1.092222222</v>
      </c>
      <c r="O6812">
        <v>0</v>
      </c>
      <c r="P6812">
        <v>19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20.752222</v>
      </c>
      <c r="W6812">
        <v>0</v>
      </c>
      <c r="X6812">
        <v>0</v>
      </c>
      <c r="Y6812">
        <v>0</v>
      </c>
      <c r="Z6812">
        <v>0</v>
      </c>
    </row>
    <row r="6813" spans="1:26" x14ac:dyDescent="0.3">
      <c r="A6813">
        <v>2777037</v>
      </c>
      <c r="B6813">
        <v>1</v>
      </c>
      <c r="C6813" t="s">
        <v>76</v>
      </c>
      <c r="D6813" t="s">
        <v>80</v>
      </c>
      <c r="E6813" t="s">
        <v>167</v>
      </c>
      <c r="F6813" t="s">
        <v>15726</v>
      </c>
      <c r="G6813" t="s">
        <v>195</v>
      </c>
      <c r="H6813" t="s">
        <v>46</v>
      </c>
      <c r="I6813" t="s">
        <v>129</v>
      </c>
      <c r="J6813" t="s">
        <v>130</v>
      </c>
      <c r="K6813" t="s">
        <v>131</v>
      </c>
      <c r="L6813" t="s">
        <v>18651</v>
      </c>
      <c r="M6813" t="s">
        <v>18652</v>
      </c>
      <c r="N6813">
        <v>1.754444444</v>
      </c>
      <c r="O6813">
        <v>0</v>
      </c>
      <c r="P6813">
        <v>893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1566.7188880000001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2777048</v>
      </c>
      <c r="B6814">
        <v>1</v>
      </c>
      <c r="C6814" t="s">
        <v>77</v>
      </c>
      <c r="D6814" t="s">
        <v>111</v>
      </c>
      <c r="E6814" t="s">
        <v>163</v>
      </c>
      <c r="F6814" t="s">
        <v>5290</v>
      </c>
      <c r="G6814" t="s">
        <v>264</v>
      </c>
      <c r="H6814" t="s">
        <v>47</v>
      </c>
      <c r="I6814" t="s">
        <v>129</v>
      </c>
      <c r="J6814" t="s">
        <v>130</v>
      </c>
      <c r="K6814" t="s">
        <v>131</v>
      </c>
      <c r="L6814" t="s">
        <v>18653</v>
      </c>
      <c r="M6814" t="s">
        <v>18654</v>
      </c>
      <c r="N6814">
        <v>0.83333333300000001</v>
      </c>
      <c r="O6814">
        <v>0</v>
      </c>
      <c r="P6814">
        <v>0</v>
      </c>
      <c r="Q6814">
        <v>0</v>
      </c>
      <c r="R6814">
        <v>0</v>
      </c>
      <c r="S6814">
        <v>1</v>
      </c>
      <c r="T6814">
        <v>86</v>
      </c>
      <c r="U6814">
        <v>0</v>
      </c>
      <c r="V6814">
        <v>0</v>
      </c>
      <c r="W6814">
        <v>0</v>
      </c>
      <c r="X6814">
        <v>0</v>
      </c>
      <c r="Y6814">
        <v>0.83333299999999999</v>
      </c>
      <c r="Z6814">
        <v>71.666667000000004</v>
      </c>
    </row>
    <row r="6815" spans="1:26" x14ac:dyDescent="0.3">
      <c r="A6815">
        <v>2777050</v>
      </c>
      <c r="B6815">
        <v>1</v>
      </c>
      <c r="C6815" t="s">
        <v>76</v>
      </c>
      <c r="D6815" t="s">
        <v>78</v>
      </c>
      <c r="E6815" t="s">
        <v>145</v>
      </c>
      <c r="F6815" t="s">
        <v>11956</v>
      </c>
      <c r="G6815" t="s">
        <v>227</v>
      </c>
      <c r="H6815" t="s">
        <v>46</v>
      </c>
      <c r="I6815" t="s">
        <v>129</v>
      </c>
      <c r="J6815" t="s">
        <v>130</v>
      </c>
      <c r="K6815" t="s">
        <v>131</v>
      </c>
      <c r="L6815" t="s">
        <v>18655</v>
      </c>
      <c r="M6815" t="s">
        <v>18656</v>
      </c>
      <c r="N6815">
        <v>2.0891666660000001</v>
      </c>
      <c r="O6815">
        <v>0</v>
      </c>
      <c r="P6815">
        <v>164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342.623333</v>
      </c>
      <c r="W6815">
        <v>0</v>
      </c>
      <c r="X6815">
        <v>0</v>
      </c>
      <c r="Y6815">
        <v>0</v>
      </c>
      <c r="Z6815">
        <v>0</v>
      </c>
    </row>
    <row r="6816" spans="1:26" x14ac:dyDescent="0.3">
      <c r="A6816">
        <v>2777055</v>
      </c>
      <c r="B6816">
        <v>1</v>
      </c>
      <c r="C6816" t="s">
        <v>77</v>
      </c>
      <c r="D6816" t="s">
        <v>124</v>
      </c>
      <c r="E6816" t="s">
        <v>153</v>
      </c>
      <c r="F6816" t="s">
        <v>18235</v>
      </c>
      <c r="G6816" t="s">
        <v>155</v>
      </c>
      <c r="H6816" t="s">
        <v>46</v>
      </c>
      <c r="I6816" t="s">
        <v>129</v>
      </c>
      <c r="J6816" t="s">
        <v>130</v>
      </c>
      <c r="K6816" t="s">
        <v>131</v>
      </c>
      <c r="L6816" t="s">
        <v>18657</v>
      </c>
      <c r="M6816" t="s">
        <v>18658</v>
      </c>
      <c r="N6816">
        <v>1.534444444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1.5344439999999999</v>
      </c>
      <c r="W6816">
        <v>0</v>
      </c>
      <c r="X6816">
        <v>0</v>
      </c>
      <c r="Y6816">
        <v>0</v>
      </c>
      <c r="Z6816">
        <v>0</v>
      </c>
    </row>
    <row r="6817" spans="1:26" x14ac:dyDescent="0.3">
      <c r="A6817">
        <v>2777055</v>
      </c>
      <c r="B6817">
        <v>2</v>
      </c>
      <c r="C6817" t="s">
        <v>77</v>
      </c>
      <c r="D6817" t="s">
        <v>124</v>
      </c>
      <c r="E6817" t="s">
        <v>167</v>
      </c>
      <c r="F6817" t="s">
        <v>18659</v>
      </c>
      <c r="G6817" t="s">
        <v>155</v>
      </c>
      <c r="H6817" t="s">
        <v>46</v>
      </c>
      <c r="I6817" t="s">
        <v>129</v>
      </c>
      <c r="J6817" t="s">
        <v>130</v>
      </c>
      <c r="K6817" t="s">
        <v>131</v>
      </c>
      <c r="L6817" t="s">
        <v>18658</v>
      </c>
      <c r="M6817" t="s">
        <v>18660</v>
      </c>
      <c r="N6817">
        <v>0.32888888799999999</v>
      </c>
      <c r="O6817">
        <v>0</v>
      </c>
      <c r="P6817">
        <v>375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123.333333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2777071</v>
      </c>
      <c r="B6818">
        <v>1</v>
      </c>
      <c r="C6818" t="s">
        <v>76</v>
      </c>
      <c r="D6818" t="s">
        <v>92</v>
      </c>
      <c r="E6818" t="s">
        <v>126</v>
      </c>
      <c r="F6818" t="s">
        <v>17055</v>
      </c>
      <c r="G6818" t="s">
        <v>128</v>
      </c>
      <c r="H6818" t="s">
        <v>46</v>
      </c>
      <c r="I6818" t="s">
        <v>129</v>
      </c>
      <c r="J6818" t="s">
        <v>130</v>
      </c>
      <c r="K6818" t="s">
        <v>131</v>
      </c>
      <c r="L6818" t="s">
        <v>18661</v>
      </c>
      <c r="M6818" t="s">
        <v>18662</v>
      </c>
      <c r="N6818">
        <v>0.96416666600000001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82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79.061667</v>
      </c>
    </row>
    <row r="6819" spans="1:26" x14ac:dyDescent="0.3">
      <c r="A6819">
        <v>2777074</v>
      </c>
      <c r="B6819">
        <v>1</v>
      </c>
      <c r="C6819" t="s">
        <v>77</v>
      </c>
      <c r="D6819" t="s">
        <v>124</v>
      </c>
      <c r="E6819" t="s">
        <v>145</v>
      </c>
      <c r="F6819" t="s">
        <v>18663</v>
      </c>
      <c r="G6819" t="s">
        <v>135</v>
      </c>
      <c r="H6819" t="s">
        <v>46</v>
      </c>
      <c r="I6819" t="s">
        <v>129</v>
      </c>
      <c r="J6819" t="s">
        <v>130</v>
      </c>
      <c r="K6819" t="s">
        <v>131</v>
      </c>
      <c r="L6819" t="s">
        <v>18664</v>
      </c>
      <c r="M6819" t="s">
        <v>18665</v>
      </c>
      <c r="N6819">
        <v>7.4730555550000002</v>
      </c>
      <c r="O6819">
        <v>0</v>
      </c>
      <c r="P6819">
        <v>28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209.24555599999999</v>
      </c>
      <c r="W6819">
        <v>0</v>
      </c>
      <c r="X6819">
        <v>0</v>
      </c>
      <c r="Y6819">
        <v>0</v>
      </c>
      <c r="Z6819">
        <v>0</v>
      </c>
    </row>
    <row r="6820" spans="1:26" x14ac:dyDescent="0.3">
      <c r="A6820">
        <v>2777079</v>
      </c>
      <c r="B6820">
        <v>1</v>
      </c>
      <c r="C6820" t="s">
        <v>76</v>
      </c>
      <c r="D6820" t="s">
        <v>78</v>
      </c>
      <c r="E6820" t="s">
        <v>145</v>
      </c>
      <c r="F6820" t="s">
        <v>2138</v>
      </c>
      <c r="G6820" t="s">
        <v>128</v>
      </c>
      <c r="H6820" t="s">
        <v>46</v>
      </c>
      <c r="I6820" t="s">
        <v>129</v>
      </c>
      <c r="J6820" t="s">
        <v>130</v>
      </c>
      <c r="K6820" t="s">
        <v>131</v>
      </c>
      <c r="L6820" t="s">
        <v>18666</v>
      </c>
      <c r="M6820" t="s">
        <v>18667</v>
      </c>
      <c r="N6820">
        <v>2.1236111110000002</v>
      </c>
      <c r="O6820">
        <v>0</v>
      </c>
      <c r="P6820">
        <v>24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50.966667000000001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2777071</v>
      </c>
      <c r="B6821">
        <v>2</v>
      </c>
      <c r="C6821" t="s">
        <v>76</v>
      </c>
      <c r="D6821" t="s">
        <v>92</v>
      </c>
      <c r="E6821" t="s">
        <v>167</v>
      </c>
      <c r="F6821" t="s">
        <v>17131</v>
      </c>
      <c r="G6821" t="s">
        <v>128</v>
      </c>
      <c r="H6821" t="s">
        <v>46</v>
      </c>
      <c r="I6821" t="s">
        <v>129</v>
      </c>
      <c r="J6821" t="s">
        <v>130</v>
      </c>
      <c r="K6821" t="s">
        <v>131</v>
      </c>
      <c r="L6821" t="s">
        <v>18662</v>
      </c>
      <c r="M6821" t="s">
        <v>18668</v>
      </c>
      <c r="N6821">
        <v>0.13916666599999999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113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15.725833</v>
      </c>
    </row>
    <row r="6822" spans="1:26" x14ac:dyDescent="0.3">
      <c r="A6822">
        <v>2777085</v>
      </c>
      <c r="B6822">
        <v>1</v>
      </c>
      <c r="C6822" t="s">
        <v>76</v>
      </c>
      <c r="D6822" t="s">
        <v>99</v>
      </c>
      <c r="E6822" t="s">
        <v>153</v>
      </c>
      <c r="F6822" t="s">
        <v>18039</v>
      </c>
      <c r="G6822" t="s">
        <v>206</v>
      </c>
      <c r="H6822" t="s">
        <v>46</v>
      </c>
      <c r="I6822" t="s">
        <v>129</v>
      </c>
      <c r="J6822" t="s">
        <v>130</v>
      </c>
      <c r="K6822" t="s">
        <v>131</v>
      </c>
      <c r="L6822" t="s">
        <v>18669</v>
      </c>
      <c r="M6822" t="s">
        <v>18670</v>
      </c>
      <c r="N6822">
        <v>2.2022222220000001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2.2022219999999999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2777087</v>
      </c>
      <c r="B6823">
        <v>1</v>
      </c>
      <c r="C6823" t="s">
        <v>76</v>
      </c>
      <c r="D6823" t="s">
        <v>99</v>
      </c>
      <c r="E6823" t="s">
        <v>126</v>
      </c>
      <c r="F6823" t="s">
        <v>18671</v>
      </c>
      <c r="G6823" t="s">
        <v>128</v>
      </c>
      <c r="H6823" t="s">
        <v>46</v>
      </c>
      <c r="I6823" t="s">
        <v>129</v>
      </c>
      <c r="J6823" t="s">
        <v>130</v>
      </c>
      <c r="K6823" t="s">
        <v>131</v>
      </c>
      <c r="L6823" t="s">
        <v>18672</v>
      </c>
      <c r="M6823" t="s">
        <v>18673</v>
      </c>
      <c r="N6823">
        <v>5.4133333329999997</v>
      </c>
      <c r="O6823">
        <v>0</v>
      </c>
      <c r="P6823">
        <v>3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16.239999999999998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2777088</v>
      </c>
      <c r="B6824">
        <v>1</v>
      </c>
      <c r="C6824" t="s">
        <v>76</v>
      </c>
      <c r="D6824" t="s">
        <v>93</v>
      </c>
      <c r="E6824" t="s">
        <v>153</v>
      </c>
      <c r="F6824" t="s">
        <v>18674</v>
      </c>
      <c r="G6824" t="s">
        <v>155</v>
      </c>
      <c r="H6824" t="s">
        <v>46</v>
      </c>
      <c r="I6824" t="s">
        <v>129</v>
      </c>
      <c r="J6824" t="s">
        <v>130</v>
      </c>
      <c r="K6824" t="s">
        <v>131</v>
      </c>
      <c r="L6824" t="s">
        <v>18675</v>
      </c>
      <c r="M6824" t="s">
        <v>18676</v>
      </c>
      <c r="N6824">
        <v>9.1111111109999996</v>
      </c>
      <c r="O6824">
        <v>0</v>
      </c>
      <c r="P6824">
        <v>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9.1111109999999993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2777090</v>
      </c>
      <c r="B6825">
        <v>1</v>
      </c>
      <c r="C6825" t="s">
        <v>77</v>
      </c>
      <c r="D6825" t="s">
        <v>121</v>
      </c>
      <c r="E6825" t="s">
        <v>222</v>
      </c>
      <c r="F6825" t="s">
        <v>18677</v>
      </c>
      <c r="G6825" t="s">
        <v>199</v>
      </c>
      <c r="H6825" t="s">
        <v>47</v>
      </c>
      <c r="I6825" t="s">
        <v>129</v>
      </c>
      <c r="J6825" t="s">
        <v>130</v>
      </c>
      <c r="K6825" t="s">
        <v>131</v>
      </c>
      <c r="L6825" t="s">
        <v>18678</v>
      </c>
      <c r="M6825" t="s">
        <v>18679</v>
      </c>
      <c r="N6825">
        <v>0.25277777699999998</v>
      </c>
      <c r="O6825">
        <v>0</v>
      </c>
      <c r="P6825">
        <v>0</v>
      </c>
      <c r="Q6825">
        <v>171</v>
      </c>
      <c r="R6825">
        <v>203</v>
      </c>
      <c r="S6825">
        <v>12</v>
      </c>
      <c r="T6825">
        <v>121</v>
      </c>
      <c r="U6825">
        <v>0</v>
      </c>
      <c r="V6825">
        <v>0</v>
      </c>
      <c r="W6825">
        <v>43.225000000000001</v>
      </c>
      <c r="X6825">
        <v>51.313889000000003</v>
      </c>
      <c r="Y6825">
        <v>3.0333329999999998</v>
      </c>
      <c r="Z6825">
        <v>30.586110999999999</v>
      </c>
    </row>
    <row r="6826" spans="1:26" x14ac:dyDescent="0.3">
      <c r="A6826">
        <v>2777092</v>
      </c>
      <c r="B6826">
        <v>1</v>
      </c>
      <c r="C6826" t="s">
        <v>76</v>
      </c>
      <c r="D6826" t="s">
        <v>80</v>
      </c>
      <c r="E6826" t="s">
        <v>126</v>
      </c>
      <c r="F6826" t="s">
        <v>18680</v>
      </c>
      <c r="G6826" t="s">
        <v>128</v>
      </c>
      <c r="H6826" t="s">
        <v>46</v>
      </c>
      <c r="I6826" t="s">
        <v>129</v>
      </c>
      <c r="J6826" t="s">
        <v>130</v>
      </c>
      <c r="K6826" t="s">
        <v>131</v>
      </c>
      <c r="L6826" t="s">
        <v>18681</v>
      </c>
      <c r="M6826" t="s">
        <v>18682</v>
      </c>
      <c r="N6826">
        <v>2.9255555549999999</v>
      </c>
      <c r="O6826">
        <v>0</v>
      </c>
      <c r="P6826">
        <v>24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70.213333000000006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2777097</v>
      </c>
      <c r="B6827">
        <v>1</v>
      </c>
      <c r="C6827" t="s">
        <v>76</v>
      </c>
      <c r="D6827" t="s">
        <v>101</v>
      </c>
      <c r="E6827" t="s">
        <v>153</v>
      </c>
      <c r="F6827" t="s">
        <v>18683</v>
      </c>
      <c r="G6827" t="s">
        <v>155</v>
      </c>
      <c r="H6827" t="s">
        <v>46</v>
      </c>
      <c r="I6827" t="s">
        <v>129</v>
      </c>
      <c r="J6827" t="s">
        <v>130</v>
      </c>
      <c r="K6827" t="s">
        <v>131</v>
      </c>
      <c r="L6827" t="s">
        <v>18684</v>
      </c>
      <c r="M6827" t="s">
        <v>18685</v>
      </c>
      <c r="N6827">
        <v>6.2811111110000004</v>
      </c>
      <c r="O6827">
        <v>0</v>
      </c>
      <c r="P6827">
        <v>1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6.2811110000000001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2777099</v>
      </c>
      <c r="B6828">
        <v>1</v>
      </c>
      <c r="C6828" t="s">
        <v>77</v>
      </c>
      <c r="D6828" t="s">
        <v>112</v>
      </c>
      <c r="E6828" t="s">
        <v>158</v>
      </c>
      <c r="F6828" t="s">
        <v>3450</v>
      </c>
      <c r="G6828" t="s">
        <v>199</v>
      </c>
      <c r="H6828" t="s">
        <v>47</v>
      </c>
      <c r="I6828" t="s">
        <v>129</v>
      </c>
      <c r="J6828" t="s">
        <v>130</v>
      </c>
      <c r="K6828" t="s">
        <v>131</v>
      </c>
      <c r="L6828" t="s">
        <v>18686</v>
      </c>
      <c r="M6828" t="s">
        <v>18687</v>
      </c>
      <c r="N6828">
        <v>9.2222222000000006E-2</v>
      </c>
      <c r="O6828">
        <v>0</v>
      </c>
      <c r="P6828">
        <v>0</v>
      </c>
      <c r="Q6828">
        <v>0</v>
      </c>
      <c r="R6828">
        <v>0</v>
      </c>
      <c r="S6828">
        <v>14</v>
      </c>
      <c r="T6828">
        <v>328</v>
      </c>
      <c r="U6828">
        <v>0</v>
      </c>
      <c r="V6828">
        <v>0</v>
      </c>
      <c r="W6828">
        <v>0</v>
      </c>
      <c r="X6828">
        <v>0</v>
      </c>
      <c r="Y6828">
        <v>1.2911109999999999</v>
      </c>
      <c r="Z6828">
        <v>30.248888999999998</v>
      </c>
    </row>
    <row r="6829" spans="1:26" x14ac:dyDescent="0.3">
      <c r="A6829">
        <v>2777101</v>
      </c>
      <c r="B6829">
        <v>1</v>
      </c>
      <c r="C6829" t="s">
        <v>76</v>
      </c>
      <c r="D6829" t="s">
        <v>93</v>
      </c>
      <c r="E6829" t="s">
        <v>222</v>
      </c>
      <c r="F6829" t="s">
        <v>18688</v>
      </c>
      <c r="G6829" t="s">
        <v>199</v>
      </c>
      <c r="H6829" t="s">
        <v>47</v>
      </c>
      <c r="I6829" t="s">
        <v>129</v>
      </c>
      <c r="J6829" t="s">
        <v>130</v>
      </c>
      <c r="K6829" t="s">
        <v>131</v>
      </c>
      <c r="L6829" t="s">
        <v>18689</v>
      </c>
      <c r="M6829" t="s">
        <v>18690</v>
      </c>
      <c r="N6829">
        <v>0.81444444400000005</v>
      </c>
      <c r="O6829">
        <v>9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7.33</v>
      </c>
      <c r="V6829">
        <v>0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2777103</v>
      </c>
      <c r="B6830">
        <v>1</v>
      </c>
      <c r="C6830" t="s">
        <v>76</v>
      </c>
      <c r="D6830" t="s">
        <v>101</v>
      </c>
      <c r="E6830" t="s">
        <v>158</v>
      </c>
      <c r="F6830" t="s">
        <v>12600</v>
      </c>
      <c r="G6830" t="s">
        <v>199</v>
      </c>
      <c r="H6830" t="s">
        <v>47</v>
      </c>
      <c r="I6830" t="s">
        <v>129</v>
      </c>
      <c r="J6830" t="s">
        <v>130</v>
      </c>
      <c r="K6830" t="s">
        <v>131</v>
      </c>
      <c r="L6830" t="s">
        <v>18691</v>
      </c>
      <c r="M6830" t="s">
        <v>18692</v>
      </c>
      <c r="N6830">
        <v>3.4569444439999999</v>
      </c>
      <c r="O6830">
        <v>8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27.655556000000001</v>
      </c>
      <c r="V6830">
        <v>0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2777104</v>
      </c>
      <c r="B6831">
        <v>1</v>
      </c>
      <c r="C6831" t="s">
        <v>76</v>
      </c>
      <c r="D6831" t="s">
        <v>99</v>
      </c>
      <c r="E6831" t="s">
        <v>138</v>
      </c>
      <c r="F6831" t="s">
        <v>18693</v>
      </c>
      <c r="G6831" t="s">
        <v>199</v>
      </c>
      <c r="H6831" t="s">
        <v>47</v>
      </c>
      <c r="I6831" t="s">
        <v>129</v>
      </c>
      <c r="J6831" t="s">
        <v>130</v>
      </c>
      <c r="K6831" t="s">
        <v>131</v>
      </c>
      <c r="L6831" t="s">
        <v>18694</v>
      </c>
      <c r="M6831" t="s">
        <v>18695</v>
      </c>
      <c r="N6831">
        <v>0.80888888800000003</v>
      </c>
      <c r="O6831">
        <v>39</v>
      </c>
      <c r="P6831">
        <v>789</v>
      </c>
      <c r="Q6831">
        <v>0</v>
      </c>
      <c r="R6831">
        <v>0</v>
      </c>
      <c r="S6831">
        <v>0</v>
      </c>
      <c r="T6831">
        <v>0</v>
      </c>
      <c r="U6831">
        <v>31.546666999999999</v>
      </c>
      <c r="V6831">
        <v>638.21333300000003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2777105</v>
      </c>
      <c r="B6832">
        <v>1</v>
      </c>
      <c r="C6832" t="s">
        <v>76</v>
      </c>
      <c r="D6832" t="s">
        <v>99</v>
      </c>
      <c r="E6832" t="s">
        <v>158</v>
      </c>
      <c r="F6832" t="s">
        <v>18696</v>
      </c>
      <c r="G6832" t="s">
        <v>199</v>
      </c>
      <c r="H6832" t="s">
        <v>47</v>
      </c>
      <c r="I6832" t="s">
        <v>129</v>
      </c>
      <c r="J6832" t="s">
        <v>130</v>
      </c>
      <c r="K6832" t="s">
        <v>131</v>
      </c>
      <c r="L6832" t="s">
        <v>18694</v>
      </c>
      <c r="M6832" t="s">
        <v>18697</v>
      </c>
      <c r="N6832">
        <v>1.7036111110000001</v>
      </c>
      <c r="O6832">
        <v>15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25.554167</v>
      </c>
      <c r="V6832">
        <v>0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2777114</v>
      </c>
      <c r="B6833">
        <v>1</v>
      </c>
      <c r="C6833" t="s">
        <v>76</v>
      </c>
      <c r="D6833" t="s">
        <v>95</v>
      </c>
      <c r="E6833" t="s">
        <v>153</v>
      </c>
      <c r="F6833" t="s">
        <v>18698</v>
      </c>
      <c r="G6833" t="s">
        <v>206</v>
      </c>
      <c r="H6833" t="s">
        <v>46</v>
      </c>
      <c r="I6833" t="s">
        <v>129</v>
      </c>
      <c r="J6833" t="s">
        <v>130</v>
      </c>
      <c r="K6833" t="s">
        <v>131</v>
      </c>
      <c r="L6833" t="s">
        <v>18699</v>
      </c>
      <c r="M6833" t="s">
        <v>18700</v>
      </c>
      <c r="N6833">
        <v>3.5361111109999999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3.536111</v>
      </c>
      <c r="W6833">
        <v>0</v>
      </c>
      <c r="X6833">
        <v>0</v>
      </c>
      <c r="Y6833">
        <v>0</v>
      </c>
      <c r="Z6833">
        <v>0</v>
      </c>
    </row>
    <row r="6834" spans="1:26" x14ac:dyDescent="0.3">
      <c r="A6834">
        <v>2777115</v>
      </c>
      <c r="B6834">
        <v>1</v>
      </c>
      <c r="C6834" t="s">
        <v>76</v>
      </c>
      <c r="D6834" t="s">
        <v>90</v>
      </c>
      <c r="E6834" t="s">
        <v>153</v>
      </c>
      <c r="F6834" t="s">
        <v>18701</v>
      </c>
      <c r="G6834" t="s">
        <v>155</v>
      </c>
      <c r="H6834" t="s">
        <v>46</v>
      </c>
      <c r="I6834" t="s">
        <v>129</v>
      </c>
      <c r="J6834" t="s">
        <v>130</v>
      </c>
      <c r="K6834" t="s">
        <v>131</v>
      </c>
      <c r="L6834" t="s">
        <v>18702</v>
      </c>
      <c r="M6834" t="s">
        <v>18703</v>
      </c>
      <c r="N6834">
        <v>4.352777777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1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4.3527779999999998</v>
      </c>
    </row>
    <row r="6835" spans="1:26" x14ac:dyDescent="0.3">
      <c r="A6835">
        <v>2777111</v>
      </c>
      <c r="B6835">
        <v>1</v>
      </c>
      <c r="C6835" t="s">
        <v>76</v>
      </c>
      <c r="D6835" t="s">
        <v>92</v>
      </c>
      <c r="E6835" t="s">
        <v>163</v>
      </c>
      <c r="F6835" t="s">
        <v>18704</v>
      </c>
      <c r="G6835" t="s">
        <v>344</v>
      </c>
      <c r="H6835" t="s">
        <v>47</v>
      </c>
      <c r="I6835" t="s">
        <v>129</v>
      </c>
      <c r="J6835" t="s">
        <v>130</v>
      </c>
      <c r="K6835" t="s">
        <v>142</v>
      </c>
      <c r="L6835" t="s">
        <v>18705</v>
      </c>
      <c r="M6835" t="s">
        <v>18706</v>
      </c>
      <c r="N6835">
        <v>3.1324999999999998</v>
      </c>
      <c r="O6835">
        <v>0</v>
      </c>
      <c r="P6835">
        <v>0</v>
      </c>
      <c r="Q6835">
        <v>7</v>
      </c>
      <c r="R6835">
        <v>1531</v>
      </c>
      <c r="S6835">
        <v>0</v>
      </c>
      <c r="T6835">
        <v>0</v>
      </c>
      <c r="U6835">
        <v>0</v>
      </c>
      <c r="V6835">
        <v>0</v>
      </c>
      <c r="W6835">
        <v>21.927499999999998</v>
      </c>
      <c r="X6835">
        <v>4795.8575000000001</v>
      </c>
      <c r="Y6835">
        <v>0</v>
      </c>
      <c r="Z6835">
        <v>0</v>
      </c>
    </row>
    <row r="6836" spans="1:26" x14ac:dyDescent="0.3">
      <c r="A6836">
        <v>2777112</v>
      </c>
      <c r="B6836">
        <v>1</v>
      </c>
      <c r="C6836" t="s">
        <v>76</v>
      </c>
      <c r="D6836" t="s">
        <v>97</v>
      </c>
      <c r="E6836" t="s">
        <v>126</v>
      </c>
      <c r="F6836" t="s">
        <v>18707</v>
      </c>
      <c r="G6836" t="s">
        <v>160</v>
      </c>
      <c r="H6836" t="s">
        <v>46</v>
      </c>
      <c r="I6836" t="s">
        <v>129</v>
      </c>
      <c r="J6836" t="s">
        <v>130</v>
      </c>
      <c r="K6836" t="s">
        <v>131</v>
      </c>
      <c r="L6836" t="s">
        <v>18708</v>
      </c>
      <c r="M6836" t="s">
        <v>18709</v>
      </c>
      <c r="N6836">
        <v>3.6811111109999999</v>
      </c>
      <c r="O6836">
        <v>0</v>
      </c>
      <c r="P6836">
        <v>62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228.22888900000001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2777117</v>
      </c>
      <c r="B6837">
        <v>1</v>
      </c>
      <c r="C6837" t="s">
        <v>77</v>
      </c>
      <c r="D6837" t="s">
        <v>124</v>
      </c>
      <c r="E6837" t="s">
        <v>126</v>
      </c>
      <c r="F6837" t="s">
        <v>17328</v>
      </c>
      <c r="G6837" t="s">
        <v>128</v>
      </c>
      <c r="H6837" t="s">
        <v>46</v>
      </c>
      <c r="I6837" t="s">
        <v>129</v>
      </c>
      <c r="J6837" t="s">
        <v>130</v>
      </c>
      <c r="K6837" t="s">
        <v>131</v>
      </c>
      <c r="L6837" t="s">
        <v>18710</v>
      </c>
      <c r="M6837" t="s">
        <v>18711</v>
      </c>
      <c r="N6837">
        <v>0.64500000000000002</v>
      </c>
      <c r="O6837">
        <v>0</v>
      </c>
      <c r="P6837">
        <v>293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188.98500000000001</v>
      </c>
      <c r="W6837">
        <v>0</v>
      </c>
      <c r="X6837">
        <v>0</v>
      </c>
      <c r="Y6837">
        <v>0</v>
      </c>
      <c r="Z6837">
        <v>0</v>
      </c>
    </row>
    <row r="6838" spans="1:26" x14ac:dyDescent="0.3">
      <c r="A6838">
        <v>2777079</v>
      </c>
      <c r="B6838">
        <v>2</v>
      </c>
      <c r="C6838" t="s">
        <v>76</v>
      </c>
      <c r="D6838" t="s">
        <v>78</v>
      </c>
      <c r="E6838" t="s">
        <v>167</v>
      </c>
      <c r="F6838" t="s">
        <v>1230</v>
      </c>
      <c r="G6838" t="s">
        <v>128</v>
      </c>
      <c r="H6838" t="s">
        <v>46</v>
      </c>
      <c r="I6838" t="s">
        <v>129</v>
      </c>
      <c r="J6838" t="s">
        <v>130</v>
      </c>
      <c r="K6838" t="s">
        <v>131</v>
      </c>
      <c r="L6838" t="s">
        <v>18667</v>
      </c>
      <c r="M6838" t="s">
        <v>18712</v>
      </c>
      <c r="N6838">
        <v>8.6388887999999997E-2</v>
      </c>
      <c r="O6838">
        <v>0</v>
      </c>
      <c r="P6838">
        <v>544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46.995555000000003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2777123</v>
      </c>
      <c r="B6839">
        <v>1</v>
      </c>
      <c r="C6839" t="s">
        <v>76</v>
      </c>
      <c r="D6839" t="s">
        <v>100</v>
      </c>
      <c r="E6839" t="s">
        <v>222</v>
      </c>
      <c r="F6839" t="s">
        <v>16509</v>
      </c>
      <c r="G6839" t="s">
        <v>348</v>
      </c>
      <c r="H6839" t="s">
        <v>47</v>
      </c>
      <c r="I6839" t="s">
        <v>129</v>
      </c>
      <c r="J6839" t="s">
        <v>130</v>
      </c>
      <c r="K6839" t="s">
        <v>142</v>
      </c>
      <c r="L6839" t="s">
        <v>18713</v>
      </c>
      <c r="M6839" t="s">
        <v>18714</v>
      </c>
      <c r="N6839">
        <v>9.2805555549999994</v>
      </c>
      <c r="O6839">
        <v>43</v>
      </c>
      <c r="P6839">
        <v>569</v>
      </c>
      <c r="Q6839">
        <v>0</v>
      </c>
      <c r="R6839">
        <v>0</v>
      </c>
      <c r="S6839">
        <v>0</v>
      </c>
      <c r="T6839">
        <v>0</v>
      </c>
      <c r="U6839">
        <v>399.06388900000002</v>
      </c>
      <c r="V6839">
        <v>5280.6361109999998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2777127</v>
      </c>
      <c r="B6840">
        <v>1</v>
      </c>
      <c r="C6840" t="s">
        <v>76</v>
      </c>
      <c r="D6840" t="s">
        <v>90</v>
      </c>
      <c r="E6840" t="s">
        <v>222</v>
      </c>
      <c r="F6840" t="s">
        <v>18715</v>
      </c>
      <c r="G6840" t="s">
        <v>199</v>
      </c>
      <c r="H6840" t="s">
        <v>47</v>
      </c>
      <c r="I6840" t="s">
        <v>129</v>
      </c>
      <c r="J6840" t="s">
        <v>130</v>
      </c>
      <c r="K6840" t="s">
        <v>131</v>
      </c>
      <c r="L6840" t="s">
        <v>18716</v>
      </c>
      <c r="M6840" t="s">
        <v>18717</v>
      </c>
      <c r="N6840">
        <v>1.1125</v>
      </c>
      <c r="O6840">
        <v>0</v>
      </c>
      <c r="P6840">
        <v>0</v>
      </c>
      <c r="Q6840">
        <v>0</v>
      </c>
      <c r="R6840">
        <v>0</v>
      </c>
      <c r="S6840">
        <v>50</v>
      </c>
      <c r="T6840">
        <v>505</v>
      </c>
      <c r="U6840">
        <v>0</v>
      </c>
      <c r="V6840">
        <v>0</v>
      </c>
      <c r="W6840">
        <v>0</v>
      </c>
      <c r="X6840">
        <v>0</v>
      </c>
      <c r="Y6840">
        <v>55.625</v>
      </c>
      <c r="Z6840">
        <v>561.8125</v>
      </c>
    </row>
    <row r="6841" spans="1:26" x14ac:dyDescent="0.3">
      <c r="A6841">
        <v>2777221</v>
      </c>
      <c r="B6841">
        <v>1</v>
      </c>
      <c r="C6841" t="s">
        <v>76</v>
      </c>
      <c r="D6841" t="s">
        <v>89</v>
      </c>
      <c r="E6841" t="s">
        <v>222</v>
      </c>
      <c r="F6841" t="s">
        <v>15273</v>
      </c>
      <c r="G6841" t="s">
        <v>417</v>
      </c>
      <c r="H6841" t="s">
        <v>47</v>
      </c>
      <c r="I6841" t="s">
        <v>129</v>
      </c>
      <c r="J6841" t="s">
        <v>130</v>
      </c>
      <c r="K6841" t="s">
        <v>142</v>
      </c>
      <c r="L6841" t="s">
        <v>18718</v>
      </c>
      <c r="M6841" t="s">
        <v>18719</v>
      </c>
      <c r="N6841">
        <v>6.8944444440000003</v>
      </c>
      <c r="O6841">
        <v>24</v>
      </c>
      <c r="P6841">
        <v>68</v>
      </c>
      <c r="Q6841">
        <v>0</v>
      </c>
      <c r="R6841">
        <v>0</v>
      </c>
      <c r="S6841">
        <v>15</v>
      </c>
      <c r="T6841">
        <v>72</v>
      </c>
      <c r="U6841">
        <v>165.466667</v>
      </c>
      <c r="V6841">
        <v>468.82222200000001</v>
      </c>
      <c r="W6841">
        <v>0</v>
      </c>
      <c r="X6841">
        <v>0</v>
      </c>
      <c r="Y6841">
        <v>103.416667</v>
      </c>
      <c r="Z6841">
        <v>496.4</v>
      </c>
    </row>
    <row r="6842" spans="1:26" x14ac:dyDescent="0.3">
      <c r="A6842">
        <v>2777138</v>
      </c>
      <c r="B6842">
        <v>1</v>
      </c>
      <c r="C6842" t="s">
        <v>76</v>
      </c>
      <c r="D6842" t="s">
        <v>96</v>
      </c>
      <c r="E6842" t="s">
        <v>158</v>
      </c>
      <c r="F6842" t="s">
        <v>16880</v>
      </c>
      <c r="G6842" t="s">
        <v>199</v>
      </c>
      <c r="H6842" t="s">
        <v>47</v>
      </c>
      <c r="I6842" t="s">
        <v>129</v>
      </c>
      <c r="J6842" t="s">
        <v>130</v>
      </c>
      <c r="K6842" t="s">
        <v>131</v>
      </c>
      <c r="L6842" t="s">
        <v>18720</v>
      </c>
      <c r="M6842" t="s">
        <v>18721</v>
      </c>
      <c r="N6842">
        <v>0.73666666599999997</v>
      </c>
      <c r="O6842">
        <v>3</v>
      </c>
      <c r="P6842">
        <v>1119</v>
      </c>
      <c r="Q6842">
        <v>0</v>
      </c>
      <c r="R6842">
        <v>0</v>
      </c>
      <c r="S6842">
        <v>0</v>
      </c>
      <c r="T6842">
        <v>0</v>
      </c>
      <c r="U6842">
        <v>2.21</v>
      </c>
      <c r="V6842">
        <v>824.32999900000004</v>
      </c>
      <c r="W6842">
        <v>0</v>
      </c>
      <c r="X6842">
        <v>0</v>
      </c>
      <c r="Y6842">
        <v>0</v>
      </c>
      <c r="Z6842">
        <v>0</v>
      </c>
    </row>
    <row r="6843" spans="1:26" x14ac:dyDescent="0.3">
      <c r="A6843">
        <v>2777139</v>
      </c>
      <c r="B6843">
        <v>1</v>
      </c>
      <c r="C6843" t="s">
        <v>76</v>
      </c>
      <c r="D6843" t="s">
        <v>104</v>
      </c>
      <c r="E6843" t="s">
        <v>163</v>
      </c>
      <c r="F6843" t="s">
        <v>3040</v>
      </c>
      <c r="G6843" t="s">
        <v>348</v>
      </c>
      <c r="H6843" t="s">
        <v>47</v>
      </c>
      <c r="I6843" t="s">
        <v>129</v>
      </c>
      <c r="J6843" t="s">
        <v>130</v>
      </c>
      <c r="K6843" t="s">
        <v>142</v>
      </c>
      <c r="L6843" t="s">
        <v>18722</v>
      </c>
      <c r="M6843" t="s">
        <v>18723</v>
      </c>
      <c r="N6843">
        <v>7.949166666</v>
      </c>
      <c r="O6843">
        <v>0</v>
      </c>
      <c r="P6843">
        <v>0</v>
      </c>
      <c r="Q6843">
        <v>0</v>
      </c>
      <c r="R6843">
        <v>59</v>
      </c>
      <c r="S6843">
        <v>0</v>
      </c>
      <c r="T6843">
        <v>200</v>
      </c>
      <c r="U6843">
        <v>0</v>
      </c>
      <c r="V6843">
        <v>0</v>
      </c>
      <c r="W6843">
        <v>0</v>
      </c>
      <c r="X6843">
        <v>469.000833</v>
      </c>
      <c r="Y6843">
        <v>0</v>
      </c>
      <c r="Z6843">
        <v>1589.833333</v>
      </c>
    </row>
    <row r="6844" spans="1:26" x14ac:dyDescent="0.3">
      <c r="A6844">
        <v>2777148</v>
      </c>
      <c r="B6844">
        <v>1</v>
      </c>
      <c r="C6844" t="s">
        <v>76</v>
      </c>
      <c r="D6844" t="s">
        <v>81</v>
      </c>
      <c r="E6844" t="s">
        <v>153</v>
      </c>
      <c r="F6844" t="s">
        <v>18724</v>
      </c>
      <c r="G6844" t="s">
        <v>206</v>
      </c>
      <c r="H6844" t="s">
        <v>46</v>
      </c>
      <c r="I6844" t="s">
        <v>129</v>
      </c>
      <c r="J6844" t="s">
        <v>130</v>
      </c>
      <c r="K6844" t="s">
        <v>131</v>
      </c>
      <c r="L6844" t="s">
        <v>18725</v>
      </c>
      <c r="M6844" t="s">
        <v>18726</v>
      </c>
      <c r="N6844">
        <v>1.6247222219999999</v>
      </c>
      <c r="O6844">
        <v>0</v>
      </c>
      <c r="P6844">
        <v>11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17.871943999999999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2777144</v>
      </c>
      <c r="B6845">
        <v>1</v>
      </c>
      <c r="C6845" t="s">
        <v>77</v>
      </c>
      <c r="D6845" t="s">
        <v>124</v>
      </c>
      <c r="E6845" t="s">
        <v>167</v>
      </c>
      <c r="F6845" t="s">
        <v>18659</v>
      </c>
      <c r="G6845" t="s">
        <v>160</v>
      </c>
      <c r="H6845" t="s">
        <v>46</v>
      </c>
      <c r="I6845" t="s">
        <v>129</v>
      </c>
      <c r="J6845" t="s">
        <v>130</v>
      </c>
      <c r="K6845" t="s">
        <v>131</v>
      </c>
      <c r="L6845" t="s">
        <v>18727</v>
      </c>
      <c r="M6845" t="s">
        <v>18728</v>
      </c>
      <c r="N6845">
        <v>0.65972222199999997</v>
      </c>
      <c r="O6845">
        <v>0</v>
      </c>
      <c r="P6845">
        <v>375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247.39583300000001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2777143</v>
      </c>
      <c r="B6846">
        <v>1</v>
      </c>
      <c r="C6846" t="s">
        <v>76</v>
      </c>
      <c r="D6846" t="s">
        <v>93</v>
      </c>
      <c r="E6846" t="s">
        <v>163</v>
      </c>
      <c r="F6846" t="s">
        <v>18729</v>
      </c>
      <c r="G6846" t="s">
        <v>264</v>
      </c>
      <c r="H6846" t="s">
        <v>47</v>
      </c>
      <c r="I6846" t="s">
        <v>129</v>
      </c>
      <c r="J6846" t="s">
        <v>130</v>
      </c>
      <c r="K6846" t="s">
        <v>131</v>
      </c>
      <c r="L6846" t="s">
        <v>18730</v>
      </c>
      <c r="M6846" t="s">
        <v>18731</v>
      </c>
      <c r="N6846">
        <v>1.936111111</v>
      </c>
      <c r="O6846">
        <v>4</v>
      </c>
      <c r="P6846">
        <v>64</v>
      </c>
      <c r="Q6846">
        <v>0</v>
      </c>
      <c r="R6846">
        <v>0</v>
      </c>
      <c r="S6846">
        <v>0</v>
      </c>
      <c r="T6846">
        <v>0</v>
      </c>
      <c r="U6846">
        <v>7.7444439999999997</v>
      </c>
      <c r="V6846">
        <v>123.91111100000001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2777141</v>
      </c>
      <c r="B6847">
        <v>1</v>
      </c>
      <c r="C6847" t="s">
        <v>76</v>
      </c>
      <c r="D6847" t="s">
        <v>86</v>
      </c>
      <c r="E6847" t="s">
        <v>153</v>
      </c>
      <c r="F6847" t="s">
        <v>18732</v>
      </c>
      <c r="G6847" t="s">
        <v>155</v>
      </c>
      <c r="H6847" t="s">
        <v>46</v>
      </c>
      <c r="I6847" t="s">
        <v>129</v>
      </c>
      <c r="J6847" t="s">
        <v>130</v>
      </c>
      <c r="K6847" t="s">
        <v>131</v>
      </c>
      <c r="L6847" t="s">
        <v>18733</v>
      </c>
      <c r="M6847" t="s">
        <v>18734</v>
      </c>
      <c r="N6847">
        <v>0.70138888799999999</v>
      </c>
      <c r="O6847">
        <v>0</v>
      </c>
      <c r="P6847">
        <v>4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2.8055560000000002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2777142</v>
      </c>
      <c r="B6848">
        <v>1</v>
      </c>
      <c r="C6848" t="s">
        <v>76</v>
      </c>
      <c r="D6848" t="s">
        <v>96</v>
      </c>
      <c r="E6848" t="s">
        <v>167</v>
      </c>
      <c r="F6848" t="s">
        <v>16834</v>
      </c>
      <c r="G6848" t="s">
        <v>348</v>
      </c>
      <c r="H6848" t="s">
        <v>46</v>
      </c>
      <c r="I6848" t="s">
        <v>129</v>
      </c>
      <c r="J6848" t="s">
        <v>130</v>
      </c>
      <c r="K6848" t="s">
        <v>142</v>
      </c>
      <c r="L6848" t="s">
        <v>18735</v>
      </c>
      <c r="M6848" t="s">
        <v>18736</v>
      </c>
      <c r="N6848">
        <v>7.8266666660000004</v>
      </c>
      <c r="O6848">
        <v>0</v>
      </c>
      <c r="P6848">
        <v>232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1815.7866670000001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2777145</v>
      </c>
      <c r="B6849">
        <v>1</v>
      </c>
      <c r="C6849" t="s">
        <v>76</v>
      </c>
      <c r="D6849" t="s">
        <v>96</v>
      </c>
      <c r="E6849" t="s">
        <v>126</v>
      </c>
      <c r="F6849" t="s">
        <v>18405</v>
      </c>
      <c r="G6849" t="s">
        <v>128</v>
      </c>
      <c r="H6849" t="s">
        <v>46</v>
      </c>
      <c r="I6849" t="s">
        <v>129</v>
      </c>
      <c r="J6849" t="s">
        <v>130</v>
      </c>
      <c r="K6849" t="s">
        <v>131</v>
      </c>
      <c r="L6849" t="s">
        <v>18737</v>
      </c>
      <c r="M6849" t="s">
        <v>18738</v>
      </c>
      <c r="N6849">
        <v>0.75277777700000004</v>
      </c>
      <c r="O6849">
        <v>0</v>
      </c>
      <c r="P6849">
        <v>53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39.897221999999999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2777146</v>
      </c>
      <c r="B6850">
        <v>1</v>
      </c>
      <c r="C6850" t="s">
        <v>76</v>
      </c>
      <c r="D6850" t="s">
        <v>80</v>
      </c>
      <c r="E6850" t="s">
        <v>153</v>
      </c>
      <c r="F6850" t="s">
        <v>18739</v>
      </c>
      <c r="G6850" t="s">
        <v>578</v>
      </c>
      <c r="H6850" t="s">
        <v>46</v>
      </c>
      <c r="I6850" t="s">
        <v>129</v>
      </c>
      <c r="J6850" t="s">
        <v>15</v>
      </c>
      <c r="K6850" t="s">
        <v>131</v>
      </c>
      <c r="L6850" t="s">
        <v>18740</v>
      </c>
      <c r="M6850" t="s">
        <v>18741</v>
      </c>
      <c r="N6850">
        <v>9.1405555550000006</v>
      </c>
      <c r="O6850">
        <v>0</v>
      </c>
      <c r="P6850">
        <v>17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155.389444</v>
      </c>
      <c r="W6850">
        <v>0</v>
      </c>
      <c r="X6850">
        <v>0</v>
      </c>
      <c r="Y6850">
        <v>0</v>
      </c>
      <c r="Z6850">
        <v>0</v>
      </c>
    </row>
    <row r="6851" spans="1:26" x14ac:dyDescent="0.3">
      <c r="A6851">
        <v>2777147</v>
      </c>
      <c r="B6851">
        <v>1</v>
      </c>
      <c r="C6851" t="s">
        <v>76</v>
      </c>
      <c r="D6851" t="s">
        <v>97</v>
      </c>
      <c r="E6851" t="s">
        <v>167</v>
      </c>
      <c r="F6851" t="s">
        <v>17845</v>
      </c>
      <c r="G6851" t="s">
        <v>195</v>
      </c>
      <c r="H6851" t="s">
        <v>46</v>
      </c>
      <c r="I6851" t="s">
        <v>129</v>
      </c>
      <c r="J6851" t="s">
        <v>130</v>
      </c>
      <c r="K6851" t="s">
        <v>131</v>
      </c>
      <c r="L6851" t="s">
        <v>18742</v>
      </c>
      <c r="M6851" t="s">
        <v>18743</v>
      </c>
      <c r="N6851">
        <v>3.4841666660000001</v>
      </c>
      <c r="O6851">
        <v>0</v>
      </c>
      <c r="P6851">
        <v>145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505.20416699999998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2777149</v>
      </c>
      <c r="B6852">
        <v>1</v>
      </c>
      <c r="C6852" t="s">
        <v>76</v>
      </c>
      <c r="D6852" t="s">
        <v>89</v>
      </c>
      <c r="E6852" t="s">
        <v>167</v>
      </c>
      <c r="F6852" t="s">
        <v>8761</v>
      </c>
      <c r="G6852" t="s">
        <v>348</v>
      </c>
      <c r="H6852" t="s">
        <v>46</v>
      </c>
      <c r="I6852" t="s">
        <v>129</v>
      </c>
      <c r="J6852" t="s">
        <v>130</v>
      </c>
      <c r="K6852" t="s">
        <v>142</v>
      </c>
      <c r="L6852" t="s">
        <v>18744</v>
      </c>
      <c r="M6852" t="s">
        <v>18745</v>
      </c>
      <c r="N6852">
        <v>5.6780555550000003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166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942.55722200000002</v>
      </c>
    </row>
    <row r="6853" spans="1:26" x14ac:dyDescent="0.3">
      <c r="A6853">
        <v>2777152</v>
      </c>
      <c r="B6853">
        <v>1</v>
      </c>
      <c r="C6853" t="s">
        <v>76</v>
      </c>
      <c r="D6853" t="s">
        <v>88</v>
      </c>
      <c r="E6853" t="s">
        <v>163</v>
      </c>
      <c r="F6853" t="s">
        <v>5154</v>
      </c>
      <c r="G6853" t="s">
        <v>199</v>
      </c>
      <c r="H6853" t="s">
        <v>47</v>
      </c>
      <c r="I6853" t="s">
        <v>129</v>
      </c>
      <c r="J6853" t="s">
        <v>130</v>
      </c>
      <c r="K6853" t="s">
        <v>131</v>
      </c>
      <c r="L6853" t="s">
        <v>18746</v>
      </c>
      <c r="M6853" t="s">
        <v>18747</v>
      </c>
      <c r="N6853">
        <v>7.5277777000000004E-2</v>
      </c>
      <c r="O6853">
        <v>7</v>
      </c>
      <c r="P6853">
        <v>571</v>
      </c>
      <c r="Q6853">
        <v>0</v>
      </c>
      <c r="R6853">
        <v>0</v>
      </c>
      <c r="S6853">
        <v>0</v>
      </c>
      <c r="T6853">
        <v>0</v>
      </c>
      <c r="U6853">
        <v>0.52694399999999997</v>
      </c>
      <c r="V6853">
        <v>42.983611000000003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2777153</v>
      </c>
      <c r="B6854">
        <v>1</v>
      </c>
      <c r="C6854" t="s">
        <v>76</v>
      </c>
      <c r="D6854" t="s">
        <v>78</v>
      </c>
      <c r="E6854" t="s">
        <v>153</v>
      </c>
      <c r="F6854" t="s">
        <v>18748</v>
      </c>
      <c r="G6854" t="s">
        <v>155</v>
      </c>
      <c r="H6854" t="s">
        <v>46</v>
      </c>
      <c r="I6854" t="s">
        <v>129</v>
      </c>
      <c r="J6854" t="s">
        <v>130</v>
      </c>
      <c r="K6854" t="s">
        <v>131</v>
      </c>
      <c r="L6854" t="s">
        <v>18749</v>
      </c>
      <c r="M6854" t="s">
        <v>18750</v>
      </c>
      <c r="N6854">
        <v>3.7086111110000002</v>
      </c>
      <c r="O6854">
        <v>0</v>
      </c>
      <c r="P6854">
        <v>4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14.834444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2777150</v>
      </c>
      <c r="B6855">
        <v>1</v>
      </c>
      <c r="C6855" t="s">
        <v>76</v>
      </c>
      <c r="D6855" t="s">
        <v>95</v>
      </c>
      <c r="E6855" t="s">
        <v>167</v>
      </c>
      <c r="F6855" t="s">
        <v>10247</v>
      </c>
      <c r="G6855" t="s">
        <v>348</v>
      </c>
      <c r="H6855" t="s">
        <v>46</v>
      </c>
      <c r="I6855" t="s">
        <v>129</v>
      </c>
      <c r="J6855" t="s">
        <v>130</v>
      </c>
      <c r="K6855" t="s">
        <v>142</v>
      </c>
      <c r="L6855" t="s">
        <v>18751</v>
      </c>
      <c r="M6855" t="s">
        <v>18752</v>
      </c>
      <c r="N6855">
        <v>7.2938888879999997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74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539.74777800000004</v>
      </c>
    </row>
    <row r="6856" spans="1:26" x14ac:dyDescent="0.3">
      <c r="A6856">
        <v>2777156</v>
      </c>
      <c r="B6856">
        <v>1</v>
      </c>
      <c r="C6856" t="s">
        <v>76</v>
      </c>
      <c r="D6856" t="s">
        <v>90</v>
      </c>
      <c r="E6856" t="s">
        <v>167</v>
      </c>
      <c r="F6856" t="s">
        <v>11585</v>
      </c>
      <c r="G6856" t="s">
        <v>160</v>
      </c>
      <c r="H6856" t="s">
        <v>46</v>
      </c>
      <c r="I6856" t="s">
        <v>129</v>
      </c>
      <c r="J6856" t="s">
        <v>130</v>
      </c>
      <c r="K6856" t="s">
        <v>131</v>
      </c>
      <c r="L6856" t="s">
        <v>18753</v>
      </c>
      <c r="M6856" t="s">
        <v>18754</v>
      </c>
      <c r="N6856">
        <v>0.79777777699999997</v>
      </c>
      <c r="O6856">
        <v>0</v>
      </c>
      <c r="P6856">
        <v>604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481.857777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2777164</v>
      </c>
      <c r="B6857">
        <v>1</v>
      </c>
      <c r="C6857" t="s">
        <v>76</v>
      </c>
      <c r="D6857" t="s">
        <v>86</v>
      </c>
      <c r="E6857" t="s">
        <v>153</v>
      </c>
      <c r="F6857" t="s">
        <v>18755</v>
      </c>
      <c r="G6857" t="s">
        <v>249</v>
      </c>
      <c r="H6857" t="s">
        <v>46</v>
      </c>
      <c r="I6857" t="s">
        <v>129</v>
      </c>
      <c r="J6857" t="s">
        <v>130</v>
      </c>
      <c r="K6857" t="s">
        <v>131</v>
      </c>
      <c r="L6857" t="s">
        <v>18756</v>
      </c>
      <c r="M6857" t="s">
        <v>18757</v>
      </c>
      <c r="N6857">
        <v>2.4024999999999999</v>
      </c>
      <c r="O6857">
        <v>0</v>
      </c>
      <c r="P6857">
        <v>4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9.61</v>
      </c>
      <c r="W6857">
        <v>0</v>
      </c>
      <c r="X6857">
        <v>0</v>
      </c>
      <c r="Y6857">
        <v>0</v>
      </c>
      <c r="Z6857">
        <v>0</v>
      </c>
    </row>
    <row r="6858" spans="1:26" x14ac:dyDescent="0.3">
      <c r="A6858">
        <v>2777162</v>
      </c>
      <c r="B6858">
        <v>1</v>
      </c>
      <c r="C6858" t="s">
        <v>76</v>
      </c>
      <c r="D6858" t="s">
        <v>90</v>
      </c>
      <c r="E6858" t="s">
        <v>126</v>
      </c>
      <c r="F6858" t="s">
        <v>18758</v>
      </c>
      <c r="G6858" t="s">
        <v>160</v>
      </c>
      <c r="H6858" t="s">
        <v>46</v>
      </c>
      <c r="I6858" t="s">
        <v>129</v>
      </c>
      <c r="J6858" t="s">
        <v>130</v>
      </c>
      <c r="K6858" t="s">
        <v>131</v>
      </c>
      <c r="L6858" t="s">
        <v>18759</v>
      </c>
      <c r="M6858" t="s">
        <v>18760</v>
      </c>
      <c r="N6858">
        <v>1.4330555549999999</v>
      </c>
      <c r="O6858">
        <v>0</v>
      </c>
      <c r="P6858">
        <v>221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316.70527800000002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2777165</v>
      </c>
      <c r="B6859">
        <v>1</v>
      </c>
      <c r="C6859" t="s">
        <v>76</v>
      </c>
      <c r="D6859" t="s">
        <v>80</v>
      </c>
      <c r="E6859" t="s">
        <v>126</v>
      </c>
      <c r="F6859" t="s">
        <v>18761</v>
      </c>
      <c r="G6859" t="s">
        <v>128</v>
      </c>
      <c r="H6859" t="s">
        <v>46</v>
      </c>
      <c r="I6859" t="s">
        <v>129</v>
      </c>
      <c r="J6859" t="s">
        <v>130</v>
      </c>
      <c r="K6859" t="s">
        <v>131</v>
      </c>
      <c r="L6859" t="s">
        <v>18762</v>
      </c>
      <c r="M6859" t="s">
        <v>18763</v>
      </c>
      <c r="N6859">
        <v>1.7805555550000001</v>
      </c>
      <c r="O6859">
        <v>0</v>
      </c>
      <c r="P6859">
        <v>97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172.71388899999999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2777163</v>
      </c>
      <c r="B6860">
        <v>1</v>
      </c>
      <c r="C6860" t="s">
        <v>76</v>
      </c>
      <c r="D6860" t="s">
        <v>104</v>
      </c>
      <c r="E6860" t="s">
        <v>158</v>
      </c>
      <c r="F6860" t="s">
        <v>1437</v>
      </c>
      <c r="G6860" t="s">
        <v>348</v>
      </c>
      <c r="H6860" t="s">
        <v>47</v>
      </c>
      <c r="I6860" t="s">
        <v>129</v>
      </c>
      <c r="J6860" t="s">
        <v>130</v>
      </c>
      <c r="K6860" t="s">
        <v>142</v>
      </c>
      <c r="L6860" t="s">
        <v>18764</v>
      </c>
      <c r="M6860" t="s">
        <v>18765</v>
      </c>
      <c r="N6860">
        <v>3.7144444440000002</v>
      </c>
      <c r="O6860">
        <v>0</v>
      </c>
      <c r="P6860">
        <v>0</v>
      </c>
      <c r="Q6860">
        <v>8</v>
      </c>
      <c r="R6860">
        <v>1144</v>
      </c>
      <c r="S6860">
        <v>0</v>
      </c>
      <c r="T6860">
        <v>0</v>
      </c>
      <c r="U6860">
        <v>0</v>
      </c>
      <c r="V6860">
        <v>0</v>
      </c>
      <c r="W6860">
        <v>29.715555999999999</v>
      </c>
      <c r="X6860">
        <v>4249.3244439999999</v>
      </c>
      <c r="Y6860">
        <v>0</v>
      </c>
      <c r="Z6860">
        <v>0</v>
      </c>
    </row>
    <row r="6861" spans="1:26" x14ac:dyDescent="0.3">
      <c r="A6861">
        <v>2777169</v>
      </c>
      <c r="B6861">
        <v>1</v>
      </c>
      <c r="C6861" t="s">
        <v>77</v>
      </c>
      <c r="D6861" t="s">
        <v>124</v>
      </c>
      <c r="E6861" t="s">
        <v>153</v>
      </c>
      <c r="F6861" t="s">
        <v>11366</v>
      </c>
      <c r="G6861" t="s">
        <v>155</v>
      </c>
      <c r="H6861" t="s">
        <v>46</v>
      </c>
      <c r="I6861" t="s">
        <v>129</v>
      </c>
      <c r="J6861" t="s">
        <v>130</v>
      </c>
      <c r="K6861" t="s">
        <v>131</v>
      </c>
      <c r="L6861" t="s">
        <v>18766</v>
      </c>
      <c r="M6861" t="s">
        <v>18767</v>
      </c>
      <c r="N6861">
        <v>5.5869444440000002</v>
      </c>
      <c r="O6861">
        <v>0</v>
      </c>
      <c r="P6861">
        <v>6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33.521667000000001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2777173</v>
      </c>
      <c r="B6862">
        <v>1</v>
      </c>
      <c r="C6862" t="s">
        <v>76</v>
      </c>
      <c r="D6862" t="s">
        <v>90</v>
      </c>
      <c r="E6862" t="s">
        <v>222</v>
      </c>
      <c r="F6862" t="s">
        <v>2393</v>
      </c>
      <c r="G6862" t="s">
        <v>199</v>
      </c>
      <c r="H6862" t="s">
        <v>47</v>
      </c>
      <c r="I6862" t="s">
        <v>129</v>
      </c>
      <c r="J6862" t="s">
        <v>130</v>
      </c>
      <c r="K6862" t="s">
        <v>131</v>
      </c>
      <c r="L6862" t="s">
        <v>18768</v>
      </c>
      <c r="M6862" t="s">
        <v>18769</v>
      </c>
      <c r="N6862">
        <v>0.2475</v>
      </c>
      <c r="O6862">
        <v>0</v>
      </c>
      <c r="P6862">
        <v>0</v>
      </c>
      <c r="Q6862">
        <v>4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0.99</v>
      </c>
      <c r="X6862">
        <v>0</v>
      </c>
      <c r="Y6862">
        <v>0</v>
      </c>
      <c r="Z6862">
        <v>0</v>
      </c>
    </row>
    <row r="6863" spans="1:26" x14ac:dyDescent="0.3">
      <c r="A6863">
        <v>2777177</v>
      </c>
      <c r="B6863">
        <v>1</v>
      </c>
      <c r="C6863" t="s">
        <v>77</v>
      </c>
      <c r="D6863" t="s">
        <v>123</v>
      </c>
      <c r="E6863" t="s">
        <v>163</v>
      </c>
      <c r="F6863" t="s">
        <v>3649</v>
      </c>
      <c r="G6863" t="s">
        <v>199</v>
      </c>
      <c r="H6863" t="s">
        <v>47</v>
      </c>
      <c r="I6863" t="s">
        <v>129</v>
      </c>
      <c r="J6863" t="s">
        <v>130</v>
      </c>
      <c r="K6863" t="s">
        <v>131</v>
      </c>
      <c r="L6863" t="s">
        <v>18770</v>
      </c>
      <c r="M6863" t="s">
        <v>18771</v>
      </c>
      <c r="N6863">
        <v>0.7</v>
      </c>
      <c r="O6863">
        <v>116</v>
      </c>
      <c r="P6863">
        <v>721</v>
      </c>
      <c r="Q6863">
        <v>0</v>
      </c>
      <c r="R6863">
        <v>0</v>
      </c>
      <c r="S6863">
        <v>0</v>
      </c>
      <c r="T6863">
        <v>0</v>
      </c>
      <c r="U6863">
        <v>81.2</v>
      </c>
      <c r="V6863">
        <v>504.7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2777181</v>
      </c>
      <c r="B6864">
        <v>1</v>
      </c>
      <c r="C6864" t="s">
        <v>76</v>
      </c>
      <c r="D6864" t="s">
        <v>90</v>
      </c>
      <c r="E6864" t="s">
        <v>126</v>
      </c>
      <c r="F6864" t="s">
        <v>18772</v>
      </c>
      <c r="G6864" t="s">
        <v>160</v>
      </c>
      <c r="H6864" t="s">
        <v>46</v>
      </c>
      <c r="I6864" t="s">
        <v>129</v>
      </c>
      <c r="J6864" t="s">
        <v>130</v>
      </c>
      <c r="K6864" t="s">
        <v>131</v>
      </c>
      <c r="L6864" t="s">
        <v>18773</v>
      </c>
      <c r="M6864" t="s">
        <v>18774</v>
      </c>
      <c r="N6864">
        <v>0.72083333299999997</v>
      </c>
      <c r="O6864">
        <v>0</v>
      </c>
      <c r="P6864">
        <v>175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126.145833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2777183</v>
      </c>
      <c r="B6865">
        <v>1</v>
      </c>
      <c r="C6865" t="s">
        <v>76</v>
      </c>
      <c r="D6865" t="s">
        <v>91</v>
      </c>
      <c r="E6865" t="s">
        <v>167</v>
      </c>
      <c r="F6865" t="s">
        <v>18775</v>
      </c>
      <c r="G6865" t="s">
        <v>160</v>
      </c>
      <c r="H6865" t="s">
        <v>46</v>
      </c>
      <c r="I6865" t="s">
        <v>129</v>
      </c>
      <c r="J6865" t="s">
        <v>130</v>
      </c>
      <c r="K6865" t="s">
        <v>131</v>
      </c>
      <c r="L6865" t="s">
        <v>18776</v>
      </c>
      <c r="M6865" t="s">
        <v>18777</v>
      </c>
      <c r="N6865">
        <v>1.413888888</v>
      </c>
      <c r="O6865">
        <v>0</v>
      </c>
      <c r="P6865">
        <v>0</v>
      </c>
      <c r="Q6865">
        <v>0</v>
      </c>
      <c r="R6865">
        <v>325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459.51388900000001</v>
      </c>
      <c r="Y6865">
        <v>0</v>
      </c>
      <c r="Z6865">
        <v>0</v>
      </c>
    </row>
    <row r="6866" spans="1:26" x14ac:dyDescent="0.3">
      <c r="A6866">
        <v>2777184</v>
      </c>
      <c r="B6866">
        <v>1</v>
      </c>
      <c r="C6866" t="s">
        <v>76</v>
      </c>
      <c r="D6866" t="s">
        <v>101</v>
      </c>
      <c r="E6866" t="s">
        <v>145</v>
      </c>
      <c r="F6866" t="s">
        <v>18778</v>
      </c>
      <c r="G6866" t="s">
        <v>160</v>
      </c>
      <c r="H6866" t="s">
        <v>46</v>
      </c>
      <c r="I6866" t="s">
        <v>129</v>
      </c>
      <c r="J6866" t="s">
        <v>130</v>
      </c>
      <c r="K6866" t="s">
        <v>131</v>
      </c>
      <c r="L6866" t="s">
        <v>18779</v>
      </c>
      <c r="M6866" t="s">
        <v>18780</v>
      </c>
      <c r="N6866">
        <v>1.0280555549999999</v>
      </c>
      <c r="O6866">
        <v>0</v>
      </c>
      <c r="P6866">
        <v>48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49.346666999999997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2777188</v>
      </c>
      <c r="B6867">
        <v>1</v>
      </c>
      <c r="C6867" t="s">
        <v>76</v>
      </c>
      <c r="D6867" t="s">
        <v>102</v>
      </c>
      <c r="E6867" t="s">
        <v>167</v>
      </c>
      <c r="F6867" t="s">
        <v>18781</v>
      </c>
      <c r="G6867" t="s">
        <v>160</v>
      </c>
      <c r="H6867" t="s">
        <v>46</v>
      </c>
      <c r="I6867" t="s">
        <v>129</v>
      </c>
      <c r="J6867" t="s">
        <v>130</v>
      </c>
      <c r="K6867" t="s">
        <v>131</v>
      </c>
      <c r="L6867" t="s">
        <v>18782</v>
      </c>
      <c r="M6867" t="s">
        <v>18783</v>
      </c>
      <c r="N6867">
        <v>2.8958333330000001</v>
      </c>
      <c r="O6867">
        <v>0</v>
      </c>
      <c r="P6867">
        <v>45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130.3125</v>
      </c>
      <c r="W6867">
        <v>0</v>
      </c>
      <c r="X6867">
        <v>0</v>
      </c>
      <c r="Y6867">
        <v>0</v>
      </c>
      <c r="Z6867">
        <v>0</v>
      </c>
    </row>
    <row r="6868" spans="1:26" x14ac:dyDescent="0.3">
      <c r="A6868">
        <v>2777197</v>
      </c>
      <c r="B6868">
        <v>1</v>
      </c>
      <c r="C6868" t="s">
        <v>76</v>
      </c>
      <c r="D6868" t="s">
        <v>83</v>
      </c>
      <c r="E6868" t="s">
        <v>153</v>
      </c>
      <c r="F6868" t="s">
        <v>18784</v>
      </c>
      <c r="G6868" t="s">
        <v>206</v>
      </c>
      <c r="H6868" t="s">
        <v>46</v>
      </c>
      <c r="I6868" t="s">
        <v>129</v>
      </c>
      <c r="J6868" t="s">
        <v>130</v>
      </c>
      <c r="K6868" t="s">
        <v>131</v>
      </c>
      <c r="L6868" t="s">
        <v>18785</v>
      </c>
      <c r="M6868" t="s">
        <v>18786</v>
      </c>
      <c r="N6868">
        <v>1.8319444439999999</v>
      </c>
      <c r="O6868">
        <v>0</v>
      </c>
      <c r="P6868">
        <v>11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20.151389000000002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2777199</v>
      </c>
      <c r="B6869">
        <v>1</v>
      </c>
      <c r="C6869" t="s">
        <v>76</v>
      </c>
      <c r="D6869" t="s">
        <v>86</v>
      </c>
      <c r="E6869" t="s">
        <v>126</v>
      </c>
      <c r="F6869" t="s">
        <v>18787</v>
      </c>
      <c r="G6869" t="s">
        <v>160</v>
      </c>
      <c r="H6869" t="s">
        <v>46</v>
      </c>
      <c r="I6869" t="s">
        <v>129</v>
      </c>
      <c r="J6869" t="s">
        <v>130</v>
      </c>
      <c r="K6869" t="s">
        <v>131</v>
      </c>
      <c r="L6869" t="s">
        <v>18788</v>
      </c>
      <c r="M6869" t="s">
        <v>18789</v>
      </c>
      <c r="N6869">
        <v>0.174444444</v>
      </c>
      <c r="O6869">
        <v>0</v>
      </c>
      <c r="P6869">
        <v>78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13.606667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2777201</v>
      </c>
      <c r="B6870">
        <v>1</v>
      </c>
      <c r="C6870" t="s">
        <v>77</v>
      </c>
      <c r="D6870" t="s">
        <v>116</v>
      </c>
      <c r="E6870" t="s">
        <v>158</v>
      </c>
      <c r="F6870" t="s">
        <v>18790</v>
      </c>
      <c r="G6870" t="s">
        <v>199</v>
      </c>
      <c r="H6870" t="s">
        <v>47</v>
      </c>
      <c r="I6870" t="s">
        <v>129</v>
      </c>
      <c r="J6870" t="s">
        <v>130</v>
      </c>
      <c r="K6870" t="s">
        <v>131</v>
      </c>
      <c r="L6870" t="s">
        <v>18791</v>
      </c>
      <c r="M6870" t="s">
        <v>18792</v>
      </c>
      <c r="N6870">
        <v>0.27500000000000002</v>
      </c>
      <c r="O6870">
        <v>130</v>
      </c>
      <c r="P6870">
        <v>1251</v>
      </c>
      <c r="Q6870">
        <v>0</v>
      </c>
      <c r="R6870">
        <v>0</v>
      </c>
      <c r="S6870">
        <v>0</v>
      </c>
      <c r="T6870">
        <v>0</v>
      </c>
      <c r="U6870">
        <v>35.75</v>
      </c>
      <c r="V6870">
        <v>344.02499999999998</v>
      </c>
      <c r="W6870">
        <v>0</v>
      </c>
      <c r="X6870">
        <v>0</v>
      </c>
      <c r="Y6870">
        <v>0</v>
      </c>
      <c r="Z6870">
        <v>0</v>
      </c>
    </row>
    <row r="6871" spans="1:26" x14ac:dyDescent="0.3">
      <c r="A6871">
        <v>2777210</v>
      </c>
      <c r="B6871">
        <v>1</v>
      </c>
      <c r="C6871" t="s">
        <v>76</v>
      </c>
      <c r="D6871" t="s">
        <v>86</v>
      </c>
      <c r="E6871" t="s">
        <v>153</v>
      </c>
      <c r="F6871" t="s">
        <v>12766</v>
      </c>
      <c r="G6871" t="s">
        <v>155</v>
      </c>
      <c r="H6871" t="s">
        <v>46</v>
      </c>
      <c r="I6871" t="s">
        <v>129</v>
      </c>
      <c r="J6871" t="s">
        <v>130</v>
      </c>
      <c r="K6871" t="s">
        <v>131</v>
      </c>
      <c r="L6871" t="s">
        <v>18793</v>
      </c>
      <c r="M6871" t="s">
        <v>18794</v>
      </c>
      <c r="N6871">
        <v>3.4705555549999998</v>
      </c>
      <c r="O6871">
        <v>0</v>
      </c>
      <c r="P6871">
        <v>12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41.646667000000001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2777208</v>
      </c>
      <c r="B6872">
        <v>1</v>
      </c>
      <c r="C6872" t="s">
        <v>76</v>
      </c>
      <c r="D6872" t="s">
        <v>88</v>
      </c>
      <c r="E6872" t="s">
        <v>222</v>
      </c>
      <c r="F6872" t="s">
        <v>18795</v>
      </c>
      <c r="G6872" t="s">
        <v>348</v>
      </c>
      <c r="H6872" t="s">
        <v>47</v>
      </c>
      <c r="I6872" t="s">
        <v>129</v>
      </c>
      <c r="J6872" t="s">
        <v>130</v>
      </c>
      <c r="K6872" t="s">
        <v>142</v>
      </c>
      <c r="L6872" t="s">
        <v>18796</v>
      </c>
      <c r="M6872" t="s">
        <v>18797</v>
      </c>
      <c r="N6872">
        <v>6.2577777770000003</v>
      </c>
      <c r="O6872">
        <v>10</v>
      </c>
      <c r="P6872">
        <v>2233</v>
      </c>
      <c r="Q6872">
        <v>0</v>
      </c>
      <c r="R6872">
        <v>0</v>
      </c>
      <c r="S6872">
        <v>0</v>
      </c>
      <c r="T6872">
        <v>0</v>
      </c>
      <c r="U6872">
        <v>62.577778000000002</v>
      </c>
      <c r="V6872">
        <v>13973.617775999999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2777212</v>
      </c>
      <c r="B6873">
        <v>1</v>
      </c>
      <c r="C6873" t="s">
        <v>77</v>
      </c>
      <c r="D6873" t="s">
        <v>113</v>
      </c>
      <c r="E6873" t="s">
        <v>153</v>
      </c>
      <c r="F6873" t="s">
        <v>18798</v>
      </c>
      <c r="G6873" t="s">
        <v>206</v>
      </c>
      <c r="H6873" t="s">
        <v>46</v>
      </c>
      <c r="I6873" t="s">
        <v>129</v>
      </c>
      <c r="J6873" t="s">
        <v>130</v>
      </c>
      <c r="K6873" t="s">
        <v>131</v>
      </c>
      <c r="L6873" t="s">
        <v>18799</v>
      </c>
      <c r="M6873" t="s">
        <v>18800</v>
      </c>
      <c r="N6873">
        <v>2.1330555549999999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2.1330559999999998</v>
      </c>
    </row>
    <row r="6874" spans="1:26" x14ac:dyDescent="0.3">
      <c r="A6874">
        <v>2777211</v>
      </c>
      <c r="B6874">
        <v>1</v>
      </c>
      <c r="C6874" t="s">
        <v>76</v>
      </c>
      <c r="D6874" t="s">
        <v>104</v>
      </c>
      <c r="E6874" t="s">
        <v>126</v>
      </c>
      <c r="F6874" t="s">
        <v>18801</v>
      </c>
      <c r="G6874" t="s">
        <v>128</v>
      </c>
      <c r="H6874" t="s">
        <v>46</v>
      </c>
      <c r="I6874" t="s">
        <v>129</v>
      </c>
      <c r="J6874" t="s">
        <v>130</v>
      </c>
      <c r="K6874" t="s">
        <v>131</v>
      </c>
      <c r="L6874" t="s">
        <v>18802</v>
      </c>
      <c r="M6874" t="s">
        <v>18803</v>
      </c>
      <c r="N6874">
        <v>0.45583333300000001</v>
      </c>
      <c r="O6874">
        <v>0</v>
      </c>
      <c r="P6874">
        <v>0</v>
      </c>
      <c r="Q6874">
        <v>0</v>
      </c>
      <c r="R6874">
        <v>137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62.449167000000003</v>
      </c>
      <c r="Y6874">
        <v>0</v>
      </c>
      <c r="Z6874">
        <v>0</v>
      </c>
    </row>
    <row r="6875" spans="1:26" x14ac:dyDescent="0.3">
      <c r="A6875">
        <v>2777218</v>
      </c>
      <c r="B6875">
        <v>1</v>
      </c>
      <c r="C6875" t="s">
        <v>77</v>
      </c>
      <c r="D6875" t="s">
        <v>124</v>
      </c>
      <c r="E6875" t="s">
        <v>163</v>
      </c>
      <c r="F6875" t="s">
        <v>18804</v>
      </c>
      <c r="G6875" t="s">
        <v>264</v>
      </c>
      <c r="H6875" t="s">
        <v>47</v>
      </c>
      <c r="I6875" t="s">
        <v>129</v>
      </c>
      <c r="J6875" t="s">
        <v>130</v>
      </c>
      <c r="K6875" t="s">
        <v>131</v>
      </c>
      <c r="L6875" t="s">
        <v>18805</v>
      </c>
      <c r="M6875" t="s">
        <v>18806</v>
      </c>
      <c r="N6875">
        <v>2.5649999999999999</v>
      </c>
      <c r="O6875">
        <v>2</v>
      </c>
      <c r="P6875">
        <v>1</v>
      </c>
      <c r="Q6875">
        <v>0</v>
      </c>
      <c r="R6875">
        <v>0</v>
      </c>
      <c r="S6875">
        <v>0</v>
      </c>
      <c r="T6875">
        <v>0</v>
      </c>
      <c r="U6875">
        <v>5.13</v>
      </c>
      <c r="V6875">
        <v>2.5649999999999999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2777220</v>
      </c>
      <c r="B6876">
        <v>1</v>
      </c>
      <c r="C6876" t="s">
        <v>76</v>
      </c>
      <c r="D6876" t="s">
        <v>94</v>
      </c>
      <c r="E6876" t="s">
        <v>153</v>
      </c>
      <c r="F6876" t="s">
        <v>18807</v>
      </c>
      <c r="G6876" t="s">
        <v>249</v>
      </c>
      <c r="H6876" t="s">
        <v>46</v>
      </c>
      <c r="I6876" t="s">
        <v>129</v>
      </c>
      <c r="J6876" t="s">
        <v>130</v>
      </c>
      <c r="K6876" t="s">
        <v>131</v>
      </c>
      <c r="L6876" t="s">
        <v>18808</v>
      </c>
      <c r="M6876" t="s">
        <v>18809</v>
      </c>
      <c r="N6876">
        <v>3.91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3.91</v>
      </c>
      <c r="W6876">
        <v>0</v>
      </c>
      <c r="X6876">
        <v>0</v>
      </c>
      <c r="Y6876">
        <v>0</v>
      </c>
      <c r="Z6876">
        <v>0</v>
      </c>
    </row>
    <row r="6877" spans="1:26" x14ac:dyDescent="0.3">
      <c r="A6877">
        <v>2777225</v>
      </c>
      <c r="B6877">
        <v>1</v>
      </c>
      <c r="C6877" t="s">
        <v>77</v>
      </c>
      <c r="D6877" t="s">
        <v>114</v>
      </c>
      <c r="E6877" t="s">
        <v>163</v>
      </c>
      <c r="F6877" t="s">
        <v>8204</v>
      </c>
      <c r="G6877" t="s">
        <v>264</v>
      </c>
      <c r="H6877" t="s">
        <v>47</v>
      </c>
      <c r="I6877" t="s">
        <v>129</v>
      </c>
      <c r="J6877" t="s">
        <v>130</v>
      </c>
      <c r="K6877" t="s">
        <v>131</v>
      </c>
      <c r="L6877" t="s">
        <v>18810</v>
      </c>
      <c r="M6877" t="s">
        <v>18811</v>
      </c>
      <c r="N6877">
        <v>1.3352777769999999</v>
      </c>
      <c r="O6877">
        <v>2</v>
      </c>
      <c r="P6877">
        <v>38</v>
      </c>
      <c r="Q6877">
        <v>0</v>
      </c>
      <c r="R6877">
        <v>0</v>
      </c>
      <c r="S6877">
        <v>0</v>
      </c>
      <c r="T6877">
        <v>0</v>
      </c>
      <c r="U6877">
        <v>2.6705559999999999</v>
      </c>
      <c r="V6877">
        <v>50.740555999999998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2777224</v>
      </c>
      <c r="B6878">
        <v>1</v>
      </c>
      <c r="C6878" t="s">
        <v>77</v>
      </c>
      <c r="D6878" t="s">
        <v>112</v>
      </c>
      <c r="E6878" t="s">
        <v>126</v>
      </c>
      <c r="F6878" t="s">
        <v>18812</v>
      </c>
      <c r="G6878" t="s">
        <v>277</v>
      </c>
      <c r="H6878" t="s">
        <v>46</v>
      </c>
      <c r="I6878" t="s">
        <v>129</v>
      </c>
      <c r="J6878" t="s">
        <v>130</v>
      </c>
      <c r="K6878" t="s">
        <v>131</v>
      </c>
      <c r="L6878" t="s">
        <v>18813</v>
      </c>
      <c r="M6878" t="s">
        <v>18814</v>
      </c>
      <c r="N6878">
        <v>0.98694444400000003</v>
      </c>
      <c r="O6878">
        <v>0</v>
      </c>
      <c r="P6878">
        <v>0</v>
      </c>
      <c r="Q6878">
        <v>0</v>
      </c>
      <c r="R6878">
        <v>2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1.973889</v>
      </c>
      <c r="Y6878">
        <v>0</v>
      </c>
      <c r="Z6878">
        <v>0</v>
      </c>
    </row>
    <row r="6879" spans="1:26" x14ac:dyDescent="0.3">
      <c r="A6879">
        <v>2777392</v>
      </c>
      <c r="B6879">
        <v>1</v>
      </c>
      <c r="C6879" t="s">
        <v>76</v>
      </c>
      <c r="D6879" t="s">
        <v>101</v>
      </c>
      <c r="E6879" t="s">
        <v>126</v>
      </c>
      <c r="F6879" t="s">
        <v>18815</v>
      </c>
      <c r="G6879" t="s">
        <v>128</v>
      </c>
      <c r="H6879" t="s">
        <v>46</v>
      </c>
      <c r="I6879" t="s">
        <v>129</v>
      </c>
      <c r="J6879" t="s">
        <v>130</v>
      </c>
      <c r="K6879" t="s">
        <v>131</v>
      </c>
      <c r="L6879" t="s">
        <v>18816</v>
      </c>
      <c r="M6879" t="s">
        <v>18817</v>
      </c>
      <c r="N6879">
        <v>3.4330555550000001</v>
      </c>
      <c r="O6879">
        <v>0</v>
      </c>
      <c r="P6879">
        <v>75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257.47916700000002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2777228</v>
      </c>
      <c r="B6880">
        <v>1</v>
      </c>
      <c r="C6880" t="s">
        <v>76</v>
      </c>
      <c r="D6880" t="s">
        <v>79</v>
      </c>
      <c r="E6880" t="s">
        <v>126</v>
      </c>
      <c r="F6880" t="s">
        <v>18818</v>
      </c>
      <c r="G6880" t="s">
        <v>128</v>
      </c>
      <c r="H6880" t="s">
        <v>46</v>
      </c>
      <c r="I6880" t="s">
        <v>129</v>
      </c>
      <c r="J6880" t="s">
        <v>130</v>
      </c>
      <c r="K6880" t="s">
        <v>131</v>
      </c>
      <c r="L6880" t="s">
        <v>18819</v>
      </c>
      <c r="M6880" t="s">
        <v>18820</v>
      </c>
      <c r="N6880">
        <v>1.788888888</v>
      </c>
      <c r="O6880">
        <v>0</v>
      </c>
      <c r="P6880">
        <v>41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73.344443999999996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2777238</v>
      </c>
      <c r="B6881">
        <v>1</v>
      </c>
      <c r="C6881" t="s">
        <v>76</v>
      </c>
      <c r="D6881" t="s">
        <v>80</v>
      </c>
      <c r="E6881" t="s">
        <v>153</v>
      </c>
      <c r="F6881" t="s">
        <v>18821</v>
      </c>
      <c r="G6881" t="s">
        <v>155</v>
      </c>
      <c r="H6881" t="s">
        <v>46</v>
      </c>
      <c r="I6881" t="s">
        <v>129</v>
      </c>
      <c r="J6881" t="s">
        <v>130</v>
      </c>
      <c r="K6881" t="s">
        <v>131</v>
      </c>
      <c r="L6881" t="s">
        <v>18822</v>
      </c>
      <c r="M6881" t="s">
        <v>18823</v>
      </c>
      <c r="N6881">
        <v>8.9091666660000008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8.9091670000000001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2777233</v>
      </c>
      <c r="B6882">
        <v>1</v>
      </c>
      <c r="C6882" t="s">
        <v>76</v>
      </c>
      <c r="D6882" t="s">
        <v>100</v>
      </c>
      <c r="E6882" t="s">
        <v>158</v>
      </c>
      <c r="F6882" t="s">
        <v>18824</v>
      </c>
      <c r="G6882" t="s">
        <v>199</v>
      </c>
      <c r="H6882" t="s">
        <v>47</v>
      </c>
      <c r="I6882" t="s">
        <v>129</v>
      </c>
      <c r="J6882" t="s">
        <v>130</v>
      </c>
      <c r="K6882" t="s">
        <v>131</v>
      </c>
      <c r="L6882" t="s">
        <v>18825</v>
      </c>
      <c r="M6882" t="s">
        <v>18826</v>
      </c>
      <c r="N6882">
        <v>1.2647222220000001</v>
      </c>
      <c r="O6882">
        <v>71</v>
      </c>
      <c r="P6882">
        <v>375</v>
      </c>
      <c r="Q6882">
        <v>0</v>
      </c>
      <c r="R6882">
        <v>0</v>
      </c>
      <c r="S6882">
        <v>0</v>
      </c>
      <c r="T6882">
        <v>0</v>
      </c>
      <c r="U6882">
        <v>89.795277999999996</v>
      </c>
      <c r="V6882">
        <v>474.27083299999998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2777231</v>
      </c>
      <c r="B6883">
        <v>1</v>
      </c>
      <c r="C6883" t="s">
        <v>76</v>
      </c>
      <c r="D6883" t="s">
        <v>99</v>
      </c>
      <c r="E6883" t="s">
        <v>222</v>
      </c>
      <c r="F6883" t="s">
        <v>18827</v>
      </c>
      <c r="G6883" t="s">
        <v>199</v>
      </c>
      <c r="H6883" t="s">
        <v>47</v>
      </c>
      <c r="I6883" t="s">
        <v>129</v>
      </c>
      <c r="J6883" t="s">
        <v>130</v>
      </c>
      <c r="K6883" t="s">
        <v>131</v>
      </c>
      <c r="L6883" t="s">
        <v>18828</v>
      </c>
      <c r="M6883" t="s">
        <v>18829</v>
      </c>
      <c r="N6883">
        <v>7.0277777E-2</v>
      </c>
      <c r="O6883">
        <v>37</v>
      </c>
      <c r="P6883">
        <v>789</v>
      </c>
      <c r="Q6883">
        <v>0</v>
      </c>
      <c r="R6883">
        <v>0</v>
      </c>
      <c r="S6883">
        <v>0</v>
      </c>
      <c r="T6883">
        <v>0</v>
      </c>
      <c r="U6883">
        <v>2.6002779999999999</v>
      </c>
      <c r="V6883">
        <v>55.449165999999998</v>
      </c>
      <c r="W6883">
        <v>0</v>
      </c>
      <c r="X6883">
        <v>0</v>
      </c>
      <c r="Y6883">
        <v>0</v>
      </c>
      <c r="Z6883">
        <v>0</v>
      </c>
    </row>
    <row r="6884" spans="1:26" x14ac:dyDescent="0.3">
      <c r="A6884">
        <v>2777237</v>
      </c>
      <c r="B6884">
        <v>1</v>
      </c>
      <c r="C6884" t="s">
        <v>76</v>
      </c>
      <c r="D6884" t="s">
        <v>93</v>
      </c>
      <c r="E6884" t="s">
        <v>222</v>
      </c>
      <c r="F6884" t="s">
        <v>18830</v>
      </c>
      <c r="G6884" t="s">
        <v>160</v>
      </c>
      <c r="H6884" t="s">
        <v>47</v>
      </c>
      <c r="I6884" t="s">
        <v>129</v>
      </c>
      <c r="J6884" t="s">
        <v>130</v>
      </c>
      <c r="K6884" t="s">
        <v>131</v>
      </c>
      <c r="L6884" t="s">
        <v>18831</v>
      </c>
      <c r="M6884" t="s">
        <v>18832</v>
      </c>
      <c r="N6884">
        <v>0.89611111099999996</v>
      </c>
      <c r="O6884">
        <v>29</v>
      </c>
      <c r="P6884">
        <v>215</v>
      </c>
      <c r="Q6884">
        <v>0</v>
      </c>
      <c r="R6884">
        <v>0</v>
      </c>
      <c r="S6884">
        <v>0</v>
      </c>
      <c r="T6884">
        <v>0</v>
      </c>
      <c r="U6884">
        <v>25.987221999999999</v>
      </c>
      <c r="V6884">
        <v>192.66388900000001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2777239</v>
      </c>
      <c r="B6885">
        <v>1</v>
      </c>
      <c r="C6885" t="s">
        <v>76</v>
      </c>
      <c r="D6885" t="s">
        <v>78</v>
      </c>
      <c r="E6885" t="s">
        <v>153</v>
      </c>
      <c r="F6885" t="s">
        <v>12093</v>
      </c>
      <c r="G6885" t="s">
        <v>155</v>
      </c>
      <c r="H6885" t="s">
        <v>46</v>
      </c>
      <c r="I6885" t="s">
        <v>129</v>
      </c>
      <c r="J6885" t="s">
        <v>130</v>
      </c>
      <c r="K6885" t="s">
        <v>131</v>
      </c>
      <c r="L6885" t="s">
        <v>18833</v>
      </c>
      <c r="M6885" t="s">
        <v>18834</v>
      </c>
      <c r="N6885">
        <v>4.2241666660000003</v>
      </c>
      <c r="O6885">
        <v>0</v>
      </c>
      <c r="P6885">
        <v>19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80.259167000000005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2777240</v>
      </c>
      <c r="B6886">
        <v>1</v>
      </c>
      <c r="C6886" t="s">
        <v>76</v>
      </c>
      <c r="D6886" t="s">
        <v>90</v>
      </c>
      <c r="E6886" t="s">
        <v>167</v>
      </c>
      <c r="F6886" t="s">
        <v>17278</v>
      </c>
      <c r="G6886" t="s">
        <v>348</v>
      </c>
      <c r="H6886" t="s">
        <v>46</v>
      </c>
      <c r="I6886" t="s">
        <v>129</v>
      </c>
      <c r="J6886" t="s">
        <v>130</v>
      </c>
      <c r="K6886" t="s">
        <v>142</v>
      </c>
      <c r="L6886" t="s">
        <v>18835</v>
      </c>
      <c r="M6886" t="s">
        <v>18836</v>
      </c>
      <c r="N6886">
        <v>6.6238888879999998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138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914.09666700000002</v>
      </c>
    </row>
    <row r="6887" spans="1:26" x14ac:dyDescent="0.3">
      <c r="A6887">
        <v>2777249</v>
      </c>
      <c r="B6887">
        <v>1</v>
      </c>
      <c r="C6887" t="s">
        <v>77</v>
      </c>
      <c r="D6887" t="s">
        <v>122</v>
      </c>
      <c r="E6887" t="s">
        <v>163</v>
      </c>
      <c r="F6887" t="s">
        <v>18837</v>
      </c>
      <c r="G6887" t="s">
        <v>264</v>
      </c>
      <c r="H6887" t="s">
        <v>47</v>
      </c>
      <c r="I6887" t="s">
        <v>129</v>
      </c>
      <c r="J6887" t="s">
        <v>130</v>
      </c>
      <c r="K6887" t="s">
        <v>131</v>
      </c>
      <c r="L6887" t="s">
        <v>18838</v>
      </c>
      <c r="M6887" t="s">
        <v>18839</v>
      </c>
      <c r="N6887">
        <v>1.256388888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54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67.844999999999999</v>
      </c>
    </row>
    <row r="6888" spans="1:26" x14ac:dyDescent="0.3">
      <c r="A6888">
        <v>2777244</v>
      </c>
      <c r="B6888">
        <v>1</v>
      </c>
      <c r="C6888" t="s">
        <v>76</v>
      </c>
      <c r="D6888" t="s">
        <v>99</v>
      </c>
      <c r="E6888" t="s">
        <v>222</v>
      </c>
      <c r="F6888" t="s">
        <v>3194</v>
      </c>
      <c r="G6888" t="s">
        <v>199</v>
      </c>
      <c r="H6888" t="s">
        <v>47</v>
      </c>
      <c r="I6888" t="s">
        <v>129</v>
      </c>
      <c r="J6888" t="s">
        <v>130</v>
      </c>
      <c r="K6888" t="s">
        <v>131</v>
      </c>
      <c r="L6888" t="s">
        <v>18840</v>
      </c>
      <c r="M6888" t="s">
        <v>18841</v>
      </c>
      <c r="N6888">
        <v>0.20722222200000001</v>
      </c>
      <c r="O6888">
        <v>18</v>
      </c>
      <c r="P6888">
        <v>61</v>
      </c>
      <c r="Q6888">
        <v>0</v>
      </c>
      <c r="R6888">
        <v>0</v>
      </c>
      <c r="S6888">
        <v>0</v>
      </c>
      <c r="T6888">
        <v>0</v>
      </c>
      <c r="U6888">
        <v>3.73</v>
      </c>
      <c r="V6888">
        <v>12.640556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2777211</v>
      </c>
      <c r="B6889">
        <v>2</v>
      </c>
      <c r="C6889" t="s">
        <v>76</v>
      </c>
      <c r="D6889" t="s">
        <v>104</v>
      </c>
      <c r="E6889" t="s">
        <v>167</v>
      </c>
      <c r="F6889" t="s">
        <v>18842</v>
      </c>
      <c r="G6889" t="s">
        <v>128</v>
      </c>
      <c r="H6889" t="s">
        <v>46</v>
      </c>
      <c r="I6889" t="s">
        <v>129</v>
      </c>
      <c r="J6889" t="s">
        <v>130</v>
      </c>
      <c r="K6889" t="s">
        <v>131</v>
      </c>
      <c r="L6889" t="s">
        <v>18803</v>
      </c>
      <c r="M6889" t="s">
        <v>18843</v>
      </c>
      <c r="N6889">
        <v>0.380833333</v>
      </c>
      <c r="O6889">
        <v>0</v>
      </c>
      <c r="P6889">
        <v>0</v>
      </c>
      <c r="Q6889">
        <v>0</v>
      </c>
      <c r="R6889">
        <v>498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189.655</v>
      </c>
      <c r="Y6889">
        <v>0</v>
      </c>
      <c r="Z6889">
        <v>0</v>
      </c>
    </row>
    <row r="6890" spans="1:26" x14ac:dyDescent="0.3">
      <c r="A6890">
        <v>2777251</v>
      </c>
      <c r="B6890">
        <v>1</v>
      </c>
      <c r="C6890" t="s">
        <v>76</v>
      </c>
      <c r="D6890" t="s">
        <v>78</v>
      </c>
      <c r="E6890" t="s">
        <v>153</v>
      </c>
      <c r="F6890" t="s">
        <v>18844</v>
      </c>
      <c r="G6890" t="s">
        <v>155</v>
      </c>
      <c r="H6890" t="s">
        <v>46</v>
      </c>
      <c r="I6890" t="s">
        <v>129</v>
      </c>
      <c r="J6890" t="s">
        <v>130</v>
      </c>
      <c r="K6890" t="s">
        <v>131</v>
      </c>
      <c r="L6890" t="s">
        <v>18845</v>
      </c>
      <c r="M6890" t="s">
        <v>18846</v>
      </c>
      <c r="N6890">
        <v>3.6808333329999998</v>
      </c>
      <c r="O6890">
        <v>0</v>
      </c>
      <c r="P6890">
        <v>2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7.3616669999999997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2777256</v>
      </c>
      <c r="B6891">
        <v>1</v>
      </c>
      <c r="C6891" t="s">
        <v>76</v>
      </c>
      <c r="D6891" t="s">
        <v>99</v>
      </c>
      <c r="E6891" t="s">
        <v>158</v>
      </c>
      <c r="F6891" t="s">
        <v>18696</v>
      </c>
      <c r="G6891" t="s">
        <v>199</v>
      </c>
      <c r="H6891" t="s">
        <v>47</v>
      </c>
      <c r="I6891" t="s">
        <v>129</v>
      </c>
      <c r="J6891" t="s">
        <v>130</v>
      </c>
      <c r="K6891" t="s">
        <v>131</v>
      </c>
      <c r="L6891" t="s">
        <v>18847</v>
      </c>
      <c r="M6891" t="s">
        <v>18848</v>
      </c>
      <c r="N6891">
        <v>0.50416666600000004</v>
      </c>
      <c r="O6891">
        <v>15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7.5625</v>
      </c>
      <c r="V6891">
        <v>0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2777261</v>
      </c>
      <c r="B6892">
        <v>1</v>
      </c>
      <c r="C6892" t="s">
        <v>76</v>
      </c>
      <c r="D6892" t="s">
        <v>103</v>
      </c>
      <c r="E6892" t="s">
        <v>126</v>
      </c>
      <c r="F6892" t="s">
        <v>18849</v>
      </c>
      <c r="G6892" t="s">
        <v>160</v>
      </c>
      <c r="H6892" t="s">
        <v>46</v>
      </c>
      <c r="I6892" t="s">
        <v>129</v>
      </c>
      <c r="J6892" t="s">
        <v>130</v>
      </c>
      <c r="K6892" t="s">
        <v>131</v>
      </c>
      <c r="L6892" t="s">
        <v>18850</v>
      </c>
      <c r="M6892" t="s">
        <v>18851</v>
      </c>
      <c r="N6892">
        <v>2.3997222219999998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24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57.593333000000001</v>
      </c>
    </row>
    <row r="6893" spans="1:26" x14ac:dyDescent="0.3">
      <c r="A6893">
        <v>2777260</v>
      </c>
      <c r="B6893">
        <v>1</v>
      </c>
      <c r="C6893" t="s">
        <v>76</v>
      </c>
      <c r="D6893" t="s">
        <v>96</v>
      </c>
      <c r="E6893" t="s">
        <v>222</v>
      </c>
      <c r="F6893" t="s">
        <v>10857</v>
      </c>
      <c r="G6893" t="s">
        <v>1072</v>
      </c>
      <c r="H6893" t="s">
        <v>47</v>
      </c>
      <c r="I6893" t="s">
        <v>129</v>
      </c>
      <c r="J6893" t="s">
        <v>130</v>
      </c>
      <c r="K6893" t="s">
        <v>131</v>
      </c>
      <c r="L6893" t="s">
        <v>18852</v>
      </c>
      <c r="M6893" t="s">
        <v>18853</v>
      </c>
      <c r="N6893">
        <v>1.0322222219999999</v>
      </c>
      <c r="O6893">
        <v>0</v>
      </c>
      <c r="P6893">
        <v>558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575.98</v>
      </c>
      <c r="W6893">
        <v>0</v>
      </c>
      <c r="X6893">
        <v>0</v>
      </c>
      <c r="Y6893">
        <v>0</v>
      </c>
      <c r="Z6893">
        <v>0</v>
      </c>
    </row>
    <row r="6894" spans="1:26" x14ac:dyDescent="0.3">
      <c r="A6894">
        <v>2777263</v>
      </c>
      <c r="B6894">
        <v>1</v>
      </c>
      <c r="C6894" t="s">
        <v>76</v>
      </c>
      <c r="D6894" t="s">
        <v>78</v>
      </c>
      <c r="E6894" t="s">
        <v>145</v>
      </c>
      <c r="F6894" t="s">
        <v>1636</v>
      </c>
      <c r="G6894" t="s">
        <v>150</v>
      </c>
      <c r="H6894" t="s">
        <v>46</v>
      </c>
      <c r="I6894" t="s">
        <v>129</v>
      </c>
      <c r="J6894" t="s">
        <v>130</v>
      </c>
      <c r="K6894" t="s">
        <v>131</v>
      </c>
      <c r="L6894" t="s">
        <v>18854</v>
      </c>
      <c r="M6894" t="s">
        <v>18855</v>
      </c>
      <c r="N6894">
        <v>6.153333333</v>
      </c>
      <c r="O6894">
        <v>0</v>
      </c>
      <c r="P6894">
        <v>61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375.35333300000002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2777269</v>
      </c>
      <c r="B6895">
        <v>1</v>
      </c>
      <c r="C6895" t="s">
        <v>76</v>
      </c>
      <c r="D6895" t="s">
        <v>92</v>
      </c>
      <c r="E6895" t="s">
        <v>153</v>
      </c>
      <c r="F6895" t="s">
        <v>18856</v>
      </c>
      <c r="G6895" t="s">
        <v>249</v>
      </c>
      <c r="H6895" t="s">
        <v>46</v>
      </c>
      <c r="I6895" t="s">
        <v>129</v>
      </c>
      <c r="J6895" t="s">
        <v>130</v>
      </c>
      <c r="K6895" t="s">
        <v>131</v>
      </c>
      <c r="L6895" t="s">
        <v>18857</v>
      </c>
      <c r="M6895" t="s">
        <v>18858</v>
      </c>
      <c r="N6895">
        <v>2.9477777770000002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2.947778</v>
      </c>
    </row>
    <row r="6896" spans="1:26" x14ac:dyDescent="0.3">
      <c r="A6896">
        <v>2777165</v>
      </c>
      <c r="B6896">
        <v>2</v>
      </c>
      <c r="C6896" t="s">
        <v>76</v>
      </c>
      <c r="D6896" t="s">
        <v>80</v>
      </c>
      <c r="E6896" t="s">
        <v>167</v>
      </c>
      <c r="F6896" t="s">
        <v>18859</v>
      </c>
      <c r="G6896" t="s">
        <v>128</v>
      </c>
      <c r="H6896" t="s">
        <v>46</v>
      </c>
      <c r="I6896" t="s">
        <v>129</v>
      </c>
      <c r="J6896" t="s">
        <v>130</v>
      </c>
      <c r="K6896" t="s">
        <v>131</v>
      </c>
      <c r="L6896" t="s">
        <v>18763</v>
      </c>
      <c r="M6896" t="s">
        <v>18860</v>
      </c>
      <c r="N6896">
        <v>0.28638888800000001</v>
      </c>
      <c r="O6896">
        <v>0</v>
      </c>
      <c r="P6896">
        <v>906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259.46833299999997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2777276</v>
      </c>
      <c r="B6897">
        <v>1</v>
      </c>
      <c r="C6897" t="s">
        <v>76</v>
      </c>
      <c r="D6897" t="s">
        <v>86</v>
      </c>
      <c r="E6897" t="s">
        <v>126</v>
      </c>
      <c r="F6897" t="s">
        <v>18861</v>
      </c>
      <c r="G6897" t="s">
        <v>160</v>
      </c>
      <c r="H6897" t="s">
        <v>46</v>
      </c>
      <c r="I6897" t="s">
        <v>129</v>
      </c>
      <c r="J6897" t="s">
        <v>130</v>
      </c>
      <c r="K6897" t="s">
        <v>131</v>
      </c>
      <c r="L6897" t="s">
        <v>18862</v>
      </c>
      <c r="M6897" t="s">
        <v>18863</v>
      </c>
      <c r="N6897">
        <v>0.73694444400000003</v>
      </c>
      <c r="O6897">
        <v>0</v>
      </c>
      <c r="P6897">
        <v>136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100.22444400000001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2777338</v>
      </c>
      <c r="B6898">
        <v>1</v>
      </c>
      <c r="C6898" t="s">
        <v>76</v>
      </c>
      <c r="D6898" t="s">
        <v>99</v>
      </c>
      <c r="E6898" t="s">
        <v>158</v>
      </c>
      <c r="F6898" t="s">
        <v>4493</v>
      </c>
      <c r="G6898" t="s">
        <v>199</v>
      </c>
      <c r="H6898" t="s">
        <v>47</v>
      </c>
      <c r="I6898" t="s">
        <v>129</v>
      </c>
      <c r="J6898" t="s">
        <v>130</v>
      </c>
      <c r="K6898" t="s">
        <v>131</v>
      </c>
      <c r="L6898" t="s">
        <v>18864</v>
      </c>
      <c r="M6898" t="s">
        <v>18865</v>
      </c>
      <c r="N6898">
        <v>2.1119444440000001</v>
      </c>
      <c r="O6898">
        <v>16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33.791111000000001</v>
      </c>
      <c r="V6898">
        <v>0</v>
      </c>
      <c r="W6898">
        <v>0</v>
      </c>
      <c r="X6898">
        <v>0</v>
      </c>
      <c r="Y6898">
        <v>0</v>
      </c>
      <c r="Z6898">
        <v>0</v>
      </c>
    </row>
    <row r="6899" spans="1:26" x14ac:dyDescent="0.3">
      <c r="A6899">
        <v>2777270</v>
      </c>
      <c r="B6899">
        <v>1</v>
      </c>
      <c r="C6899" t="s">
        <v>76</v>
      </c>
      <c r="D6899" t="s">
        <v>79</v>
      </c>
      <c r="E6899" t="s">
        <v>163</v>
      </c>
      <c r="F6899" t="s">
        <v>18866</v>
      </c>
      <c r="G6899" t="s">
        <v>187</v>
      </c>
      <c r="H6899" t="s">
        <v>47</v>
      </c>
      <c r="I6899" t="s">
        <v>129</v>
      </c>
      <c r="J6899" t="s">
        <v>130</v>
      </c>
      <c r="K6899" t="s">
        <v>131</v>
      </c>
      <c r="L6899" t="s">
        <v>18867</v>
      </c>
      <c r="M6899" t="s">
        <v>18868</v>
      </c>
      <c r="N6899">
        <v>9.5586111109999994</v>
      </c>
      <c r="O6899">
        <v>35</v>
      </c>
      <c r="P6899">
        <v>174</v>
      </c>
      <c r="Q6899">
        <v>0</v>
      </c>
      <c r="R6899">
        <v>0</v>
      </c>
      <c r="S6899">
        <v>0</v>
      </c>
      <c r="T6899">
        <v>0</v>
      </c>
      <c r="U6899">
        <v>334.55138899999997</v>
      </c>
      <c r="V6899">
        <v>1663.198333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2777273</v>
      </c>
      <c r="B6900">
        <v>1</v>
      </c>
      <c r="C6900" t="s">
        <v>76</v>
      </c>
      <c r="D6900" t="s">
        <v>84</v>
      </c>
      <c r="E6900" t="s">
        <v>153</v>
      </c>
      <c r="F6900" t="s">
        <v>18869</v>
      </c>
      <c r="G6900" t="s">
        <v>155</v>
      </c>
      <c r="H6900" t="s">
        <v>46</v>
      </c>
      <c r="I6900" t="s">
        <v>129</v>
      </c>
      <c r="J6900" t="s">
        <v>130</v>
      </c>
      <c r="K6900" t="s">
        <v>131</v>
      </c>
      <c r="L6900" t="s">
        <v>18870</v>
      </c>
      <c r="M6900" t="s">
        <v>18871</v>
      </c>
      <c r="N6900">
        <v>5.5411111110000002</v>
      </c>
      <c r="O6900">
        <v>0</v>
      </c>
      <c r="P6900">
        <v>2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11.082222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2777274</v>
      </c>
      <c r="B6901">
        <v>1</v>
      </c>
      <c r="C6901" t="s">
        <v>77</v>
      </c>
      <c r="D6901" t="s">
        <v>110</v>
      </c>
      <c r="E6901" t="s">
        <v>126</v>
      </c>
      <c r="F6901" t="s">
        <v>18872</v>
      </c>
      <c r="G6901" t="s">
        <v>128</v>
      </c>
      <c r="H6901" t="s">
        <v>46</v>
      </c>
      <c r="I6901" t="s">
        <v>129</v>
      </c>
      <c r="J6901" t="s">
        <v>130</v>
      </c>
      <c r="K6901" t="s">
        <v>131</v>
      </c>
      <c r="L6901" t="s">
        <v>18873</v>
      </c>
      <c r="M6901" t="s">
        <v>18874</v>
      </c>
      <c r="N6901">
        <v>0.76888888799999999</v>
      </c>
      <c r="O6901">
        <v>0</v>
      </c>
      <c r="P6901">
        <v>0</v>
      </c>
      <c r="Q6901">
        <v>0</v>
      </c>
      <c r="R6901">
        <v>123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94.573333000000005</v>
      </c>
      <c r="Y6901">
        <v>0</v>
      </c>
      <c r="Z6901">
        <v>0</v>
      </c>
    </row>
    <row r="6902" spans="1:26" x14ac:dyDescent="0.3">
      <c r="A6902">
        <v>2777278</v>
      </c>
      <c r="B6902">
        <v>1</v>
      </c>
      <c r="C6902" t="s">
        <v>77</v>
      </c>
      <c r="D6902" t="s">
        <v>116</v>
      </c>
      <c r="E6902" t="s">
        <v>158</v>
      </c>
      <c r="F6902" t="s">
        <v>18875</v>
      </c>
      <c r="G6902" t="s">
        <v>199</v>
      </c>
      <c r="H6902" t="s">
        <v>47</v>
      </c>
      <c r="I6902" t="s">
        <v>129</v>
      </c>
      <c r="J6902" t="s">
        <v>130</v>
      </c>
      <c r="K6902" t="s">
        <v>131</v>
      </c>
      <c r="L6902" t="s">
        <v>18876</v>
      </c>
      <c r="M6902" t="s">
        <v>18877</v>
      </c>
      <c r="N6902">
        <v>0.230833333</v>
      </c>
      <c r="O6902">
        <v>15</v>
      </c>
      <c r="P6902">
        <v>381</v>
      </c>
      <c r="Q6902">
        <v>0</v>
      </c>
      <c r="R6902">
        <v>0</v>
      </c>
      <c r="S6902">
        <v>0</v>
      </c>
      <c r="T6902">
        <v>0</v>
      </c>
      <c r="U6902">
        <v>3.4624999999999999</v>
      </c>
      <c r="V6902">
        <v>87.947500000000005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2777277</v>
      </c>
      <c r="B6903">
        <v>1</v>
      </c>
      <c r="C6903" t="s">
        <v>76</v>
      </c>
      <c r="D6903" t="s">
        <v>89</v>
      </c>
      <c r="E6903" t="s">
        <v>145</v>
      </c>
      <c r="F6903" t="s">
        <v>18878</v>
      </c>
      <c r="G6903" t="s">
        <v>160</v>
      </c>
      <c r="H6903" t="s">
        <v>46</v>
      </c>
      <c r="I6903" t="s">
        <v>129</v>
      </c>
      <c r="J6903" t="s">
        <v>130</v>
      </c>
      <c r="K6903" t="s">
        <v>131</v>
      </c>
      <c r="L6903" t="s">
        <v>18879</v>
      </c>
      <c r="M6903" t="s">
        <v>18880</v>
      </c>
      <c r="N6903">
        <v>1.9055555550000001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1.905556</v>
      </c>
      <c r="W6903">
        <v>0</v>
      </c>
      <c r="X6903">
        <v>0</v>
      </c>
      <c r="Y6903">
        <v>0</v>
      </c>
      <c r="Z6903">
        <v>0</v>
      </c>
    </row>
    <row r="6904" spans="1:26" x14ac:dyDescent="0.3">
      <c r="A6904">
        <v>2777285</v>
      </c>
      <c r="B6904">
        <v>1</v>
      </c>
      <c r="C6904" t="s">
        <v>76</v>
      </c>
      <c r="D6904" t="s">
        <v>92</v>
      </c>
      <c r="E6904" t="s">
        <v>153</v>
      </c>
      <c r="F6904" t="s">
        <v>18881</v>
      </c>
      <c r="G6904" t="s">
        <v>249</v>
      </c>
      <c r="H6904" t="s">
        <v>46</v>
      </c>
      <c r="I6904" t="s">
        <v>129</v>
      </c>
      <c r="J6904" t="s">
        <v>130</v>
      </c>
      <c r="K6904" t="s">
        <v>131</v>
      </c>
      <c r="L6904" t="s">
        <v>18882</v>
      </c>
      <c r="M6904" t="s">
        <v>18883</v>
      </c>
      <c r="N6904">
        <v>3.3363888880000001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1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3.336389</v>
      </c>
    </row>
    <row r="6905" spans="1:26" x14ac:dyDescent="0.3">
      <c r="A6905">
        <v>2777295</v>
      </c>
      <c r="B6905">
        <v>1</v>
      </c>
      <c r="C6905" t="s">
        <v>76</v>
      </c>
      <c r="D6905" t="s">
        <v>101</v>
      </c>
      <c r="E6905" t="s">
        <v>153</v>
      </c>
      <c r="F6905" t="s">
        <v>13837</v>
      </c>
      <c r="G6905" t="s">
        <v>155</v>
      </c>
      <c r="H6905" t="s">
        <v>46</v>
      </c>
      <c r="I6905" t="s">
        <v>129</v>
      </c>
      <c r="J6905" t="s">
        <v>130</v>
      </c>
      <c r="K6905" t="s">
        <v>131</v>
      </c>
      <c r="L6905" t="s">
        <v>18884</v>
      </c>
      <c r="M6905" t="s">
        <v>18885</v>
      </c>
      <c r="N6905">
        <v>5.4969444440000004</v>
      </c>
      <c r="O6905">
        <v>0</v>
      </c>
      <c r="P6905">
        <v>5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27.484722000000001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2777281</v>
      </c>
      <c r="B6906">
        <v>1</v>
      </c>
      <c r="C6906" t="s">
        <v>77</v>
      </c>
      <c r="D6906" t="s">
        <v>116</v>
      </c>
      <c r="E6906" t="s">
        <v>163</v>
      </c>
      <c r="F6906" t="s">
        <v>18886</v>
      </c>
      <c r="G6906" t="s">
        <v>578</v>
      </c>
      <c r="H6906" t="s">
        <v>47</v>
      </c>
      <c r="I6906" t="s">
        <v>129</v>
      </c>
      <c r="J6906" t="s">
        <v>15</v>
      </c>
      <c r="K6906" t="s">
        <v>131</v>
      </c>
      <c r="L6906" t="s">
        <v>18887</v>
      </c>
      <c r="M6906" t="s">
        <v>18888</v>
      </c>
      <c r="N6906">
        <v>2.750555555</v>
      </c>
      <c r="O6906">
        <v>48</v>
      </c>
      <c r="P6906">
        <v>53</v>
      </c>
      <c r="Q6906">
        <v>0</v>
      </c>
      <c r="R6906">
        <v>0</v>
      </c>
      <c r="S6906">
        <v>0</v>
      </c>
      <c r="T6906">
        <v>0</v>
      </c>
      <c r="U6906">
        <v>132.026667</v>
      </c>
      <c r="V6906">
        <v>145.77944400000001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2777283</v>
      </c>
      <c r="B6907">
        <v>1</v>
      </c>
      <c r="C6907" t="s">
        <v>77</v>
      </c>
      <c r="D6907" t="s">
        <v>122</v>
      </c>
      <c r="E6907" t="s">
        <v>167</v>
      </c>
      <c r="F6907" t="s">
        <v>18889</v>
      </c>
      <c r="G6907" t="s">
        <v>160</v>
      </c>
      <c r="H6907" t="s">
        <v>46</v>
      </c>
      <c r="I6907" t="s">
        <v>129</v>
      </c>
      <c r="J6907" t="s">
        <v>130</v>
      </c>
      <c r="K6907" t="s">
        <v>131</v>
      </c>
      <c r="L6907" t="s">
        <v>18890</v>
      </c>
      <c r="M6907" t="s">
        <v>18891</v>
      </c>
      <c r="N6907">
        <v>0.51333333299999995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54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27.72</v>
      </c>
    </row>
    <row r="6908" spans="1:26" x14ac:dyDescent="0.3">
      <c r="A6908">
        <v>2777287</v>
      </c>
      <c r="B6908">
        <v>1</v>
      </c>
      <c r="C6908" t="s">
        <v>76</v>
      </c>
      <c r="D6908" t="s">
        <v>96</v>
      </c>
      <c r="E6908" t="s">
        <v>153</v>
      </c>
      <c r="F6908" t="s">
        <v>17900</v>
      </c>
      <c r="G6908" t="s">
        <v>155</v>
      </c>
      <c r="H6908" t="s">
        <v>46</v>
      </c>
      <c r="I6908" t="s">
        <v>129</v>
      </c>
      <c r="J6908" t="s">
        <v>130</v>
      </c>
      <c r="K6908" t="s">
        <v>131</v>
      </c>
      <c r="L6908" t="s">
        <v>18892</v>
      </c>
      <c r="M6908" t="s">
        <v>18893</v>
      </c>
      <c r="N6908">
        <v>4.2313888879999997</v>
      </c>
      <c r="O6908">
        <v>0</v>
      </c>
      <c r="P6908">
        <v>3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12.694167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2777289</v>
      </c>
      <c r="B6909">
        <v>1</v>
      </c>
      <c r="C6909" t="s">
        <v>76</v>
      </c>
      <c r="D6909" t="s">
        <v>90</v>
      </c>
      <c r="E6909" t="s">
        <v>126</v>
      </c>
      <c r="F6909" t="s">
        <v>5621</v>
      </c>
      <c r="G6909" t="s">
        <v>160</v>
      </c>
      <c r="H6909" t="s">
        <v>46</v>
      </c>
      <c r="I6909" t="s">
        <v>129</v>
      </c>
      <c r="J6909" t="s">
        <v>130</v>
      </c>
      <c r="K6909" t="s">
        <v>131</v>
      </c>
      <c r="L6909" t="s">
        <v>18894</v>
      </c>
      <c r="M6909" t="s">
        <v>18895</v>
      </c>
      <c r="N6909">
        <v>1.5225</v>
      </c>
      <c r="O6909">
        <v>0</v>
      </c>
      <c r="P6909">
        <v>92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140.07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2777303</v>
      </c>
      <c r="B6910">
        <v>1</v>
      </c>
      <c r="C6910" t="s">
        <v>77</v>
      </c>
      <c r="D6910" t="s">
        <v>117</v>
      </c>
      <c r="E6910" t="s">
        <v>153</v>
      </c>
      <c r="F6910" t="s">
        <v>18896</v>
      </c>
      <c r="G6910" t="s">
        <v>249</v>
      </c>
      <c r="H6910" t="s">
        <v>46</v>
      </c>
      <c r="I6910" t="s">
        <v>129</v>
      </c>
      <c r="J6910" t="s">
        <v>130</v>
      </c>
      <c r="K6910" t="s">
        <v>131</v>
      </c>
      <c r="L6910" t="s">
        <v>18897</v>
      </c>
      <c r="M6910" t="s">
        <v>18898</v>
      </c>
      <c r="N6910">
        <v>2.7850000000000001</v>
      </c>
      <c r="O6910">
        <v>0</v>
      </c>
      <c r="P6910">
        <v>0</v>
      </c>
      <c r="Q6910">
        <v>0</v>
      </c>
      <c r="R6910">
        <v>1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2.7850000000000001</v>
      </c>
      <c r="Y6910">
        <v>0</v>
      </c>
      <c r="Z6910">
        <v>0</v>
      </c>
    </row>
    <row r="6911" spans="1:26" x14ac:dyDescent="0.3">
      <c r="A6911">
        <v>2777308</v>
      </c>
      <c r="B6911">
        <v>1</v>
      </c>
      <c r="C6911" t="s">
        <v>76</v>
      </c>
      <c r="D6911" t="s">
        <v>92</v>
      </c>
      <c r="E6911" t="s">
        <v>153</v>
      </c>
      <c r="F6911" t="s">
        <v>18899</v>
      </c>
      <c r="G6911" t="s">
        <v>578</v>
      </c>
      <c r="H6911" t="s">
        <v>46</v>
      </c>
      <c r="I6911" t="s">
        <v>129</v>
      </c>
      <c r="J6911" t="s">
        <v>15</v>
      </c>
      <c r="K6911" t="s">
        <v>131</v>
      </c>
      <c r="L6911" t="s">
        <v>18900</v>
      </c>
      <c r="M6911" t="s">
        <v>18901</v>
      </c>
      <c r="N6911">
        <v>2.361388888</v>
      </c>
      <c r="O6911">
        <v>0</v>
      </c>
      <c r="P6911">
        <v>0</v>
      </c>
      <c r="Q6911">
        <v>0</v>
      </c>
      <c r="R6911">
        <v>1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2.361389</v>
      </c>
      <c r="Y6911">
        <v>0</v>
      </c>
      <c r="Z6911">
        <v>0</v>
      </c>
    </row>
    <row r="6912" spans="1:26" x14ac:dyDescent="0.3">
      <c r="A6912">
        <v>2777305</v>
      </c>
      <c r="B6912">
        <v>1</v>
      </c>
      <c r="C6912" t="s">
        <v>76</v>
      </c>
      <c r="D6912" t="s">
        <v>84</v>
      </c>
      <c r="E6912" t="s">
        <v>145</v>
      </c>
      <c r="F6912" t="s">
        <v>13470</v>
      </c>
      <c r="G6912" t="s">
        <v>135</v>
      </c>
      <c r="H6912" t="s">
        <v>46</v>
      </c>
      <c r="I6912" t="s">
        <v>129</v>
      </c>
      <c r="J6912" t="s">
        <v>130</v>
      </c>
      <c r="K6912" t="s">
        <v>131</v>
      </c>
      <c r="L6912" t="s">
        <v>18902</v>
      </c>
      <c r="M6912" t="s">
        <v>18903</v>
      </c>
      <c r="N6912">
        <v>4.1177777769999997</v>
      </c>
      <c r="O6912">
        <v>0</v>
      </c>
      <c r="P6912">
        <v>51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210.00666699999999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2777309</v>
      </c>
      <c r="B6913">
        <v>1</v>
      </c>
      <c r="C6913" t="s">
        <v>76</v>
      </c>
      <c r="D6913" t="s">
        <v>81</v>
      </c>
      <c r="E6913" t="s">
        <v>153</v>
      </c>
      <c r="F6913" t="s">
        <v>18904</v>
      </c>
      <c r="G6913" t="s">
        <v>206</v>
      </c>
      <c r="H6913" t="s">
        <v>46</v>
      </c>
      <c r="I6913" t="s">
        <v>129</v>
      </c>
      <c r="J6913" t="s">
        <v>130</v>
      </c>
      <c r="K6913" t="s">
        <v>131</v>
      </c>
      <c r="L6913" t="s">
        <v>18905</v>
      </c>
      <c r="M6913" t="s">
        <v>18906</v>
      </c>
      <c r="N6913">
        <v>5.102222222</v>
      </c>
      <c r="O6913">
        <v>0</v>
      </c>
      <c r="P6913">
        <v>4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20.408888999999999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2777312</v>
      </c>
      <c r="B6914">
        <v>1</v>
      </c>
      <c r="C6914" t="s">
        <v>76</v>
      </c>
      <c r="D6914" t="s">
        <v>101</v>
      </c>
      <c r="E6914" t="s">
        <v>167</v>
      </c>
      <c r="F6914" t="s">
        <v>18907</v>
      </c>
      <c r="G6914" t="s">
        <v>348</v>
      </c>
      <c r="H6914" t="s">
        <v>46</v>
      </c>
      <c r="I6914" t="s">
        <v>129</v>
      </c>
      <c r="J6914" t="s">
        <v>130</v>
      </c>
      <c r="K6914" t="s">
        <v>142</v>
      </c>
      <c r="L6914" t="s">
        <v>18908</v>
      </c>
      <c r="M6914" t="s">
        <v>18909</v>
      </c>
      <c r="N6914">
        <v>1.8830555550000001</v>
      </c>
      <c r="O6914">
        <v>0</v>
      </c>
      <c r="P6914">
        <v>124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233.49888899999999</v>
      </c>
      <c r="W6914">
        <v>0</v>
      </c>
      <c r="X6914">
        <v>0</v>
      </c>
      <c r="Y6914">
        <v>0</v>
      </c>
      <c r="Z6914">
        <v>0</v>
      </c>
    </row>
    <row r="6915" spans="1:26" x14ac:dyDescent="0.3">
      <c r="A6915">
        <v>2777315</v>
      </c>
      <c r="B6915">
        <v>1</v>
      </c>
      <c r="C6915" t="s">
        <v>76</v>
      </c>
      <c r="D6915" t="s">
        <v>78</v>
      </c>
      <c r="E6915" t="s">
        <v>153</v>
      </c>
      <c r="F6915" t="s">
        <v>18910</v>
      </c>
      <c r="G6915" t="s">
        <v>155</v>
      </c>
      <c r="H6915" t="s">
        <v>46</v>
      </c>
      <c r="I6915" t="s">
        <v>129</v>
      </c>
      <c r="J6915" t="s">
        <v>130</v>
      </c>
      <c r="K6915" t="s">
        <v>131</v>
      </c>
      <c r="L6915" t="s">
        <v>18911</v>
      </c>
      <c r="M6915" t="s">
        <v>18912</v>
      </c>
      <c r="N6915">
        <v>2.724444444</v>
      </c>
      <c r="O6915">
        <v>0</v>
      </c>
      <c r="P6915">
        <v>45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122.6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2777322</v>
      </c>
      <c r="B6916">
        <v>1</v>
      </c>
      <c r="C6916" t="s">
        <v>77</v>
      </c>
      <c r="D6916" t="s">
        <v>114</v>
      </c>
      <c r="E6916" t="s">
        <v>126</v>
      </c>
      <c r="F6916" t="s">
        <v>16419</v>
      </c>
      <c r="G6916" t="s">
        <v>371</v>
      </c>
      <c r="H6916" t="s">
        <v>46</v>
      </c>
      <c r="I6916" t="s">
        <v>129</v>
      </c>
      <c r="J6916" t="s">
        <v>130</v>
      </c>
      <c r="K6916" t="s">
        <v>131</v>
      </c>
      <c r="L6916" t="s">
        <v>18913</v>
      </c>
      <c r="M6916" t="s">
        <v>18914</v>
      </c>
      <c r="N6916">
        <v>2.724722222</v>
      </c>
      <c r="O6916">
        <v>0</v>
      </c>
      <c r="P6916">
        <v>113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307.89361100000002</v>
      </c>
      <c r="W6916">
        <v>0</v>
      </c>
      <c r="X6916">
        <v>0</v>
      </c>
      <c r="Y6916">
        <v>0</v>
      </c>
      <c r="Z6916">
        <v>0</v>
      </c>
    </row>
    <row r="6917" spans="1:26" x14ac:dyDescent="0.3">
      <c r="A6917">
        <v>2777324</v>
      </c>
      <c r="B6917">
        <v>1</v>
      </c>
      <c r="C6917" t="s">
        <v>77</v>
      </c>
      <c r="D6917" t="s">
        <v>123</v>
      </c>
      <c r="E6917" t="s">
        <v>158</v>
      </c>
      <c r="F6917" t="s">
        <v>6618</v>
      </c>
      <c r="G6917" t="s">
        <v>199</v>
      </c>
      <c r="H6917" t="s">
        <v>47</v>
      </c>
      <c r="I6917" t="s">
        <v>129</v>
      </c>
      <c r="J6917" t="s">
        <v>130</v>
      </c>
      <c r="K6917" t="s">
        <v>131</v>
      </c>
      <c r="L6917" t="s">
        <v>18915</v>
      </c>
      <c r="M6917" t="s">
        <v>18916</v>
      </c>
      <c r="N6917">
        <v>1.155</v>
      </c>
      <c r="O6917">
        <v>213</v>
      </c>
      <c r="P6917">
        <v>141</v>
      </c>
      <c r="Q6917">
        <v>0</v>
      </c>
      <c r="R6917">
        <v>0</v>
      </c>
      <c r="S6917">
        <v>0</v>
      </c>
      <c r="T6917">
        <v>0</v>
      </c>
      <c r="U6917">
        <v>246.01499999999999</v>
      </c>
      <c r="V6917">
        <v>162.85499999999999</v>
      </c>
      <c r="W6917">
        <v>0</v>
      </c>
      <c r="X6917">
        <v>0</v>
      </c>
      <c r="Y6917">
        <v>0</v>
      </c>
      <c r="Z6917">
        <v>0</v>
      </c>
    </row>
    <row r="6918" spans="1:26" x14ac:dyDescent="0.3">
      <c r="A6918">
        <v>2777325</v>
      </c>
      <c r="B6918">
        <v>1</v>
      </c>
      <c r="C6918" t="s">
        <v>76</v>
      </c>
      <c r="D6918" t="s">
        <v>83</v>
      </c>
      <c r="E6918" t="s">
        <v>153</v>
      </c>
      <c r="F6918" t="s">
        <v>18917</v>
      </c>
      <c r="G6918" t="s">
        <v>155</v>
      </c>
      <c r="H6918" t="s">
        <v>46</v>
      </c>
      <c r="I6918" t="s">
        <v>129</v>
      </c>
      <c r="J6918" t="s">
        <v>130</v>
      </c>
      <c r="K6918" t="s">
        <v>131</v>
      </c>
      <c r="L6918" t="s">
        <v>18918</v>
      </c>
      <c r="M6918" t="s">
        <v>18919</v>
      </c>
      <c r="N6918">
        <v>2.2891666659999999</v>
      </c>
      <c r="O6918">
        <v>0</v>
      </c>
      <c r="P6918">
        <v>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2.289167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2777327</v>
      </c>
      <c r="B6919">
        <v>1</v>
      </c>
      <c r="C6919" t="s">
        <v>76</v>
      </c>
      <c r="D6919" t="s">
        <v>90</v>
      </c>
      <c r="E6919" t="s">
        <v>167</v>
      </c>
      <c r="F6919" t="s">
        <v>18920</v>
      </c>
      <c r="G6919" t="s">
        <v>371</v>
      </c>
      <c r="H6919" t="s">
        <v>46</v>
      </c>
      <c r="I6919" t="s">
        <v>129</v>
      </c>
      <c r="J6919" t="s">
        <v>130</v>
      </c>
      <c r="K6919" t="s">
        <v>131</v>
      </c>
      <c r="L6919" t="s">
        <v>18921</v>
      </c>
      <c r="M6919" t="s">
        <v>18922</v>
      </c>
      <c r="N6919">
        <v>3.3513888879999998</v>
      </c>
      <c r="O6919">
        <v>0</v>
      </c>
      <c r="P6919">
        <v>81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271.46249999999998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2777329</v>
      </c>
      <c r="B6920">
        <v>1</v>
      </c>
      <c r="C6920" t="s">
        <v>76</v>
      </c>
      <c r="D6920" t="s">
        <v>107</v>
      </c>
      <c r="E6920" t="s">
        <v>167</v>
      </c>
      <c r="F6920" t="s">
        <v>17636</v>
      </c>
      <c r="G6920" t="s">
        <v>195</v>
      </c>
      <c r="H6920" t="s">
        <v>46</v>
      </c>
      <c r="I6920" t="s">
        <v>129</v>
      </c>
      <c r="J6920" t="s">
        <v>130</v>
      </c>
      <c r="K6920" t="s">
        <v>131</v>
      </c>
      <c r="L6920" t="s">
        <v>18923</v>
      </c>
      <c r="M6920" t="s">
        <v>18924</v>
      </c>
      <c r="N6920">
        <v>0.9425</v>
      </c>
      <c r="O6920">
        <v>0</v>
      </c>
      <c r="P6920">
        <v>1127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1062.1975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2777333</v>
      </c>
      <c r="B6921">
        <v>1</v>
      </c>
      <c r="C6921" t="s">
        <v>76</v>
      </c>
      <c r="D6921" t="s">
        <v>90</v>
      </c>
      <c r="E6921" t="s">
        <v>167</v>
      </c>
      <c r="F6921" t="s">
        <v>18925</v>
      </c>
      <c r="G6921" t="s">
        <v>160</v>
      </c>
      <c r="H6921" t="s">
        <v>46</v>
      </c>
      <c r="I6921" t="s">
        <v>129</v>
      </c>
      <c r="J6921" t="s">
        <v>130</v>
      </c>
      <c r="K6921" t="s">
        <v>131</v>
      </c>
      <c r="L6921" t="s">
        <v>18926</v>
      </c>
      <c r="M6921" t="s">
        <v>18927</v>
      </c>
      <c r="N6921">
        <v>0.74444444399999998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89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66.255555999999999</v>
      </c>
    </row>
    <row r="6922" spans="1:26" x14ac:dyDescent="0.3">
      <c r="A6922">
        <v>2777334</v>
      </c>
      <c r="B6922">
        <v>1</v>
      </c>
      <c r="C6922" t="s">
        <v>77</v>
      </c>
      <c r="D6922" t="s">
        <v>119</v>
      </c>
      <c r="E6922" t="s">
        <v>163</v>
      </c>
      <c r="F6922" t="s">
        <v>18928</v>
      </c>
      <c r="G6922" t="s">
        <v>199</v>
      </c>
      <c r="H6922" t="s">
        <v>47</v>
      </c>
      <c r="I6922" t="s">
        <v>129</v>
      </c>
      <c r="J6922" t="s">
        <v>130</v>
      </c>
      <c r="K6922" t="s">
        <v>131</v>
      </c>
      <c r="L6922" t="s">
        <v>18929</v>
      </c>
      <c r="M6922" t="s">
        <v>18930</v>
      </c>
      <c r="N6922">
        <v>1.5638888879999999</v>
      </c>
      <c r="O6922">
        <v>70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109.472222</v>
      </c>
      <c r="V6922">
        <v>1.5638890000000001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2777335</v>
      </c>
      <c r="B6923">
        <v>1</v>
      </c>
      <c r="C6923" t="s">
        <v>77</v>
      </c>
      <c r="D6923" t="s">
        <v>108</v>
      </c>
      <c r="E6923" t="s">
        <v>222</v>
      </c>
      <c r="F6923" t="s">
        <v>18931</v>
      </c>
      <c r="G6923" t="s">
        <v>199</v>
      </c>
      <c r="H6923" t="s">
        <v>47</v>
      </c>
      <c r="I6923" t="s">
        <v>129</v>
      </c>
      <c r="J6923" t="s">
        <v>130</v>
      </c>
      <c r="K6923" t="s">
        <v>131</v>
      </c>
      <c r="L6923" t="s">
        <v>18932</v>
      </c>
      <c r="M6923" t="s">
        <v>18933</v>
      </c>
      <c r="N6923">
        <v>0.147777777</v>
      </c>
      <c r="O6923">
        <v>29</v>
      </c>
      <c r="P6923">
        <v>0</v>
      </c>
      <c r="Q6923">
        <v>12</v>
      </c>
      <c r="R6923">
        <v>11</v>
      </c>
      <c r="S6923">
        <v>270</v>
      </c>
      <c r="T6923">
        <v>2893</v>
      </c>
      <c r="U6923">
        <v>4.2855559999999997</v>
      </c>
      <c r="V6923">
        <v>0</v>
      </c>
      <c r="W6923">
        <v>1.773333</v>
      </c>
      <c r="X6923">
        <v>1.625556</v>
      </c>
      <c r="Y6923">
        <v>39.9</v>
      </c>
      <c r="Z6923">
        <v>427.52110900000002</v>
      </c>
    </row>
    <row r="6924" spans="1:26" x14ac:dyDescent="0.3">
      <c r="A6924">
        <v>2777340</v>
      </c>
      <c r="B6924">
        <v>1</v>
      </c>
      <c r="C6924" t="s">
        <v>76</v>
      </c>
      <c r="D6924" t="s">
        <v>84</v>
      </c>
      <c r="E6924" t="s">
        <v>145</v>
      </c>
      <c r="F6924" t="s">
        <v>18934</v>
      </c>
      <c r="G6924" t="s">
        <v>135</v>
      </c>
      <c r="H6924" t="s">
        <v>46</v>
      </c>
      <c r="I6924" t="s">
        <v>129</v>
      </c>
      <c r="J6924" t="s">
        <v>130</v>
      </c>
      <c r="K6924" t="s">
        <v>131</v>
      </c>
      <c r="L6924" t="s">
        <v>18935</v>
      </c>
      <c r="M6924" t="s">
        <v>18936</v>
      </c>
      <c r="N6924">
        <v>6.3280555549999997</v>
      </c>
      <c r="O6924">
        <v>0</v>
      </c>
      <c r="P6924">
        <v>43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272.10638899999998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2777339</v>
      </c>
      <c r="B6925">
        <v>1</v>
      </c>
      <c r="C6925" t="s">
        <v>77</v>
      </c>
      <c r="D6925" t="s">
        <v>114</v>
      </c>
      <c r="E6925" t="s">
        <v>167</v>
      </c>
      <c r="F6925" t="s">
        <v>4122</v>
      </c>
      <c r="G6925" t="s">
        <v>160</v>
      </c>
      <c r="H6925" t="s">
        <v>46</v>
      </c>
      <c r="I6925" t="s">
        <v>129</v>
      </c>
      <c r="J6925" t="s">
        <v>130</v>
      </c>
      <c r="K6925" t="s">
        <v>131</v>
      </c>
      <c r="L6925" t="s">
        <v>18937</v>
      </c>
      <c r="M6925" t="s">
        <v>18938</v>
      </c>
      <c r="N6925">
        <v>0.56916666599999999</v>
      </c>
      <c r="O6925">
        <v>0</v>
      </c>
      <c r="P6925">
        <v>265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150.82916599999999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2777342</v>
      </c>
      <c r="B6926">
        <v>1</v>
      </c>
      <c r="C6926" t="s">
        <v>76</v>
      </c>
      <c r="D6926" t="s">
        <v>99</v>
      </c>
      <c r="E6926" t="s">
        <v>167</v>
      </c>
      <c r="F6926" t="s">
        <v>10440</v>
      </c>
      <c r="G6926" t="s">
        <v>195</v>
      </c>
      <c r="H6926" t="s">
        <v>46</v>
      </c>
      <c r="I6926" t="s">
        <v>129</v>
      </c>
      <c r="J6926" t="s">
        <v>130</v>
      </c>
      <c r="K6926" t="s">
        <v>131</v>
      </c>
      <c r="L6926" t="s">
        <v>18939</v>
      </c>
      <c r="M6926" t="s">
        <v>18940</v>
      </c>
      <c r="N6926">
        <v>0.88888888799999999</v>
      </c>
      <c r="O6926">
        <v>0</v>
      </c>
      <c r="P6926">
        <v>10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8.8888890000000007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2777346</v>
      </c>
      <c r="B6927">
        <v>1</v>
      </c>
      <c r="C6927" t="s">
        <v>76</v>
      </c>
      <c r="D6927" t="s">
        <v>91</v>
      </c>
      <c r="E6927" t="s">
        <v>145</v>
      </c>
      <c r="F6927" t="s">
        <v>18941</v>
      </c>
      <c r="G6927" t="s">
        <v>160</v>
      </c>
      <c r="H6927" t="s">
        <v>46</v>
      </c>
      <c r="I6927" t="s">
        <v>129</v>
      </c>
      <c r="J6927" t="s">
        <v>130</v>
      </c>
      <c r="K6927" t="s">
        <v>131</v>
      </c>
      <c r="L6927" t="s">
        <v>18942</v>
      </c>
      <c r="M6927" t="s">
        <v>18943</v>
      </c>
      <c r="N6927">
        <v>0.48805555499999997</v>
      </c>
      <c r="O6927">
        <v>0</v>
      </c>
      <c r="P6927">
        <v>5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2.4402780000000002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2777347</v>
      </c>
      <c r="B6928">
        <v>1</v>
      </c>
      <c r="C6928" t="s">
        <v>77</v>
      </c>
      <c r="D6928" t="s">
        <v>122</v>
      </c>
      <c r="E6928" t="s">
        <v>158</v>
      </c>
      <c r="F6928" t="s">
        <v>1633</v>
      </c>
      <c r="G6928" t="s">
        <v>199</v>
      </c>
      <c r="H6928" t="s">
        <v>47</v>
      </c>
      <c r="I6928" t="s">
        <v>129</v>
      </c>
      <c r="J6928" t="s">
        <v>130</v>
      </c>
      <c r="K6928" t="s">
        <v>131</v>
      </c>
      <c r="L6928" t="s">
        <v>18944</v>
      </c>
      <c r="M6928" t="s">
        <v>18945</v>
      </c>
      <c r="N6928">
        <v>0.245277777</v>
      </c>
      <c r="O6928">
        <v>0</v>
      </c>
      <c r="P6928">
        <v>0</v>
      </c>
      <c r="Q6928">
        <v>12</v>
      </c>
      <c r="R6928">
        <v>141</v>
      </c>
      <c r="S6928">
        <v>50</v>
      </c>
      <c r="T6928">
        <v>986</v>
      </c>
      <c r="U6928">
        <v>0</v>
      </c>
      <c r="V6928">
        <v>0</v>
      </c>
      <c r="W6928">
        <v>2.943333</v>
      </c>
      <c r="X6928">
        <v>34.584167000000001</v>
      </c>
      <c r="Y6928">
        <v>12.263889000000001</v>
      </c>
      <c r="Z6928">
        <v>241.84388799999999</v>
      </c>
    </row>
    <row r="6929" spans="1:26" x14ac:dyDescent="0.3">
      <c r="A6929">
        <v>2777218</v>
      </c>
      <c r="B6929">
        <v>2</v>
      </c>
      <c r="C6929" t="s">
        <v>77</v>
      </c>
      <c r="D6929" t="s">
        <v>124</v>
      </c>
      <c r="E6929" t="s">
        <v>163</v>
      </c>
      <c r="F6929" t="s">
        <v>18946</v>
      </c>
      <c r="G6929" t="s">
        <v>264</v>
      </c>
      <c r="H6929" t="s">
        <v>47</v>
      </c>
      <c r="I6929" t="s">
        <v>129</v>
      </c>
      <c r="J6929" t="s">
        <v>130</v>
      </c>
      <c r="K6929" t="s">
        <v>131</v>
      </c>
      <c r="L6929" t="s">
        <v>18806</v>
      </c>
      <c r="M6929" t="s">
        <v>18947</v>
      </c>
      <c r="N6929">
        <v>0.69305555500000005</v>
      </c>
      <c r="O6929">
        <v>11</v>
      </c>
      <c r="P6929">
        <v>277</v>
      </c>
      <c r="Q6929">
        <v>0</v>
      </c>
      <c r="R6929">
        <v>0</v>
      </c>
      <c r="S6929">
        <v>0</v>
      </c>
      <c r="T6929">
        <v>0</v>
      </c>
      <c r="U6929">
        <v>7.6236110000000004</v>
      </c>
      <c r="V6929">
        <v>191.97638900000001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2777356</v>
      </c>
      <c r="B6930">
        <v>1</v>
      </c>
      <c r="C6930" t="s">
        <v>76</v>
      </c>
      <c r="D6930" t="s">
        <v>90</v>
      </c>
      <c r="E6930" t="s">
        <v>126</v>
      </c>
      <c r="F6930" t="s">
        <v>18948</v>
      </c>
      <c r="G6930" t="s">
        <v>371</v>
      </c>
      <c r="H6930" t="s">
        <v>46</v>
      </c>
      <c r="I6930" t="s">
        <v>129</v>
      </c>
      <c r="J6930" t="s">
        <v>130</v>
      </c>
      <c r="K6930" t="s">
        <v>131</v>
      </c>
      <c r="L6930" t="s">
        <v>18949</v>
      </c>
      <c r="M6930" t="s">
        <v>18950</v>
      </c>
      <c r="N6930">
        <v>6.1349999999999998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32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196.32</v>
      </c>
    </row>
    <row r="6931" spans="1:26" x14ac:dyDescent="0.3">
      <c r="A6931">
        <v>2777360</v>
      </c>
      <c r="B6931">
        <v>1</v>
      </c>
      <c r="C6931" t="s">
        <v>77</v>
      </c>
      <c r="D6931" t="s">
        <v>119</v>
      </c>
      <c r="E6931" t="s">
        <v>138</v>
      </c>
      <c r="F6931" t="s">
        <v>18951</v>
      </c>
      <c r="G6931" t="s">
        <v>199</v>
      </c>
      <c r="H6931" t="s">
        <v>47</v>
      </c>
      <c r="I6931" t="s">
        <v>129</v>
      </c>
      <c r="J6931" t="s">
        <v>130</v>
      </c>
      <c r="K6931" t="s">
        <v>131</v>
      </c>
      <c r="L6931" t="s">
        <v>18952</v>
      </c>
      <c r="M6931" t="s">
        <v>18953</v>
      </c>
      <c r="N6931">
        <v>0.51694444399999995</v>
      </c>
      <c r="O6931">
        <v>21</v>
      </c>
      <c r="P6931">
        <v>0</v>
      </c>
      <c r="Q6931">
        <v>245</v>
      </c>
      <c r="R6931">
        <v>8754</v>
      </c>
      <c r="S6931">
        <v>0</v>
      </c>
      <c r="T6931">
        <v>0</v>
      </c>
      <c r="U6931">
        <v>10.855833000000001</v>
      </c>
      <c r="V6931">
        <v>0</v>
      </c>
      <c r="W6931">
        <v>126.65138899999999</v>
      </c>
      <c r="X6931">
        <v>4525.3316629999999</v>
      </c>
      <c r="Y6931">
        <v>0</v>
      </c>
      <c r="Z6931">
        <v>0</v>
      </c>
    </row>
    <row r="6932" spans="1:26" x14ac:dyDescent="0.3">
      <c r="A6932">
        <v>2777365</v>
      </c>
      <c r="B6932">
        <v>1</v>
      </c>
      <c r="C6932" t="s">
        <v>77</v>
      </c>
      <c r="D6932" t="s">
        <v>124</v>
      </c>
      <c r="E6932" t="s">
        <v>167</v>
      </c>
      <c r="F6932" t="s">
        <v>18954</v>
      </c>
      <c r="G6932" t="s">
        <v>371</v>
      </c>
      <c r="H6932" t="s">
        <v>46</v>
      </c>
      <c r="I6932" t="s">
        <v>129</v>
      </c>
      <c r="J6932" t="s">
        <v>130</v>
      </c>
      <c r="K6932" t="s">
        <v>131</v>
      </c>
      <c r="L6932" t="s">
        <v>18955</v>
      </c>
      <c r="M6932" t="s">
        <v>18956</v>
      </c>
      <c r="N6932">
        <v>0.64833333299999996</v>
      </c>
      <c r="O6932">
        <v>0</v>
      </c>
      <c r="P6932">
        <v>86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55.756667</v>
      </c>
      <c r="W6932">
        <v>0</v>
      </c>
      <c r="X6932">
        <v>0</v>
      </c>
      <c r="Y6932">
        <v>0</v>
      </c>
      <c r="Z6932">
        <v>0</v>
      </c>
    </row>
    <row r="6933" spans="1:26" x14ac:dyDescent="0.3">
      <c r="A6933">
        <v>2777368</v>
      </c>
      <c r="B6933">
        <v>1</v>
      </c>
      <c r="C6933" t="s">
        <v>77</v>
      </c>
      <c r="D6933" t="s">
        <v>124</v>
      </c>
      <c r="E6933" t="s">
        <v>167</v>
      </c>
      <c r="F6933" t="s">
        <v>18659</v>
      </c>
      <c r="G6933" t="s">
        <v>160</v>
      </c>
      <c r="H6933" t="s">
        <v>46</v>
      </c>
      <c r="I6933" t="s">
        <v>129</v>
      </c>
      <c r="J6933" t="s">
        <v>130</v>
      </c>
      <c r="K6933" t="s">
        <v>131</v>
      </c>
      <c r="L6933" t="s">
        <v>18957</v>
      </c>
      <c r="M6933" t="s">
        <v>18765</v>
      </c>
      <c r="N6933">
        <v>0.186111111</v>
      </c>
      <c r="O6933">
        <v>0</v>
      </c>
      <c r="P6933">
        <v>375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69.791667000000004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2777115</v>
      </c>
      <c r="B6934">
        <v>2</v>
      </c>
      <c r="C6934" t="s">
        <v>76</v>
      </c>
      <c r="D6934" t="s">
        <v>90</v>
      </c>
      <c r="E6934" t="s">
        <v>167</v>
      </c>
      <c r="F6934" t="s">
        <v>18958</v>
      </c>
      <c r="G6934" t="s">
        <v>155</v>
      </c>
      <c r="H6934" t="s">
        <v>46</v>
      </c>
      <c r="I6934" t="s">
        <v>129</v>
      </c>
      <c r="J6934" t="s">
        <v>130</v>
      </c>
      <c r="K6934" t="s">
        <v>131</v>
      </c>
      <c r="L6934" t="s">
        <v>18703</v>
      </c>
      <c r="M6934" t="s">
        <v>18959</v>
      </c>
      <c r="N6934">
        <v>0.66916666599999997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130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86.991667000000007</v>
      </c>
    </row>
    <row r="6935" spans="1:26" x14ac:dyDescent="0.3">
      <c r="A6935">
        <v>2777367</v>
      </c>
      <c r="B6935">
        <v>1</v>
      </c>
      <c r="C6935" t="s">
        <v>77</v>
      </c>
      <c r="D6935" t="s">
        <v>116</v>
      </c>
      <c r="E6935" t="s">
        <v>158</v>
      </c>
      <c r="F6935" t="s">
        <v>5737</v>
      </c>
      <c r="G6935" t="s">
        <v>199</v>
      </c>
      <c r="H6935" t="s">
        <v>47</v>
      </c>
      <c r="I6935" t="s">
        <v>129</v>
      </c>
      <c r="J6935" t="s">
        <v>130</v>
      </c>
      <c r="K6935" t="s">
        <v>131</v>
      </c>
      <c r="L6935" t="s">
        <v>18960</v>
      </c>
      <c r="M6935" t="s">
        <v>18961</v>
      </c>
      <c r="N6935">
        <v>0.69444444400000005</v>
      </c>
      <c r="O6935">
        <v>98</v>
      </c>
      <c r="P6935">
        <v>106</v>
      </c>
      <c r="Q6935">
        <v>0</v>
      </c>
      <c r="R6935">
        <v>0</v>
      </c>
      <c r="S6935">
        <v>0</v>
      </c>
      <c r="T6935">
        <v>0</v>
      </c>
      <c r="U6935">
        <v>68.055555999999996</v>
      </c>
      <c r="V6935">
        <v>73.611110999999994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2777373</v>
      </c>
      <c r="B6936">
        <v>1</v>
      </c>
      <c r="C6936" t="s">
        <v>76</v>
      </c>
      <c r="D6936" t="s">
        <v>87</v>
      </c>
      <c r="E6936" t="s">
        <v>222</v>
      </c>
      <c r="F6936" t="s">
        <v>16669</v>
      </c>
      <c r="G6936" t="s">
        <v>199</v>
      </c>
      <c r="H6936" t="s">
        <v>47</v>
      </c>
      <c r="I6936" t="s">
        <v>129</v>
      </c>
      <c r="J6936" t="s">
        <v>130</v>
      </c>
      <c r="K6936" t="s">
        <v>131</v>
      </c>
      <c r="L6936" t="s">
        <v>18962</v>
      </c>
      <c r="M6936" t="s">
        <v>18963</v>
      </c>
      <c r="N6936">
        <v>0.12777777700000001</v>
      </c>
      <c r="O6936">
        <v>0</v>
      </c>
      <c r="P6936">
        <v>0</v>
      </c>
      <c r="Q6936">
        <v>58</v>
      </c>
      <c r="R6936">
        <v>588</v>
      </c>
      <c r="S6936">
        <v>0</v>
      </c>
      <c r="T6936">
        <v>0</v>
      </c>
      <c r="U6936">
        <v>0</v>
      </c>
      <c r="V6936">
        <v>0</v>
      </c>
      <c r="W6936">
        <v>7.411111</v>
      </c>
      <c r="X6936">
        <v>75.133332999999993</v>
      </c>
      <c r="Y6936">
        <v>0</v>
      </c>
      <c r="Z6936">
        <v>0</v>
      </c>
    </row>
    <row r="6937" spans="1:26" x14ac:dyDescent="0.3">
      <c r="A6937">
        <v>2777370</v>
      </c>
      <c r="B6937">
        <v>1</v>
      </c>
      <c r="C6937" t="s">
        <v>77</v>
      </c>
      <c r="D6937" t="s">
        <v>115</v>
      </c>
      <c r="E6937" t="s">
        <v>126</v>
      </c>
      <c r="F6937" t="s">
        <v>18964</v>
      </c>
      <c r="G6937" t="s">
        <v>160</v>
      </c>
      <c r="H6937" t="s">
        <v>46</v>
      </c>
      <c r="I6937" t="s">
        <v>129</v>
      </c>
      <c r="J6937" t="s">
        <v>130</v>
      </c>
      <c r="K6937" t="s">
        <v>131</v>
      </c>
      <c r="L6937" t="s">
        <v>18965</v>
      </c>
      <c r="M6937" t="s">
        <v>18966</v>
      </c>
      <c r="N6937">
        <v>1.0686111110000001</v>
      </c>
      <c r="O6937">
        <v>0</v>
      </c>
      <c r="P6937">
        <v>0</v>
      </c>
      <c r="Q6937">
        <v>0</v>
      </c>
      <c r="R6937">
        <v>35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37.401389000000002</v>
      </c>
      <c r="Y6937">
        <v>0</v>
      </c>
      <c r="Z6937">
        <v>0</v>
      </c>
    </row>
    <row r="6938" spans="1:26" x14ac:dyDescent="0.3">
      <c r="A6938">
        <v>2777378</v>
      </c>
      <c r="B6938">
        <v>1</v>
      </c>
      <c r="C6938" t="s">
        <v>77</v>
      </c>
      <c r="D6938" t="s">
        <v>109</v>
      </c>
      <c r="E6938" t="s">
        <v>153</v>
      </c>
      <c r="F6938" t="s">
        <v>18967</v>
      </c>
      <c r="G6938" t="s">
        <v>155</v>
      </c>
      <c r="H6938" t="s">
        <v>46</v>
      </c>
      <c r="I6938" t="s">
        <v>129</v>
      </c>
      <c r="J6938" t="s">
        <v>130</v>
      </c>
      <c r="K6938" t="s">
        <v>131</v>
      </c>
      <c r="L6938" t="s">
        <v>18968</v>
      </c>
      <c r="M6938" t="s">
        <v>18969</v>
      </c>
      <c r="N6938">
        <v>1.748888888</v>
      </c>
      <c r="O6938">
        <v>0</v>
      </c>
      <c r="P6938">
        <v>2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3.4977779999999998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2777374</v>
      </c>
      <c r="B6939">
        <v>1</v>
      </c>
      <c r="C6939" t="s">
        <v>76</v>
      </c>
      <c r="D6939" t="s">
        <v>86</v>
      </c>
      <c r="E6939" t="s">
        <v>126</v>
      </c>
      <c r="F6939" t="s">
        <v>534</v>
      </c>
      <c r="G6939" t="s">
        <v>1679</v>
      </c>
      <c r="H6939" t="s">
        <v>46</v>
      </c>
      <c r="I6939" t="s">
        <v>129</v>
      </c>
      <c r="J6939" t="s">
        <v>130</v>
      </c>
      <c r="K6939" t="s">
        <v>131</v>
      </c>
      <c r="L6939" t="s">
        <v>18970</v>
      </c>
      <c r="M6939" t="s">
        <v>18971</v>
      </c>
      <c r="N6939">
        <v>2.9136111109999998</v>
      </c>
      <c r="O6939">
        <v>0</v>
      </c>
      <c r="P6939">
        <v>57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166.07583299999999</v>
      </c>
      <c r="W6939">
        <v>0</v>
      </c>
      <c r="X6939">
        <v>0</v>
      </c>
      <c r="Y6939">
        <v>0</v>
      </c>
      <c r="Z6939">
        <v>0</v>
      </c>
    </row>
    <row r="6940" spans="1:26" x14ac:dyDescent="0.3">
      <c r="A6940">
        <v>2777380</v>
      </c>
      <c r="B6940">
        <v>1</v>
      </c>
      <c r="C6940" t="s">
        <v>77</v>
      </c>
      <c r="D6940" t="s">
        <v>110</v>
      </c>
      <c r="E6940" t="s">
        <v>222</v>
      </c>
      <c r="F6940" t="s">
        <v>18972</v>
      </c>
      <c r="G6940" t="s">
        <v>199</v>
      </c>
      <c r="H6940" t="s">
        <v>47</v>
      </c>
      <c r="I6940" t="s">
        <v>129</v>
      </c>
      <c r="J6940" t="s">
        <v>130</v>
      </c>
      <c r="K6940" t="s">
        <v>131</v>
      </c>
      <c r="L6940" t="s">
        <v>18973</v>
      </c>
      <c r="M6940" t="s">
        <v>18974</v>
      </c>
      <c r="N6940">
        <v>0.30083333299999998</v>
      </c>
      <c r="O6940">
        <v>0</v>
      </c>
      <c r="P6940">
        <v>0</v>
      </c>
      <c r="Q6940">
        <v>1</v>
      </c>
      <c r="R6940">
        <v>604</v>
      </c>
      <c r="S6940">
        <v>54</v>
      </c>
      <c r="T6940">
        <v>6189</v>
      </c>
      <c r="U6940">
        <v>0</v>
      </c>
      <c r="V6940">
        <v>0</v>
      </c>
      <c r="W6940">
        <v>0.30083300000000002</v>
      </c>
      <c r="X6940">
        <v>181.70333299999999</v>
      </c>
      <c r="Y6940">
        <v>16.245000000000001</v>
      </c>
      <c r="Z6940">
        <v>1861.8574980000001</v>
      </c>
    </row>
    <row r="6941" spans="1:26" x14ac:dyDescent="0.3">
      <c r="A6941">
        <v>2777383</v>
      </c>
      <c r="B6941">
        <v>1</v>
      </c>
      <c r="C6941" t="s">
        <v>76</v>
      </c>
      <c r="D6941" t="s">
        <v>81</v>
      </c>
      <c r="E6941" t="s">
        <v>153</v>
      </c>
      <c r="F6941" t="s">
        <v>18975</v>
      </c>
      <c r="G6941" t="s">
        <v>206</v>
      </c>
      <c r="H6941" t="s">
        <v>46</v>
      </c>
      <c r="I6941" t="s">
        <v>129</v>
      </c>
      <c r="J6941" t="s">
        <v>130</v>
      </c>
      <c r="K6941" t="s">
        <v>131</v>
      </c>
      <c r="L6941" t="s">
        <v>18976</v>
      </c>
      <c r="M6941" t="s">
        <v>18977</v>
      </c>
      <c r="N6941">
        <v>4.4522222219999996</v>
      </c>
      <c r="O6941">
        <v>0</v>
      </c>
      <c r="P6941">
        <v>11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48.974443999999998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2777391</v>
      </c>
      <c r="B6942">
        <v>1</v>
      </c>
      <c r="C6942" t="s">
        <v>76</v>
      </c>
      <c r="D6942" t="s">
        <v>107</v>
      </c>
      <c r="E6942" t="s">
        <v>145</v>
      </c>
      <c r="F6942" t="s">
        <v>12737</v>
      </c>
      <c r="G6942" t="s">
        <v>150</v>
      </c>
      <c r="H6942" t="s">
        <v>46</v>
      </c>
      <c r="I6942" t="s">
        <v>129</v>
      </c>
      <c r="J6942" t="s">
        <v>130</v>
      </c>
      <c r="K6942" t="s">
        <v>131</v>
      </c>
      <c r="L6942" t="s">
        <v>18978</v>
      </c>
      <c r="M6942" t="s">
        <v>18979</v>
      </c>
      <c r="N6942">
        <v>3.13</v>
      </c>
      <c r="O6942">
        <v>0</v>
      </c>
      <c r="P6942">
        <v>179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560.27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2777389</v>
      </c>
      <c r="B6943">
        <v>1</v>
      </c>
      <c r="C6943" t="s">
        <v>76</v>
      </c>
      <c r="D6943" t="s">
        <v>100</v>
      </c>
      <c r="E6943" t="s">
        <v>163</v>
      </c>
      <c r="F6943" t="s">
        <v>18980</v>
      </c>
      <c r="G6943" t="s">
        <v>187</v>
      </c>
      <c r="H6943" t="s">
        <v>47</v>
      </c>
      <c r="I6943" t="s">
        <v>129</v>
      </c>
      <c r="J6943" t="s">
        <v>130</v>
      </c>
      <c r="K6943" t="s">
        <v>131</v>
      </c>
      <c r="L6943" t="s">
        <v>18981</v>
      </c>
      <c r="M6943" t="s">
        <v>18982</v>
      </c>
      <c r="N6943">
        <v>4.3194444440000002</v>
      </c>
      <c r="O6943">
        <v>0</v>
      </c>
      <c r="P6943">
        <v>217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937.31944399999998</v>
      </c>
      <c r="W6943">
        <v>0</v>
      </c>
      <c r="X6943">
        <v>0</v>
      </c>
      <c r="Y6943">
        <v>0</v>
      </c>
      <c r="Z6943">
        <v>0</v>
      </c>
    </row>
    <row r="6944" spans="1:26" x14ac:dyDescent="0.3">
      <c r="A6944">
        <v>2777397</v>
      </c>
      <c r="B6944">
        <v>1</v>
      </c>
      <c r="C6944" t="s">
        <v>76</v>
      </c>
      <c r="D6944" t="s">
        <v>81</v>
      </c>
      <c r="E6944" t="s">
        <v>163</v>
      </c>
      <c r="F6944" t="s">
        <v>18983</v>
      </c>
      <c r="G6944" t="s">
        <v>1097</v>
      </c>
      <c r="H6944" t="s">
        <v>47</v>
      </c>
      <c r="I6944" t="s">
        <v>129</v>
      </c>
      <c r="J6944" t="s">
        <v>130</v>
      </c>
      <c r="K6944" t="s">
        <v>131</v>
      </c>
      <c r="L6944" t="s">
        <v>18984</v>
      </c>
      <c r="M6944" t="s">
        <v>18985</v>
      </c>
      <c r="N6944">
        <v>5.0975000000000001</v>
      </c>
      <c r="O6944">
        <v>0</v>
      </c>
      <c r="P6944">
        <v>395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2013.5125</v>
      </c>
      <c r="W6944">
        <v>0</v>
      </c>
      <c r="X6944">
        <v>0</v>
      </c>
      <c r="Y6944">
        <v>0</v>
      </c>
      <c r="Z6944">
        <v>0</v>
      </c>
    </row>
    <row r="6945" spans="1:26" x14ac:dyDescent="0.3">
      <c r="A6945">
        <v>2777403</v>
      </c>
      <c r="B6945">
        <v>1</v>
      </c>
      <c r="C6945" t="s">
        <v>76</v>
      </c>
      <c r="D6945" t="s">
        <v>101</v>
      </c>
      <c r="E6945" t="s">
        <v>167</v>
      </c>
      <c r="F6945" t="s">
        <v>18986</v>
      </c>
      <c r="G6945" t="s">
        <v>348</v>
      </c>
      <c r="H6945" t="s">
        <v>46</v>
      </c>
      <c r="I6945" t="s">
        <v>129</v>
      </c>
      <c r="J6945" t="s">
        <v>130</v>
      </c>
      <c r="K6945" t="s">
        <v>142</v>
      </c>
      <c r="L6945" t="s">
        <v>18987</v>
      </c>
      <c r="M6945" t="s">
        <v>18988</v>
      </c>
      <c r="N6945">
        <v>3.0302777769999998</v>
      </c>
      <c r="O6945">
        <v>0</v>
      </c>
      <c r="P6945">
        <v>22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66.666111000000001</v>
      </c>
      <c r="W6945">
        <v>0</v>
      </c>
      <c r="X6945">
        <v>0</v>
      </c>
      <c r="Y6945">
        <v>0</v>
      </c>
      <c r="Z6945">
        <v>0</v>
      </c>
    </row>
    <row r="6946" spans="1:26" x14ac:dyDescent="0.3">
      <c r="A6946">
        <v>2777404</v>
      </c>
      <c r="B6946">
        <v>1</v>
      </c>
      <c r="C6946" t="s">
        <v>76</v>
      </c>
      <c r="D6946" t="s">
        <v>91</v>
      </c>
      <c r="E6946" t="s">
        <v>153</v>
      </c>
      <c r="F6946" t="s">
        <v>18989</v>
      </c>
      <c r="G6946" t="s">
        <v>155</v>
      </c>
      <c r="H6946" t="s">
        <v>46</v>
      </c>
      <c r="I6946" t="s">
        <v>129</v>
      </c>
      <c r="J6946" t="s">
        <v>130</v>
      </c>
      <c r="K6946" t="s">
        <v>131</v>
      </c>
      <c r="L6946" t="s">
        <v>18990</v>
      </c>
      <c r="M6946" t="s">
        <v>18991</v>
      </c>
      <c r="N6946">
        <v>1.5786111110000001</v>
      </c>
      <c r="O6946">
        <v>0</v>
      </c>
      <c r="P6946">
        <v>18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28.414999999999999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2777400</v>
      </c>
      <c r="B6947">
        <v>1</v>
      </c>
      <c r="C6947" t="s">
        <v>76</v>
      </c>
      <c r="D6947" t="s">
        <v>102</v>
      </c>
      <c r="E6947" t="s">
        <v>126</v>
      </c>
      <c r="F6947" t="s">
        <v>18992</v>
      </c>
      <c r="G6947" t="s">
        <v>160</v>
      </c>
      <c r="H6947" t="s">
        <v>46</v>
      </c>
      <c r="I6947" t="s">
        <v>129</v>
      </c>
      <c r="J6947" t="s">
        <v>130</v>
      </c>
      <c r="K6947" t="s">
        <v>131</v>
      </c>
      <c r="L6947" t="s">
        <v>18993</v>
      </c>
      <c r="M6947" t="s">
        <v>18994</v>
      </c>
      <c r="N6947">
        <v>1.796944444</v>
      </c>
      <c r="O6947">
        <v>0</v>
      </c>
      <c r="P6947">
        <v>79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141.95861099999999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2777402</v>
      </c>
      <c r="B6948">
        <v>1</v>
      </c>
      <c r="C6948" t="s">
        <v>76</v>
      </c>
      <c r="D6948" t="s">
        <v>91</v>
      </c>
      <c r="E6948" t="s">
        <v>153</v>
      </c>
      <c r="F6948" t="s">
        <v>18995</v>
      </c>
      <c r="G6948" t="s">
        <v>249</v>
      </c>
      <c r="H6948" t="s">
        <v>46</v>
      </c>
      <c r="I6948" t="s">
        <v>129</v>
      </c>
      <c r="J6948" t="s">
        <v>130</v>
      </c>
      <c r="K6948" t="s">
        <v>131</v>
      </c>
      <c r="L6948" t="s">
        <v>18996</v>
      </c>
      <c r="M6948" t="s">
        <v>18997</v>
      </c>
      <c r="N6948">
        <v>3.130833333</v>
      </c>
      <c r="O6948">
        <v>0</v>
      </c>
      <c r="P6948">
        <v>1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3.130833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2777399</v>
      </c>
      <c r="B6949">
        <v>1</v>
      </c>
      <c r="C6949" t="s">
        <v>77</v>
      </c>
      <c r="D6949" t="s">
        <v>110</v>
      </c>
      <c r="E6949" t="s">
        <v>158</v>
      </c>
      <c r="F6949" t="s">
        <v>11747</v>
      </c>
      <c r="G6949" t="s">
        <v>199</v>
      </c>
      <c r="H6949" t="s">
        <v>47</v>
      </c>
      <c r="I6949" t="s">
        <v>129</v>
      </c>
      <c r="J6949" t="s">
        <v>130</v>
      </c>
      <c r="K6949" t="s">
        <v>131</v>
      </c>
      <c r="L6949" t="s">
        <v>18998</v>
      </c>
      <c r="M6949" t="s">
        <v>18999</v>
      </c>
      <c r="N6949">
        <v>9.8611111000000001E-2</v>
      </c>
      <c r="O6949">
        <v>0</v>
      </c>
      <c r="P6949">
        <v>0</v>
      </c>
      <c r="Q6949">
        <v>1</v>
      </c>
      <c r="R6949">
        <v>592</v>
      </c>
      <c r="S6949">
        <v>54</v>
      </c>
      <c r="T6949">
        <v>6189</v>
      </c>
      <c r="U6949">
        <v>0</v>
      </c>
      <c r="V6949">
        <v>0</v>
      </c>
      <c r="W6949">
        <v>9.8611000000000004E-2</v>
      </c>
      <c r="X6949">
        <v>58.377777999999999</v>
      </c>
      <c r="Y6949">
        <v>5.3250000000000002</v>
      </c>
      <c r="Z6949">
        <v>610.30416600000001</v>
      </c>
    </row>
    <row r="6950" spans="1:26" x14ac:dyDescent="0.3">
      <c r="A6950">
        <v>2777406</v>
      </c>
      <c r="B6950">
        <v>1</v>
      </c>
      <c r="C6950" t="s">
        <v>76</v>
      </c>
      <c r="D6950" t="s">
        <v>92</v>
      </c>
      <c r="E6950" t="s">
        <v>153</v>
      </c>
      <c r="F6950" t="s">
        <v>19000</v>
      </c>
      <c r="G6950" t="s">
        <v>155</v>
      </c>
      <c r="H6950" t="s">
        <v>46</v>
      </c>
      <c r="I6950" t="s">
        <v>129</v>
      </c>
      <c r="J6950" t="s">
        <v>130</v>
      </c>
      <c r="K6950" t="s">
        <v>131</v>
      </c>
      <c r="L6950" t="s">
        <v>19001</v>
      </c>
      <c r="M6950" t="s">
        <v>19002</v>
      </c>
      <c r="N6950">
        <v>5.4652777769999998</v>
      </c>
      <c r="O6950">
        <v>0</v>
      </c>
      <c r="P6950">
        <v>0</v>
      </c>
      <c r="Q6950">
        <v>0</v>
      </c>
      <c r="R6950">
        <v>1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5.4652779999999996</v>
      </c>
      <c r="Y6950">
        <v>0</v>
      </c>
      <c r="Z6950">
        <v>0</v>
      </c>
    </row>
    <row r="6951" spans="1:26" x14ac:dyDescent="0.3">
      <c r="A6951">
        <v>2777410</v>
      </c>
      <c r="B6951">
        <v>1</v>
      </c>
      <c r="C6951" t="s">
        <v>76</v>
      </c>
      <c r="D6951" t="s">
        <v>84</v>
      </c>
      <c r="E6951" t="s">
        <v>153</v>
      </c>
      <c r="F6951" t="s">
        <v>18428</v>
      </c>
      <c r="G6951" t="s">
        <v>206</v>
      </c>
      <c r="H6951" t="s">
        <v>46</v>
      </c>
      <c r="I6951" t="s">
        <v>129</v>
      </c>
      <c r="J6951" t="s">
        <v>130</v>
      </c>
      <c r="K6951" t="s">
        <v>131</v>
      </c>
      <c r="L6951" t="s">
        <v>19003</v>
      </c>
      <c r="M6951" t="s">
        <v>19004</v>
      </c>
      <c r="N6951">
        <v>3.7825000000000002</v>
      </c>
      <c r="O6951">
        <v>0</v>
      </c>
      <c r="P6951">
        <v>1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3.7825000000000002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2777401</v>
      </c>
      <c r="B6952">
        <v>1</v>
      </c>
      <c r="C6952" t="s">
        <v>77</v>
      </c>
      <c r="D6952" t="s">
        <v>117</v>
      </c>
      <c r="E6952" t="s">
        <v>158</v>
      </c>
      <c r="F6952" t="s">
        <v>19005</v>
      </c>
      <c r="G6952" t="s">
        <v>199</v>
      </c>
      <c r="H6952" t="s">
        <v>47</v>
      </c>
      <c r="I6952" t="s">
        <v>129</v>
      </c>
      <c r="J6952" t="s">
        <v>130</v>
      </c>
      <c r="K6952" t="s">
        <v>131</v>
      </c>
      <c r="L6952" t="s">
        <v>19006</v>
      </c>
      <c r="M6952" t="s">
        <v>19007</v>
      </c>
      <c r="N6952">
        <v>0.87222222199999999</v>
      </c>
      <c r="O6952">
        <v>0</v>
      </c>
      <c r="P6952">
        <v>0</v>
      </c>
      <c r="Q6952">
        <v>7</v>
      </c>
      <c r="R6952">
        <v>350</v>
      </c>
      <c r="S6952">
        <v>0</v>
      </c>
      <c r="T6952">
        <v>20</v>
      </c>
      <c r="U6952">
        <v>0</v>
      </c>
      <c r="V6952">
        <v>0</v>
      </c>
      <c r="W6952">
        <v>6.105556</v>
      </c>
      <c r="X6952">
        <v>305.27777800000001</v>
      </c>
      <c r="Y6952">
        <v>0</v>
      </c>
      <c r="Z6952">
        <v>17.444444000000001</v>
      </c>
    </row>
    <row r="6953" spans="1:26" x14ac:dyDescent="0.3">
      <c r="A6953">
        <v>2777409</v>
      </c>
      <c r="B6953">
        <v>1</v>
      </c>
      <c r="C6953" t="s">
        <v>77</v>
      </c>
      <c r="D6953" t="s">
        <v>118</v>
      </c>
      <c r="E6953" t="s">
        <v>126</v>
      </c>
      <c r="F6953" t="s">
        <v>19008</v>
      </c>
      <c r="G6953" t="s">
        <v>4672</v>
      </c>
      <c r="H6953" t="s">
        <v>46</v>
      </c>
      <c r="I6953" t="s">
        <v>129</v>
      </c>
      <c r="J6953" t="s">
        <v>130</v>
      </c>
      <c r="K6953" t="s">
        <v>131</v>
      </c>
      <c r="L6953" t="s">
        <v>19009</v>
      </c>
      <c r="M6953" t="s">
        <v>19010</v>
      </c>
      <c r="N6953">
        <v>2.9841666660000001</v>
      </c>
      <c r="O6953">
        <v>0</v>
      </c>
      <c r="P6953">
        <v>195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581.91250000000002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2777416</v>
      </c>
      <c r="B6954">
        <v>1</v>
      </c>
      <c r="C6954" t="s">
        <v>77</v>
      </c>
      <c r="D6954" t="s">
        <v>123</v>
      </c>
      <c r="E6954" t="s">
        <v>222</v>
      </c>
      <c r="F6954" t="s">
        <v>19011</v>
      </c>
      <c r="G6954" t="s">
        <v>199</v>
      </c>
      <c r="H6954" t="s">
        <v>47</v>
      </c>
      <c r="I6954" t="s">
        <v>129</v>
      </c>
      <c r="J6954" t="s">
        <v>130</v>
      </c>
      <c r="K6954" t="s">
        <v>131</v>
      </c>
      <c r="L6954" t="s">
        <v>19012</v>
      </c>
      <c r="M6954" t="s">
        <v>19013</v>
      </c>
      <c r="N6954">
        <v>1.1469444440000001</v>
      </c>
      <c r="O6954">
        <v>0</v>
      </c>
      <c r="P6954">
        <v>5814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6668.3349969999999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2777428</v>
      </c>
      <c r="B6955">
        <v>1</v>
      </c>
      <c r="C6955" t="s">
        <v>76</v>
      </c>
      <c r="D6955" t="s">
        <v>103</v>
      </c>
      <c r="E6955" t="s">
        <v>167</v>
      </c>
      <c r="F6955" t="s">
        <v>19014</v>
      </c>
      <c r="G6955" t="s">
        <v>2281</v>
      </c>
      <c r="H6955" t="s">
        <v>46</v>
      </c>
      <c r="I6955" t="s">
        <v>129</v>
      </c>
      <c r="J6955" t="s">
        <v>130</v>
      </c>
      <c r="K6955" t="s">
        <v>131</v>
      </c>
      <c r="L6955" t="s">
        <v>19015</v>
      </c>
      <c r="M6955" t="s">
        <v>19016</v>
      </c>
      <c r="N6955">
        <v>0.957777777</v>
      </c>
      <c r="O6955">
        <v>0</v>
      </c>
      <c r="P6955">
        <v>0</v>
      </c>
      <c r="Q6955">
        <v>0</v>
      </c>
      <c r="R6955">
        <v>127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121.637778</v>
      </c>
      <c r="Y6955">
        <v>0</v>
      </c>
      <c r="Z6955">
        <v>0</v>
      </c>
    </row>
    <row r="6956" spans="1:26" x14ac:dyDescent="0.3">
      <c r="A6956">
        <v>2777418</v>
      </c>
      <c r="B6956">
        <v>1</v>
      </c>
      <c r="C6956" t="s">
        <v>77</v>
      </c>
      <c r="D6956" t="s">
        <v>110</v>
      </c>
      <c r="E6956" t="s">
        <v>158</v>
      </c>
      <c r="F6956" t="s">
        <v>19017</v>
      </c>
      <c r="G6956" t="s">
        <v>199</v>
      </c>
      <c r="H6956" t="s">
        <v>47</v>
      </c>
      <c r="I6956" t="s">
        <v>129</v>
      </c>
      <c r="J6956" t="s">
        <v>130</v>
      </c>
      <c r="K6956" t="s">
        <v>131</v>
      </c>
      <c r="L6956" t="s">
        <v>18809</v>
      </c>
      <c r="M6956" t="s">
        <v>19018</v>
      </c>
      <c r="N6956">
        <v>0.34472222200000002</v>
      </c>
      <c r="O6956">
        <v>0</v>
      </c>
      <c r="P6956">
        <v>0</v>
      </c>
      <c r="Q6956">
        <v>0</v>
      </c>
      <c r="R6956">
        <v>0</v>
      </c>
      <c r="S6956">
        <v>45</v>
      </c>
      <c r="T6956">
        <v>4974</v>
      </c>
      <c r="U6956">
        <v>0</v>
      </c>
      <c r="V6956">
        <v>0</v>
      </c>
      <c r="W6956">
        <v>0</v>
      </c>
      <c r="X6956">
        <v>0</v>
      </c>
      <c r="Y6956">
        <v>15.512499999999999</v>
      </c>
      <c r="Z6956">
        <v>1714.648332</v>
      </c>
    </row>
    <row r="6957" spans="1:26" x14ac:dyDescent="0.3">
      <c r="A6957">
        <v>2777419</v>
      </c>
      <c r="B6957">
        <v>1</v>
      </c>
      <c r="C6957" t="s">
        <v>76</v>
      </c>
      <c r="D6957" t="s">
        <v>91</v>
      </c>
      <c r="E6957" t="s">
        <v>126</v>
      </c>
      <c r="F6957" t="s">
        <v>19019</v>
      </c>
      <c r="G6957" t="s">
        <v>160</v>
      </c>
      <c r="H6957" t="s">
        <v>46</v>
      </c>
      <c r="I6957" t="s">
        <v>129</v>
      </c>
      <c r="J6957" t="s">
        <v>130</v>
      </c>
      <c r="K6957" t="s">
        <v>131</v>
      </c>
      <c r="L6957" t="s">
        <v>19020</v>
      </c>
      <c r="M6957" t="s">
        <v>19021</v>
      </c>
      <c r="N6957">
        <v>1.1286111109999999</v>
      </c>
      <c r="O6957">
        <v>0</v>
      </c>
      <c r="P6957">
        <v>314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354.38388900000001</v>
      </c>
      <c r="W6957">
        <v>0</v>
      </c>
      <c r="X6957">
        <v>0</v>
      </c>
      <c r="Y6957">
        <v>0</v>
      </c>
      <c r="Z6957">
        <v>0</v>
      </c>
    </row>
    <row r="6958" spans="1:26" x14ac:dyDescent="0.3">
      <c r="A6958">
        <v>2777424</v>
      </c>
      <c r="B6958">
        <v>1</v>
      </c>
      <c r="C6958" t="s">
        <v>77</v>
      </c>
      <c r="D6958" t="s">
        <v>108</v>
      </c>
      <c r="E6958" t="s">
        <v>167</v>
      </c>
      <c r="F6958" t="s">
        <v>19022</v>
      </c>
      <c r="G6958" t="s">
        <v>160</v>
      </c>
      <c r="H6958" t="s">
        <v>46</v>
      </c>
      <c r="I6958" t="s">
        <v>129</v>
      </c>
      <c r="J6958" t="s">
        <v>130</v>
      </c>
      <c r="K6958" t="s">
        <v>131</v>
      </c>
      <c r="L6958" t="s">
        <v>19023</v>
      </c>
      <c r="M6958" t="s">
        <v>19024</v>
      </c>
      <c r="N6958">
        <v>0.262222222</v>
      </c>
      <c r="O6958">
        <v>0</v>
      </c>
      <c r="P6958">
        <v>207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54.28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2777423</v>
      </c>
      <c r="B6959">
        <v>1</v>
      </c>
      <c r="C6959" t="s">
        <v>76</v>
      </c>
      <c r="D6959" t="s">
        <v>99</v>
      </c>
      <c r="E6959" t="s">
        <v>158</v>
      </c>
      <c r="F6959" t="s">
        <v>19025</v>
      </c>
      <c r="G6959" t="s">
        <v>199</v>
      </c>
      <c r="H6959" t="s">
        <v>47</v>
      </c>
      <c r="I6959" t="s">
        <v>129</v>
      </c>
      <c r="J6959" t="s">
        <v>130</v>
      </c>
      <c r="K6959" t="s">
        <v>131</v>
      </c>
      <c r="L6959" t="s">
        <v>19026</v>
      </c>
      <c r="M6959" t="s">
        <v>19027</v>
      </c>
      <c r="N6959">
        <v>0.403888888</v>
      </c>
      <c r="O6959">
        <v>6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2.423333</v>
      </c>
      <c r="V6959">
        <v>0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2777425</v>
      </c>
      <c r="B6960">
        <v>1</v>
      </c>
      <c r="C6960" t="s">
        <v>76</v>
      </c>
      <c r="D6960" t="s">
        <v>78</v>
      </c>
      <c r="E6960" t="s">
        <v>153</v>
      </c>
      <c r="F6960" t="s">
        <v>19028</v>
      </c>
      <c r="G6960" t="s">
        <v>206</v>
      </c>
      <c r="H6960" t="s">
        <v>46</v>
      </c>
      <c r="I6960" t="s">
        <v>129</v>
      </c>
      <c r="J6960" t="s">
        <v>130</v>
      </c>
      <c r="K6960" t="s">
        <v>131</v>
      </c>
      <c r="L6960" t="s">
        <v>19029</v>
      </c>
      <c r="M6960" t="s">
        <v>19030</v>
      </c>
      <c r="N6960">
        <v>0.98944444399999998</v>
      </c>
      <c r="O6960">
        <v>0</v>
      </c>
      <c r="P6960">
        <v>6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5.9366669999999999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2777432</v>
      </c>
      <c r="B6961">
        <v>1</v>
      </c>
      <c r="C6961" t="s">
        <v>77</v>
      </c>
      <c r="D6961" t="s">
        <v>123</v>
      </c>
      <c r="E6961" t="s">
        <v>167</v>
      </c>
      <c r="F6961" t="s">
        <v>2642</v>
      </c>
      <c r="G6961" t="s">
        <v>195</v>
      </c>
      <c r="H6961" t="s">
        <v>46</v>
      </c>
      <c r="I6961" t="s">
        <v>129</v>
      </c>
      <c r="J6961" t="s">
        <v>130</v>
      </c>
      <c r="K6961" t="s">
        <v>131</v>
      </c>
      <c r="L6961" t="s">
        <v>19031</v>
      </c>
      <c r="M6961" t="s">
        <v>19032</v>
      </c>
      <c r="N6961">
        <v>3.1497222219999998</v>
      </c>
      <c r="O6961">
        <v>0</v>
      </c>
      <c r="P6961">
        <v>64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201.582222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2777429</v>
      </c>
      <c r="B6962">
        <v>1</v>
      </c>
      <c r="C6962" t="s">
        <v>76</v>
      </c>
      <c r="D6962" t="s">
        <v>92</v>
      </c>
      <c r="E6962" t="s">
        <v>126</v>
      </c>
      <c r="F6962" t="s">
        <v>19033</v>
      </c>
      <c r="G6962" t="s">
        <v>371</v>
      </c>
      <c r="H6962" t="s">
        <v>46</v>
      </c>
      <c r="I6962" t="s">
        <v>129</v>
      </c>
      <c r="J6962" t="s">
        <v>130</v>
      </c>
      <c r="K6962" t="s">
        <v>131</v>
      </c>
      <c r="L6962" t="s">
        <v>19034</v>
      </c>
      <c r="M6962" t="s">
        <v>19035</v>
      </c>
      <c r="N6962">
        <v>1.1769444440000001</v>
      </c>
      <c r="O6962">
        <v>0</v>
      </c>
      <c r="P6962">
        <v>0</v>
      </c>
      <c r="Q6962">
        <v>0</v>
      </c>
      <c r="R6962">
        <v>84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98.863332999999997</v>
      </c>
      <c r="Y6962">
        <v>0</v>
      </c>
      <c r="Z6962">
        <v>0</v>
      </c>
    </row>
    <row r="6963" spans="1:26" x14ac:dyDescent="0.3">
      <c r="A6963">
        <v>2777430</v>
      </c>
      <c r="B6963">
        <v>1</v>
      </c>
      <c r="C6963" t="s">
        <v>76</v>
      </c>
      <c r="D6963" t="s">
        <v>97</v>
      </c>
      <c r="E6963" t="s">
        <v>126</v>
      </c>
      <c r="F6963" t="s">
        <v>19036</v>
      </c>
      <c r="G6963" t="s">
        <v>160</v>
      </c>
      <c r="H6963" t="s">
        <v>46</v>
      </c>
      <c r="I6963" t="s">
        <v>129</v>
      </c>
      <c r="J6963" t="s">
        <v>130</v>
      </c>
      <c r="K6963" t="s">
        <v>131</v>
      </c>
      <c r="L6963" t="s">
        <v>19037</v>
      </c>
      <c r="M6963" t="s">
        <v>19038</v>
      </c>
      <c r="N6963">
        <v>1.1375</v>
      </c>
      <c r="O6963">
        <v>0</v>
      </c>
      <c r="P6963">
        <v>30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34.125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2777578</v>
      </c>
      <c r="B6964">
        <v>1</v>
      </c>
      <c r="C6964" t="s">
        <v>76</v>
      </c>
      <c r="D6964" t="s">
        <v>97</v>
      </c>
      <c r="E6964" t="s">
        <v>126</v>
      </c>
      <c r="F6964" t="s">
        <v>19039</v>
      </c>
      <c r="G6964" t="s">
        <v>371</v>
      </c>
      <c r="H6964" t="s">
        <v>46</v>
      </c>
      <c r="I6964" t="s">
        <v>129</v>
      </c>
      <c r="J6964" t="s">
        <v>130</v>
      </c>
      <c r="K6964" t="s">
        <v>131</v>
      </c>
      <c r="L6964" t="s">
        <v>19040</v>
      </c>
      <c r="M6964" t="s">
        <v>19041</v>
      </c>
      <c r="N6964">
        <v>3.9375</v>
      </c>
      <c r="O6964">
        <v>0</v>
      </c>
      <c r="P6964">
        <v>121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476.4375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2777441</v>
      </c>
      <c r="B6965">
        <v>1</v>
      </c>
      <c r="C6965" t="s">
        <v>77</v>
      </c>
      <c r="D6965" t="s">
        <v>114</v>
      </c>
      <c r="E6965" t="s">
        <v>138</v>
      </c>
      <c r="F6965" t="s">
        <v>4892</v>
      </c>
      <c r="G6965" t="s">
        <v>199</v>
      </c>
      <c r="H6965" t="s">
        <v>47</v>
      </c>
      <c r="I6965" t="s">
        <v>129</v>
      </c>
      <c r="J6965" t="s">
        <v>130</v>
      </c>
      <c r="K6965" t="s">
        <v>131</v>
      </c>
      <c r="L6965" t="s">
        <v>19042</v>
      </c>
      <c r="M6965" t="s">
        <v>19043</v>
      </c>
      <c r="N6965">
        <v>0.149166666</v>
      </c>
      <c r="O6965">
        <v>0</v>
      </c>
      <c r="P6965">
        <v>0</v>
      </c>
      <c r="Q6965">
        <v>131</v>
      </c>
      <c r="R6965">
        <v>6426</v>
      </c>
      <c r="S6965">
        <v>145</v>
      </c>
      <c r="T6965">
        <v>4835</v>
      </c>
      <c r="U6965">
        <v>0</v>
      </c>
      <c r="V6965">
        <v>0</v>
      </c>
      <c r="W6965">
        <v>19.540832999999999</v>
      </c>
      <c r="X6965">
        <v>958.54499599999997</v>
      </c>
      <c r="Y6965">
        <v>21.629166999999999</v>
      </c>
      <c r="Z6965">
        <v>721.22082999999998</v>
      </c>
    </row>
    <row r="6966" spans="1:26" x14ac:dyDescent="0.3">
      <c r="A6966">
        <v>2777439</v>
      </c>
      <c r="B6966">
        <v>1</v>
      </c>
      <c r="C6966" t="s">
        <v>77</v>
      </c>
      <c r="D6966" t="s">
        <v>109</v>
      </c>
      <c r="E6966" t="s">
        <v>158</v>
      </c>
      <c r="F6966" t="s">
        <v>19044</v>
      </c>
      <c r="G6966" t="s">
        <v>199</v>
      </c>
      <c r="H6966" t="s">
        <v>47</v>
      </c>
      <c r="I6966" t="s">
        <v>129</v>
      </c>
      <c r="J6966" t="s">
        <v>130</v>
      </c>
      <c r="K6966" t="s">
        <v>131</v>
      </c>
      <c r="L6966" t="s">
        <v>19045</v>
      </c>
      <c r="M6966" t="s">
        <v>19046</v>
      </c>
      <c r="N6966">
        <v>0.92388888800000002</v>
      </c>
      <c r="O6966">
        <v>6</v>
      </c>
      <c r="P6966">
        <v>0</v>
      </c>
      <c r="Q6966">
        <v>0</v>
      </c>
      <c r="R6966">
        <v>0</v>
      </c>
      <c r="S6966">
        <v>11</v>
      </c>
      <c r="T6966">
        <v>0</v>
      </c>
      <c r="U6966">
        <v>5.5433329999999996</v>
      </c>
      <c r="V6966">
        <v>0</v>
      </c>
      <c r="W6966">
        <v>0</v>
      </c>
      <c r="X6966">
        <v>0</v>
      </c>
      <c r="Y6966">
        <v>10.162777999999999</v>
      </c>
      <c r="Z6966">
        <v>0</v>
      </c>
    </row>
    <row r="6967" spans="1:26" x14ac:dyDescent="0.3">
      <c r="A6967">
        <v>2777445</v>
      </c>
      <c r="B6967">
        <v>1</v>
      </c>
      <c r="C6967" t="s">
        <v>77</v>
      </c>
      <c r="D6967" t="s">
        <v>110</v>
      </c>
      <c r="E6967" t="s">
        <v>138</v>
      </c>
      <c r="F6967" t="s">
        <v>19047</v>
      </c>
      <c r="G6967" t="s">
        <v>199</v>
      </c>
      <c r="H6967" t="s">
        <v>47</v>
      </c>
      <c r="I6967" t="s">
        <v>129</v>
      </c>
      <c r="J6967" t="s">
        <v>130</v>
      </c>
      <c r="K6967" t="s">
        <v>131</v>
      </c>
      <c r="L6967" t="s">
        <v>19048</v>
      </c>
      <c r="M6967" t="s">
        <v>19049</v>
      </c>
      <c r="N6967">
        <v>0.48694444399999998</v>
      </c>
      <c r="O6967">
        <v>0</v>
      </c>
      <c r="P6967">
        <v>0</v>
      </c>
      <c r="Q6967">
        <v>11</v>
      </c>
      <c r="R6967">
        <v>1479</v>
      </c>
      <c r="S6967">
        <v>82</v>
      </c>
      <c r="T6967">
        <v>9603</v>
      </c>
      <c r="U6967">
        <v>0</v>
      </c>
      <c r="V6967">
        <v>0</v>
      </c>
      <c r="W6967">
        <v>5.3563890000000001</v>
      </c>
      <c r="X6967">
        <v>720.190833</v>
      </c>
      <c r="Y6967">
        <v>39.929443999999997</v>
      </c>
      <c r="Z6967">
        <v>4676.1274960000001</v>
      </c>
    </row>
    <row r="6968" spans="1:26" x14ac:dyDescent="0.3">
      <c r="A6968">
        <v>2777450</v>
      </c>
      <c r="B6968">
        <v>1</v>
      </c>
      <c r="C6968" t="s">
        <v>77</v>
      </c>
      <c r="D6968" t="s">
        <v>109</v>
      </c>
      <c r="E6968" t="s">
        <v>153</v>
      </c>
      <c r="F6968" t="s">
        <v>19050</v>
      </c>
      <c r="G6968" t="s">
        <v>249</v>
      </c>
      <c r="H6968" t="s">
        <v>46</v>
      </c>
      <c r="I6968" t="s">
        <v>129</v>
      </c>
      <c r="J6968" t="s">
        <v>130</v>
      </c>
      <c r="K6968" t="s">
        <v>131</v>
      </c>
      <c r="L6968" t="s">
        <v>19051</v>
      </c>
      <c r="M6968" t="s">
        <v>19052</v>
      </c>
      <c r="N6968">
        <v>2.9030555549999999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2.9030559999999999</v>
      </c>
      <c r="W6968">
        <v>0</v>
      </c>
      <c r="X6968">
        <v>0</v>
      </c>
      <c r="Y6968">
        <v>0</v>
      </c>
      <c r="Z6968">
        <v>0</v>
      </c>
    </row>
    <row r="6969" spans="1:26" x14ac:dyDescent="0.3">
      <c r="A6969">
        <v>2777455</v>
      </c>
      <c r="B6969">
        <v>1</v>
      </c>
      <c r="C6969" t="s">
        <v>76</v>
      </c>
      <c r="D6969" t="s">
        <v>78</v>
      </c>
      <c r="E6969" t="s">
        <v>153</v>
      </c>
      <c r="F6969" t="s">
        <v>12093</v>
      </c>
      <c r="G6969" t="s">
        <v>155</v>
      </c>
      <c r="H6969" t="s">
        <v>46</v>
      </c>
      <c r="I6969" t="s">
        <v>129</v>
      </c>
      <c r="J6969" t="s">
        <v>130</v>
      </c>
      <c r="K6969" t="s">
        <v>131</v>
      </c>
      <c r="L6969" t="s">
        <v>19053</v>
      </c>
      <c r="M6969" t="s">
        <v>19054</v>
      </c>
      <c r="N6969">
        <v>8.8136111110000002</v>
      </c>
      <c r="O6969">
        <v>0</v>
      </c>
      <c r="P6969">
        <v>19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167.45861099999999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2777451</v>
      </c>
      <c r="B6970">
        <v>1</v>
      </c>
      <c r="C6970" t="s">
        <v>77</v>
      </c>
      <c r="D6970" t="s">
        <v>108</v>
      </c>
      <c r="E6970" t="s">
        <v>222</v>
      </c>
      <c r="F6970" t="s">
        <v>2222</v>
      </c>
      <c r="G6970" t="s">
        <v>199</v>
      </c>
      <c r="H6970" t="s">
        <v>47</v>
      </c>
      <c r="I6970" t="s">
        <v>129</v>
      </c>
      <c r="J6970" t="s">
        <v>130</v>
      </c>
      <c r="K6970" t="s">
        <v>131</v>
      </c>
      <c r="L6970" t="s">
        <v>19055</v>
      </c>
      <c r="M6970" t="s">
        <v>19056</v>
      </c>
      <c r="N6970">
        <v>1.116666666</v>
      </c>
      <c r="O6970">
        <v>0</v>
      </c>
      <c r="P6970">
        <v>0</v>
      </c>
      <c r="Q6970">
        <v>9</v>
      </c>
      <c r="R6970">
        <v>487</v>
      </c>
      <c r="S6970">
        <v>0</v>
      </c>
      <c r="T6970">
        <v>0</v>
      </c>
      <c r="U6970">
        <v>0</v>
      </c>
      <c r="V6970">
        <v>0</v>
      </c>
      <c r="W6970">
        <v>10.050000000000001</v>
      </c>
      <c r="X6970">
        <v>543.81666600000005</v>
      </c>
      <c r="Y6970">
        <v>0</v>
      </c>
      <c r="Z6970">
        <v>0</v>
      </c>
    </row>
    <row r="6971" spans="1:26" x14ac:dyDescent="0.3">
      <c r="A6971">
        <v>2777463</v>
      </c>
      <c r="B6971">
        <v>1</v>
      </c>
      <c r="C6971" t="s">
        <v>77</v>
      </c>
      <c r="D6971" t="s">
        <v>113</v>
      </c>
      <c r="E6971" t="s">
        <v>153</v>
      </c>
      <c r="F6971" t="s">
        <v>19057</v>
      </c>
      <c r="G6971" t="s">
        <v>155</v>
      </c>
      <c r="H6971" t="s">
        <v>46</v>
      </c>
      <c r="I6971" t="s">
        <v>129</v>
      </c>
      <c r="J6971" t="s">
        <v>130</v>
      </c>
      <c r="K6971" t="s">
        <v>131</v>
      </c>
      <c r="L6971" t="s">
        <v>19058</v>
      </c>
      <c r="M6971" t="s">
        <v>19059</v>
      </c>
      <c r="N6971">
        <v>0.77805555500000001</v>
      </c>
      <c r="O6971">
        <v>0</v>
      </c>
      <c r="P6971">
        <v>0</v>
      </c>
      <c r="Q6971">
        <v>0</v>
      </c>
      <c r="R6971">
        <v>1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0.77805599999999997</v>
      </c>
      <c r="Y6971">
        <v>0</v>
      </c>
      <c r="Z6971">
        <v>0</v>
      </c>
    </row>
    <row r="6972" spans="1:26" x14ac:dyDescent="0.3">
      <c r="A6972">
        <v>2777460</v>
      </c>
      <c r="B6972">
        <v>1</v>
      </c>
      <c r="C6972" t="s">
        <v>77</v>
      </c>
      <c r="D6972" t="s">
        <v>114</v>
      </c>
      <c r="E6972" t="s">
        <v>167</v>
      </c>
      <c r="F6972" t="s">
        <v>15925</v>
      </c>
      <c r="G6972" t="s">
        <v>195</v>
      </c>
      <c r="H6972" t="s">
        <v>46</v>
      </c>
      <c r="I6972" t="s">
        <v>129</v>
      </c>
      <c r="J6972" t="s">
        <v>130</v>
      </c>
      <c r="K6972" t="s">
        <v>131</v>
      </c>
      <c r="L6972" t="s">
        <v>19060</v>
      </c>
      <c r="M6972" t="s">
        <v>19061</v>
      </c>
      <c r="N6972">
        <v>0.625</v>
      </c>
      <c r="O6972">
        <v>0</v>
      </c>
      <c r="P6972">
        <v>124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77.5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2777462</v>
      </c>
      <c r="B6973">
        <v>1</v>
      </c>
      <c r="C6973" t="s">
        <v>76</v>
      </c>
      <c r="D6973" t="s">
        <v>87</v>
      </c>
      <c r="E6973" t="s">
        <v>222</v>
      </c>
      <c r="F6973" t="s">
        <v>16669</v>
      </c>
      <c r="G6973" t="s">
        <v>199</v>
      </c>
      <c r="H6973" t="s">
        <v>47</v>
      </c>
      <c r="I6973" t="s">
        <v>129</v>
      </c>
      <c r="J6973" t="s">
        <v>130</v>
      </c>
      <c r="K6973" t="s">
        <v>131</v>
      </c>
      <c r="L6973" t="s">
        <v>19062</v>
      </c>
      <c r="M6973" t="s">
        <v>19063</v>
      </c>
      <c r="N6973">
        <v>0.153888888</v>
      </c>
      <c r="O6973">
        <v>0</v>
      </c>
      <c r="P6973">
        <v>0</v>
      </c>
      <c r="Q6973">
        <v>58</v>
      </c>
      <c r="R6973">
        <v>588</v>
      </c>
      <c r="S6973">
        <v>0</v>
      </c>
      <c r="T6973">
        <v>0</v>
      </c>
      <c r="U6973">
        <v>0</v>
      </c>
      <c r="V6973">
        <v>0</v>
      </c>
      <c r="W6973">
        <v>8.9255560000000003</v>
      </c>
      <c r="X6973">
        <v>90.486666</v>
      </c>
      <c r="Y6973">
        <v>0</v>
      </c>
      <c r="Z6973">
        <v>0</v>
      </c>
    </row>
    <row r="6974" spans="1:26" x14ac:dyDescent="0.3">
      <c r="A6974">
        <v>2777464</v>
      </c>
      <c r="B6974">
        <v>1</v>
      </c>
      <c r="C6974" t="s">
        <v>77</v>
      </c>
      <c r="D6974" t="s">
        <v>121</v>
      </c>
      <c r="E6974" t="s">
        <v>222</v>
      </c>
      <c r="F6974" t="s">
        <v>19064</v>
      </c>
      <c r="G6974" t="s">
        <v>199</v>
      </c>
      <c r="H6974" t="s">
        <v>47</v>
      </c>
      <c r="I6974" t="s">
        <v>129</v>
      </c>
      <c r="J6974" t="s">
        <v>130</v>
      </c>
      <c r="K6974" t="s">
        <v>131</v>
      </c>
      <c r="L6974" t="s">
        <v>19065</v>
      </c>
      <c r="M6974" t="s">
        <v>19066</v>
      </c>
      <c r="N6974">
        <v>0.19083333299999999</v>
      </c>
      <c r="O6974">
        <v>0</v>
      </c>
      <c r="P6974">
        <v>0</v>
      </c>
      <c r="Q6974">
        <v>41</v>
      </c>
      <c r="R6974">
        <v>258</v>
      </c>
      <c r="S6974">
        <v>4</v>
      </c>
      <c r="T6974">
        <v>0</v>
      </c>
      <c r="U6974">
        <v>0</v>
      </c>
      <c r="V6974">
        <v>0</v>
      </c>
      <c r="W6974">
        <v>7.8241670000000001</v>
      </c>
      <c r="X6974">
        <v>49.234999999999999</v>
      </c>
      <c r="Y6974">
        <v>0.76333300000000004</v>
      </c>
      <c r="Z6974">
        <v>0</v>
      </c>
    </row>
    <row r="6975" spans="1:26" x14ac:dyDescent="0.3">
      <c r="A6975">
        <v>2777488</v>
      </c>
      <c r="B6975">
        <v>1</v>
      </c>
      <c r="C6975" t="s">
        <v>76</v>
      </c>
      <c r="D6975" t="s">
        <v>106</v>
      </c>
      <c r="E6975" t="s">
        <v>163</v>
      </c>
      <c r="F6975" t="s">
        <v>19067</v>
      </c>
      <c r="G6975" t="s">
        <v>264</v>
      </c>
      <c r="H6975" t="s">
        <v>47</v>
      </c>
      <c r="I6975" t="s">
        <v>129</v>
      </c>
      <c r="J6975" t="s">
        <v>130</v>
      </c>
      <c r="K6975" t="s">
        <v>131</v>
      </c>
      <c r="L6975" t="s">
        <v>19068</v>
      </c>
      <c r="M6975" t="s">
        <v>19069</v>
      </c>
      <c r="N6975">
        <v>2.1883333330000001</v>
      </c>
      <c r="O6975">
        <v>7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15.318333000000001</v>
      </c>
      <c r="V6975">
        <v>2.1883330000000001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2777472</v>
      </c>
      <c r="B6976">
        <v>1</v>
      </c>
      <c r="C6976" t="s">
        <v>76</v>
      </c>
      <c r="D6976" t="s">
        <v>89</v>
      </c>
      <c r="E6976" t="s">
        <v>153</v>
      </c>
      <c r="F6976" t="s">
        <v>19070</v>
      </c>
      <c r="G6976" t="s">
        <v>249</v>
      </c>
      <c r="H6976" t="s">
        <v>46</v>
      </c>
      <c r="I6976" t="s">
        <v>129</v>
      </c>
      <c r="J6976" t="s">
        <v>130</v>
      </c>
      <c r="K6976" t="s">
        <v>131</v>
      </c>
      <c r="L6976" t="s">
        <v>18991</v>
      </c>
      <c r="M6976" t="s">
        <v>19071</v>
      </c>
      <c r="N6976">
        <v>4.1797222219999997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4.1797219999999999</v>
      </c>
      <c r="W6976">
        <v>0</v>
      </c>
      <c r="X6976">
        <v>0</v>
      </c>
      <c r="Y6976">
        <v>0</v>
      </c>
      <c r="Z6976">
        <v>0</v>
      </c>
    </row>
    <row r="6977" spans="1:26" x14ac:dyDescent="0.3">
      <c r="A6977">
        <v>2777469</v>
      </c>
      <c r="B6977">
        <v>1</v>
      </c>
      <c r="C6977" t="s">
        <v>76</v>
      </c>
      <c r="D6977" t="s">
        <v>79</v>
      </c>
      <c r="E6977" t="s">
        <v>163</v>
      </c>
      <c r="F6977" t="s">
        <v>19072</v>
      </c>
      <c r="G6977" t="s">
        <v>199</v>
      </c>
      <c r="H6977" t="s">
        <v>47</v>
      </c>
      <c r="I6977" t="s">
        <v>129</v>
      </c>
      <c r="J6977" t="s">
        <v>130</v>
      </c>
      <c r="K6977" t="s">
        <v>131</v>
      </c>
      <c r="L6977" t="s">
        <v>19073</v>
      </c>
      <c r="M6977" t="s">
        <v>19074</v>
      </c>
      <c r="N6977">
        <v>1.274444444</v>
      </c>
      <c r="O6977">
        <v>23</v>
      </c>
      <c r="P6977">
        <v>4129</v>
      </c>
      <c r="Q6977">
        <v>0</v>
      </c>
      <c r="R6977">
        <v>0</v>
      </c>
      <c r="S6977">
        <v>0</v>
      </c>
      <c r="T6977">
        <v>0</v>
      </c>
      <c r="U6977">
        <v>29.312221999999998</v>
      </c>
      <c r="V6977">
        <v>5262.1811090000001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2777478</v>
      </c>
      <c r="B6978">
        <v>1</v>
      </c>
      <c r="C6978" t="s">
        <v>77</v>
      </c>
      <c r="D6978" t="s">
        <v>116</v>
      </c>
      <c r="E6978" t="s">
        <v>158</v>
      </c>
      <c r="F6978" t="s">
        <v>4619</v>
      </c>
      <c r="G6978" t="s">
        <v>199</v>
      </c>
      <c r="H6978" t="s">
        <v>47</v>
      </c>
      <c r="I6978" t="s">
        <v>129</v>
      </c>
      <c r="J6978" t="s">
        <v>130</v>
      </c>
      <c r="K6978" t="s">
        <v>131</v>
      </c>
      <c r="L6978" t="s">
        <v>19075</v>
      </c>
      <c r="M6978" t="s">
        <v>19076</v>
      </c>
      <c r="N6978">
        <v>0.86666666599999997</v>
      </c>
      <c r="O6978">
        <v>77</v>
      </c>
      <c r="P6978">
        <v>32</v>
      </c>
      <c r="Q6978">
        <v>0</v>
      </c>
      <c r="R6978">
        <v>0</v>
      </c>
      <c r="S6978">
        <v>0</v>
      </c>
      <c r="T6978">
        <v>0</v>
      </c>
      <c r="U6978">
        <v>66.733333000000002</v>
      </c>
      <c r="V6978">
        <v>27.733332999999998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2777489</v>
      </c>
      <c r="B6979">
        <v>1</v>
      </c>
      <c r="C6979" t="s">
        <v>76</v>
      </c>
      <c r="D6979" t="s">
        <v>84</v>
      </c>
      <c r="E6979" t="s">
        <v>153</v>
      </c>
      <c r="F6979" t="s">
        <v>18506</v>
      </c>
      <c r="G6979" t="s">
        <v>155</v>
      </c>
      <c r="H6979" t="s">
        <v>46</v>
      </c>
      <c r="I6979" t="s">
        <v>129</v>
      </c>
      <c r="J6979" t="s">
        <v>130</v>
      </c>
      <c r="K6979" t="s">
        <v>131</v>
      </c>
      <c r="L6979" t="s">
        <v>19077</v>
      </c>
      <c r="M6979" t="s">
        <v>19078</v>
      </c>
      <c r="N6979">
        <v>2.2716666659999998</v>
      </c>
      <c r="O6979">
        <v>0</v>
      </c>
      <c r="P6979">
        <v>27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61.335000000000001</v>
      </c>
      <c r="W6979">
        <v>0</v>
      </c>
      <c r="X6979">
        <v>0</v>
      </c>
      <c r="Y6979">
        <v>0</v>
      </c>
      <c r="Z6979">
        <v>0</v>
      </c>
    </row>
    <row r="6980" spans="1:26" x14ac:dyDescent="0.3">
      <c r="A6980">
        <v>2777492</v>
      </c>
      <c r="B6980">
        <v>1</v>
      </c>
      <c r="C6980" t="s">
        <v>77</v>
      </c>
      <c r="D6980" t="s">
        <v>109</v>
      </c>
      <c r="E6980" t="s">
        <v>222</v>
      </c>
      <c r="F6980" t="s">
        <v>19079</v>
      </c>
      <c r="G6980" t="s">
        <v>199</v>
      </c>
      <c r="H6980" t="s">
        <v>47</v>
      </c>
      <c r="I6980" t="s">
        <v>129</v>
      </c>
      <c r="J6980" t="s">
        <v>130</v>
      </c>
      <c r="K6980" t="s">
        <v>131</v>
      </c>
      <c r="L6980" t="s">
        <v>19080</v>
      </c>
      <c r="M6980" t="s">
        <v>19081</v>
      </c>
      <c r="N6980">
        <v>0.74361111099999999</v>
      </c>
      <c r="O6980">
        <v>0</v>
      </c>
      <c r="P6980">
        <v>0</v>
      </c>
      <c r="Q6980">
        <v>18</v>
      </c>
      <c r="R6980">
        <v>48</v>
      </c>
      <c r="S6980">
        <v>49</v>
      </c>
      <c r="T6980">
        <v>236</v>
      </c>
      <c r="U6980">
        <v>0</v>
      </c>
      <c r="V6980">
        <v>0</v>
      </c>
      <c r="W6980">
        <v>13.385</v>
      </c>
      <c r="X6980">
        <v>35.693333000000003</v>
      </c>
      <c r="Y6980">
        <v>36.436943999999997</v>
      </c>
      <c r="Z6980">
        <v>175.492222</v>
      </c>
    </row>
    <row r="6981" spans="1:26" x14ac:dyDescent="0.3">
      <c r="A6981">
        <v>2777498</v>
      </c>
      <c r="B6981">
        <v>1</v>
      </c>
      <c r="C6981" t="s">
        <v>76</v>
      </c>
      <c r="D6981" t="s">
        <v>82</v>
      </c>
      <c r="E6981" t="s">
        <v>153</v>
      </c>
      <c r="F6981" t="s">
        <v>19082</v>
      </c>
      <c r="G6981" t="s">
        <v>578</v>
      </c>
      <c r="H6981" t="s">
        <v>46</v>
      </c>
      <c r="I6981" t="s">
        <v>129</v>
      </c>
      <c r="J6981" t="s">
        <v>15</v>
      </c>
      <c r="K6981" t="s">
        <v>131</v>
      </c>
      <c r="L6981" t="s">
        <v>19083</v>
      </c>
      <c r="M6981" t="s">
        <v>19084</v>
      </c>
      <c r="N6981">
        <v>1.8863888879999999</v>
      </c>
      <c r="O6981">
        <v>0</v>
      </c>
      <c r="P6981">
        <v>40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75.455556000000001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2777497</v>
      </c>
      <c r="B6982">
        <v>1</v>
      </c>
      <c r="C6982" t="s">
        <v>76</v>
      </c>
      <c r="D6982" t="s">
        <v>85</v>
      </c>
      <c r="E6982" t="s">
        <v>153</v>
      </c>
      <c r="F6982" t="s">
        <v>19085</v>
      </c>
      <c r="G6982" t="s">
        <v>249</v>
      </c>
      <c r="H6982" t="s">
        <v>46</v>
      </c>
      <c r="I6982" t="s">
        <v>129</v>
      </c>
      <c r="J6982" t="s">
        <v>130</v>
      </c>
      <c r="K6982" t="s">
        <v>131</v>
      </c>
      <c r="L6982" t="s">
        <v>19086</v>
      </c>
      <c r="M6982" t="s">
        <v>19087</v>
      </c>
      <c r="N6982">
        <v>0.98388888799999996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0.98388900000000001</v>
      </c>
      <c r="W6982">
        <v>0</v>
      </c>
      <c r="X6982">
        <v>0</v>
      </c>
      <c r="Y6982">
        <v>0</v>
      </c>
      <c r="Z6982">
        <v>0</v>
      </c>
    </row>
    <row r="6983" spans="1:26" x14ac:dyDescent="0.3">
      <c r="A6983">
        <v>2777499</v>
      </c>
      <c r="B6983">
        <v>1</v>
      </c>
      <c r="C6983" t="s">
        <v>76</v>
      </c>
      <c r="D6983" t="s">
        <v>100</v>
      </c>
      <c r="E6983" t="s">
        <v>145</v>
      </c>
      <c r="F6983" t="s">
        <v>19088</v>
      </c>
      <c r="G6983" t="s">
        <v>150</v>
      </c>
      <c r="H6983" t="s">
        <v>46</v>
      </c>
      <c r="I6983" t="s">
        <v>129</v>
      </c>
      <c r="J6983" t="s">
        <v>130</v>
      </c>
      <c r="K6983" t="s">
        <v>131</v>
      </c>
      <c r="L6983" t="s">
        <v>19089</v>
      </c>
      <c r="M6983" t="s">
        <v>19090</v>
      </c>
      <c r="N6983">
        <v>2.5355555550000002</v>
      </c>
      <c r="O6983">
        <v>0</v>
      </c>
      <c r="P6983">
        <v>7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17.748888999999998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2777500</v>
      </c>
      <c r="B6984">
        <v>1</v>
      </c>
      <c r="C6984" t="s">
        <v>76</v>
      </c>
      <c r="D6984" t="s">
        <v>86</v>
      </c>
      <c r="E6984" t="s">
        <v>153</v>
      </c>
      <c r="F6984" t="s">
        <v>19091</v>
      </c>
      <c r="G6984" t="s">
        <v>206</v>
      </c>
      <c r="H6984" t="s">
        <v>46</v>
      </c>
      <c r="I6984" t="s">
        <v>129</v>
      </c>
      <c r="J6984" t="s">
        <v>130</v>
      </c>
      <c r="K6984" t="s">
        <v>131</v>
      </c>
      <c r="L6984" t="s">
        <v>19092</v>
      </c>
      <c r="M6984" t="s">
        <v>19093</v>
      </c>
      <c r="N6984">
        <v>1.471944444</v>
      </c>
      <c r="O6984">
        <v>0</v>
      </c>
      <c r="P6984">
        <v>11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16.191389000000001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2777507</v>
      </c>
      <c r="B6985">
        <v>1</v>
      </c>
      <c r="C6985" t="s">
        <v>77</v>
      </c>
      <c r="D6985" t="s">
        <v>110</v>
      </c>
      <c r="E6985" t="s">
        <v>163</v>
      </c>
      <c r="F6985" t="s">
        <v>19094</v>
      </c>
      <c r="G6985" t="s">
        <v>199</v>
      </c>
      <c r="H6985" t="s">
        <v>47</v>
      </c>
      <c r="I6985" t="s">
        <v>129</v>
      </c>
      <c r="J6985" t="s">
        <v>130</v>
      </c>
      <c r="K6985" t="s">
        <v>131</v>
      </c>
      <c r="L6985" t="s">
        <v>19095</v>
      </c>
      <c r="M6985" t="s">
        <v>19096</v>
      </c>
      <c r="N6985">
        <v>1.3791666659999999</v>
      </c>
      <c r="O6985">
        <v>0</v>
      </c>
      <c r="P6985">
        <v>0</v>
      </c>
      <c r="Q6985">
        <v>2</v>
      </c>
      <c r="R6985">
        <v>280</v>
      </c>
      <c r="S6985">
        <v>0</v>
      </c>
      <c r="T6985">
        <v>0</v>
      </c>
      <c r="U6985">
        <v>0</v>
      </c>
      <c r="V6985">
        <v>0</v>
      </c>
      <c r="W6985">
        <v>2.7583329999999999</v>
      </c>
      <c r="X6985">
        <v>386.16666600000002</v>
      </c>
      <c r="Y6985">
        <v>0</v>
      </c>
      <c r="Z6985">
        <v>0</v>
      </c>
    </row>
    <row r="6986" spans="1:26" x14ac:dyDescent="0.3">
      <c r="A6986">
        <v>2777509</v>
      </c>
      <c r="B6986">
        <v>1</v>
      </c>
      <c r="C6986" t="s">
        <v>76</v>
      </c>
      <c r="D6986" t="s">
        <v>81</v>
      </c>
      <c r="E6986" t="s">
        <v>153</v>
      </c>
      <c r="F6986" t="s">
        <v>568</v>
      </c>
      <c r="G6986" t="s">
        <v>155</v>
      </c>
      <c r="H6986" t="s">
        <v>46</v>
      </c>
      <c r="I6986" t="s">
        <v>129</v>
      </c>
      <c r="J6986" t="s">
        <v>130</v>
      </c>
      <c r="K6986" t="s">
        <v>131</v>
      </c>
      <c r="L6986" t="s">
        <v>19097</v>
      </c>
      <c r="M6986" t="s">
        <v>19098</v>
      </c>
      <c r="N6986">
        <v>3.1888888880000001</v>
      </c>
      <c r="O6986">
        <v>0</v>
      </c>
      <c r="P6986">
        <v>16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51.022221999999999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2777511</v>
      </c>
      <c r="B6987">
        <v>1</v>
      </c>
      <c r="C6987" t="s">
        <v>76</v>
      </c>
      <c r="D6987" t="s">
        <v>90</v>
      </c>
      <c r="E6987" t="s">
        <v>126</v>
      </c>
      <c r="F6987" t="s">
        <v>19099</v>
      </c>
      <c r="G6987" t="s">
        <v>160</v>
      </c>
      <c r="H6987" t="s">
        <v>46</v>
      </c>
      <c r="I6987" t="s">
        <v>129</v>
      </c>
      <c r="J6987" t="s">
        <v>130</v>
      </c>
      <c r="K6987" t="s">
        <v>131</v>
      </c>
      <c r="L6987" t="s">
        <v>19100</v>
      </c>
      <c r="M6987" t="s">
        <v>19101</v>
      </c>
      <c r="N6987">
        <v>1.1258333330000001</v>
      </c>
      <c r="O6987">
        <v>0</v>
      </c>
      <c r="P6987">
        <v>80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90.066666999999995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2777512</v>
      </c>
      <c r="B6988">
        <v>1</v>
      </c>
      <c r="C6988" t="s">
        <v>76</v>
      </c>
      <c r="D6988" t="s">
        <v>81</v>
      </c>
      <c r="E6988" t="s">
        <v>153</v>
      </c>
      <c r="F6988" t="s">
        <v>19102</v>
      </c>
      <c r="G6988" t="s">
        <v>206</v>
      </c>
      <c r="H6988" t="s">
        <v>46</v>
      </c>
      <c r="I6988" t="s">
        <v>129</v>
      </c>
      <c r="J6988" t="s">
        <v>130</v>
      </c>
      <c r="K6988" t="s">
        <v>131</v>
      </c>
      <c r="L6988" t="s">
        <v>19103</v>
      </c>
      <c r="M6988" t="s">
        <v>19104</v>
      </c>
      <c r="N6988">
        <v>1.6672222219999999</v>
      </c>
      <c r="O6988">
        <v>0</v>
      </c>
      <c r="P6988">
        <v>11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18.339444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2777515</v>
      </c>
      <c r="B6989">
        <v>1</v>
      </c>
      <c r="C6989" t="s">
        <v>76</v>
      </c>
      <c r="D6989" t="s">
        <v>84</v>
      </c>
      <c r="E6989" t="s">
        <v>153</v>
      </c>
      <c r="F6989" t="s">
        <v>19105</v>
      </c>
      <c r="G6989" t="s">
        <v>155</v>
      </c>
      <c r="H6989" t="s">
        <v>46</v>
      </c>
      <c r="I6989" t="s">
        <v>129</v>
      </c>
      <c r="J6989" t="s">
        <v>130</v>
      </c>
      <c r="K6989" t="s">
        <v>131</v>
      </c>
      <c r="L6989" t="s">
        <v>19106</v>
      </c>
      <c r="M6989" t="s">
        <v>19107</v>
      </c>
      <c r="N6989">
        <v>1.916666666</v>
      </c>
      <c r="O6989">
        <v>0</v>
      </c>
      <c r="P6989">
        <v>1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1.9166669999999999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2777521</v>
      </c>
      <c r="B6990">
        <v>1</v>
      </c>
      <c r="C6990" t="s">
        <v>77</v>
      </c>
      <c r="D6990" t="s">
        <v>114</v>
      </c>
      <c r="E6990" t="s">
        <v>158</v>
      </c>
      <c r="F6990" t="s">
        <v>2817</v>
      </c>
      <c r="G6990" t="s">
        <v>199</v>
      </c>
      <c r="H6990" t="s">
        <v>47</v>
      </c>
      <c r="I6990" t="s">
        <v>129</v>
      </c>
      <c r="J6990" t="s">
        <v>130</v>
      </c>
      <c r="K6990" t="s">
        <v>131</v>
      </c>
      <c r="L6990" t="s">
        <v>19108</v>
      </c>
      <c r="M6990" t="s">
        <v>19109</v>
      </c>
      <c r="N6990">
        <v>0.52916666599999995</v>
      </c>
      <c r="O6990">
        <v>0</v>
      </c>
      <c r="P6990">
        <v>0</v>
      </c>
      <c r="Q6990">
        <v>3</v>
      </c>
      <c r="R6990">
        <v>0</v>
      </c>
      <c r="S6990">
        <v>62</v>
      </c>
      <c r="T6990">
        <v>503</v>
      </c>
      <c r="U6990">
        <v>0</v>
      </c>
      <c r="V6990">
        <v>0</v>
      </c>
      <c r="W6990">
        <v>1.5874999999999999</v>
      </c>
      <c r="X6990">
        <v>0</v>
      </c>
      <c r="Y6990">
        <v>32.808332999999998</v>
      </c>
      <c r="Z6990">
        <v>266.17083300000002</v>
      </c>
    </row>
    <row r="6991" spans="1:26" x14ac:dyDescent="0.3">
      <c r="A6991">
        <v>2777523</v>
      </c>
      <c r="B6991">
        <v>1</v>
      </c>
      <c r="C6991" t="s">
        <v>77</v>
      </c>
      <c r="D6991" t="s">
        <v>123</v>
      </c>
      <c r="E6991" t="s">
        <v>158</v>
      </c>
      <c r="F6991" t="s">
        <v>2379</v>
      </c>
      <c r="G6991" t="s">
        <v>199</v>
      </c>
      <c r="H6991" t="s">
        <v>47</v>
      </c>
      <c r="I6991" t="s">
        <v>129</v>
      </c>
      <c r="J6991" t="s">
        <v>130</v>
      </c>
      <c r="K6991" t="s">
        <v>131</v>
      </c>
      <c r="L6991" t="s">
        <v>19110</v>
      </c>
      <c r="M6991" t="s">
        <v>19111</v>
      </c>
      <c r="N6991">
        <v>0.48944444399999998</v>
      </c>
      <c r="O6991">
        <v>318</v>
      </c>
      <c r="P6991">
        <v>51</v>
      </c>
      <c r="Q6991">
        <v>0</v>
      </c>
      <c r="R6991">
        <v>0</v>
      </c>
      <c r="S6991">
        <v>0</v>
      </c>
      <c r="T6991">
        <v>0</v>
      </c>
      <c r="U6991">
        <v>155.64333300000001</v>
      </c>
      <c r="V6991">
        <v>24.961666999999998</v>
      </c>
      <c r="W6991">
        <v>0</v>
      </c>
      <c r="X6991">
        <v>0</v>
      </c>
      <c r="Y6991">
        <v>0</v>
      </c>
      <c r="Z6991">
        <v>0</v>
      </c>
    </row>
    <row r="6992" spans="1:26" x14ac:dyDescent="0.3">
      <c r="A6992">
        <v>2777525</v>
      </c>
      <c r="B6992">
        <v>1</v>
      </c>
      <c r="C6992" t="s">
        <v>77</v>
      </c>
      <c r="D6992" t="s">
        <v>108</v>
      </c>
      <c r="E6992" t="s">
        <v>153</v>
      </c>
      <c r="F6992" t="s">
        <v>19112</v>
      </c>
      <c r="G6992" t="s">
        <v>249</v>
      </c>
      <c r="H6992" t="s">
        <v>46</v>
      </c>
      <c r="I6992" t="s">
        <v>129</v>
      </c>
      <c r="J6992" t="s">
        <v>130</v>
      </c>
      <c r="K6992" t="s">
        <v>131</v>
      </c>
      <c r="L6992" t="s">
        <v>19113</v>
      </c>
      <c r="M6992" t="s">
        <v>19114</v>
      </c>
      <c r="N6992">
        <v>0.97388888799999995</v>
      </c>
      <c r="O6992">
        <v>0</v>
      </c>
      <c r="P6992">
        <v>2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1.947778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2777529</v>
      </c>
      <c r="B6993">
        <v>1</v>
      </c>
      <c r="C6993" t="s">
        <v>77</v>
      </c>
      <c r="D6993" t="s">
        <v>123</v>
      </c>
      <c r="E6993" t="s">
        <v>126</v>
      </c>
      <c r="F6993" t="s">
        <v>19115</v>
      </c>
      <c r="G6993" t="s">
        <v>371</v>
      </c>
      <c r="H6993" t="s">
        <v>46</v>
      </c>
      <c r="I6993" t="s">
        <v>129</v>
      </c>
      <c r="J6993" t="s">
        <v>130</v>
      </c>
      <c r="K6993" t="s">
        <v>131</v>
      </c>
      <c r="L6993" t="s">
        <v>19116</v>
      </c>
      <c r="M6993" t="s">
        <v>19117</v>
      </c>
      <c r="N6993">
        <v>3.2236111109999999</v>
      </c>
      <c r="O6993">
        <v>0</v>
      </c>
      <c r="P6993">
        <v>5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16.118055999999999</v>
      </c>
      <c r="W6993">
        <v>0</v>
      </c>
      <c r="X6993">
        <v>0</v>
      </c>
      <c r="Y6993">
        <v>0</v>
      </c>
      <c r="Z6993">
        <v>0</v>
      </c>
    </row>
    <row r="6994" spans="1:26" x14ac:dyDescent="0.3">
      <c r="A6994">
        <v>2777532</v>
      </c>
      <c r="B6994">
        <v>1</v>
      </c>
      <c r="C6994" t="s">
        <v>76</v>
      </c>
      <c r="D6994" t="s">
        <v>92</v>
      </c>
      <c r="E6994" t="s">
        <v>153</v>
      </c>
      <c r="F6994" t="s">
        <v>19118</v>
      </c>
      <c r="G6994" t="s">
        <v>249</v>
      </c>
      <c r="H6994" t="s">
        <v>46</v>
      </c>
      <c r="I6994" t="s">
        <v>129</v>
      </c>
      <c r="J6994" t="s">
        <v>130</v>
      </c>
      <c r="K6994" t="s">
        <v>131</v>
      </c>
      <c r="L6994" t="s">
        <v>19119</v>
      </c>
      <c r="M6994" t="s">
        <v>19120</v>
      </c>
      <c r="N6994">
        <v>0.78888888800000001</v>
      </c>
      <c r="O6994">
        <v>0</v>
      </c>
      <c r="P6994">
        <v>0</v>
      </c>
      <c r="Q6994">
        <v>0</v>
      </c>
      <c r="R6994">
        <v>6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4.733333</v>
      </c>
      <c r="Y6994">
        <v>0</v>
      </c>
      <c r="Z6994">
        <v>0</v>
      </c>
    </row>
    <row r="6995" spans="1:26" x14ac:dyDescent="0.3">
      <c r="A6995">
        <v>2777536</v>
      </c>
      <c r="B6995">
        <v>1</v>
      </c>
      <c r="C6995" t="s">
        <v>77</v>
      </c>
      <c r="D6995" t="s">
        <v>116</v>
      </c>
      <c r="E6995" t="s">
        <v>126</v>
      </c>
      <c r="F6995" t="s">
        <v>19121</v>
      </c>
      <c r="G6995" t="s">
        <v>128</v>
      </c>
      <c r="H6995" t="s">
        <v>46</v>
      </c>
      <c r="I6995" t="s">
        <v>129</v>
      </c>
      <c r="J6995" t="s">
        <v>130</v>
      </c>
      <c r="K6995" t="s">
        <v>131</v>
      </c>
      <c r="L6995" t="s">
        <v>19122</v>
      </c>
      <c r="M6995" t="s">
        <v>19123</v>
      </c>
      <c r="N6995">
        <v>1.3305555549999999</v>
      </c>
      <c r="O6995">
        <v>0</v>
      </c>
      <c r="P6995">
        <v>92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122.41111100000001</v>
      </c>
      <c r="W6995">
        <v>0</v>
      </c>
      <c r="X6995">
        <v>0</v>
      </c>
      <c r="Y6995">
        <v>0</v>
      </c>
      <c r="Z6995">
        <v>0</v>
      </c>
    </row>
    <row r="6996" spans="1:26" x14ac:dyDescent="0.3">
      <c r="A6996">
        <v>2777535</v>
      </c>
      <c r="B6996">
        <v>1</v>
      </c>
      <c r="C6996" t="s">
        <v>76</v>
      </c>
      <c r="D6996" t="s">
        <v>101</v>
      </c>
      <c r="E6996" t="s">
        <v>153</v>
      </c>
      <c r="F6996" t="s">
        <v>19124</v>
      </c>
      <c r="G6996" t="s">
        <v>155</v>
      </c>
      <c r="H6996" t="s">
        <v>46</v>
      </c>
      <c r="I6996" t="s">
        <v>129</v>
      </c>
      <c r="J6996" t="s">
        <v>130</v>
      </c>
      <c r="K6996" t="s">
        <v>131</v>
      </c>
      <c r="L6996" t="s">
        <v>19125</v>
      </c>
      <c r="M6996" t="s">
        <v>19126</v>
      </c>
      <c r="N6996">
        <v>4.4561111110000002</v>
      </c>
      <c r="O6996">
        <v>0</v>
      </c>
      <c r="P6996">
        <v>22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98.034443999999993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2777541</v>
      </c>
      <c r="B6997">
        <v>1</v>
      </c>
      <c r="C6997" t="s">
        <v>77</v>
      </c>
      <c r="D6997" t="s">
        <v>121</v>
      </c>
      <c r="E6997" t="s">
        <v>167</v>
      </c>
      <c r="F6997" t="s">
        <v>19127</v>
      </c>
      <c r="G6997" t="s">
        <v>195</v>
      </c>
      <c r="H6997" t="s">
        <v>46</v>
      </c>
      <c r="I6997" t="s">
        <v>129</v>
      </c>
      <c r="J6997" t="s">
        <v>130</v>
      </c>
      <c r="K6997" t="s">
        <v>131</v>
      </c>
      <c r="L6997" t="s">
        <v>19128</v>
      </c>
      <c r="M6997" t="s">
        <v>19129</v>
      </c>
      <c r="N6997">
        <v>2.6438888880000002</v>
      </c>
      <c r="O6997">
        <v>0</v>
      </c>
      <c r="P6997">
        <v>0</v>
      </c>
      <c r="Q6997">
        <v>0</v>
      </c>
      <c r="R6997">
        <v>8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21.151111</v>
      </c>
      <c r="Y6997">
        <v>0</v>
      </c>
      <c r="Z6997">
        <v>0</v>
      </c>
    </row>
    <row r="6998" spans="1:26" x14ac:dyDescent="0.3">
      <c r="A6998">
        <v>2777549</v>
      </c>
      <c r="B6998">
        <v>1</v>
      </c>
      <c r="C6998" t="s">
        <v>76</v>
      </c>
      <c r="D6998" t="s">
        <v>102</v>
      </c>
      <c r="E6998" t="s">
        <v>126</v>
      </c>
      <c r="F6998" t="s">
        <v>19130</v>
      </c>
      <c r="G6998" t="s">
        <v>128</v>
      </c>
      <c r="H6998" t="s">
        <v>46</v>
      </c>
      <c r="I6998" t="s">
        <v>129</v>
      </c>
      <c r="J6998" t="s">
        <v>130</v>
      </c>
      <c r="K6998" t="s">
        <v>131</v>
      </c>
      <c r="L6998" t="s">
        <v>19131</v>
      </c>
      <c r="M6998" t="s">
        <v>19132</v>
      </c>
      <c r="N6998">
        <v>1.0325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13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13.422499999999999</v>
      </c>
    </row>
    <row r="6999" spans="1:26" x14ac:dyDescent="0.3">
      <c r="A6999">
        <v>2777539</v>
      </c>
      <c r="B6999">
        <v>1</v>
      </c>
      <c r="C6999" t="s">
        <v>76</v>
      </c>
      <c r="D6999" t="s">
        <v>79</v>
      </c>
      <c r="E6999" t="s">
        <v>158</v>
      </c>
      <c r="F6999" t="s">
        <v>19133</v>
      </c>
      <c r="G6999" t="s">
        <v>199</v>
      </c>
      <c r="H6999" t="s">
        <v>47</v>
      </c>
      <c r="I6999" t="s">
        <v>129</v>
      </c>
      <c r="J6999" t="s">
        <v>130</v>
      </c>
      <c r="K6999" t="s">
        <v>131</v>
      </c>
      <c r="L6999" t="s">
        <v>19134</v>
      </c>
      <c r="M6999" t="s">
        <v>19135</v>
      </c>
      <c r="N6999">
        <v>0.272777777</v>
      </c>
      <c r="O6999">
        <v>5</v>
      </c>
      <c r="P6999">
        <v>609</v>
      </c>
      <c r="Q6999">
        <v>0</v>
      </c>
      <c r="R6999">
        <v>0</v>
      </c>
      <c r="S6999">
        <v>0</v>
      </c>
      <c r="T6999">
        <v>0</v>
      </c>
      <c r="U6999">
        <v>1.3638889999999999</v>
      </c>
      <c r="V6999">
        <v>166.121666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2777550</v>
      </c>
      <c r="B7000">
        <v>1</v>
      </c>
      <c r="C7000" t="s">
        <v>76</v>
      </c>
      <c r="D7000" t="s">
        <v>100</v>
      </c>
      <c r="E7000" t="s">
        <v>126</v>
      </c>
      <c r="F7000" t="s">
        <v>19136</v>
      </c>
      <c r="G7000" t="s">
        <v>128</v>
      </c>
      <c r="H7000" t="s">
        <v>46</v>
      </c>
      <c r="I7000" t="s">
        <v>129</v>
      </c>
      <c r="J7000" t="s">
        <v>130</v>
      </c>
      <c r="K7000" t="s">
        <v>131</v>
      </c>
      <c r="L7000" t="s">
        <v>19137</v>
      </c>
      <c r="M7000" t="s">
        <v>19138</v>
      </c>
      <c r="N7000">
        <v>1.9055555550000001</v>
      </c>
      <c r="O7000">
        <v>0</v>
      </c>
      <c r="P7000">
        <v>12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22.866667</v>
      </c>
      <c r="W7000">
        <v>0</v>
      </c>
      <c r="X7000">
        <v>0</v>
      </c>
      <c r="Y7000">
        <v>0</v>
      </c>
      <c r="Z7000">
        <v>0</v>
      </c>
    </row>
    <row r="7001" spans="1:26" x14ac:dyDescent="0.3">
      <c r="A7001">
        <v>2777548</v>
      </c>
      <c r="B7001">
        <v>1</v>
      </c>
      <c r="C7001" t="s">
        <v>76</v>
      </c>
      <c r="D7001" t="s">
        <v>91</v>
      </c>
      <c r="E7001" t="s">
        <v>126</v>
      </c>
      <c r="F7001" t="s">
        <v>19139</v>
      </c>
      <c r="G7001" t="s">
        <v>160</v>
      </c>
      <c r="H7001" t="s">
        <v>46</v>
      </c>
      <c r="I7001" t="s">
        <v>129</v>
      </c>
      <c r="J7001" t="s">
        <v>130</v>
      </c>
      <c r="K7001" t="s">
        <v>131</v>
      </c>
      <c r="L7001" t="s">
        <v>19140</v>
      </c>
      <c r="M7001" t="s">
        <v>19141</v>
      </c>
      <c r="N7001">
        <v>0.53583333300000002</v>
      </c>
      <c r="O7001">
        <v>0</v>
      </c>
      <c r="P7001">
        <v>40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21.433333000000001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2777558</v>
      </c>
      <c r="B7002">
        <v>1</v>
      </c>
      <c r="C7002" t="s">
        <v>76</v>
      </c>
      <c r="D7002" t="s">
        <v>78</v>
      </c>
      <c r="E7002" t="s">
        <v>153</v>
      </c>
      <c r="F7002" t="s">
        <v>19142</v>
      </c>
      <c r="G7002" t="s">
        <v>155</v>
      </c>
      <c r="H7002" t="s">
        <v>46</v>
      </c>
      <c r="I7002" t="s">
        <v>129</v>
      </c>
      <c r="J7002" t="s">
        <v>130</v>
      </c>
      <c r="K7002" t="s">
        <v>131</v>
      </c>
      <c r="L7002" t="s">
        <v>19143</v>
      </c>
      <c r="M7002" t="s">
        <v>19144</v>
      </c>
      <c r="N7002">
        <v>5.869444444</v>
      </c>
      <c r="O7002">
        <v>0</v>
      </c>
      <c r="P7002">
        <v>10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58.694443999999997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2777554</v>
      </c>
      <c r="B7003">
        <v>1</v>
      </c>
      <c r="C7003" t="s">
        <v>77</v>
      </c>
      <c r="D7003" t="s">
        <v>109</v>
      </c>
      <c r="E7003" t="s">
        <v>158</v>
      </c>
      <c r="F7003" t="s">
        <v>19145</v>
      </c>
      <c r="G7003" t="s">
        <v>199</v>
      </c>
      <c r="H7003" t="s">
        <v>47</v>
      </c>
      <c r="I7003" t="s">
        <v>129</v>
      </c>
      <c r="J7003" t="s">
        <v>130</v>
      </c>
      <c r="K7003" t="s">
        <v>131</v>
      </c>
      <c r="L7003" t="s">
        <v>19146</v>
      </c>
      <c r="M7003" t="s">
        <v>19147</v>
      </c>
      <c r="N7003">
        <v>9.9166666000000001E-2</v>
      </c>
      <c r="O7003">
        <v>4</v>
      </c>
      <c r="P7003">
        <v>91</v>
      </c>
      <c r="Q7003">
        <v>0</v>
      </c>
      <c r="R7003">
        <v>0</v>
      </c>
      <c r="S7003">
        <v>0</v>
      </c>
      <c r="T7003">
        <v>0</v>
      </c>
      <c r="U7003">
        <v>0.39666699999999999</v>
      </c>
      <c r="V7003">
        <v>9.0241670000000003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2777560</v>
      </c>
      <c r="B7004">
        <v>1</v>
      </c>
      <c r="C7004" t="s">
        <v>77</v>
      </c>
      <c r="D7004" t="s">
        <v>110</v>
      </c>
      <c r="E7004" t="s">
        <v>153</v>
      </c>
      <c r="F7004" t="s">
        <v>19148</v>
      </c>
      <c r="G7004" t="s">
        <v>206</v>
      </c>
      <c r="H7004" t="s">
        <v>46</v>
      </c>
      <c r="I7004" t="s">
        <v>129</v>
      </c>
      <c r="J7004" t="s">
        <v>130</v>
      </c>
      <c r="K7004" t="s">
        <v>131</v>
      </c>
      <c r="L7004" t="s">
        <v>19149</v>
      </c>
      <c r="M7004" t="s">
        <v>19150</v>
      </c>
      <c r="N7004">
        <v>0.37027777699999997</v>
      </c>
      <c r="O7004">
        <v>0</v>
      </c>
      <c r="P7004">
        <v>0</v>
      </c>
      <c r="Q7004">
        <v>0</v>
      </c>
      <c r="R7004">
        <v>2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0.74055599999999999</v>
      </c>
      <c r="Y7004">
        <v>0</v>
      </c>
      <c r="Z7004">
        <v>0</v>
      </c>
    </row>
    <row r="7005" spans="1:26" x14ac:dyDescent="0.3">
      <c r="A7005">
        <v>2777559</v>
      </c>
      <c r="B7005">
        <v>1</v>
      </c>
      <c r="C7005" t="s">
        <v>76</v>
      </c>
      <c r="D7005" t="s">
        <v>94</v>
      </c>
      <c r="E7005" t="s">
        <v>163</v>
      </c>
      <c r="F7005" t="s">
        <v>19151</v>
      </c>
      <c r="G7005" t="s">
        <v>2081</v>
      </c>
      <c r="H7005" t="s">
        <v>47</v>
      </c>
      <c r="I7005" t="s">
        <v>129</v>
      </c>
      <c r="J7005" t="s">
        <v>130</v>
      </c>
      <c r="K7005" t="s">
        <v>131</v>
      </c>
      <c r="L7005" t="s">
        <v>19152</v>
      </c>
      <c r="M7005" t="s">
        <v>19153</v>
      </c>
      <c r="N7005">
        <v>1.076944444</v>
      </c>
      <c r="O7005">
        <v>0</v>
      </c>
      <c r="P7005">
        <v>141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151.84916699999999</v>
      </c>
      <c r="W7005">
        <v>0</v>
      </c>
      <c r="X7005">
        <v>0</v>
      </c>
      <c r="Y7005">
        <v>0</v>
      </c>
      <c r="Z7005">
        <v>0</v>
      </c>
    </row>
    <row r="7006" spans="1:26" x14ac:dyDescent="0.3">
      <c r="A7006">
        <v>2777561</v>
      </c>
      <c r="B7006">
        <v>1</v>
      </c>
      <c r="C7006" t="s">
        <v>76</v>
      </c>
      <c r="D7006" t="s">
        <v>86</v>
      </c>
      <c r="E7006" t="s">
        <v>153</v>
      </c>
      <c r="F7006" t="s">
        <v>19154</v>
      </c>
      <c r="G7006" t="s">
        <v>206</v>
      </c>
      <c r="H7006" t="s">
        <v>46</v>
      </c>
      <c r="I7006" t="s">
        <v>129</v>
      </c>
      <c r="J7006" t="s">
        <v>130</v>
      </c>
      <c r="K7006" t="s">
        <v>131</v>
      </c>
      <c r="L7006" t="s">
        <v>19155</v>
      </c>
      <c r="M7006" t="s">
        <v>19156</v>
      </c>
      <c r="N7006">
        <v>0.89333333299999995</v>
      </c>
      <c r="O7006">
        <v>0</v>
      </c>
      <c r="P7006">
        <v>2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1.786667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2777563</v>
      </c>
      <c r="B7007">
        <v>1</v>
      </c>
      <c r="C7007" t="s">
        <v>76</v>
      </c>
      <c r="D7007" t="s">
        <v>97</v>
      </c>
      <c r="E7007" t="s">
        <v>167</v>
      </c>
      <c r="F7007" t="s">
        <v>17845</v>
      </c>
      <c r="G7007" t="s">
        <v>195</v>
      </c>
      <c r="H7007" t="s">
        <v>46</v>
      </c>
      <c r="I7007" t="s">
        <v>129</v>
      </c>
      <c r="J7007" t="s">
        <v>130</v>
      </c>
      <c r="K7007" t="s">
        <v>131</v>
      </c>
      <c r="L7007" t="s">
        <v>19157</v>
      </c>
      <c r="M7007" t="s">
        <v>19158</v>
      </c>
      <c r="N7007">
        <v>3.2991666660000001</v>
      </c>
      <c r="O7007">
        <v>0</v>
      </c>
      <c r="P7007">
        <v>145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478.379167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2777567</v>
      </c>
      <c r="B7008">
        <v>1</v>
      </c>
      <c r="C7008" t="s">
        <v>76</v>
      </c>
      <c r="D7008" t="s">
        <v>92</v>
      </c>
      <c r="E7008" t="s">
        <v>153</v>
      </c>
      <c r="F7008" t="s">
        <v>19159</v>
      </c>
      <c r="G7008" t="s">
        <v>249</v>
      </c>
      <c r="H7008" t="s">
        <v>46</v>
      </c>
      <c r="I7008" t="s">
        <v>129</v>
      </c>
      <c r="J7008" t="s">
        <v>130</v>
      </c>
      <c r="K7008" t="s">
        <v>131</v>
      </c>
      <c r="L7008" t="s">
        <v>19160</v>
      </c>
      <c r="M7008" t="s">
        <v>19161</v>
      </c>
      <c r="N7008">
        <v>0.61472222200000004</v>
      </c>
      <c r="O7008">
        <v>0</v>
      </c>
      <c r="P7008">
        <v>0</v>
      </c>
      <c r="Q7008">
        <v>0</v>
      </c>
      <c r="R7008">
        <v>1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0.61472199999999999</v>
      </c>
      <c r="Y7008">
        <v>0</v>
      </c>
      <c r="Z7008">
        <v>0</v>
      </c>
    </row>
    <row r="7009" spans="1:26" x14ac:dyDescent="0.3">
      <c r="A7009">
        <v>2777574</v>
      </c>
      <c r="B7009">
        <v>1</v>
      </c>
      <c r="C7009" t="s">
        <v>76</v>
      </c>
      <c r="D7009" t="s">
        <v>91</v>
      </c>
      <c r="E7009" t="s">
        <v>145</v>
      </c>
      <c r="F7009" t="s">
        <v>19162</v>
      </c>
      <c r="G7009" t="s">
        <v>160</v>
      </c>
      <c r="H7009" t="s">
        <v>46</v>
      </c>
      <c r="I7009" t="s">
        <v>129</v>
      </c>
      <c r="J7009" t="s">
        <v>130</v>
      </c>
      <c r="K7009" t="s">
        <v>131</v>
      </c>
      <c r="L7009" t="s">
        <v>19163</v>
      </c>
      <c r="M7009" t="s">
        <v>19164</v>
      </c>
      <c r="N7009">
        <v>0.37527777699999998</v>
      </c>
      <c r="O7009">
        <v>0</v>
      </c>
      <c r="P7009">
        <v>68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25.518889000000001</v>
      </c>
      <c r="W7009">
        <v>0</v>
      </c>
      <c r="X7009">
        <v>0</v>
      </c>
      <c r="Y7009">
        <v>0</v>
      </c>
      <c r="Z7009">
        <v>0</v>
      </c>
    </row>
    <row r="7010" spans="1:26" x14ac:dyDescent="0.3">
      <c r="A7010">
        <v>2777585</v>
      </c>
      <c r="B7010">
        <v>1</v>
      </c>
      <c r="C7010" t="s">
        <v>76</v>
      </c>
      <c r="D7010" t="s">
        <v>103</v>
      </c>
      <c r="E7010" t="s">
        <v>126</v>
      </c>
      <c r="F7010" t="s">
        <v>6812</v>
      </c>
      <c r="G7010" t="s">
        <v>160</v>
      </c>
      <c r="H7010" t="s">
        <v>46</v>
      </c>
      <c r="I7010" t="s">
        <v>129</v>
      </c>
      <c r="J7010" t="s">
        <v>130</v>
      </c>
      <c r="K7010" t="s">
        <v>131</v>
      </c>
      <c r="L7010" t="s">
        <v>19165</v>
      </c>
      <c r="M7010" t="s">
        <v>19166</v>
      </c>
      <c r="N7010">
        <v>0.50055555500000004</v>
      </c>
      <c r="O7010">
        <v>0</v>
      </c>
      <c r="P7010">
        <v>0</v>
      </c>
      <c r="Q7010">
        <v>0</v>
      </c>
      <c r="R7010">
        <v>78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39.043332999999997</v>
      </c>
      <c r="Y7010">
        <v>0</v>
      </c>
      <c r="Z7010">
        <v>0</v>
      </c>
    </row>
    <row r="7011" spans="1:26" x14ac:dyDescent="0.3">
      <c r="A7011">
        <v>2777576</v>
      </c>
      <c r="B7011">
        <v>1</v>
      </c>
      <c r="C7011" t="s">
        <v>76</v>
      </c>
      <c r="D7011" t="s">
        <v>107</v>
      </c>
      <c r="E7011" t="s">
        <v>145</v>
      </c>
      <c r="F7011" t="s">
        <v>19167</v>
      </c>
      <c r="G7011" t="s">
        <v>135</v>
      </c>
      <c r="H7011" t="s">
        <v>46</v>
      </c>
      <c r="I7011" t="s">
        <v>129</v>
      </c>
      <c r="J7011" t="s">
        <v>130</v>
      </c>
      <c r="K7011" t="s">
        <v>131</v>
      </c>
      <c r="L7011" t="s">
        <v>19168</v>
      </c>
      <c r="M7011" t="s">
        <v>19169</v>
      </c>
      <c r="N7011">
        <v>3.4108333329999998</v>
      </c>
      <c r="O7011">
        <v>0</v>
      </c>
      <c r="P7011">
        <v>150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511.625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2777577</v>
      </c>
      <c r="B7012">
        <v>1</v>
      </c>
      <c r="C7012" t="s">
        <v>76</v>
      </c>
      <c r="D7012" t="s">
        <v>92</v>
      </c>
      <c r="E7012" t="s">
        <v>222</v>
      </c>
      <c r="F7012" t="s">
        <v>19170</v>
      </c>
      <c r="G7012" t="s">
        <v>199</v>
      </c>
      <c r="H7012" t="s">
        <v>47</v>
      </c>
      <c r="I7012" t="s">
        <v>129</v>
      </c>
      <c r="J7012" t="s">
        <v>130</v>
      </c>
      <c r="K7012" t="s">
        <v>131</v>
      </c>
      <c r="L7012" t="s">
        <v>19171</v>
      </c>
      <c r="M7012" t="s">
        <v>19172</v>
      </c>
      <c r="N7012">
        <v>3.1302777769999999</v>
      </c>
      <c r="O7012">
        <v>0</v>
      </c>
      <c r="P7012">
        <v>0</v>
      </c>
      <c r="Q7012">
        <v>26</v>
      </c>
      <c r="R7012">
        <v>1263</v>
      </c>
      <c r="S7012">
        <v>0</v>
      </c>
      <c r="T7012">
        <v>0</v>
      </c>
      <c r="U7012">
        <v>0</v>
      </c>
      <c r="V7012">
        <v>0</v>
      </c>
      <c r="W7012">
        <v>81.387221999999994</v>
      </c>
      <c r="X7012">
        <v>3953.5408320000001</v>
      </c>
      <c r="Y7012">
        <v>0</v>
      </c>
      <c r="Z7012">
        <v>0</v>
      </c>
    </row>
    <row r="7013" spans="1:26" x14ac:dyDescent="0.3">
      <c r="A7013">
        <v>2777579</v>
      </c>
      <c r="B7013">
        <v>1</v>
      </c>
      <c r="C7013" t="s">
        <v>76</v>
      </c>
      <c r="D7013" t="s">
        <v>90</v>
      </c>
      <c r="E7013" t="s">
        <v>167</v>
      </c>
      <c r="F7013" t="s">
        <v>15011</v>
      </c>
      <c r="G7013" t="s">
        <v>160</v>
      </c>
      <c r="H7013" t="s">
        <v>46</v>
      </c>
      <c r="I7013" t="s">
        <v>129</v>
      </c>
      <c r="J7013" t="s">
        <v>130</v>
      </c>
      <c r="K7013" t="s">
        <v>131</v>
      </c>
      <c r="L7013" t="s">
        <v>19173</v>
      </c>
      <c r="M7013" t="s">
        <v>19174</v>
      </c>
      <c r="N7013">
        <v>0.64333333299999995</v>
      </c>
      <c r="O7013">
        <v>0</v>
      </c>
      <c r="P7013">
        <v>391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251.54333299999999</v>
      </c>
      <c r="W7013">
        <v>0</v>
      </c>
      <c r="X7013">
        <v>0</v>
      </c>
      <c r="Y7013">
        <v>0</v>
      </c>
      <c r="Z7013">
        <v>0</v>
      </c>
    </row>
    <row r="7014" spans="1:26" x14ac:dyDescent="0.3">
      <c r="A7014">
        <v>2777586</v>
      </c>
      <c r="B7014">
        <v>1</v>
      </c>
      <c r="C7014" t="s">
        <v>76</v>
      </c>
      <c r="D7014" t="s">
        <v>83</v>
      </c>
      <c r="E7014" t="s">
        <v>145</v>
      </c>
      <c r="F7014" t="s">
        <v>19175</v>
      </c>
      <c r="G7014" t="s">
        <v>160</v>
      </c>
      <c r="H7014" t="s">
        <v>46</v>
      </c>
      <c r="I7014" t="s">
        <v>129</v>
      </c>
      <c r="J7014" t="s">
        <v>130</v>
      </c>
      <c r="K7014" t="s">
        <v>131</v>
      </c>
      <c r="L7014" t="s">
        <v>19176</v>
      </c>
      <c r="M7014" t="s">
        <v>19177</v>
      </c>
      <c r="N7014">
        <v>1.5277777770000001</v>
      </c>
      <c r="O7014">
        <v>0</v>
      </c>
      <c r="P7014">
        <v>11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16.805555999999999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2777594</v>
      </c>
      <c r="B7015">
        <v>1</v>
      </c>
      <c r="C7015" t="s">
        <v>76</v>
      </c>
      <c r="D7015" t="s">
        <v>90</v>
      </c>
      <c r="E7015" t="s">
        <v>126</v>
      </c>
      <c r="F7015" t="s">
        <v>19178</v>
      </c>
      <c r="G7015" t="s">
        <v>128</v>
      </c>
      <c r="H7015" t="s">
        <v>46</v>
      </c>
      <c r="I7015" t="s">
        <v>129</v>
      </c>
      <c r="J7015" t="s">
        <v>130</v>
      </c>
      <c r="K7015" t="s">
        <v>131</v>
      </c>
      <c r="L7015" t="s">
        <v>19179</v>
      </c>
      <c r="M7015" t="s">
        <v>19180</v>
      </c>
      <c r="N7015">
        <v>2.0411111110000002</v>
      </c>
      <c r="O7015">
        <v>0</v>
      </c>
      <c r="P7015">
        <v>22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44.904443999999998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2777600</v>
      </c>
      <c r="B7016">
        <v>1</v>
      </c>
      <c r="C7016" t="s">
        <v>76</v>
      </c>
      <c r="D7016" t="s">
        <v>93</v>
      </c>
      <c r="E7016" t="s">
        <v>145</v>
      </c>
      <c r="F7016" t="s">
        <v>19181</v>
      </c>
      <c r="G7016" t="s">
        <v>150</v>
      </c>
      <c r="H7016" t="s">
        <v>46</v>
      </c>
      <c r="I7016" t="s">
        <v>129</v>
      </c>
      <c r="J7016" t="s">
        <v>130</v>
      </c>
      <c r="K7016" t="s">
        <v>131</v>
      </c>
      <c r="L7016" t="s">
        <v>19182</v>
      </c>
      <c r="M7016" t="s">
        <v>19183</v>
      </c>
      <c r="N7016">
        <v>1.572777777</v>
      </c>
      <c r="O7016">
        <v>0</v>
      </c>
      <c r="P7016">
        <v>2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3.145556</v>
      </c>
      <c r="W7016">
        <v>0</v>
      </c>
      <c r="X7016">
        <v>0</v>
      </c>
      <c r="Y7016">
        <v>0</v>
      </c>
      <c r="Z7016">
        <v>0</v>
      </c>
    </row>
    <row r="7017" spans="1:26" x14ac:dyDescent="0.3">
      <c r="A7017">
        <v>2777609</v>
      </c>
      <c r="B7017">
        <v>1</v>
      </c>
      <c r="C7017" t="s">
        <v>76</v>
      </c>
      <c r="D7017" t="s">
        <v>95</v>
      </c>
      <c r="E7017" t="s">
        <v>126</v>
      </c>
      <c r="F7017" t="s">
        <v>19184</v>
      </c>
      <c r="G7017" t="s">
        <v>128</v>
      </c>
      <c r="H7017" t="s">
        <v>46</v>
      </c>
      <c r="I7017" t="s">
        <v>129</v>
      </c>
      <c r="J7017" t="s">
        <v>130</v>
      </c>
      <c r="K7017" t="s">
        <v>131</v>
      </c>
      <c r="L7017" t="s">
        <v>19185</v>
      </c>
      <c r="M7017" t="s">
        <v>19186</v>
      </c>
      <c r="N7017">
        <v>0.98583333299999998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9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8.8725000000000005</v>
      </c>
    </row>
    <row r="7018" spans="1:26" x14ac:dyDescent="0.3">
      <c r="A7018">
        <v>2777611</v>
      </c>
      <c r="B7018">
        <v>1</v>
      </c>
      <c r="C7018" t="s">
        <v>76</v>
      </c>
      <c r="D7018" t="s">
        <v>103</v>
      </c>
      <c r="E7018" t="s">
        <v>167</v>
      </c>
      <c r="F7018" t="s">
        <v>19187</v>
      </c>
      <c r="G7018" t="s">
        <v>160</v>
      </c>
      <c r="H7018" t="s">
        <v>46</v>
      </c>
      <c r="I7018" t="s">
        <v>129</v>
      </c>
      <c r="J7018" t="s">
        <v>130</v>
      </c>
      <c r="K7018" t="s">
        <v>131</v>
      </c>
      <c r="L7018" t="s">
        <v>19188</v>
      </c>
      <c r="M7018" t="s">
        <v>19189</v>
      </c>
      <c r="N7018">
        <v>0.63138888800000004</v>
      </c>
      <c r="O7018">
        <v>0</v>
      </c>
      <c r="P7018">
        <v>0</v>
      </c>
      <c r="Q7018">
        <v>0</v>
      </c>
      <c r="R7018">
        <v>264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166.686666</v>
      </c>
      <c r="Y7018">
        <v>0</v>
      </c>
      <c r="Z7018">
        <v>0</v>
      </c>
    </row>
    <row r="7019" spans="1:26" x14ac:dyDescent="0.3">
      <c r="A7019">
        <v>2777618</v>
      </c>
      <c r="B7019">
        <v>1</v>
      </c>
      <c r="C7019" t="s">
        <v>76</v>
      </c>
      <c r="D7019" t="s">
        <v>92</v>
      </c>
      <c r="E7019" t="s">
        <v>126</v>
      </c>
      <c r="F7019" t="s">
        <v>18006</v>
      </c>
      <c r="G7019" t="s">
        <v>135</v>
      </c>
      <c r="H7019" t="s">
        <v>46</v>
      </c>
      <c r="I7019" t="s">
        <v>129</v>
      </c>
      <c r="J7019" t="s">
        <v>130</v>
      </c>
      <c r="K7019" t="s">
        <v>131</v>
      </c>
      <c r="L7019" t="s">
        <v>19190</v>
      </c>
      <c r="M7019" t="s">
        <v>19191</v>
      </c>
      <c r="N7019">
        <v>6.6111111109999996</v>
      </c>
      <c r="O7019">
        <v>0</v>
      </c>
      <c r="P7019">
        <v>0</v>
      </c>
      <c r="Q7019">
        <v>0</v>
      </c>
      <c r="R7019">
        <v>47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310.72222199999999</v>
      </c>
      <c r="Y7019">
        <v>0</v>
      </c>
      <c r="Z7019">
        <v>0</v>
      </c>
    </row>
    <row r="7020" spans="1:26" x14ac:dyDescent="0.3">
      <c r="A7020">
        <v>2777620</v>
      </c>
      <c r="B7020">
        <v>1</v>
      </c>
      <c r="C7020" t="s">
        <v>76</v>
      </c>
      <c r="D7020" t="s">
        <v>99</v>
      </c>
      <c r="E7020" t="s">
        <v>153</v>
      </c>
      <c r="F7020" t="s">
        <v>19192</v>
      </c>
      <c r="G7020" t="s">
        <v>249</v>
      </c>
      <c r="H7020" t="s">
        <v>46</v>
      </c>
      <c r="I7020" t="s">
        <v>129</v>
      </c>
      <c r="J7020" t="s">
        <v>130</v>
      </c>
      <c r="K7020" t="s">
        <v>131</v>
      </c>
      <c r="L7020" t="s">
        <v>19193</v>
      </c>
      <c r="M7020" t="s">
        <v>19194</v>
      </c>
      <c r="N7020">
        <v>3.6466666659999998</v>
      </c>
      <c r="O7020">
        <v>0</v>
      </c>
      <c r="P7020">
        <v>1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3.6466669999999999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2777621</v>
      </c>
      <c r="B7021">
        <v>1</v>
      </c>
      <c r="C7021" t="s">
        <v>76</v>
      </c>
      <c r="D7021" t="s">
        <v>101</v>
      </c>
      <c r="E7021" t="s">
        <v>126</v>
      </c>
      <c r="F7021" t="s">
        <v>19195</v>
      </c>
      <c r="G7021" t="s">
        <v>160</v>
      </c>
      <c r="H7021" t="s">
        <v>46</v>
      </c>
      <c r="I7021" t="s">
        <v>129</v>
      </c>
      <c r="J7021" t="s">
        <v>130</v>
      </c>
      <c r="K7021" t="s">
        <v>131</v>
      </c>
      <c r="L7021" t="s">
        <v>19196</v>
      </c>
      <c r="M7021" t="s">
        <v>19197</v>
      </c>
      <c r="N7021">
        <v>2.6911111110000001</v>
      </c>
      <c r="O7021">
        <v>0</v>
      </c>
      <c r="P7021">
        <v>64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172.231111</v>
      </c>
      <c r="W7021">
        <v>0</v>
      </c>
      <c r="X7021">
        <v>0</v>
      </c>
      <c r="Y7021">
        <v>0</v>
      </c>
      <c r="Z7021">
        <v>0</v>
      </c>
    </row>
    <row r="7022" spans="1:26" x14ac:dyDescent="0.3">
      <c r="A7022">
        <v>2777629</v>
      </c>
      <c r="B7022">
        <v>1</v>
      </c>
      <c r="C7022" t="s">
        <v>76</v>
      </c>
      <c r="D7022" t="s">
        <v>97</v>
      </c>
      <c r="E7022" t="s">
        <v>153</v>
      </c>
      <c r="F7022" t="s">
        <v>19198</v>
      </c>
      <c r="G7022" t="s">
        <v>155</v>
      </c>
      <c r="H7022" t="s">
        <v>46</v>
      </c>
      <c r="I7022" t="s">
        <v>129</v>
      </c>
      <c r="J7022" t="s">
        <v>130</v>
      </c>
      <c r="K7022" t="s">
        <v>131</v>
      </c>
      <c r="L7022" t="s">
        <v>19199</v>
      </c>
      <c r="M7022" t="s">
        <v>19200</v>
      </c>
      <c r="N7022">
        <v>2.474722222</v>
      </c>
      <c r="O7022">
        <v>0</v>
      </c>
      <c r="P7022">
        <v>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4.9494439999999997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2777633</v>
      </c>
      <c r="B7023">
        <v>1</v>
      </c>
      <c r="C7023" t="s">
        <v>76</v>
      </c>
      <c r="D7023" t="s">
        <v>103</v>
      </c>
      <c r="E7023" t="s">
        <v>126</v>
      </c>
      <c r="F7023" t="s">
        <v>19201</v>
      </c>
      <c r="G7023" t="s">
        <v>160</v>
      </c>
      <c r="H7023" t="s">
        <v>46</v>
      </c>
      <c r="I7023" t="s">
        <v>129</v>
      </c>
      <c r="J7023" t="s">
        <v>130</v>
      </c>
      <c r="K7023" t="s">
        <v>131</v>
      </c>
      <c r="L7023" t="s">
        <v>19202</v>
      </c>
      <c r="M7023" t="s">
        <v>19203</v>
      </c>
      <c r="N7023">
        <v>0.69861111099999995</v>
      </c>
      <c r="O7023">
        <v>0</v>
      </c>
      <c r="P7023">
        <v>0</v>
      </c>
      <c r="Q7023">
        <v>0</v>
      </c>
      <c r="R7023">
        <v>32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22.355556</v>
      </c>
      <c r="Y7023">
        <v>0</v>
      </c>
      <c r="Z7023">
        <v>0</v>
      </c>
    </row>
    <row r="7024" spans="1:26" x14ac:dyDescent="0.3">
      <c r="A7024">
        <v>2777635</v>
      </c>
      <c r="B7024">
        <v>1</v>
      </c>
      <c r="C7024" t="s">
        <v>76</v>
      </c>
      <c r="D7024" t="s">
        <v>96</v>
      </c>
      <c r="E7024" t="s">
        <v>153</v>
      </c>
      <c r="F7024" t="s">
        <v>19204</v>
      </c>
      <c r="G7024" t="s">
        <v>249</v>
      </c>
      <c r="H7024" t="s">
        <v>46</v>
      </c>
      <c r="I7024" t="s">
        <v>129</v>
      </c>
      <c r="J7024" t="s">
        <v>130</v>
      </c>
      <c r="K7024" t="s">
        <v>131</v>
      </c>
      <c r="L7024" t="s">
        <v>19205</v>
      </c>
      <c r="M7024" t="s">
        <v>19206</v>
      </c>
      <c r="N7024">
        <v>1.0425</v>
      </c>
      <c r="O7024">
        <v>0</v>
      </c>
      <c r="P7024">
        <v>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1.0425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2777634</v>
      </c>
      <c r="B7025">
        <v>1</v>
      </c>
      <c r="C7025" t="s">
        <v>76</v>
      </c>
      <c r="D7025" t="s">
        <v>91</v>
      </c>
      <c r="E7025" t="s">
        <v>167</v>
      </c>
      <c r="F7025" t="s">
        <v>5332</v>
      </c>
      <c r="G7025" t="s">
        <v>160</v>
      </c>
      <c r="H7025" t="s">
        <v>46</v>
      </c>
      <c r="I7025" t="s">
        <v>129</v>
      </c>
      <c r="J7025" t="s">
        <v>130</v>
      </c>
      <c r="K7025" t="s">
        <v>131</v>
      </c>
      <c r="L7025" t="s">
        <v>19207</v>
      </c>
      <c r="M7025" t="s">
        <v>19208</v>
      </c>
      <c r="N7025">
        <v>1.051388888</v>
      </c>
      <c r="O7025">
        <v>0</v>
      </c>
      <c r="P7025">
        <v>131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137.731944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2777601</v>
      </c>
      <c r="B7026">
        <v>1</v>
      </c>
      <c r="C7026" t="s">
        <v>76</v>
      </c>
      <c r="D7026" t="s">
        <v>84</v>
      </c>
      <c r="E7026" t="s">
        <v>153</v>
      </c>
      <c r="F7026" t="s">
        <v>18506</v>
      </c>
      <c r="G7026" t="s">
        <v>155</v>
      </c>
      <c r="H7026" t="s">
        <v>46</v>
      </c>
      <c r="I7026" t="s">
        <v>129</v>
      </c>
      <c r="J7026" t="s">
        <v>130</v>
      </c>
      <c r="K7026" t="s">
        <v>131</v>
      </c>
      <c r="L7026" t="s">
        <v>19209</v>
      </c>
      <c r="M7026" t="s">
        <v>19210</v>
      </c>
      <c r="N7026">
        <v>3.6047222219999999</v>
      </c>
      <c r="O7026">
        <v>0</v>
      </c>
      <c r="P7026">
        <v>27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97.327500000000001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2777637</v>
      </c>
      <c r="B7027">
        <v>1</v>
      </c>
      <c r="C7027" t="s">
        <v>77</v>
      </c>
      <c r="D7027" t="s">
        <v>124</v>
      </c>
      <c r="E7027" t="s">
        <v>153</v>
      </c>
      <c r="F7027" t="s">
        <v>19211</v>
      </c>
      <c r="G7027" t="s">
        <v>155</v>
      </c>
      <c r="H7027" t="s">
        <v>46</v>
      </c>
      <c r="I7027" t="s">
        <v>129</v>
      </c>
      <c r="J7027" t="s">
        <v>130</v>
      </c>
      <c r="K7027" t="s">
        <v>131</v>
      </c>
      <c r="L7027" t="s">
        <v>19212</v>
      </c>
      <c r="M7027" t="s">
        <v>19213</v>
      </c>
      <c r="N7027">
        <v>2.4586111110000002</v>
      </c>
      <c r="O7027">
        <v>0</v>
      </c>
      <c r="P7027">
        <v>8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19.668889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2777641</v>
      </c>
      <c r="B7028">
        <v>1</v>
      </c>
      <c r="C7028" t="s">
        <v>76</v>
      </c>
      <c r="D7028" t="s">
        <v>87</v>
      </c>
      <c r="E7028" t="s">
        <v>222</v>
      </c>
      <c r="F7028" t="s">
        <v>16669</v>
      </c>
      <c r="G7028" t="s">
        <v>199</v>
      </c>
      <c r="H7028" t="s">
        <v>47</v>
      </c>
      <c r="I7028" t="s">
        <v>129</v>
      </c>
      <c r="J7028" t="s">
        <v>130</v>
      </c>
      <c r="K7028" t="s">
        <v>131</v>
      </c>
      <c r="L7028" t="s">
        <v>19214</v>
      </c>
      <c r="M7028" t="s">
        <v>19215</v>
      </c>
      <c r="N7028">
        <v>0.18416666600000001</v>
      </c>
      <c r="O7028">
        <v>0</v>
      </c>
      <c r="P7028">
        <v>0</v>
      </c>
      <c r="Q7028">
        <v>58</v>
      </c>
      <c r="R7028">
        <v>588</v>
      </c>
      <c r="S7028">
        <v>0</v>
      </c>
      <c r="T7028">
        <v>0</v>
      </c>
      <c r="U7028">
        <v>0</v>
      </c>
      <c r="V7028">
        <v>0</v>
      </c>
      <c r="W7028">
        <v>10.681666999999999</v>
      </c>
      <c r="X7028">
        <v>108.29</v>
      </c>
      <c r="Y7028">
        <v>0</v>
      </c>
      <c r="Z7028">
        <v>0</v>
      </c>
    </row>
    <row r="7029" spans="1:26" x14ac:dyDescent="0.3">
      <c r="A7029">
        <v>2777642</v>
      </c>
      <c r="B7029">
        <v>1</v>
      </c>
      <c r="C7029" t="s">
        <v>76</v>
      </c>
      <c r="D7029" t="s">
        <v>84</v>
      </c>
      <c r="E7029" t="s">
        <v>167</v>
      </c>
      <c r="F7029" t="s">
        <v>19216</v>
      </c>
      <c r="G7029" t="s">
        <v>160</v>
      </c>
      <c r="H7029" t="s">
        <v>46</v>
      </c>
      <c r="I7029" t="s">
        <v>129</v>
      </c>
      <c r="J7029" t="s">
        <v>130</v>
      </c>
      <c r="K7029" t="s">
        <v>131</v>
      </c>
      <c r="L7029" t="s">
        <v>19217</v>
      </c>
      <c r="M7029" t="s">
        <v>19218</v>
      </c>
      <c r="N7029">
        <v>0.83250000000000002</v>
      </c>
      <c r="O7029">
        <v>0</v>
      </c>
      <c r="P7029">
        <v>356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296.37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2777647</v>
      </c>
      <c r="B7030">
        <v>1</v>
      </c>
      <c r="C7030" t="s">
        <v>76</v>
      </c>
      <c r="D7030" t="s">
        <v>90</v>
      </c>
      <c r="E7030" t="s">
        <v>167</v>
      </c>
      <c r="F7030" t="s">
        <v>19219</v>
      </c>
      <c r="G7030" t="s">
        <v>160</v>
      </c>
      <c r="H7030" t="s">
        <v>46</v>
      </c>
      <c r="I7030" t="s">
        <v>129</v>
      </c>
      <c r="J7030" t="s">
        <v>130</v>
      </c>
      <c r="K7030" t="s">
        <v>131</v>
      </c>
      <c r="L7030" t="s">
        <v>19220</v>
      </c>
      <c r="M7030" t="s">
        <v>19221</v>
      </c>
      <c r="N7030">
        <v>0.34222222200000002</v>
      </c>
      <c r="O7030">
        <v>0</v>
      </c>
      <c r="P7030">
        <v>111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37.986666999999997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2777650</v>
      </c>
      <c r="B7031">
        <v>1</v>
      </c>
      <c r="C7031" t="s">
        <v>77</v>
      </c>
      <c r="D7031" t="s">
        <v>113</v>
      </c>
      <c r="E7031" t="s">
        <v>167</v>
      </c>
      <c r="F7031" t="s">
        <v>9924</v>
      </c>
      <c r="G7031" t="s">
        <v>195</v>
      </c>
      <c r="H7031" t="s">
        <v>46</v>
      </c>
      <c r="I7031" t="s">
        <v>129</v>
      </c>
      <c r="J7031" t="s">
        <v>130</v>
      </c>
      <c r="K7031" t="s">
        <v>131</v>
      </c>
      <c r="L7031" t="s">
        <v>19222</v>
      </c>
      <c r="M7031" t="s">
        <v>19223</v>
      </c>
      <c r="N7031">
        <v>0.82611111100000001</v>
      </c>
      <c r="O7031">
        <v>0</v>
      </c>
      <c r="P7031">
        <v>0</v>
      </c>
      <c r="Q7031">
        <v>0</v>
      </c>
      <c r="R7031">
        <v>227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187.52722199999999</v>
      </c>
      <c r="Y7031">
        <v>0</v>
      </c>
      <c r="Z7031">
        <v>0</v>
      </c>
    </row>
    <row r="7032" spans="1:26" x14ac:dyDescent="0.3">
      <c r="A7032">
        <v>2777660</v>
      </c>
      <c r="B7032">
        <v>1</v>
      </c>
      <c r="C7032" t="s">
        <v>77</v>
      </c>
      <c r="D7032" t="s">
        <v>110</v>
      </c>
      <c r="E7032" t="s">
        <v>153</v>
      </c>
      <c r="F7032" t="s">
        <v>19224</v>
      </c>
      <c r="G7032" t="s">
        <v>249</v>
      </c>
      <c r="H7032" t="s">
        <v>46</v>
      </c>
      <c r="I7032" t="s">
        <v>129</v>
      </c>
      <c r="J7032" t="s">
        <v>130</v>
      </c>
      <c r="K7032" t="s">
        <v>131</v>
      </c>
      <c r="L7032" t="s">
        <v>19225</v>
      </c>
      <c r="M7032" t="s">
        <v>19226</v>
      </c>
      <c r="N7032">
        <v>1.997777777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1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1.9977780000000001</v>
      </c>
    </row>
    <row r="7033" spans="1:26" x14ac:dyDescent="0.3">
      <c r="A7033">
        <v>2777668</v>
      </c>
      <c r="B7033">
        <v>1</v>
      </c>
      <c r="C7033" t="s">
        <v>76</v>
      </c>
      <c r="D7033" t="s">
        <v>84</v>
      </c>
      <c r="E7033" t="s">
        <v>153</v>
      </c>
      <c r="F7033" t="s">
        <v>12853</v>
      </c>
      <c r="G7033" t="s">
        <v>155</v>
      </c>
      <c r="H7033" t="s">
        <v>46</v>
      </c>
      <c r="I7033" t="s">
        <v>129</v>
      </c>
      <c r="J7033" t="s">
        <v>130</v>
      </c>
      <c r="K7033" t="s">
        <v>131</v>
      </c>
      <c r="L7033" t="s">
        <v>19227</v>
      </c>
      <c r="M7033" t="s">
        <v>19228</v>
      </c>
      <c r="N7033">
        <v>3.2916666659999998</v>
      </c>
      <c r="O7033">
        <v>0</v>
      </c>
      <c r="P7033">
        <v>8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26.333333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2777665</v>
      </c>
      <c r="B7034">
        <v>1</v>
      </c>
      <c r="C7034" t="s">
        <v>76</v>
      </c>
      <c r="D7034" t="s">
        <v>91</v>
      </c>
      <c r="E7034" t="s">
        <v>126</v>
      </c>
      <c r="F7034" t="s">
        <v>19229</v>
      </c>
      <c r="G7034" t="s">
        <v>160</v>
      </c>
      <c r="H7034" t="s">
        <v>46</v>
      </c>
      <c r="I7034" t="s">
        <v>129</v>
      </c>
      <c r="J7034" t="s">
        <v>130</v>
      </c>
      <c r="K7034" t="s">
        <v>131</v>
      </c>
      <c r="L7034" t="s">
        <v>19230</v>
      </c>
      <c r="M7034" t="s">
        <v>19231</v>
      </c>
      <c r="N7034">
        <v>0.62749999999999995</v>
      </c>
      <c r="O7034">
        <v>0</v>
      </c>
      <c r="P7034">
        <v>0</v>
      </c>
      <c r="Q7034">
        <v>0</v>
      </c>
      <c r="R7034">
        <v>89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55.847499999999997</v>
      </c>
      <c r="Y7034">
        <v>0</v>
      </c>
      <c r="Z7034">
        <v>0</v>
      </c>
    </row>
    <row r="7035" spans="1:26" x14ac:dyDescent="0.3">
      <c r="A7035">
        <v>2777671</v>
      </c>
      <c r="B7035">
        <v>1</v>
      </c>
      <c r="C7035" t="s">
        <v>77</v>
      </c>
      <c r="D7035" t="s">
        <v>115</v>
      </c>
      <c r="E7035" t="s">
        <v>126</v>
      </c>
      <c r="F7035" t="s">
        <v>19232</v>
      </c>
      <c r="G7035" t="s">
        <v>160</v>
      </c>
      <c r="H7035" t="s">
        <v>46</v>
      </c>
      <c r="I7035" t="s">
        <v>129</v>
      </c>
      <c r="J7035" t="s">
        <v>130</v>
      </c>
      <c r="K7035" t="s">
        <v>131</v>
      </c>
      <c r="L7035" t="s">
        <v>19233</v>
      </c>
      <c r="M7035" t="s">
        <v>19234</v>
      </c>
      <c r="N7035">
        <v>0.96972222200000002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45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43.637500000000003</v>
      </c>
    </row>
    <row r="7036" spans="1:26" x14ac:dyDescent="0.3">
      <c r="A7036">
        <v>2777679</v>
      </c>
      <c r="B7036">
        <v>1</v>
      </c>
      <c r="C7036" t="s">
        <v>76</v>
      </c>
      <c r="D7036" t="s">
        <v>103</v>
      </c>
      <c r="E7036" t="s">
        <v>126</v>
      </c>
      <c r="F7036" t="s">
        <v>19235</v>
      </c>
      <c r="G7036" t="s">
        <v>160</v>
      </c>
      <c r="H7036" t="s">
        <v>46</v>
      </c>
      <c r="I7036" t="s">
        <v>129</v>
      </c>
      <c r="J7036" t="s">
        <v>130</v>
      </c>
      <c r="K7036" t="s">
        <v>131</v>
      </c>
      <c r="L7036" t="s">
        <v>19236</v>
      </c>
      <c r="M7036" t="s">
        <v>19237</v>
      </c>
      <c r="N7036">
        <v>0.97555555500000002</v>
      </c>
      <c r="O7036">
        <v>0</v>
      </c>
      <c r="P7036">
        <v>0</v>
      </c>
      <c r="Q7036">
        <v>0</v>
      </c>
      <c r="R7036">
        <v>46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44.875556000000003</v>
      </c>
      <c r="Y7036">
        <v>0</v>
      </c>
      <c r="Z7036">
        <v>0</v>
      </c>
    </row>
    <row r="7037" spans="1:26" x14ac:dyDescent="0.3">
      <c r="A7037">
        <v>2777682</v>
      </c>
      <c r="B7037">
        <v>1</v>
      </c>
      <c r="C7037" t="s">
        <v>77</v>
      </c>
      <c r="D7037" t="s">
        <v>114</v>
      </c>
      <c r="E7037" t="s">
        <v>167</v>
      </c>
      <c r="F7037" t="s">
        <v>19238</v>
      </c>
      <c r="G7037" t="s">
        <v>160</v>
      </c>
      <c r="H7037" t="s">
        <v>46</v>
      </c>
      <c r="I7037" t="s">
        <v>129</v>
      </c>
      <c r="J7037" t="s">
        <v>130</v>
      </c>
      <c r="K7037" t="s">
        <v>131</v>
      </c>
      <c r="L7037" t="s">
        <v>19239</v>
      </c>
      <c r="M7037" t="s">
        <v>19240</v>
      </c>
      <c r="N7037">
        <v>0.51027777699999999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15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7.6541670000000002</v>
      </c>
    </row>
    <row r="7038" spans="1:26" x14ac:dyDescent="0.3">
      <c r="A7038">
        <v>2777685</v>
      </c>
      <c r="B7038">
        <v>1</v>
      </c>
      <c r="C7038" t="s">
        <v>76</v>
      </c>
      <c r="D7038" t="s">
        <v>99</v>
      </c>
      <c r="E7038" t="s">
        <v>153</v>
      </c>
      <c r="F7038" t="s">
        <v>19241</v>
      </c>
      <c r="G7038" t="s">
        <v>155</v>
      </c>
      <c r="H7038" t="s">
        <v>46</v>
      </c>
      <c r="I7038" t="s">
        <v>129</v>
      </c>
      <c r="J7038" t="s">
        <v>130</v>
      </c>
      <c r="K7038" t="s">
        <v>131</v>
      </c>
      <c r="L7038" t="s">
        <v>19242</v>
      </c>
      <c r="M7038" t="s">
        <v>19243</v>
      </c>
      <c r="N7038">
        <v>1.5149999999999999</v>
      </c>
      <c r="O7038">
        <v>0</v>
      </c>
      <c r="P7038">
        <v>2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3.03</v>
      </c>
      <c r="W7038">
        <v>0</v>
      </c>
      <c r="X7038">
        <v>0</v>
      </c>
      <c r="Y7038">
        <v>0</v>
      </c>
      <c r="Z7038">
        <v>0</v>
      </c>
    </row>
    <row r="7039" spans="1:26" x14ac:dyDescent="0.3">
      <c r="A7039">
        <v>2777688</v>
      </c>
      <c r="B7039">
        <v>1</v>
      </c>
      <c r="C7039" t="s">
        <v>76</v>
      </c>
      <c r="D7039" t="s">
        <v>86</v>
      </c>
      <c r="E7039" t="s">
        <v>145</v>
      </c>
      <c r="F7039" t="s">
        <v>19244</v>
      </c>
      <c r="G7039" t="s">
        <v>150</v>
      </c>
      <c r="H7039" t="s">
        <v>46</v>
      </c>
      <c r="I7039" t="s">
        <v>129</v>
      </c>
      <c r="J7039" t="s">
        <v>130</v>
      </c>
      <c r="K7039" t="s">
        <v>131</v>
      </c>
      <c r="L7039" t="s">
        <v>19245</v>
      </c>
      <c r="M7039" t="s">
        <v>19246</v>
      </c>
      <c r="N7039">
        <v>2.0405555550000001</v>
      </c>
      <c r="O7039">
        <v>0</v>
      </c>
      <c r="P7039">
        <v>47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95.906110999999996</v>
      </c>
      <c r="W7039">
        <v>0</v>
      </c>
      <c r="X7039">
        <v>0</v>
      </c>
      <c r="Y7039">
        <v>0</v>
      </c>
      <c r="Z7039">
        <v>0</v>
      </c>
    </row>
    <row r="7040" spans="1:26" x14ac:dyDescent="0.3">
      <c r="A7040">
        <v>2777693</v>
      </c>
      <c r="B7040">
        <v>1</v>
      </c>
      <c r="C7040" t="s">
        <v>77</v>
      </c>
      <c r="D7040" t="s">
        <v>118</v>
      </c>
      <c r="E7040" t="s">
        <v>163</v>
      </c>
      <c r="F7040" t="s">
        <v>19247</v>
      </c>
      <c r="G7040" t="s">
        <v>199</v>
      </c>
      <c r="H7040" t="s">
        <v>47</v>
      </c>
      <c r="I7040" t="s">
        <v>129</v>
      </c>
      <c r="J7040" t="s">
        <v>130</v>
      </c>
      <c r="K7040" t="s">
        <v>131</v>
      </c>
      <c r="L7040" t="s">
        <v>19248</v>
      </c>
      <c r="M7040" t="s">
        <v>19249</v>
      </c>
      <c r="N7040">
        <v>1.833611111</v>
      </c>
      <c r="O7040">
        <v>2</v>
      </c>
      <c r="P7040">
        <v>16</v>
      </c>
      <c r="Q7040">
        <v>1</v>
      </c>
      <c r="R7040">
        <v>80</v>
      </c>
      <c r="S7040">
        <v>0</v>
      </c>
      <c r="T7040">
        <v>0</v>
      </c>
      <c r="U7040">
        <v>3.6672220000000002</v>
      </c>
      <c r="V7040">
        <v>29.337778</v>
      </c>
      <c r="W7040">
        <v>1.8336110000000001</v>
      </c>
      <c r="X7040">
        <v>146.68888899999999</v>
      </c>
      <c r="Y7040">
        <v>0</v>
      </c>
      <c r="Z7040">
        <v>0</v>
      </c>
    </row>
    <row r="7041" spans="1:26" x14ac:dyDescent="0.3">
      <c r="A7041">
        <v>2777758</v>
      </c>
      <c r="B7041">
        <v>1</v>
      </c>
      <c r="C7041" t="s">
        <v>76</v>
      </c>
      <c r="D7041" t="s">
        <v>81</v>
      </c>
      <c r="E7041" t="s">
        <v>163</v>
      </c>
      <c r="F7041" t="s">
        <v>19250</v>
      </c>
      <c r="G7041" t="s">
        <v>2917</v>
      </c>
      <c r="H7041" t="s">
        <v>47</v>
      </c>
      <c r="I7041" t="s">
        <v>129</v>
      </c>
      <c r="J7041" t="s">
        <v>130</v>
      </c>
      <c r="K7041" t="s">
        <v>131</v>
      </c>
      <c r="L7041" t="s">
        <v>19251</v>
      </c>
      <c r="M7041" t="s">
        <v>19252</v>
      </c>
      <c r="N7041">
        <v>3.6916666660000002</v>
      </c>
      <c r="O7041">
        <v>1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3.6916669999999998</v>
      </c>
      <c r="V7041">
        <v>0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2777702</v>
      </c>
      <c r="B7042">
        <v>1</v>
      </c>
      <c r="C7042" t="s">
        <v>76</v>
      </c>
      <c r="D7042" t="s">
        <v>85</v>
      </c>
      <c r="E7042" t="s">
        <v>163</v>
      </c>
      <c r="F7042" t="s">
        <v>19253</v>
      </c>
      <c r="G7042" t="s">
        <v>199</v>
      </c>
      <c r="H7042" t="s">
        <v>47</v>
      </c>
      <c r="I7042" t="s">
        <v>339</v>
      </c>
      <c r="J7042" t="s">
        <v>130</v>
      </c>
      <c r="K7042" t="s">
        <v>131</v>
      </c>
      <c r="L7042" t="s">
        <v>19254</v>
      </c>
      <c r="M7042" t="s">
        <v>19255</v>
      </c>
      <c r="N7042">
        <v>5.5555550000000002E-3</v>
      </c>
      <c r="O7042">
        <v>11</v>
      </c>
      <c r="P7042">
        <v>483</v>
      </c>
      <c r="Q7042">
        <v>0</v>
      </c>
      <c r="R7042">
        <v>0</v>
      </c>
      <c r="S7042">
        <v>0</v>
      </c>
      <c r="T7042">
        <v>0</v>
      </c>
      <c r="U7042">
        <v>6.1110999999999999E-2</v>
      </c>
      <c r="V7042">
        <v>2.6833330000000002</v>
      </c>
      <c r="W7042">
        <v>0</v>
      </c>
      <c r="X7042">
        <v>0</v>
      </c>
      <c r="Y7042">
        <v>0</v>
      </c>
      <c r="Z7042">
        <v>0</v>
      </c>
    </row>
    <row r="7043" spans="1:26" x14ac:dyDescent="0.3">
      <c r="A7043">
        <v>2777705</v>
      </c>
      <c r="B7043">
        <v>1</v>
      </c>
      <c r="C7043" t="s">
        <v>76</v>
      </c>
      <c r="D7043" t="s">
        <v>86</v>
      </c>
      <c r="E7043" t="s">
        <v>126</v>
      </c>
      <c r="F7043" t="s">
        <v>19256</v>
      </c>
      <c r="G7043" t="s">
        <v>128</v>
      </c>
      <c r="H7043" t="s">
        <v>46</v>
      </c>
      <c r="I7043" t="s">
        <v>129</v>
      </c>
      <c r="J7043" t="s">
        <v>130</v>
      </c>
      <c r="K7043" t="s">
        <v>131</v>
      </c>
      <c r="L7043" t="s">
        <v>19257</v>
      </c>
      <c r="M7043" t="s">
        <v>19258</v>
      </c>
      <c r="N7043">
        <v>1.621388888</v>
      </c>
      <c r="O7043">
        <v>0</v>
      </c>
      <c r="P7043">
        <v>50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81.069444000000004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2777703</v>
      </c>
      <c r="B7044">
        <v>1</v>
      </c>
      <c r="C7044" t="s">
        <v>76</v>
      </c>
      <c r="D7044" t="s">
        <v>78</v>
      </c>
      <c r="E7044" t="s">
        <v>145</v>
      </c>
      <c r="F7044" t="s">
        <v>19259</v>
      </c>
      <c r="G7044" t="s">
        <v>578</v>
      </c>
      <c r="H7044" t="s">
        <v>46</v>
      </c>
      <c r="I7044" t="s">
        <v>129</v>
      </c>
      <c r="J7044" t="s">
        <v>130</v>
      </c>
      <c r="K7044" t="s">
        <v>131</v>
      </c>
      <c r="L7044" t="s">
        <v>19260</v>
      </c>
      <c r="M7044" t="s">
        <v>19261</v>
      </c>
      <c r="N7044">
        <v>1.8372222220000001</v>
      </c>
      <c r="O7044">
        <v>0</v>
      </c>
      <c r="P7044">
        <v>50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91.861110999999994</v>
      </c>
      <c r="W7044">
        <v>0</v>
      </c>
      <c r="X7044">
        <v>0</v>
      </c>
      <c r="Y7044">
        <v>0</v>
      </c>
      <c r="Z7044">
        <v>0</v>
      </c>
    </row>
    <row r="7045" spans="1:26" x14ac:dyDescent="0.3">
      <c r="A7045">
        <v>2777708</v>
      </c>
      <c r="B7045">
        <v>1</v>
      </c>
      <c r="C7045" t="s">
        <v>76</v>
      </c>
      <c r="D7045" t="s">
        <v>98</v>
      </c>
      <c r="E7045" t="s">
        <v>167</v>
      </c>
      <c r="F7045" t="s">
        <v>19262</v>
      </c>
      <c r="G7045" t="s">
        <v>160</v>
      </c>
      <c r="H7045" t="s">
        <v>46</v>
      </c>
      <c r="I7045" t="s">
        <v>129</v>
      </c>
      <c r="J7045" t="s">
        <v>130</v>
      </c>
      <c r="K7045" t="s">
        <v>131</v>
      </c>
      <c r="L7045" t="s">
        <v>19263</v>
      </c>
      <c r="M7045" t="s">
        <v>19264</v>
      </c>
      <c r="N7045">
        <v>0.66194444399999997</v>
      </c>
      <c r="O7045">
        <v>0</v>
      </c>
      <c r="P7045">
        <v>0</v>
      </c>
      <c r="Q7045">
        <v>0</v>
      </c>
      <c r="R7045">
        <v>117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77.447500000000005</v>
      </c>
      <c r="Y7045">
        <v>0</v>
      </c>
      <c r="Z7045">
        <v>0</v>
      </c>
    </row>
    <row r="7046" spans="1:26" x14ac:dyDescent="0.3">
      <c r="A7046">
        <v>2777710</v>
      </c>
      <c r="B7046">
        <v>1</v>
      </c>
      <c r="C7046" t="s">
        <v>76</v>
      </c>
      <c r="D7046" t="s">
        <v>79</v>
      </c>
      <c r="E7046" t="s">
        <v>138</v>
      </c>
      <c r="F7046" t="s">
        <v>19265</v>
      </c>
      <c r="G7046" t="s">
        <v>199</v>
      </c>
      <c r="H7046" t="s">
        <v>47</v>
      </c>
      <c r="I7046" t="s">
        <v>129</v>
      </c>
      <c r="J7046" t="s">
        <v>130</v>
      </c>
      <c r="K7046" t="s">
        <v>131</v>
      </c>
      <c r="L7046" t="s">
        <v>19266</v>
      </c>
      <c r="M7046" t="s">
        <v>19267</v>
      </c>
      <c r="N7046">
        <v>0.21305555500000001</v>
      </c>
      <c r="O7046">
        <v>5</v>
      </c>
      <c r="P7046">
        <v>12542</v>
      </c>
      <c r="Q7046">
        <v>0</v>
      </c>
      <c r="R7046">
        <v>0</v>
      </c>
      <c r="S7046">
        <v>0</v>
      </c>
      <c r="T7046">
        <v>0</v>
      </c>
      <c r="U7046">
        <v>1.0652779999999999</v>
      </c>
      <c r="V7046">
        <v>2672.1427709999998</v>
      </c>
      <c r="W7046">
        <v>0</v>
      </c>
      <c r="X7046">
        <v>0</v>
      </c>
      <c r="Y7046">
        <v>0</v>
      </c>
      <c r="Z7046">
        <v>0</v>
      </c>
    </row>
    <row r="7047" spans="1:26" x14ac:dyDescent="0.3">
      <c r="A7047">
        <v>2777721</v>
      </c>
      <c r="B7047">
        <v>1</v>
      </c>
      <c r="C7047" t="s">
        <v>76</v>
      </c>
      <c r="D7047" t="s">
        <v>79</v>
      </c>
      <c r="E7047" t="s">
        <v>138</v>
      </c>
      <c r="F7047" t="s">
        <v>19268</v>
      </c>
      <c r="G7047" t="s">
        <v>199</v>
      </c>
      <c r="H7047" t="s">
        <v>47</v>
      </c>
      <c r="I7047" t="s">
        <v>129</v>
      </c>
      <c r="J7047" t="s">
        <v>130</v>
      </c>
      <c r="K7047" t="s">
        <v>131</v>
      </c>
      <c r="L7047" t="s">
        <v>19269</v>
      </c>
      <c r="M7047" t="s">
        <v>19270</v>
      </c>
      <c r="N7047">
        <v>0.87222222199999999</v>
      </c>
      <c r="O7047">
        <v>4</v>
      </c>
      <c r="P7047">
        <v>12445</v>
      </c>
      <c r="Q7047">
        <v>0</v>
      </c>
      <c r="R7047">
        <v>0</v>
      </c>
      <c r="S7047">
        <v>0</v>
      </c>
      <c r="T7047">
        <v>0</v>
      </c>
      <c r="U7047">
        <v>3.4888889999999999</v>
      </c>
      <c r="V7047">
        <v>10854.805553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2777710</v>
      </c>
      <c r="B7048">
        <v>2</v>
      </c>
      <c r="C7048" t="s">
        <v>76</v>
      </c>
      <c r="D7048" t="s">
        <v>79</v>
      </c>
      <c r="E7048" t="s">
        <v>138</v>
      </c>
      <c r="F7048" t="s">
        <v>19265</v>
      </c>
      <c r="G7048" t="s">
        <v>199</v>
      </c>
      <c r="H7048" t="s">
        <v>47</v>
      </c>
      <c r="I7048" t="s">
        <v>129</v>
      </c>
      <c r="J7048" t="s">
        <v>130</v>
      </c>
      <c r="K7048" t="s">
        <v>131</v>
      </c>
      <c r="L7048" t="s">
        <v>19267</v>
      </c>
      <c r="M7048" t="s">
        <v>19271</v>
      </c>
      <c r="N7048">
        <v>0.77111111099999996</v>
      </c>
      <c r="O7048">
        <v>5</v>
      </c>
      <c r="P7048">
        <v>12542</v>
      </c>
      <c r="Q7048">
        <v>0</v>
      </c>
      <c r="R7048">
        <v>0</v>
      </c>
      <c r="S7048">
        <v>0</v>
      </c>
      <c r="T7048">
        <v>0</v>
      </c>
      <c r="U7048">
        <v>3.855556</v>
      </c>
      <c r="V7048">
        <v>9671.2755539999998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2777734</v>
      </c>
      <c r="B7049">
        <v>1</v>
      </c>
      <c r="C7049" t="s">
        <v>76</v>
      </c>
      <c r="D7049" t="s">
        <v>97</v>
      </c>
      <c r="E7049" t="s">
        <v>158</v>
      </c>
      <c r="F7049" t="s">
        <v>4355</v>
      </c>
      <c r="G7049" t="s">
        <v>199</v>
      </c>
      <c r="H7049" t="s">
        <v>47</v>
      </c>
      <c r="I7049" t="s">
        <v>129</v>
      </c>
      <c r="J7049" t="s">
        <v>130</v>
      </c>
      <c r="K7049" t="s">
        <v>131</v>
      </c>
      <c r="L7049" t="s">
        <v>19272</v>
      </c>
      <c r="M7049" t="s">
        <v>19273</v>
      </c>
      <c r="N7049">
        <v>1.235833333</v>
      </c>
      <c r="O7049">
        <v>60</v>
      </c>
      <c r="P7049">
        <v>28</v>
      </c>
      <c r="Q7049">
        <v>0</v>
      </c>
      <c r="R7049">
        <v>0</v>
      </c>
      <c r="S7049">
        <v>0</v>
      </c>
      <c r="T7049">
        <v>0</v>
      </c>
      <c r="U7049">
        <v>74.150000000000006</v>
      </c>
      <c r="V7049">
        <v>34.603332999999999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2777737</v>
      </c>
      <c r="B7050">
        <v>1</v>
      </c>
      <c r="C7050" t="s">
        <v>76</v>
      </c>
      <c r="D7050" t="s">
        <v>106</v>
      </c>
      <c r="E7050" t="s">
        <v>222</v>
      </c>
      <c r="F7050" t="s">
        <v>19274</v>
      </c>
      <c r="G7050" t="s">
        <v>199</v>
      </c>
      <c r="H7050" t="s">
        <v>47</v>
      </c>
      <c r="I7050" t="s">
        <v>129</v>
      </c>
      <c r="J7050" t="s">
        <v>130</v>
      </c>
      <c r="K7050" t="s">
        <v>131</v>
      </c>
      <c r="L7050" t="s">
        <v>19275</v>
      </c>
      <c r="M7050" t="s">
        <v>19276</v>
      </c>
      <c r="N7050">
        <v>0.43333333299999999</v>
      </c>
      <c r="O7050">
        <v>2</v>
      </c>
      <c r="P7050">
        <v>19642</v>
      </c>
      <c r="Q7050">
        <v>0</v>
      </c>
      <c r="R7050">
        <v>0</v>
      </c>
      <c r="S7050">
        <v>0</v>
      </c>
      <c r="T7050">
        <v>0</v>
      </c>
      <c r="U7050">
        <v>0.86666699999999997</v>
      </c>
      <c r="V7050">
        <v>8511.5333269999992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2777747</v>
      </c>
      <c r="B7051">
        <v>1</v>
      </c>
      <c r="C7051" t="s">
        <v>76</v>
      </c>
      <c r="D7051" t="s">
        <v>79</v>
      </c>
      <c r="E7051" t="s">
        <v>163</v>
      </c>
      <c r="F7051" t="s">
        <v>19277</v>
      </c>
      <c r="G7051" t="s">
        <v>264</v>
      </c>
      <c r="H7051" t="s">
        <v>47</v>
      </c>
      <c r="I7051" t="s">
        <v>129</v>
      </c>
      <c r="J7051" t="s">
        <v>130</v>
      </c>
      <c r="K7051" t="s">
        <v>131</v>
      </c>
      <c r="L7051" t="s">
        <v>19278</v>
      </c>
      <c r="M7051" t="s">
        <v>19279</v>
      </c>
      <c r="N7051">
        <v>3.0277777769999998</v>
      </c>
      <c r="O7051">
        <v>0</v>
      </c>
      <c r="P7051">
        <v>1026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3106.4999990000001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2777745</v>
      </c>
      <c r="B7052">
        <v>1</v>
      </c>
      <c r="C7052" t="s">
        <v>76</v>
      </c>
      <c r="D7052" t="s">
        <v>100</v>
      </c>
      <c r="E7052" t="s">
        <v>153</v>
      </c>
      <c r="F7052" t="s">
        <v>19280</v>
      </c>
      <c r="G7052" t="s">
        <v>155</v>
      </c>
      <c r="H7052" t="s">
        <v>46</v>
      </c>
      <c r="I7052" t="s">
        <v>129</v>
      </c>
      <c r="J7052" t="s">
        <v>130</v>
      </c>
      <c r="K7052" t="s">
        <v>131</v>
      </c>
      <c r="L7052" t="s">
        <v>19281</v>
      </c>
      <c r="M7052" t="s">
        <v>19282</v>
      </c>
      <c r="N7052">
        <v>0.80305555500000003</v>
      </c>
      <c r="O7052">
        <v>0</v>
      </c>
      <c r="P7052">
        <v>8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6.4244440000000003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2777748</v>
      </c>
      <c r="B7053">
        <v>1</v>
      </c>
      <c r="C7053" t="s">
        <v>76</v>
      </c>
      <c r="D7053" t="s">
        <v>81</v>
      </c>
      <c r="E7053" t="s">
        <v>163</v>
      </c>
      <c r="F7053" t="s">
        <v>19283</v>
      </c>
      <c r="G7053" t="s">
        <v>728</v>
      </c>
      <c r="H7053" t="s">
        <v>47</v>
      </c>
      <c r="I7053" t="s">
        <v>129</v>
      </c>
      <c r="J7053" t="s">
        <v>130</v>
      </c>
      <c r="K7053" t="s">
        <v>131</v>
      </c>
      <c r="L7053" t="s">
        <v>19284</v>
      </c>
      <c r="M7053" t="s">
        <v>19285</v>
      </c>
      <c r="N7053">
        <v>0.34333333300000002</v>
      </c>
      <c r="O7053">
        <v>0</v>
      </c>
      <c r="P7053">
        <v>421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144.54333299999999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2777750</v>
      </c>
      <c r="B7054">
        <v>1</v>
      </c>
      <c r="C7054" t="s">
        <v>76</v>
      </c>
      <c r="D7054" t="s">
        <v>80</v>
      </c>
      <c r="E7054" t="s">
        <v>145</v>
      </c>
      <c r="F7054" t="s">
        <v>7425</v>
      </c>
      <c r="G7054" t="s">
        <v>128</v>
      </c>
      <c r="H7054" t="s">
        <v>46</v>
      </c>
      <c r="I7054" t="s">
        <v>129</v>
      </c>
      <c r="J7054" t="s">
        <v>130</v>
      </c>
      <c r="K7054" t="s">
        <v>131</v>
      </c>
      <c r="L7054" t="s">
        <v>19286</v>
      </c>
      <c r="M7054" t="s">
        <v>19287</v>
      </c>
      <c r="N7054">
        <v>0.36444444399999998</v>
      </c>
      <c r="O7054">
        <v>0</v>
      </c>
      <c r="P7054">
        <v>74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26.968889000000001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2777750</v>
      </c>
      <c r="B7055">
        <v>2</v>
      </c>
      <c r="C7055" t="s">
        <v>76</v>
      </c>
      <c r="D7055" t="s">
        <v>80</v>
      </c>
      <c r="E7055" t="s">
        <v>167</v>
      </c>
      <c r="F7055" t="s">
        <v>15726</v>
      </c>
      <c r="G7055" t="s">
        <v>128</v>
      </c>
      <c r="H7055" t="s">
        <v>46</v>
      </c>
      <c r="I7055" t="s">
        <v>129</v>
      </c>
      <c r="J7055" t="s">
        <v>130</v>
      </c>
      <c r="K7055" t="s">
        <v>131</v>
      </c>
      <c r="L7055" t="s">
        <v>19287</v>
      </c>
      <c r="M7055" t="s">
        <v>19288</v>
      </c>
      <c r="N7055">
        <v>0.57944444399999995</v>
      </c>
      <c r="O7055">
        <v>0</v>
      </c>
      <c r="P7055">
        <v>894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518.02333299999998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2777758</v>
      </c>
      <c r="B7056">
        <v>2</v>
      </c>
      <c r="C7056" t="s">
        <v>76</v>
      </c>
      <c r="D7056" t="s">
        <v>81</v>
      </c>
      <c r="E7056" t="s">
        <v>138</v>
      </c>
      <c r="F7056" t="s">
        <v>19289</v>
      </c>
      <c r="G7056" t="s">
        <v>2917</v>
      </c>
      <c r="H7056" t="s">
        <v>47</v>
      </c>
      <c r="I7056" t="s">
        <v>129</v>
      </c>
      <c r="J7056" t="s">
        <v>130</v>
      </c>
      <c r="K7056" t="s">
        <v>131</v>
      </c>
      <c r="L7056" t="s">
        <v>19252</v>
      </c>
      <c r="M7056" t="s">
        <v>19290</v>
      </c>
      <c r="N7056">
        <v>0.16611111100000001</v>
      </c>
      <c r="O7056">
        <v>2</v>
      </c>
      <c r="P7056">
        <v>9633</v>
      </c>
      <c r="Q7056">
        <v>0</v>
      </c>
      <c r="R7056">
        <v>0</v>
      </c>
      <c r="S7056">
        <v>0</v>
      </c>
      <c r="T7056">
        <v>0</v>
      </c>
      <c r="U7056">
        <v>0.33222200000000002</v>
      </c>
      <c r="V7056">
        <v>1600.148332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2777758</v>
      </c>
      <c r="B7057">
        <v>3</v>
      </c>
      <c r="C7057" t="s">
        <v>76</v>
      </c>
      <c r="D7057" t="s">
        <v>81</v>
      </c>
      <c r="E7057" t="s">
        <v>163</v>
      </c>
      <c r="F7057" t="s">
        <v>19291</v>
      </c>
      <c r="G7057" t="s">
        <v>2917</v>
      </c>
      <c r="H7057" t="s">
        <v>47</v>
      </c>
      <c r="I7057" t="s">
        <v>129</v>
      </c>
      <c r="J7057" t="s">
        <v>130</v>
      </c>
      <c r="K7057" t="s">
        <v>131</v>
      </c>
      <c r="L7057" t="s">
        <v>19290</v>
      </c>
      <c r="M7057" t="s">
        <v>19292</v>
      </c>
      <c r="N7057">
        <v>10.675555555000001</v>
      </c>
      <c r="O7057">
        <v>1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10.675556</v>
      </c>
      <c r="V7057">
        <v>0</v>
      </c>
      <c r="W7057">
        <v>0</v>
      </c>
      <c r="X7057">
        <v>0</v>
      </c>
      <c r="Y7057">
        <v>0</v>
      </c>
      <c r="Z7057">
        <v>0</v>
      </c>
    </row>
    <row r="7058" spans="1:26" x14ac:dyDescent="0.3">
      <c r="A7058">
        <v>2777774</v>
      </c>
      <c r="B7058">
        <v>1</v>
      </c>
      <c r="C7058" t="s">
        <v>76</v>
      </c>
      <c r="D7058" t="s">
        <v>86</v>
      </c>
      <c r="E7058" t="s">
        <v>153</v>
      </c>
      <c r="F7058" t="s">
        <v>19293</v>
      </c>
      <c r="G7058" t="s">
        <v>249</v>
      </c>
      <c r="H7058" t="s">
        <v>46</v>
      </c>
      <c r="I7058" t="s">
        <v>129</v>
      </c>
      <c r="J7058" t="s">
        <v>130</v>
      </c>
      <c r="K7058" t="s">
        <v>131</v>
      </c>
      <c r="L7058" t="s">
        <v>19294</v>
      </c>
      <c r="M7058" t="s">
        <v>19295</v>
      </c>
      <c r="N7058">
        <v>3.0697222219999998</v>
      </c>
      <c r="O7058">
        <v>0</v>
      </c>
      <c r="P7058">
        <v>3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9.2091670000000008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2777779</v>
      </c>
      <c r="B7059">
        <v>1</v>
      </c>
      <c r="C7059" t="s">
        <v>77</v>
      </c>
      <c r="D7059" t="s">
        <v>112</v>
      </c>
      <c r="E7059" t="s">
        <v>158</v>
      </c>
      <c r="F7059" t="s">
        <v>19296</v>
      </c>
      <c r="G7059" t="s">
        <v>199</v>
      </c>
      <c r="H7059" t="s">
        <v>47</v>
      </c>
      <c r="I7059" t="s">
        <v>129</v>
      </c>
      <c r="J7059" t="s">
        <v>130</v>
      </c>
      <c r="K7059" t="s">
        <v>131</v>
      </c>
      <c r="L7059" t="s">
        <v>19297</v>
      </c>
      <c r="M7059" t="s">
        <v>19298</v>
      </c>
      <c r="N7059">
        <v>1.1047222219999999</v>
      </c>
      <c r="O7059">
        <v>0</v>
      </c>
      <c r="P7059">
        <v>0</v>
      </c>
      <c r="Q7059">
        <v>0</v>
      </c>
      <c r="R7059">
        <v>0</v>
      </c>
      <c r="S7059">
        <v>7</v>
      </c>
      <c r="T7059">
        <v>418</v>
      </c>
      <c r="U7059">
        <v>0</v>
      </c>
      <c r="V7059">
        <v>0</v>
      </c>
      <c r="W7059">
        <v>0</v>
      </c>
      <c r="X7059">
        <v>0</v>
      </c>
      <c r="Y7059">
        <v>7.7330560000000004</v>
      </c>
      <c r="Z7059">
        <v>461.773889</v>
      </c>
    </row>
    <row r="7060" spans="1:26" x14ac:dyDescent="0.3">
      <c r="A7060">
        <v>2777786</v>
      </c>
      <c r="B7060">
        <v>1</v>
      </c>
      <c r="C7060" t="s">
        <v>76</v>
      </c>
      <c r="D7060" t="s">
        <v>81</v>
      </c>
      <c r="E7060" t="s">
        <v>153</v>
      </c>
      <c r="F7060" t="s">
        <v>19299</v>
      </c>
      <c r="G7060" t="s">
        <v>249</v>
      </c>
      <c r="H7060" t="s">
        <v>46</v>
      </c>
      <c r="I7060" t="s">
        <v>129</v>
      </c>
      <c r="J7060" t="s">
        <v>130</v>
      </c>
      <c r="K7060" t="s">
        <v>131</v>
      </c>
      <c r="L7060" t="s">
        <v>19300</v>
      </c>
      <c r="M7060" t="s">
        <v>19301</v>
      </c>
      <c r="N7060">
        <v>2.8208333329999999</v>
      </c>
      <c r="O7060">
        <v>0</v>
      </c>
      <c r="P7060">
        <v>11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31.029167000000001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2777788</v>
      </c>
      <c r="B7061">
        <v>1</v>
      </c>
      <c r="C7061" t="s">
        <v>76</v>
      </c>
      <c r="D7061" t="s">
        <v>90</v>
      </c>
      <c r="E7061" t="s">
        <v>163</v>
      </c>
      <c r="F7061" t="s">
        <v>19302</v>
      </c>
      <c r="G7061" t="s">
        <v>264</v>
      </c>
      <c r="H7061" t="s">
        <v>47</v>
      </c>
      <c r="I7061" t="s">
        <v>129</v>
      </c>
      <c r="J7061" t="s">
        <v>130</v>
      </c>
      <c r="K7061" t="s">
        <v>131</v>
      </c>
      <c r="L7061" t="s">
        <v>19303</v>
      </c>
      <c r="M7061" t="s">
        <v>19304</v>
      </c>
      <c r="N7061">
        <v>2.917777777</v>
      </c>
      <c r="O7061">
        <v>0</v>
      </c>
      <c r="P7061">
        <v>172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501.857778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2777792</v>
      </c>
      <c r="B7062">
        <v>1</v>
      </c>
      <c r="C7062" t="s">
        <v>76</v>
      </c>
      <c r="D7062" t="s">
        <v>97</v>
      </c>
      <c r="E7062" t="s">
        <v>167</v>
      </c>
      <c r="F7062" t="s">
        <v>17845</v>
      </c>
      <c r="G7062" t="s">
        <v>195</v>
      </c>
      <c r="H7062" t="s">
        <v>46</v>
      </c>
      <c r="I7062" t="s">
        <v>129</v>
      </c>
      <c r="J7062" t="s">
        <v>130</v>
      </c>
      <c r="K7062" t="s">
        <v>131</v>
      </c>
      <c r="L7062" t="s">
        <v>19305</v>
      </c>
      <c r="M7062" t="s">
        <v>19306</v>
      </c>
      <c r="N7062">
        <v>0.63194444400000005</v>
      </c>
      <c r="O7062">
        <v>0</v>
      </c>
      <c r="P7062">
        <v>145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91.631944000000004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2777796</v>
      </c>
      <c r="B7063">
        <v>1</v>
      </c>
      <c r="C7063" t="s">
        <v>76</v>
      </c>
      <c r="D7063" t="s">
        <v>80</v>
      </c>
      <c r="E7063" t="s">
        <v>145</v>
      </c>
      <c r="F7063" t="s">
        <v>7425</v>
      </c>
      <c r="G7063" t="s">
        <v>128</v>
      </c>
      <c r="H7063" t="s">
        <v>46</v>
      </c>
      <c r="I7063" t="s">
        <v>129</v>
      </c>
      <c r="J7063" t="s">
        <v>130</v>
      </c>
      <c r="K7063" t="s">
        <v>131</v>
      </c>
      <c r="L7063" t="s">
        <v>19307</v>
      </c>
      <c r="M7063" t="s">
        <v>19308</v>
      </c>
      <c r="N7063">
        <v>2.0161111109999998</v>
      </c>
      <c r="O7063">
        <v>0</v>
      </c>
      <c r="P7063">
        <v>74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149.19222199999999</v>
      </c>
      <c r="W7063">
        <v>0</v>
      </c>
      <c r="X7063">
        <v>0</v>
      </c>
      <c r="Y7063">
        <v>0</v>
      </c>
      <c r="Z7063">
        <v>0</v>
      </c>
    </row>
    <row r="7064" spans="1:26" x14ac:dyDescent="0.3">
      <c r="A7064">
        <v>2777797</v>
      </c>
      <c r="B7064">
        <v>1</v>
      </c>
      <c r="C7064" t="s">
        <v>76</v>
      </c>
      <c r="D7064" t="s">
        <v>91</v>
      </c>
      <c r="E7064" t="s">
        <v>153</v>
      </c>
      <c r="F7064" t="s">
        <v>19309</v>
      </c>
      <c r="G7064" t="s">
        <v>206</v>
      </c>
      <c r="H7064" t="s">
        <v>46</v>
      </c>
      <c r="I7064" t="s">
        <v>129</v>
      </c>
      <c r="J7064" t="s">
        <v>130</v>
      </c>
      <c r="K7064" t="s">
        <v>131</v>
      </c>
      <c r="L7064" t="s">
        <v>19310</v>
      </c>
      <c r="M7064" t="s">
        <v>19311</v>
      </c>
      <c r="N7064">
        <v>1.9413888880000001</v>
      </c>
      <c r="O7064">
        <v>0</v>
      </c>
      <c r="P7064">
        <v>21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40.769167000000003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2777800</v>
      </c>
      <c r="B7065">
        <v>1</v>
      </c>
      <c r="C7065" t="s">
        <v>76</v>
      </c>
      <c r="D7065" t="s">
        <v>78</v>
      </c>
      <c r="E7065" t="s">
        <v>145</v>
      </c>
      <c r="F7065" t="s">
        <v>12331</v>
      </c>
      <c r="G7065" t="s">
        <v>128</v>
      </c>
      <c r="H7065" t="s">
        <v>46</v>
      </c>
      <c r="I7065" t="s">
        <v>129</v>
      </c>
      <c r="J7065" t="s">
        <v>130</v>
      </c>
      <c r="K7065" t="s">
        <v>131</v>
      </c>
      <c r="L7065" t="s">
        <v>19312</v>
      </c>
      <c r="M7065" t="s">
        <v>19313</v>
      </c>
      <c r="N7065">
        <v>0.67722222200000004</v>
      </c>
      <c r="O7065">
        <v>0</v>
      </c>
      <c r="P7065">
        <v>65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44.019444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2777804</v>
      </c>
      <c r="B7066">
        <v>1</v>
      </c>
      <c r="C7066" t="s">
        <v>76</v>
      </c>
      <c r="D7066" t="s">
        <v>97</v>
      </c>
      <c r="E7066" t="s">
        <v>145</v>
      </c>
      <c r="F7066" t="s">
        <v>19314</v>
      </c>
      <c r="G7066" t="s">
        <v>128</v>
      </c>
      <c r="H7066" t="s">
        <v>46</v>
      </c>
      <c r="I7066" t="s">
        <v>129</v>
      </c>
      <c r="J7066" t="s">
        <v>130</v>
      </c>
      <c r="K7066" t="s">
        <v>131</v>
      </c>
      <c r="L7066" t="s">
        <v>19315</v>
      </c>
      <c r="M7066" t="s">
        <v>19316</v>
      </c>
      <c r="N7066">
        <v>0.93861111100000005</v>
      </c>
      <c r="O7066">
        <v>0</v>
      </c>
      <c r="P7066">
        <v>20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18.772221999999999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2777805</v>
      </c>
      <c r="B7067">
        <v>1</v>
      </c>
      <c r="C7067" t="s">
        <v>76</v>
      </c>
      <c r="D7067" t="s">
        <v>89</v>
      </c>
      <c r="E7067" t="s">
        <v>145</v>
      </c>
      <c r="F7067" t="s">
        <v>19317</v>
      </c>
      <c r="G7067" t="s">
        <v>135</v>
      </c>
      <c r="H7067" t="s">
        <v>46</v>
      </c>
      <c r="I7067" t="s">
        <v>129</v>
      </c>
      <c r="J7067" t="s">
        <v>130</v>
      </c>
      <c r="K7067" t="s">
        <v>131</v>
      </c>
      <c r="L7067" t="s">
        <v>19318</v>
      </c>
      <c r="M7067" t="s">
        <v>19319</v>
      </c>
      <c r="N7067">
        <v>0.873611111</v>
      </c>
      <c r="O7067">
        <v>0</v>
      </c>
      <c r="P7067">
        <v>87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76.004166999999995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2777806</v>
      </c>
      <c r="B7068">
        <v>1</v>
      </c>
      <c r="C7068" t="s">
        <v>76</v>
      </c>
      <c r="D7068" t="s">
        <v>98</v>
      </c>
      <c r="E7068" t="s">
        <v>153</v>
      </c>
      <c r="F7068" t="s">
        <v>19320</v>
      </c>
      <c r="G7068" t="s">
        <v>206</v>
      </c>
      <c r="H7068" t="s">
        <v>46</v>
      </c>
      <c r="I7068" t="s">
        <v>129</v>
      </c>
      <c r="J7068" t="s">
        <v>130</v>
      </c>
      <c r="K7068" t="s">
        <v>131</v>
      </c>
      <c r="L7068" t="s">
        <v>19321</v>
      </c>
      <c r="M7068" t="s">
        <v>19322</v>
      </c>
      <c r="N7068">
        <v>1.8036111109999999</v>
      </c>
      <c r="O7068">
        <v>0</v>
      </c>
      <c r="P7068">
        <v>0</v>
      </c>
      <c r="Q7068">
        <v>0</v>
      </c>
      <c r="R7068">
        <v>21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37.875833</v>
      </c>
      <c r="Y7068">
        <v>0</v>
      </c>
      <c r="Z7068">
        <v>0</v>
      </c>
    </row>
    <row r="7069" spans="1:26" x14ac:dyDescent="0.3">
      <c r="A7069">
        <v>2777800</v>
      </c>
      <c r="B7069">
        <v>2</v>
      </c>
      <c r="C7069" t="s">
        <v>76</v>
      </c>
      <c r="D7069" t="s">
        <v>78</v>
      </c>
      <c r="E7069" t="s">
        <v>167</v>
      </c>
      <c r="F7069" t="s">
        <v>19323</v>
      </c>
      <c r="G7069" t="s">
        <v>128</v>
      </c>
      <c r="H7069" t="s">
        <v>46</v>
      </c>
      <c r="I7069" t="s">
        <v>129</v>
      </c>
      <c r="J7069" t="s">
        <v>130</v>
      </c>
      <c r="K7069" t="s">
        <v>131</v>
      </c>
      <c r="L7069" t="s">
        <v>19313</v>
      </c>
      <c r="M7069" t="s">
        <v>19324</v>
      </c>
      <c r="N7069">
        <v>0.33861111100000002</v>
      </c>
      <c r="O7069">
        <v>0</v>
      </c>
      <c r="P7069">
        <v>360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121.9</v>
      </c>
      <c r="W7069">
        <v>0</v>
      </c>
      <c r="X7069">
        <v>0</v>
      </c>
      <c r="Y7069">
        <v>0</v>
      </c>
      <c r="Z7069">
        <v>0</v>
      </c>
    </row>
    <row r="7070" spans="1:26" x14ac:dyDescent="0.3">
      <c r="A7070">
        <v>2777814</v>
      </c>
      <c r="B7070">
        <v>1</v>
      </c>
      <c r="C7070" t="s">
        <v>77</v>
      </c>
      <c r="D7070" t="s">
        <v>110</v>
      </c>
      <c r="E7070" t="s">
        <v>145</v>
      </c>
      <c r="F7070" t="s">
        <v>19325</v>
      </c>
      <c r="G7070" t="s">
        <v>128</v>
      </c>
      <c r="H7070" t="s">
        <v>46</v>
      </c>
      <c r="I7070" t="s">
        <v>129</v>
      </c>
      <c r="J7070" t="s">
        <v>130</v>
      </c>
      <c r="K7070" t="s">
        <v>131</v>
      </c>
      <c r="L7070" t="s">
        <v>19326</v>
      </c>
      <c r="M7070" t="s">
        <v>19327</v>
      </c>
      <c r="N7070">
        <v>0.66055555499999996</v>
      </c>
      <c r="O7070">
        <v>0</v>
      </c>
      <c r="P7070">
        <v>0</v>
      </c>
      <c r="Q7070">
        <v>0</v>
      </c>
      <c r="R7070">
        <v>31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20.477222000000001</v>
      </c>
      <c r="Y7070">
        <v>0</v>
      </c>
      <c r="Z7070">
        <v>0</v>
      </c>
    </row>
    <row r="7071" spans="1:26" x14ac:dyDescent="0.3">
      <c r="A7071">
        <v>2777820</v>
      </c>
      <c r="B7071">
        <v>1</v>
      </c>
      <c r="C7071" t="s">
        <v>77</v>
      </c>
      <c r="D7071" t="s">
        <v>113</v>
      </c>
      <c r="E7071" t="s">
        <v>222</v>
      </c>
      <c r="F7071" t="s">
        <v>11620</v>
      </c>
      <c r="G7071" t="s">
        <v>199</v>
      </c>
      <c r="H7071" t="s">
        <v>47</v>
      </c>
      <c r="I7071" t="s">
        <v>129</v>
      </c>
      <c r="J7071" t="s">
        <v>130</v>
      </c>
      <c r="K7071" t="s">
        <v>131</v>
      </c>
      <c r="L7071" t="s">
        <v>19328</v>
      </c>
      <c r="M7071" t="s">
        <v>19329</v>
      </c>
      <c r="N7071">
        <v>0.25805555499999999</v>
      </c>
      <c r="O7071">
        <v>0</v>
      </c>
      <c r="P7071">
        <v>12</v>
      </c>
      <c r="Q7071">
        <v>105</v>
      </c>
      <c r="R7071">
        <v>7880</v>
      </c>
      <c r="S7071">
        <v>167</v>
      </c>
      <c r="T7071">
        <v>4943</v>
      </c>
      <c r="U7071">
        <v>0</v>
      </c>
      <c r="V7071">
        <v>3.0966670000000001</v>
      </c>
      <c r="W7071">
        <v>27.095832999999999</v>
      </c>
      <c r="X7071">
        <v>2033.4777730000001</v>
      </c>
      <c r="Y7071">
        <v>43.095278</v>
      </c>
      <c r="Z7071">
        <v>1275.568608</v>
      </c>
    </row>
    <row r="7072" spans="1:26" x14ac:dyDescent="0.3">
      <c r="A7072">
        <v>2777823</v>
      </c>
      <c r="B7072">
        <v>1</v>
      </c>
      <c r="C7072" t="s">
        <v>77</v>
      </c>
      <c r="D7072" t="s">
        <v>109</v>
      </c>
      <c r="E7072" t="s">
        <v>222</v>
      </c>
      <c r="F7072" t="s">
        <v>19330</v>
      </c>
      <c r="G7072" t="s">
        <v>199</v>
      </c>
      <c r="H7072" t="s">
        <v>47</v>
      </c>
      <c r="I7072" t="s">
        <v>129</v>
      </c>
      <c r="J7072" t="s">
        <v>130</v>
      </c>
      <c r="K7072" t="s">
        <v>131</v>
      </c>
      <c r="L7072" t="s">
        <v>19331</v>
      </c>
      <c r="M7072" t="s">
        <v>19332</v>
      </c>
      <c r="N7072">
        <v>0.25277777699999998</v>
      </c>
      <c r="O7072">
        <v>132</v>
      </c>
      <c r="P7072">
        <v>2448</v>
      </c>
      <c r="Q7072">
        <v>0</v>
      </c>
      <c r="R7072">
        <v>0</v>
      </c>
      <c r="S7072">
        <v>0</v>
      </c>
      <c r="T7072">
        <v>0</v>
      </c>
      <c r="U7072">
        <v>33.366667</v>
      </c>
      <c r="V7072">
        <v>618.79999799999996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2777835</v>
      </c>
      <c r="B7073">
        <v>1</v>
      </c>
      <c r="C7073" t="s">
        <v>77</v>
      </c>
      <c r="D7073" t="s">
        <v>109</v>
      </c>
      <c r="E7073" t="s">
        <v>222</v>
      </c>
      <c r="F7073" t="s">
        <v>19333</v>
      </c>
      <c r="G7073" t="s">
        <v>199</v>
      </c>
      <c r="H7073" t="s">
        <v>47</v>
      </c>
      <c r="I7073" t="s">
        <v>129</v>
      </c>
      <c r="J7073" t="s">
        <v>130</v>
      </c>
      <c r="K7073" t="s">
        <v>131</v>
      </c>
      <c r="L7073" t="s">
        <v>19334</v>
      </c>
      <c r="M7073" t="s">
        <v>19335</v>
      </c>
      <c r="N7073">
        <v>0.505833333</v>
      </c>
      <c r="O7073">
        <v>21</v>
      </c>
      <c r="P7073">
        <v>216</v>
      </c>
      <c r="Q7073">
        <v>0</v>
      </c>
      <c r="R7073">
        <v>0</v>
      </c>
      <c r="S7073">
        <v>0</v>
      </c>
      <c r="T7073">
        <v>0</v>
      </c>
      <c r="U7073">
        <v>10.6225</v>
      </c>
      <c r="V7073">
        <v>109.26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2777822</v>
      </c>
      <c r="B7074">
        <v>1</v>
      </c>
      <c r="C7074" t="s">
        <v>77</v>
      </c>
      <c r="D7074" t="s">
        <v>123</v>
      </c>
      <c r="E7074" t="s">
        <v>158</v>
      </c>
      <c r="F7074" t="s">
        <v>747</v>
      </c>
      <c r="G7074" t="s">
        <v>199</v>
      </c>
      <c r="H7074" t="s">
        <v>47</v>
      </c>
      <c r="I7074" t="s">
        <v>129</v>
      </c>
      <c r="J7074" t="s">
        <v>130</v>
      </c>
      <c r="K7074" t="s">
        <v>131</v>
      </c>
      <c r="L7074" t="s">
        <v>19336</v>
      </c>
      <c r="M7074" t="s">
        <v>19337</v>
      </c>
      <c r="N7074">
        <v>2.5494444440000001</v>
      </c>
      <c r="O7074">
        <v>68</v>
      </c>
      <c r="P7074">
        <v>40</v>
      </c>
      <c r="Q7074">
        <v>0</v>
      </c>
      <c r="R7074">
        <v>0</v>
      </c>
      <c r="S7074">
        <v>0</v>
      </c>
      <c r="T7074">
        <v>0</v>
      </c>
      <c r="U7074">
        <v>173.362222</v>
      </c>
      <c r="V7074">
        <v>101.977778</v>
      </c>
      <c r="W7074">
        <v>0</v>
      </c>
      <c r="X7074">
        <v>0</v>
      </c>
      <c r="Y7074">
        <v>0</v>
      </c>
      <c r="Z7074">
        <v>0</v>
      </c>
    </row>
    <row r="7075" spans="1:26" x14ac:dyDescent="0.3">
      <c r="A7075">
        <v>2777804</v>
      </c>
      <c r="B7075">
        <v>2</v>
      </c>
      <c r="C7075" t="s">
        <v>76</v>
      </c>
      <c r="D7075" t="s">
        <v>97</v>
      </c>
      <c r="E7075" t="s">
        <v>167</v>
      </c>
      <c r="F7075" t="s">
        <v>17845</v>
      </c>
      <c r="G7075" t="s">
        <v>128</v>
      </c>
      <c r="H7075" t="s">
        <v>46</v>
      </c>
      <c r="I7075" t="s">
        <v>129</v>
      </c>
      <c r="J7075" t="s">
        <v>130</v>
      </c>
      <c r="K7075" t="s">
        <v>131</v>
      </c>
      <c r="L7075" t="s">
        <v>19316</v>
      </c>
      <c r="M7075" t="s">
        <v>19338</v>
      </c>
      <c r="N7075">
        <v>0.24833333299999999</v>
      </c>
      <c r="O7075">
        <v>0</v>
      </c>
      <c r="P7075">
        <v>145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36.008333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2777834</v>
      </c>
      <c r="B7076">
        <v>1</v>
      </c>
      <c r="C7076" t="s">
        <v>76</v>
      </c>
      <c r="D7076" t="s">
        <v>104</v>
      </c>
      <c r="E7076" t="s">
        <v>163</v>
      </c>
      <c r="F7076" t="s">
        <v>19339</v>
      </c>
      <c r="G7076" t="s">
        <v>348</v>
      </c>
      <c r="H7076" t="s">
        <v>47</v>
      </c>
      <c r="I7076" t="s">
        <v>129</v>
      </c>
      <c r="J7076" t="s">
        <v>130</v>
      </c>
      <c r="K7076" t="s">
        <v>142</v>
      </c>
      <c r="L7076" t="s">
        <v>19340</v>
      </c>
      <c r="M7076" t="s">
        <v>19341</v>
      </c>
      <c r="N7076">
        <v>6.2347222220000003</v>
      </c>
      <c r="O7076">
        <v>0</v>
      </c>
      <c r="P7076">
        <v>0</v>
      </c>
      <c r="Q7076">
        <v>0</v>
      </c>
      <c r="R7076">
        <v>33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205.745833</v>
      </c>
      <c r="Y7076">
        <v>0</v>
      </c>
      <c r="Z7076">
        <v>0</v>
      </c>
    </row>
    <row r="7077" spans="1:26" x14ac:dyDescent="0.3">
      <c r="A7077">
        <v>2777839</v>
      </c>
      <c r="B7077">
        <v>1</v>
      </c>
      <c r="C7077" t="s">
        <v>77</v>
      </c>
      <c r="D7077" t="s">
        <v>114</v>
      </c>
      <c r="E7077" t="s">
        <v>158</v>
      </c>
      <c r="F7077" t="s">
        <v>540</v>
      </c>
      <c r="G7077" t="s">
        <v>199</v>
      </c>
      <c r="H7077" t="s">
        <v>47</v>
      </c>
      <c r="I7077" t="s">
        <v>129</v>
      </c>
      <c r="J7077" t="s">
        <v>130</v>
      </c>
      <c r="K7077" t="s">
        <v>131</v>
      </c>
      <c r="L7077" t="s">
        <v>19342</v>
      </c>
      <c r="M7077" t="s">
        <v>19343</v>
      </c>
      <c r="N7077">
        <v>0.39638888799999999</v>
      </c>
      <c r="O7077">
        <v>100</v>
      </c>
      <c r="P7077">
        <v>486</v>
      </c>
      <c r="Q7077">
        <v>0</v>
      </c>
      <c r="R7077">
        <v>0</v>
      </c>
      <c r="S7077">
        <v>37</v>
      </c>
      <c r="T7077">
        <v>553</v>
      </c>
      <c r="U7077">
        <v>39.638888999999999</v>
      </c>
      <c r="V7077">
        <v>192.64500000000001</v>
      </c>
      <c r="W7077">
        <v>0</v>
      </c>
      <c r="X7077">
        <v>0</v>
      </c>
      <c r="Y7077">
        <v>14.666389000000001</v>
      </c>
      <c r="Z7077">
        <v>219.20305500000001</v>
      </c>
    </row>
    <row r="7078" spans="1:26" x14ac:dyDescent="0.3">
      <c r="A7078">
        <v>2777841</v>
      </c>
      <c r="B7078">
        <v>1</v>
      </c>
      <c r="C7078" t="s">
        <v>76</v>
      </c>
      <c r="D7078" t="s">
        <v>90</v>
      </c>
      <c r="E7078" t="s">
        <v>222</v>
      </c>
      <c r="F7078" t="s">
        <v>19344</v>
      </c>
      <c r="G7078" t="s">
        <v>348</v>
      </c>
      <c r="H7078" t="s">
        <v>47</v>
      </c>
      <c r="I7078" t="s">
        <v>129</v>
      </c>
      <c r="J7078" t="s">
        <v>130</v>
      </c>
      <c r="K7078" t="s">
        <v>142</v>
      </c>
      <c r="L7078" t="s">
        <v>19345</v>
      </c>
      <c r="M7078" t="s">
        <v>19346</v>
      </c>
      <c r="N7078">
        <v>3.7916666659999998</v>
      </c>
      <c r="O7078">
        <v>29</v>
      </c>
      <c r="P7078">
        <v>390</v>
      </c>
      <c r="Q7078">
        <v>0</v>
      </c>
      <c r="R7078">
        <v>0</v>
      </c>
      <c r="S7078">
        <v>0</v>
      </c>
      <c r="T7078">
        <v>55</v>
      </c>
      <c r="U7078">
        <v>109.958333</v>
      </c>
      <c r="V7078">
        <v>1478.75</v>
      </c>
      <c r="W7078">
        <v>0</v>
      </c>
      <c r="X7078">
        <v>0</v>
      </c>
      <c r="Y7078">
        <v>0</v>
      </c>
      <c r="Z7078">
        <v>208.54166699999999</v>
      </c>
    </row>
    <row r="7079" spans="1:26" x14ac:dyDescent="0.3">
      <c r="A7079">
        <v>2777848</v>
      </c>
      <c r="B7079">
        <v>1</v>
      </c>
      <c r="C7079" t="s">
        <v>76</v>
      </c>
      <c r="D7079" t="s">
        <v>93</v>
      </c>
      <c r="E7079" t="s">
        <v>153</v>
      </c>
      <c r="F7079" t="s">
        <v>19347</v>
      </c>
      <c r="G7079" t="s">
        <v>249</v>
      </c>
      <c r="H7079" t="s">
        <v>46</v>
      </c>
      <c r="I7079" t="s">
        <v>129</v>
      </c>
      <c r="J7079" t="s">
        <v>130</v>
      </c>
      <c r="K7079" t="s">
        <v>131</v>
      </c>
      <c r="L7079" t="s">
        <v>19348</v>
      </c>
      <c r="M7079" t="s">
        <v>19349</v>
      </c>
      <c r="N7079">
        <v>3.1980555549999998</v>
      </c>
      <c r="O7079">
        <v>0</v>
      </c>
      <c r="P7079">
        <v>2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6.3961110000000003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2777851</v>
      </c>
      <c r="B7080">
        <v>1</v>
      </c>
      <c r="C7080" t="s">
        <v>77</v>
      </c>
      <c r="D7080" t="s">
        <v>113</v>
      </c>
      <c r="E7080" t="s">
        <v>163</v>
      </c>
      <c r="F7080" t="s">
        <v>19350</v>
      </c>
      <c r="G7080" t="s">
        <v>732</v>
      </c>
      <c r="H7080" t="s">
        <v>47</v>
      </c>
      <c r="I7080" t="s">
        <v>129</v>
      </c>
      <c r="J7080" t="s">
        <v>130</v>
      </c>
      <c r="K7080" t="s">
        <v>131</v>
      </c>
      <c r="L7080" t="s">
        <v>19348</v>
      </c>
      <c r="M7080" t="s">
        <v>19351</v>
      </c>
      <c r="N7080">
        <v>0.450833333</v>
      </c>
      <c r="O7080">
        <v>0</v>
      </c>
      <c r="P7080">
        <v>0</v>
      </c>
      <c r="Q7080">
        <v>4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1.8033330000000001</v>
      </c>
      <c r="X7080">
        <v>0</v>
      </c>
      <c r="Y7080">
        <v>0</v>
      </c>
      <c r="Z7080">
        <v>0</v>
      </c>
    </row>
    <row r="7081" spans="1:26" x14ac:dyDescent="0.3">
      <c r="A7081">
        <v>2777843</v>
      </c>
      <c r="B7081">
        <v>1</v>
      </c>
      <c r="C7081" t="s">
        <v>76</v>
      </c>
      <c r="D7081" t="s">
        <v>100</v>
      </c>
      <c r="E7081" t="s">
        <v>158</v>
      </c>
      <c r="F7081" t="s">
        <v>19352</v>
      </c>
      <c r="G7081" t="s">
        <v>344</v>
      </c>
      <c r="H7081" t="s">
        <v>47</v>
      </c>
      <c r="I7081" t="s">
        <v>129</v>
      </c>
      <c r="J7081" t="s">
        <v>130</v>
      </c>
      <c r="K7081" t="s">
        <v>142</v>
      </c>
      <c r="L7081" t="s">
        <v>19353</v>
      </c>
      <c r="M7081" t="s">
        <v>19354</v>
      </c>
      <c r="N7081">
        <v>5.744722222</v>
      </c>
      <c r="O7081">
        <v>13</v>
      </c>
      <c r="P7081">
        <v>539</v>
      </c>
      <c r="Q7081">
        <v>0</v>
      </c>
      <c r="R7081">
        <v>0</v>
      </c>
      <c r="S7081">
        <v>0</v>
      </c>
      <c r="T7081">
        <v>0</v>
      </c>
      <c r="U7081">
        <v>74.681388999999996</v>
      </c>
      <c r="V7081">
        <v>3096.4052780000002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2777845</v>
      </c>
      <c r="B7082">
        <v>1</v>
      </c>
      <c r="C7082" t="s">
        <v>77</v>
      </c>
      <c r="D7082" t="s">
        <v>114</v>
      </c>
      <c r="E7082" t="s">
        <v>126</v>
      </c>
      <c r="F7082" t="s">
        <v>19355</v>
      </c>
      <c r="G7082" t="s">
        <v>160</v>
      </c>
      <c r="H7082" t="s">
        <v>46</v>
      </c>
      <c r="I7082" t="s">
        <v>129</v>
      </c>
      <c r="J7082" t="s">
        <v>130</v>
      </c>
      <c r="K7082" t="s">
        <v>131</v>
      </c>
      <c r="L7082" t="s">
        <v>19356</v>
      </c>
      <c r="M7082" t="s">
        <v>19357</v>
      </c>
      <c r="N7082">
        <v>0.83388888800000005</v>
      </c>
      <c r="O7082">
        <v>0</v>
      </c>
      <c r="P7082">
        <v>9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7.5049999999999999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2777850</v>
      </c>
      <c r="B7083">
        <v>1</v>
      </c>
      <c r="C7083" t="s">
        <v>76</v>
      </c>
      <c r="D7083" t="s">
        <v>79</v>
      </c>
      <c r="E7083" t="s">
        <v>158</v>
      </c>
      <c r="F7083" t="s">
        <v>11827</v>
      </c>
      <c r="G7083" t="s">
        <v>199</v>
      </c>
      <c r="H7083" t="s">
        <v>47</v>
      </c>
      <c r="I7083" t="s">
        <v>129</v>
      </c>
      <c r="J7083" t="s">
        <v>130</v>
      </c>
      <c r="K7083" t="s">
        <v>131</v>
      </c>
      <c r="L7083" t="s">
        <v>19358</v>
      </c>
      <c r="M7083" t="s">
        <v>19359</v>
      </c>
      <c r="N7083">
        <v>0.175277777</v>
      </c>
      <c r="O7083">
        <v>9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1.5774999999999999</v>
      </c>
      <c r="V7083">
        <v>0</v>
      </c>
      <c r="W7083">
        <v>0</v>
      </c>
      <c r="X7083">
        <v>0</v>
      </c>
      <c r="Y7083">
        <v>0</v>
      </c>
      <c r="Z7083">
        <v>0</v>
      </c>
    </row>
    <row r="7084" spans="1:26" x14ac:dyDescent="0.3">
      <c r="A7084">
        <v>2777856</v>
      </c>
      <c r="B7084">
        <v>1</v>
      </c>
      <c r="C7084" t="s">
        <v>77</v>
      </c>
      <c r="D7084" t="s">
        <v>119</v>
      </c>
      <c r="E7084" t="s">
        <v>153</v>
      </c>
      <c r="F7084" t="s">
        <v>19360</v>
      </c>
      <c r="G7084" t="s">
        <v>155</v>
      </c>
      <c r="H7084" t="s">
        <v>46</v>
      </c>
      <c r="I7084" t="s">
        <v>129</v>
      </c>
      <c r="J7084" t="s">
        <v>130</v>
      </c>
      <c r="K7084" t="s">
        <v>131</v>
      </c>
      <c r="L7084" t="s">
        <v>19361</v>
      </c>
      <c r="M7084" t="s">
        <v>19362</v>
      </c>
      <c r="N7084">
        <v>2.1658333330000001</v>
      </c>
      <c r="O7084">
        <v>0</v>
      </c>
      <c r="P7084">
        <v>2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4.3316670000000004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2777853</v>
      </c>
      <c r="B7085">
        <v>1</v>
      </c>
      <c r="C7085" t="s">
        <v>76</v>
      </c>
      <c r="D7085" t="s">
        <v>97</v>
      </c>
      <c r="E7085" t="s">
        <v>126</v>
      </c>
      <c r="F7085" t="s">
        <v>18707</v>
      </c>
      <c r="G7085" t="s">
        <v>160</v>
      </c>
      <c r="H7085" t="s">
        <v>46</v>
      </c>
      <c r="I7085" t="s">
        <v>129</v>
      </c>
      <c r="J7085" t="s">
        <v>130</v>
      </c>
      <c r="K7085" t="s">
        <v>131</v>
      </c>
      <c r="L7085" t="s">
        <v>19363</v>
      </c>
      <c r="M7085" t="s">
        <v>19364</v>
      </c>
      <c r="N7085">
        <v>3.9533333329999998</v>
      </c>
      <c r="O7085">
        <v>0</v>
      </c>
      <c r="P7085">
        <v>62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245.10666699999999</v>
      </c>
      <c r="W7085">
        <v>0</v>
      </c>
      <c r="X7085">
        <v>0</v>
      </c>
      <c r="Y7085">
        <v>0</v>
      </c>
      <c r="Z7085">
        <v>0</v>
      </c>
    </row>
    <row r="7086" spans="1:26" x14ac:dyDescent="0.3">
      <c r="A7086">
        <v>2777796</v>
      </c>
      <c r="B7086">
        <v>2</v>
      </c>
      <c r="C7086" t="s">
        <v>76</v>
      </c>
      <c r="D7086" t="s">
        <v>80</v>
      </c>
      <c r="E7086" t="s">
        <v>167</v>
      </c>
      <c r="F7086" t="s">
        <v>15726</v>
      </c>
      <c r="G7086" t="s">
        <v>128</v>
      </c>
      <c r="H7086" t="s">
        <v>46</v>
      </c>
      <c r="I7086" t="s">
        <v>129</v>
      </c>
      <c r="J7086" t="s">
        <v>130</v>
      </c>
      <c r="K7086" t="s">
        <v>131</v>
      </c>
      <c r="L7086" t="s">
        <v>19308</v>
      </c>
      <c r="M7086" t="s">
        <v>19365</v>
      </c>
      <c r="N7086">
        <v>0.15527777700000001</v>
      </c>
      <c r="O7086">
        <v>0</v>
      </c>
      <c r="P7086">
        <v>894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138.818333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2777858</v>
      </c>
      <c r="B7087">
        <v>1</v>
      </c>
      <c r="C7087" t="s">
        <v>76</v>
      </c>
      <c r="D7087" t="s">
        <v>107</v>
      </c>
      <c r="E7087" t="s">
        <v>153</v>
      </c>
      <c r="F7087" t="s">
        <v>19366</v>
      </c>
      <c r="G7087" t="s">
        <v>155</v>
      </c>
      <c r="H7087" t="s">
        <v>46</v>
      </c>
      <c r="I7087" t="s">
        <v>129</v>
      </c>
      <c r="J7087" t="s">
        <v>130</v>
      </c>
      <c r="K7087" t="s">
        <v>131</v>
      </c>
      <c r="L7087" t="s">
        <v>19367</v>
      </c>
      <c r="M7087" t="s">
        <v>19368</v>
      </c>
      <c r="N7087">
        <v>3.9936111109999999</v>
      </c>
      <c r="O7087">
        <v>0</v>
      </c>
      <c r="P7087">
        <v>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3.993611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2777860</v>
      </c>
      <c r="B7088">
        <v>1</v>
      </c>
      <c r="C7088" t="s">
        <v>76</v>
      </c>
      <c r="D7088" t="s">
        <v>88</v>
      </c>
      <c r="E7088" t="s">
        <v>222</v>
      </c>
      <c r="F7088" t="s">
        <v>18120</v>
      </c>
      <c r="G7088" t="s">
        <v>348</v>
      </c>
      <c r="H7088" t="s">
        <v>47</v>
      </c>
      <c r="I7088" t="s">
        <v>129</v>
      </c>
      <c r="J7088" t="s">
        <v>130</v>
      </c>
      <c r="K7088" t="s">
        <v>142</v>
      </c>
      <c r="L7088" t="s">
        <v>19369</v>
      </c>
      <c r="M7088" t="s">
        <v>19370</v>
      </c>
      <c r="N7088">
        <v>2.8594444440000002</v>
      </c>
      <c r="O7088">
        <v>15</v>
      </c>
      <c r="P7088">
        <v>5918</v>
      </c>
      <c r="Q7088">
        <v>0</v>
      </c>
      <c r="R7088">
        <v>0</v>
      </c>
      <c r="S7088">
        <v>0</v>
      </c>
      <c r="T7088">
        <v>0</v>
      </c>
      <c r="U7088">
        <v>42.891666999999998</v>
      </c>
      <c r="V7088">
        <v>16922.192220000001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2777866</v>
      </c>
      <c r="B7089">
        <v>1</v>
      </c>
      <c r="C7089" t="s">
        <v>77</v>
      </c>
      <c r="D7089" t="s">
        <v>108</v>
      </c>
      <c r="E7089" t="s">
        <v>167</v>
      </c>
      <c r="F7089" t="s">
        <v>1479</v>
      </c>
      <c r="G7089" t="s">
        <v>195</v>
      </c>
      <c r="H7089" t="s">
        <v>46</v>
      </c>
      <c r="I7089" t="s">
        <v>129</v>
      </c>
      <c r="J7089" t="s">
        <v>130</v>
      </c>
      <c r="K7089" t="s">
        <v>131</v>
      </c>
      <c r="L7089" t="s">
        <v>19371</v>
      </c>
      <c r="M7089" t="s">
        <v>19372</v>
      </c>
      <c r="N7089">
        <v>2.6375000000000002</v>
      </c>
      <c r="O7089">
        <v>0</v>
      </c>
      <c r="P7089">
        <v>162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427.27499999999998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2777864</v>
      </c>
      <c r="B7090">
        <v>1</v>
      </c>
      <c r="C7090" t="s">
        <v>76</v>
      </c>
      <c r="D7090" t="s">
        <v>100</v>
      </c>
      <c r="E7090" t="s">
        <v>163</v>
      </c>
      <c r="F7090" t="s">
        <v>19373</v>
      </c>
      <c r="G7090" t="s">
        <v>199</v>
      </c>
      <c r="H7090" t="s">
        <v>47</v>
      </c>
      <c r="I7090" t="s">
        <v>129</v>
      </c>
      <c r="J7090" t="s">
        <v>130</v>
      </c>
      <c r="K7090" t="s">
        <v>131</v>
      </c>
      <c r="L7090" t="s">
        <v>19374</v>
      </c>
      <c r="M7090" t="s">
        <v>19375</v>
      </c>
      <c r="N7090">
        <v>0.82166666600000005</v>
      </c>
      <c r="O7090">
        <v>0</v>
      </c>
      <c r="P7090">
        <v>883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725.53166599999997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2777886</v>
      </c>
      <c r="B7091">
        <v>1</v>
      </c>
      <c r="C7091" t="s">
        <v>76</v>
      </c>
      <c r="D7091" t="s">
        <v>90</v>
      </c>
      <c r="E7091" t="s">
        <v>222</v>
      </c>
      <c r="F7091" t="s">
        <v>9181</v>
      </c>
      <c r="G7091" t="s">
        <v>199</v>
      </c>
      <c r="H7091" t="s">
        <v>47</v>
      </c>
      <c r="I7091" t="s">
        <v>129</v>
      </c>
      <c r="J7091" t="s">
        <v>130</v>
      </c>
      <c r="K7091" t="s">
        <v>131</v>
      </c>
      <c r="L7091" t="s">
        <v>19376</v>
      </c>
      <c r="M7091" t="s">
        <v>19377</v>
      </c>
      <c r="N7091">
        <v>1.7124999999999999</v>
      </c>
      <c r="O7091">
        <v>0</v>
      </c>
      <c r="P7091">
        <v>0</v>
      </c>
      <c r="Q7091">
        <v>0</v>
      </c>
      <c r="R7091">
        <v>0</v>
      </c>
      <c r="S7091">
        <v>12</v>
      </c>
      <c r="T7091">
        <v>124</v>
      </c>
      <c r="U7091">
        <v>0</v>
      </c>
      <c r="V7091">
        <v>0</v>
      </c>
      <c r="W7091">
        <v>0</v>
      </c>
      <c r="X7091">
        <v>0</v>
      </c>
      <c r="Y7091">
        <v>20.55</v>
      </c>
      <c r="Z7091">
        <v>212.35</v>
      </c>
    </row>
    <row r="7092" spans="1:26" x14ac:dyDescent="0.3">
      <c r="A7092">
        <v>2777873</v>
      </c>
      <c r="B7092">
        <v>1</v>
      </c>
      <c r="C7092" t="s">
        <v>77</v>
      </c>
      <c r="D7092" t="s">
        <v>122</v>
      </c>
      <c r="E7092" t="s">
        <v>158</v>
      </c>
      <c r="F7092" t="s">
        <v>19378</v>
      </c>
      <c r="G7092" t="s">
        <v>199</v>
      </c>
      <c r="H7092" t="s">
        <v>47</v>
      </c>
      <c r="I7092" t="s">
        <v>129</v>
      </c>
      <c r="J7092" t="s">
        <v>130</v>
      </c>
      <c r="K7092" t="s">
        <v>131</v>
      </c>
      <c r="L7092" t="s">
        <v>19379</v>
      </c>
      <c r="M7092" t="s">
        <v>19380</v>
      </c>
      <c r="N7092">
        <v>0.35583333299999997</v>
      </c>
      <c r="O7092">
        <v>0</v>
      </c>
      <c r="P7092">
        <v>0</v>
      </c>
      <c r="Q7092">
        <v>54</v>
      </c>
      <c r="R7092">
        <v>755</v>
      </c>
      <c r="S7092">
        <v>55</v>
      </c>
      <c r="T7092">
        <v>1604</v>
      </c>
      <c r="U7092">
        <v>0</v>
      </c>
      <c r="V7092">
        <v>0</v>
      </c>
      <c r="W7092">
        <v>19.215</v>
      </c>
      <c r="X7092">
        <v>268.65416599999998</v>
      </c>
      <c r="Y7092">
        <v>19.570833</v>
      </c>
      <c r="Z7092">
        <v>570.756666</v>
      </c>
    </row>
    <row r="7093" spans="1:26" x14ac:dyDescent="0.3">
      <c r="A7093">
        <v>2777872</v>
      </c>
      <c r="B7093">
        <v>1</v>
      </c>
      <c r="C7093" t="s">
        <v>76</v>
      </c>
      <c r="D7093" t="s">
        <v>102</v>
      </c>
      <c r="E7093" t="s">
        <v>222</v>
      </c>
      <c r="F7093" t="s">
        <v>19381</v>
      </c>
      <c r="G7093" t="s">
        <v>344</v>
      </c>
      <c r="H7093" t="s">
        <v>47</v>
      </c>
      <c r="I7093" t="s">
        <v>129</v>
      </c>
      <c r="J7093" t="s">
        <v>130</v>
      </c>
      <c r="K7093" t="s">
        <v>142</v>
      </c>
      <c r="L7093" t="s">
        <v>19382</v>
      </c>
      <c r="M7093" t="s">
        <v>19383</v>
      </c>
      <c r="N7093">
        <v>7.2655555549999997</v>
      </c>
      <c r="O7093">
        <v>11</v>
      </c>
      <c r="P7093">
        <v>75</v>
      </c>
      <c r="Q7093">
        <v>8</v>
      </c>
      <c r="R7093">
        <v>56</v>
      </c>
      <c r="S7093">
        <v>0</v>
      </c>
      <c r="T7093">
        <v>59</v>
      </c>
      <c r="U7093">
        <v>79.921110999999996</v>
      </c>
      <c r="V7093">
        <v>544.91666699999996</v>
      </c>
      <c r="W7093">
        <v>58.124443999999997</v>
      </c>
      <c r="X7093">
        <v>406.87111099999998</v>
      </c>
      <c r="Y7093">
        <v>0</v>
      </c>
      <c r="Z7093">
        <v>428.667778</v>
      </c>
    </row>
    <row r="7094" spans="1:26" x14ac:dyDescent="0.3">
      <c r="A7094">
        <v>2777895</v>
      </c>
      <c r="B7094">
        <v>1</v>
      </c>
      <c r="C7094" t="s">
        <v>77</v>
      </c>
      <c r="D7094" t="s">
        <v>114</v>
      </c>
      <c r="E7094" t="s">
        <v>158</v>
      </c>
      <c r="F7094" t="s">
        <v>4551</v>
      </c>
      <c r="G7094" t="s">
        <v>199</v>
      </c>
      <c r="H7094" t="s">
        <v>47</v>
      </c>
      <c r="I7094" t="s">
        <v>129</v>
      </c>
      <c r="J7094" t="s">
        <v>130</v>
      </c>
      <c r="K7094" t="s">
        <v>131</v>
      </c>
      <c r="L7094" t="s">
        <v>19384</v>
      </c>
      <c r="M7094" t="s">
        <v>19385</v>
      </c>
      <c r="N7094">
        <v>0.281388888</v>
      </c>
      <c r="O7094">
        <v>0</v>
      </c>
      <c r="P7094">
        <v>0</v>
      </c>
      <c r="Q7094">
        <v>0</v>
      </c>
      <c r="R7094">
        <v>0</v>
      </c>
      <c r="S7094">
        <v>26</v>
      </c>
      <c r="T7094">
        <v>447</v>
      </c>
      <c r="U7094">
        <v>0</v>
      </c>
      <c r="V7094">
        <v>0</v>
      </c>
      <c r="W7094">
        <v>0</v>
      </c>
      <c r="X7094">
        <v>0</v>
      </c>
      <c r="Y7094">
        <v>7.3161110000000003</v>
      </c>
      <c r="Z7094">
        <v>125.780833</v>
      </c>
    </row>
    <row r="7095" spans="1:26" x14ac:dyDescent="0.3">
      <c r="A7095">
        <v>2777851</v>
      </c>
      <c r="B7095">
        <v>2</v>
      </c>
      <c r="C7095" t="s">
        <v>77</v>
      </c>
      <c r="D7095" t="s">
        <v>113</v>
      </c>
      <c r="E7095" t="s">
        <v>158</v>
      </c>
      <c r="F7095" t="s">
        <v>17999</v>
      </c>
      <c r="G7095" t="s">
        <v>732</v>
      </c>
      <c r="H7095" t="s">
        <v>47</v>
      </c>
      <c r="I7095" t="s">
        <v>129</v>
      </c>
      <c r="J7095" t="s">
        <v>130</v>
      </c>
      <c r="K7095" t="s">
        <v>131</v>
      </c>
      <c r="L7095" t="s">
        <v>19351</v>
      </c>
      <c r="M7095" t="s">
        <v>19386</v>
      </c>
      <c r="N7095">
        <v>2.5588888879999998</v>
      </c>
      <c r="O7095">
        <v>0</v>
      </c>
      <c r="P7095">
        <v>0</v>
      </c>
      <c r="Q7095">
        <v>18</v>
      </c>
      <c r="R7095">
        <v>1237</v>
      </c>
      <c r="S7095">
        <v>0</v>
      </c>
      <c r="T7095">
        <v>0</v>
      </c>
      <c r="U7095">
        <v>0</v>
      </c>
      <c r="V7095">
        <v>0</v>
      </c>
      <c r="W7095">
        <v>46.06</v>
      </c>
      <c r="X7095">
        <v>3165.345554</v>
      </c>
      <c r="Y7095">
        <v>0</v>
      </c>
      <c r="Z7095">
        <v>0</v>
      </c>
    </row>
    <row r="7096" spans="1:26" x14ac:dyDescent="0.3">
      <c r="A7096">
        <v>2777875</v>
      </c>
      <c r="B7096">
        <v>1</v>
      </c>
      <c r="C7096" t="s">
        <v>76</v>
      </c>
      <c r="D7096" t="s">
        <v>96</v>
      </c>
      <c r="E7096" t="s">
        <v>167</v>
      </c>
      <c r="F7096" t="s">
        <v>16834</v>
      </c>
      <c r="G7096" t="s">
        <v>348</v>
      </c>
      <c r="H7096" t="s">
        <v>46</v>
      </c>
      <c r="I7096" t="s">
        <v>129</v>
      </c>
      <c r="J7096" t="s">
        <v>130</v>
      </c>
      <c r="K7096" t="s">
        <v>142</v>
      </c>
      <c r="L7096" t="s">
        <v>19387</v>
      </c>
      <c r="M7096" t="s">
        <v>19388</v>
      </c>
      <c r="N7096">
        <v>7.1311111110000001</v>
      </c>
      <c r="O7096">
        <v>0</v>
      </c>
      <c r="P7096">
        <v>232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1654.417778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2777888</v>
      </c>
      <c r="B7097">
        <v>1</v>
      </c>
      <c r="C7097" t="s">
        <v>76</v>
      </c>
      <c r="D7097" t="s">
        <v>96</v>
      </c>
      <c r="E7097" t="s">
        <v>222</v>
      </c>
      <c r="F7097" t="s">
        <v>1314</v>
      </c>
      <c r="G7097" t="s">
        <v>199</v>
      </c>
      <c r="H7097" t="s">
        <v>47</v>
      </c>
      <c r="I7097" t="s">
        <v>129</v>
      </c>
      <c r="J7097" t="s">
        <v>130</v>
      </c>
      <c r="K7097" t="s">
        <v>131</v>
      </c>
      <c r="L7097" t="s">
        <v>19389</v>
      </c>
      <c r="M7097" t="s">
        <v>19390</v>
      </c>
      <c r="N7097">
        <v>1.184722222</v>
      </c>
      <c r="O7097">
        <v>0</v>
      </c>
      <c r="P7097">
        <v>772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914.60555499999998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2777892</v>
      </c>
      <c r="B7098">
        <v>1</v>
      </c>
      <c r="C7098" t="s">
        <v>76</v>
      </c>
      <c r="D7098" t="s">
        <v>86</v>
      </c>
      <c r="E7098" t="s">
        <v>153</v>
      </c>
      <c r="F7098" t="s">
        <v>19391</v>
      </c>
      <c r="G7098" t="s">
        <v>155</v>
      </c>
      <c r="H7098" t="s">
        <v>46</v>
      </c>
      <c r="I7098" t="s">
        <v>129</v>
      </c>
      <c r="J7098" t="s">
        <v>130</v>
      </c>
      <c r="K7098" t="s">
        <v>131</v>
      </c>
      <c r="L7098" t="s">
        <v>19392</v>
      </c>
      <c r="M7098" t="s">
        <v>19393</v>
      </c>
      <c r="N7098">
        <v>2.3275000000000001</v>
      </c>
      <c r="O7098">
        <v>0</v>
      </c>
      <c r="P7098">
        <v>15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34.912500000000001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2777887</v>
      </c>
      <c r="B7099">
        <v>1</v>
      </c>
      <c r="C7099" t="s">
        <v>76</v>
      </c>
      <c r="D7099" t="s">
        <v>87</v>
      </c>
      <c r="E7099" t="s">
        <v>222</v>
      </c>
      <c r="F7099" t="s">
        <v>19394</v>
      </c>
      <c r="G7099" t="s">
        <v>199</v>
      </c>
      <c r="H7099" t="s">
        <v>47</v>
      </c>
      <c r="I7099" t="s">
        <v>129</v>
      </c>
      <c r="J7099" t="s">
        <v>130</v>
      </c>
      <c r="K7099" t="s">
        <v>131</v>
      </c>
      <c r="L7099" t="s">
        <v>19395</v>
      </c>
      <c r="M7099" t="s">
        <v>19396</v>
      </c>
      <c r="N7099">
        <v>0.186111111</v>
      </c>
      <c r="O7099">
        <v>0</v>
      </c>
      <c r="P7099">
        <v>0</v>
      </c>
      <c r="Q7099">
        <v>58</v>
      </c>
      <c r="R7099">
        <v>587</v>
      </c>
      <c r="S7099">
        <v>0</v>
      </c>
      <c r="T7099">
        <v>0</v>
      </c>
      <c r="U7099">
        <v>0</v>
      </c>
      <c r="V7099">
        <v>0</v>
      </c>
      <c r="W7099">
        <v>10.794444</v>
      </c>
      <c r="X7099">
        <v>109.24722199999999</v>
      </c>
      <c r="Y7099">
        <v>0</v>
      </c>
      <c r="Z7099">
        <v>0</v>
      </c>
    </row>
    <row r="7100" spans="1:26" x14ac:dyDescent="0.3">
      <c r="A7100">
        <v>2777899</v>
      </c>
      <c r="B7100">
        <v>1</v>
      </c>
      <c r="C7100" t="s">
        <v>76</v>
      </c>
      <c r="D7100" t="s">
        <v>89</v>
      </c>
      <c r="E7100" t="s">
        <v>167</v>
      </c>
      <c r="F7100" t="s">
        <v>19397</v>
      </c>
      <c r="G7100" t="s">
        <v>160</v>
      </c>
      <c r="H7100" t="s">
        <v>46</v>
      </c>
      <c r="I7100" t="s">
        <v>129</v>
      </c>
      <c r="J7100" t="s">
        <v>130</v>
      </c>
      <c r="K7100" t="s">
        <v>131</v>
      </c>
      <c r="L7100" t="s">
        <v>19398</v>
      </c>
      <c r="M7100" t="s">
        <v>19399</v>
      </c>
      <c r="N7100">
        <v>0.67249999999999999</v>
      </c>
      <c r="O7100">
        <v>0</v>
      </c>
      <c r="P7100">
        <v>73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49.092500000000001</v>
      </c>
      <c r="W7100">
        <v>0</v>
      </c>
      <c r="X7100">
        <v>0</v>
      </c>
      <c r="Y7100">
        <v>0</v>
      </c>
      <c r="Z7100">
        <v>0</v>
      </c>
    </row>
    <row r="7101" spans="1:26" x14ac:dyDescent="0.3">
      <c r="A7101">
        <v>2777897</v>
      </c>
      <c r="B7101">
        <v>1</v>
      </c>
      <c r="C7101" t="s">
        <v>76</v>
      </c>
      <c r="D7101" t="s">
        <v>78</v>
      </c>
      <c r="E7101" t="s">
        <v>153</v>
      </c>
      <c r="F7101" t="s">
        <v>19400</v>
      </c>
      <c r="G7101" t="s">
        <v>249</v>
      </c>
      <c r="H7101" t="s">
        <v>46</v>
      </c>
      <c r="I7101" t="s">
        <v>129</v>
      </c>
      <c r="J7101" t="s">
        <v>130</v>
      </c>
      <c r="K7101" t="s">
        <v>131</v>
      </c>
      <c r="L7101" t="s">
        <v>19401</v>
      </c>
      <c r="M7101" t="s">
        <v>19402</v>
      </c>
      <c r="N7101">
        <v>1.920555555</v>
      </c>
      <c r="O7101">
        <v>0</v>
      </c>
      <c r="P7101">
        <v>3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5.7616670000000001</v>
      </c>
      <c r="W7101">
        <v>0</v>
      </c>
      <c r="X7101">
        <v>0</v>
      </c>
      <c r="Y7101">
        <v>0</v>
      </c>
      <c r="Z7101">
        <v>0</v>
      </c>
    </row>
    <row r="7102" spans="1:26" x14ac:dyDescent="0.3">
      <c r="A7102">
        <v>2777898</v>
      </c>
      <c r="B7102">
        <v>1</v>
      </c>
      <c r="C7102" t="s">
        <v>76</v>
      </c>
      <c r="D7102" t="s">
        <v>100</v>
      </c>
      <c r="E7102" t="s">
        <v>222</v>
      </c>
      <c r="F7102" t="s">
        <v>19403</v>
      </c>
      <c r="G7102" t="s">
        <v>417</v>
      </c>
      <c r="H7102" t="s">
        <v>47</v>
      </c>
      <c r="I7102" t="s">
        <v>129</v>
      </c>
      <c r="J7102" t="s">
        <v>130</v>
      </c>
      <c r="K7102" t="s">
        <v>142</v>
      </c>
      <c r="L7102" t="s">
        <v>19404</v>
      </c>
      <c r="M7102" t="s">
        <v>19405</v>
      </c>
      <c r="N7102">
        <v>8.08</v>
      </c>
      <c r="O7102">
        <v>196</v>
      </c>
      <c r="P7102">
        <v>2023</v>
      </c>
      <c r="Q7102">
        <v>0</v>
      </c>
      <c r="R7102">
        <v>0</v>
      </c>
      <c r="S7102">
        <v>0</v>
      </c>
      <c r="T7102">
        <v>0</v>
      </c>
      <c r="U7102">
        <v>1583.68</v>
      </c>
      <c r="V7102">
        <v>16345.84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2777902</v>
      </c>
      <c r="B7103">
        <v>1</v>
      </c>
      <c r="C7103" t="s">
        <v>76</v>
      </c>
      <c r="D7103" t="s">
        <v>101</v>
      </c>
      <c r="E7103" t="s">
        <v>126</v>
      </c>
      <c r="F7103" t="s">
        <v>19406</v>
      </c>
      <c r="G7103" t="s">
        <v>160</v>
      </c>
      <c r="H7103" t="s">
        <v>46</v>
      </c>
      <c r="I7103" t="s">
        <v>129</v>
      </c>
      <c r="J7103" t="s">
        <v>130</v>
      </c>
      <c r="K7103" t="s">
        <v>131</v>
      </c>
      <c r="L7103" t="s">
        <v>19407</v>
      </c>
      <c r="M7103" t="s">
        <v>19408</v>
      </c>
      <c r="N7103">
        <v>1.910833333</v>
      </c>
      <c r="O7103">
        <v>0</v>
      </c>
      <c r="P7103">
        <v>78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149.04499999999999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2777907</v>
      </c>
      <c r="B7104">
        <v>1</v>
      </c>
      <c r="C7104" t="s">
        <v>76</v>
      </c>
      <c r="D7104" t="s">
        <v>107</v>
      </c>
      <c r="E7104" t="s">
        <v>145</v>
      </c>
      <c r="F7104" t="s">
        <v>19167</v>
      </c>
      <c r="G7104" t="s">
        <v>135</v>
      </c>
      <c r="H7104" t="s">
        <v>46</v>
      </c>
      <c r="I7104" t="s">
        <v>129</v>
      </c>
      <c r="J7104" t="s">
        <v>130</v>
      </c>
      <c r="K7104" t="s">
        <v>131</v>
      </c>
      <c r="L7104" t="s">
        <v>19409</v>
      </c>
      <c r="M7104" t="s">
        <v>19410</v>
      </c>
      <c r="N7104">
        <v>5.9924999999999997</v>
      </c>
      <c r="O7104">
        <v>0</v>
      </c>
      <c r="P7104">
        <v>150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898.875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2777909</v>
      </c>
      <c r="B7105">
        <v>1</v>
      </c>
      <c r="C7105" t="s">
        <v>76</v>
      </c>
      <c r="D7105" t="s">
        <v>96</v>
      </c>
      <c r="E7105" t="s">
        <v>153</v>
      </c>
      <c r="F7105" t="s">
        <v>19204</v>
      </c>
      <c r="G7105" t="s">
        <v>155</v>
      </c>
      <c r="H7105" t="s">
        <v>46</v>
      </c>
      <c r="I7105" t="s">
        <v>129</v>
      </c>
      <c r="J7105" t="s">
        <v>130</v>
      </c>
      <c r="K7105" t="s">
        <v>131</v>
      </c>
      <c r="L7105" t="s">
        <v>19411</v>
      </c>
      <c r="M7105" t="s">
        <v>19412</v>
      </c>
      <c r="N7105">
        <v>0.86555555500000003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0.86555599999999999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2777908</v>
      </c>
      <c r="B7106">
        <v>1</v>
      </c>
      <c r="C7106" t="s">
        <v>77</v>
      </c>
      <c r="D7106" t="s">
        <v>111</v>
      </c>
      <c r="E7106" t="s">
        <v>158</v>
      </c>
      <c r="F7106" t="s">
        <v>19413</v>
      </c>
      <c r="G7106" t="s">
        <v>199</v>
      </c>
      <c r="H7106" t="s">
        <v>47</v>
      </c>
      <c r="I7106" t="s">
        <v>339</v>
      </c>
      <c r="J7106" t="s">
        <v>130</v>
      </c>
      <c r="K7106" t="s">
        <v>131</v>
      </c>
      <c r="L7106" t="s">
        <v>19414</v>
      </c>
      <c r="M7106" t="s">
        <v>19415</v>
      </c>
      <c r="N7106">
        <v>1.1111111E-2</v>
      </c>
      <c r="O7106">
        <v>0</v>
      </c>
      <c r="P7106">
        <v>0</v>
      </c>
      <c r="Q7106">
        <v>0</v>
      </c>
      <c r="R7106">
        <v>50</v>
      </c>
      <c r="S7106">
        <v>0</v>
      </c>
      <c r="T7106">
        <v>134</v>
      </c>
      <c r="U7106">
        <v>0</v>
      </c>
      <c r="V7106">
        <v>0</v>
      </c>
      <c r="W7106">
        <v>0</v>
      </c>
      <c r="X7106">
        <v>0.55555600000000005</v>
      </c>
      <c r="Y7106">
        <v>0</v>
      </c>
      <c r="Z7106">
        <v>1.4888889999999999</v>
      </c>
    </row>
    <row r="7107" spans="1:26" x14ac:dyDescent="0.3">
      <c r="A7107">
        <v>2777911</v>
      </c>
      <c r="B7107">
        <v>1</v>
      </c>
      <c r="C7107" t="s">
        <v>76</v>
      </c>
      <c r="D7107" t="s">
        <v>98</v>
      </c>
      <c r="E7107" t="s">
        <v>138</v>
      </c>
      <c r="F7107" t="s">
        <v>16178</v>
      </c>
      <c r="G7107" t="s">
        <v>199</v>
      </c>
      <c r="H7107" t="s">
        <v>47</v>
      </c>
      <c r="I7107" t="s">
        <v>129</v>
      </c>
      <c r="J7107" t="s">
        <v>130</v>
      </c>
      <c r="K7107" t="s">
        <v>131</v>
      </c>
      <c r="L7107" t="s">
        <v>19416</v>
      </c>
      <c r="M7107" t="s">
        <v>19417</v>
      </c>
      <c r="N7107">
        <v>1.423333333</v>
      </c>
      <c r="O7107">
        <v>1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1.423333</v>
      </c>
      <c r="V7107">
        <v>0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2777914</v>
      </c>
      <c r="B7108">
        <v>1</v>
      </c>
      <c r="C7108" t="s">
        <v>76</v>
      </c>
      <c r="D7108" t="s">
        <v>81</v>
      </c>
      <c r="E7108" t="s">
        <v>145</v>
      </c>
      <c r="F7108" t="s">
        <v>19418</v>
      </c>
      <c r="G7108" t="s">
        <v>150</v>
      </c>
      <c r="H7108" t="s">
        <v>46</v>
      </c>
      <c r="I7108" t="s">
        <v>129</v>
      </c>
      <c r="J7108" t="s">
        <v>130</v>
      </c>
      <c r="K7108" t="s">
        <v>131</v>
      </c>
      <c r="L7108" t="s">
        <v>19419</v>
      </c>
      <c r="M7108" t="s">
        <v>19420</v>
      </c>
      <c r="N7108">
        <v>0.70444444399999995</v>
      </c>
      <c r="O7108">
        <v>0</v>
      </c>
      <c r="P7108">
        <v>27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19.02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2777915</v>
      </c>
      <c r="B7109">
        <v>1</v>
      </c>
      <c r="C7109" t="s">
        <v>76</v>
      </c>
      <c r="D7109" t="s">
        <v>90</v>
      </c>
      <c r="E7109" t="s">
        <v>167</v>
      </c>
      <c r="F7109" t="s">
        <v>17278</v>
      </c>
      <c r="G7109" t="s">
        <v>160</v>
      </c>
      <c r="H7109" t="s">
        <v>46</v>
      </c>
      <c r="I7109" t="s">
        <v>129</v>
      </c>
      <c r="J7109" t="s">
        <v>130</v>
      </c>
      <c r="K7109" t="s">
        <v>131</v>
      </c>
      <c r="L7109" t="s">
        <v>19421</v>
      </c>
      <c r="M7109" t="s">
        <v>19422</v>
      </c>
      <c r="N7109">
        <v>0.74777777700000003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138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103.193333</v>
      </c>
    </row>
    <row r="7110" spans="1:26" x14ac:dyDescent="0.3">
      <c r="A7110">
        <v>2777919</v>
      </c>
      <c r="B7110">
        <v>1</v>
      </c>
      <c r="C7110" t="s">
        <v>76</v>
      </c>
      <c r="D7110" t="s">
        <v>90</v>
      </c>
      <c r="E7110" t="s">
        <v>222</v>
      </c>
      <c r="F7110" t="s">
        <v>1328</v>
      </c>
      <c r="G7110" t="s">
        <v>199</v>
      </c>
      <c r="H7110" t="s">
        <v>47</v>
      </c>
      <c r="I7110" t="s">
        <v>129</v>
      </c>
      <c r="J7110" t="s">
        <v>130</v>
      </c>
      <c r="K7110" t="s">
        <v>131</v>
      </c>
      <c r="L7110" t="s">
        <v>19423</v>
      </c>
      <c r="M7110" t="s">
        <v>19424</v>
      </c>
      <c r="N7110">
        <v>1.0436111109999999</v>
      </c>
      <c r="O7110">
        <v>0</v>
      </c>
      <c r="P7110">
        <v>0</v>
      </c>
      <c r="Q7110">
        <v>0</v>
      </c>
      <c r="R7110">
        <v>0</v>
      </c>
      <c r="S7110">
        <v>6</v>
      </c>
      <c r="T7110">
        <v>69</v>
      </c>
      <c r="U7110">
        <v>0</v>
      </c>
      <c r="V7110">
        <v>0</v>
      </c>
      <c r="W7110">
        <v>0</v>
      </c>
      <c r="X7110">
        <v>0</v>
      </c>
      <c r="Y7110">
        <v>6.2616670000000001</v>
      </c>
      <c r="Z7110">
        <v>72.009167000000005</v>
      </c>
    </row>
    <row r="7111" spans="1:26" x14ac:dyDescent="0.3">
      <c r="A7111">
        <v>2777922</v>
      </c>
      <c r="B7111">
        <v>1</v>
      </c>
      <c r="C7111" t="s">
        <v>76</v>
      </c>
      <c r="D7111" t="s">
        <v>103</v>
      </c>
      <c r="E7111" t="s">
        <v>126</v>
      </c>
      <c r="F7111" t="s">
        <v>1718</v>
      </c>
      <c r="G7111" t="s">
        <v>128</v>
      </c>
      <c r="H7111" t="s">
        <v>46</v>
      </c>
      <c r="I7111" t="s">
        <v>129</v>
      </c>
      <c r="J7111" t="s">
        <v>130</v>
      </c>
      <c r="K7111" t="s">
        <v>131</v>
      </c>
      <c r="L7111" t="s">
        <v>19425</v>
      </c>
      <c r="M7111" t="s">
        <v>19426</v>
      </c>
      <c r="N7111">
        <v>7.5680555549999999</v>
      </c>
      <c r="O7111">
        <v>0</v>
      </c>
      <c r="P7111">
        <v>0</v>
      </c>
      <c r="Q7111">
        <v>0</v>
      </c>
      <c r="R7111">
        <v>43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325.42638899999997</v>
      </c>
      <c r="Y7111">
        <v>0</v>
      </c>
      <c r="Z7111">
        <v>0</v>
      </c>
    </row>
    <row r="7112" spans="1:26" x14ac:dyDescent="0.3">
      <c r="A7112">
        <v>2777923</v>
      </c>
      <c r="B7112">
        <v>1</v>
      </c>
      <c r="C7112" t="s">
        <v>76</v>
      </c>
      <c r="D7112" t="s">
        <v>97</v>
      </c>
      <c r="E7112" t="s">
        <v>167</v>
      </c>
      <c r="F7112" t="s">
        <v>17845</v>
      </c>
      <c r="G7112" t="s">
        <v>195</v>
      </c>
      <c r="H7112" t="s">
        <v>46</v>
      </c>
      <c r="I7112" t="s">
        <v>129</v>
      </c>
      <c r="J7112" t="s">
        <v>130</v>
      </c>
      <c r="K7112" t="s">
        <v>131</v>
      </c>
      <c r="L7112" t="s">
        <v>19427</v>
      </c>
      <c r="M7112" t="s">
        <v>19428</v>
      </c>
      <c r="N7112">
        <v>0.44444444399999999</v>
      </c>
      <c r="O7112">
        <v>0</v>
      </c>
      <c r="P7112">
        <v>145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64.444444000000004</v>
      </c>
      <c r="W7112">
        <v>0</v>
      </c>
      <c r="X7112">
        <v>0</v>
      </c>
      <c r="Y7112">
        <v>0</v>
      </c>
      <c r="Z7112">
        <v>0</v>
      </c>
    </row>
    <row r="7113" spans="1:26" x14ac:dyDescent="0.3">
      <c r="A7113">
        <v>2777924</v>
      </c>
      <c r="B7113">
        <v>1</v>
      </c>
      <c r="C7113" t="s">
        <v>76</v>
      </c>
      <c r="D7113" t="s">
        <v>88</v>
      </c>
      <c r="E7113" t="s">
        <v>163</v>
      </c>
      <c r="F7113" t="s">
        <v>19429</v>
      </c>
      <c r="G7113" t="s">
        <v>199</v>
      </c>
      <c r="H7113" t="s">
        <v>47</v>
      </c>
      <c r="I7113" t="s">
        <v>129</v>
      </c>
      <c r="J7113" t="s">
        <v>130</v>
      </c>
      <c r="K7113" t="s">
        <v>131</v>
      </c>
      <c r="L7113" t="s">
        <v>19430</v>
      </c>
      <c r="M7113" t="s">
        <v>19431</v>
      </c>
      <c r="N7113">
        <v>0.94750000000000001</v>
      </c>
      <c r="O7113">
        <v>7</v>
      </c>
      <c r="P7113">
        <v>571</v>
      </c>
      <c r="Q7113">
        <v>0</v>
      </c>
      <c r="R7113">
        <v>0</v>
      </c>
      <c r="S7113">
        <v>0</v>
      </c>
      <c r="T7113">
        <v>0</v>
      </c>
      <c r="U7113">
        <v>6.6325000000000003</v>
      </c>
      <c r="V7113">
        <v>541.02250000000004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2777936</v>
      </c>
      <c r="B7114">
        <v>1</v>
      </c>
      <c r="C7114" t="s">
        <v>77</v>
      </c>
      <c r="D7114" t="s">
        <v>109</v>
      </c>
      <c r="E7114" t="s">
        <v>163</v>
      </c>
      <c r="F7114" t="s">
        <v>19432</v>
      </c>
      <c r="G7114" t="s">
        <v>264</v>
      </c>
      <c r="H7114" t="s">
        <v>47</v>
      </c>
      <c r="I7114" t="s">
        <v>129</v>
      </c>
      <c r="J7114" t="s">
        <v>130</v>
      </c>
      <c r="K7114" t="s">
        <v>131</v>
      </c>
      <c r="L7114" t="s">
        <v>19433</v>
      </c>
      <c r="M7114" t="s">
        <v>19434</v>
      </c>
      <c r="N7114">
        <v>0.40555555500000001</v>
      </c>
      <c r="O7114">
        <v>1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0.40555600000000003</v>
      </c>
      <c r="V7114">
        <v>0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2777930</v>
      </c>
      <c r="B7115">
        <v>1</v>
      </c>
      <c r="C7115" t="s">
        <v>76</v>
      </c>
      <c r="D7115" t="s">
        <v>93</v>
      </c>
      <c r="E7115" t="s">
        <v>126</v>
      </c>
      <c r="F7115" t="s">
        <v>18155</v>
      </c>
      <c r="G7115" t="s">
        <v>348</v>
      </c>
      <c r="H7115" t="s">
        <v>46</v>
      </c>
      <c r="I7115" t="s">
        <v>129</v>
      </c>
      <c r="J7115" t="s">
        <v>130</v>
      </c>
      <c r="K7115" t="s">
        <v>142</v>
      </c>
      <c r="L7115" t="s">
        <v>19435</v>
      </c>
      <c r="M7115" t="s">
        <v>19436</v>
      </c>
      <c r="N7115">
        <v>6.176666666</v>
      </c>
      <c r="O7115">
        <v>0</v>
      </c>
      <c r="P7115">
        <v>103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636.19666700000005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2777934</v>
      </c>
      <c r="B7116">
        <v>1</v>
      </c>
      <c r="C7116" t="s">
        <v>76</v>
      </c>
      <c r="D7116" t="s">
        <v>99</v>
      </c>
      <c r="E7116" t="s">
        <v>163</v>
      </c>
      <c r="F7116" t="s">
        <v>19437</v>
      </c>
      <c r="G7116" t="s">
        <v>364</v>
      </c>
      <c r="H7116" t="s">
        <v>47</v>
      </c>
      <c r="I7116" t="s">
        <v>129</v>
      </c>
      <c r="J7116" t="s">
        <v>130</v>
      </c>
      <c r="K7116" t="s">
        <v>131</v>
      </c>
      <c r="L7116" t="s">
        <v>19438</v>
      </c>
      <c r="M7116" t="s">
        <v>19439</v>
      </c>
      <c r="N7116">
        <v>4.7625000000000002</v>
      </c>
      <c r="O7116">
        <v>0</v>
      </c>
      <c r="P7116">
        <v>18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85.724999999999994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2777931</v>
      </c>
      <c r="B7117">
        <v>1</v>
      </c>
      <c r="C7117" t="s">
        <v>76</v>
      </c>
      <c r="D7117" t="s">
        <v>99</v>
      </c>
      <c r="E7117" t="s">
        <v>158</v>
      </c>
      <c r="F7117" t="s">
        <v>19440</v>
      </c>
      <c r="G7117" t="s">
        <v>199</v>
      </c>
      <c r="H7117" t="s">
        <v>47</v>
      </c>
      <c r="I7117" t="s">
        <v>129</v>
      </c>
      <c r="J7117" t="s">
        <v>130</v>
      </c>
      <c r="K7117" t="s">
        <v>131</v>
      </c>
      <c r="L7117" t="s">
        <v>19441</v>
      </c>
      <c r="M7117" t="s">
        <v>19442</v>
      </c>
      <c r="N7117">
        <v>0.60250000000000004</v>
      </c>
      <c r="O7117">
        <v>12</v>
      </c>
      <c r="P7117">
        <v>1480</v>
      </c>
      <c r="Q7117">
        <v>0</v>
      </c>
      <c r="R7117">
        <v>0</v>
      </c>
      <c r="S7117">
        <v>0</v>
      </c>
      <c r="T7117">
        <v>0</v>
      </c>
      <c r="U7117">
        <v>7.23</v>
      </c>
      <c r="V7117">
        <v>891.7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2777932</v>
      </c>
      <c r="B7118">
        <v>1</v>
      </c>
      <c r="C7118" t="s">
        <v>76</v>
      </c>
      <c r="D7118" t="s">
        <v>102</v>
      </c>
      <c r="E7118" t="s">
        <v>126</v>
      </c>
      <c r="F7118" t="s">
        <v>19443</v>
      </c>
      <c r="G7118" t="s">
        <v>371</v>
      </c>
      <c r="H7118" t="s">
        <v>46</v>
      </c>
      <c r="I7118" t="s">
        <v>129</v>
      </c>
      <c r="J7118" t="s">
        <v>130</v>
      </c>
      <c r="K7118" t="s">
        <v>131</v>
      </c>
      <c r="L7118" t="s">
        <v>19444</v>
      </c>
      <c r="M7118" t="s">
        <v>19445</v>
      </c>
      <c r="N7118">
        <v>0.82444444400000005</v>
      </c>
      <c r="O7118">
        <v>0</v>
      </c>
      <c r="P7118">
        <v>89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73.375556000000003</v>
      </c>
      <c r="W7118">
        <v>0</v>
      </c>
      <c r="X7118">
        <v>0</v>
      </c>
      <c r="Y7118">
        <v>0</v>
      </c>
      <c r="Z7118">
        <v>0</v>
      </c>
    </row>
    <row r="7119" spans="1:26" x14ac:dyDescent="0.3">
      <c r="A7119">
        <v>2777940</v>
      </c>
      <c r="B7119">
        <v>1</v>
      </c>
      <c r="C7119" t="s">
        <v>76</v>
      </c>
      <c r="D7119" t="s">
        <v>100</v>
      </c>
      <c r="E7119" t="s">
        <v>163</v>
      </c>
      <c r="F7119" t="s">
        <v>19373</v>
      </c>
      <c r="G7119" t="s">
        <v>199</v>
      </c>
      <c r="H7119" t="s">
        <v>47</v>
      </c>
      <c r="I7119" t="s">
        <v>129</v>
      </c>
      <c r="J7119" t="s">
        <v>130</v>
      </c>
      <c r="K7119" t="s">
        <v>131</v>
      </c>
      <c r="L7119" t="s">
        <v>19446</v>
      </c>
      <c r="M7119" t="s">
        <v>19447</v>
      </c>
      <c r="N7119">
        <v>0.36666666599999997</v>
      </c>
      <c r="O7119">
        <v>0</v>
      </c>
      <c r="P7119">
        <v>883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323.76666599999999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2777937</v>
      </c>
      <c r="B7120">
        <v>1</v>
      </c>
      <c r="C7120" t="s">
        <v>76</v>
      </c>
      <c r="D7120" t="s">
        <v>90</v>
      </c>
      <c r="E7120" t="s">
        <v>126</v>
      </c>
      <c r="F7120" t="s">
        <v>16956</v>
      </c>
      <c r="G7120" t="s">
        <v>344</v>
      </c>
      <c r="H7120" t="s">
        <v>46</v>
      </c>
      <c r="I7120" t="s">
        <v>129</v>
      </c>
      <c r="J7120" t="s">
        <v>130</v>
      </c>
      <c r="K7120" t="s">
        <v>142</v>
      </c>
      <c r="L7120" t="s">
        <v>19448</v>
      </c>
      <c r="M7120" t="s">
        <v>19449</v>
      </c>
      <c r="N7120">
        <v>6.9180555549999996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25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172.95138900000001</v>
      </c>
    </row>
    <row r="7121" spans="1:26" x14ac:dyDescent="0.3">
      <c r="A7121">
        <v>2777938</v>
      </c>
      <c r="B7121">
        <v>1</v>
      </c>
      <c r="C7121" t="s">
        <v>76</v>
      </c>
      <c r="D7121" t="s">
        <v>101</v>
      </c>
      <c r="E7121" t="s">
        <v>163</v>
      </c>
      <c r="F7121" t="s">
        <v>19450</v>
      </c>
      <c r="G7121" t="s">
        <v>344</v>
      </c>
      <c r="H7121" t="s">
        <v>47</v>
      </c>
      <c r="I7121" t="s">
        <v>129</v>
      </c>
      <c r="J7121" t="s">
        <v>130</v>
      </c>
      <c r="K7121" t="s">
        <v>142</v>
      </c>
      <c r="L7121" t="s">
        <v>19451</v>
      </c>
      <c r="M7121" t="s">
        <v>19452</v>
      </c>
      <c r="N7121">
        <v>7.0022222220000003</v>
      </c>
      <c r="O7121">
        <v>0</v>
      </c>
      <c r="P7121">
        <v>154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1078.342222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2777945</v>
      </c>
      <c r="B7122">
        <v>1</v>
      </c>
      <c r="C7122" t="s">
        <v>76</v>
      </c>
      <c r="D7122" t="s">
        <v>92</v>
      </c>
      <c r="E7122" t="s">
        <v>153</v>
      </c>
      <c r="F7122" t="s">
        <v>19453</v>
      </c>
      <c r="G7122" t="s">
        <v>578</v>
      </c>
      <c r="H7122" t="s">
        <v>46</v>
      </c>
      <c r="I7122" t="s">
        <v>129</v>
      </c>
      <c r="J7122" t="s">
        <v>130</v>
      </c>
      <c r="K7122" t="s">
        <v>131</v>
      </c>
      <c r="L7122" t="s">
        <v>19454</v>
      </c>
      <c r="M7122" t="s">
        <v>19455</v>
      </c>
      <c r="N7122">
        <v>3.7230555550000002</v>
      </c>
      <c r="O7122">
        <v>0</v>
      </c>
      <c r="P7122">
        <v>0</v>
      </c>
      <c r="Q7122">
        <v>0</v>
      </c>
      <c r="R7122">
        <v>7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26.061388999999998</v>
      </c>
      <c r="Y7122">
        <v>0</v>
      </c>
      <c r="Z7122">
        <v>0</v>
      </c>
    </row>
    <row r="7123" spans="1:26" x14ac:dyDescent="0.3">
      <c r="A7123">
        <v>2777942</v>
      </c>
      <c r="B7123">
        <v>1</v>
      </c>
      <c r="C7123" t="s">
        <v>76</v>
      </c>
      <c r="D7123" t="s">
        <v>95</v>
      </c>
      <c r="E7123" t="s">
        <v>167</v>
      </c>
      <c r="F7123" t="s">
        <v>10247</v>
      </c>
      <c r="G7123" t="s">
        <v>348</v>
      </c>
      <c r="H7123" t="s">
        <v>46</v>
      </c>
      <c r="I7123" t="s">
        <v>129</v>
      </c>
      <c r="J7123" t="s">
        <v>130</v>
      </c>
      <c r="K7123" t="s">
        <v>142</v>
      </c>
      <c r="L7123" t="s">
        <v>19456</v>
      </c>
      <c r="M7123" t="s">
        <v>19457</v>
      </c>
      <c r="N7123">
        <v>6.7441666659999999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74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499.068333</v>
      </c>
    </row>
    <row r="7124" spans="1:26" x14ac:dyDescent="0.3">
      <c r="A7124">
        <v>2777944</v>
      </c>
      <c r="B7124">
        <v>1</v>
      </c>
      <c r="C7124" t="s">
        <v>76</v>
      </c>
      <c r="D7124" t="s">
        <v>93</v>
      </c>
      <c r="E7124" t="s">
        <v>126</v>
      </c>
      <c r="F7124" t="s">
        <v>19458</v>
      </c>
      <c r="G7124" t="s">
        <v>160</v>
      </c>
      <c r="H7124" t="s">
        <v>46</v>
      </c>
      <c r="I7124" t="s">
        <v>129</v>
      </c>
      <c r="J7124" t="s">
        <v>130</v>
      </c>
      <c r="K7124" t="s">
        <v>131</v>
      </c>
      <c r="L7124" t="s">
        <v>19459</v>
      </c>
      <c r="M7124" t="s">
        <v>19460</v>
      </c>
      <c r="N7124">
        <v>0.96111111100000002</v>
      </c>
      <c r="O7124">
        <v>0</v>
      </c>
      <c r="P7124">
        <v>29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27.872222000000001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2777950</v>
      </c>
      <c r="B7125">
        <v>1</v>
      </c>
      <c r="C7125" t="s">
        <v>77</v>
      </c>
      <c r="D7125" t="s">
        <v>111</v>
      </c>
      <c r="E7125" t="s">
        <v>163</v>
      </c>
      <c r="F7125" t="s">
        <v>19461</v>
      </c>
      <c r="G7125" t="s">
        <v>264</v>
      </c>
      <c r="H7125" t="s">
        <v>47</v>
      </c>
      <c r="I7125" t="s">
        <v>129</v>
      </c>
      <c r="J7125" t="s">
        <v>130</v>
      </c>
      <c r="K7125" t="s">
        <v>131</v>
      </c>
      <c r="L7125" t="s">
        <v>19462</v>
      </c>
      <c r="M7125" t="s">
        <v>19463</v>
      </c>
      <c r="N7125">
        <v>0.98694444400000003</v>
      </c>
      <c r="O7125">
        <v>0</v>
      </c>
      <c r="P7125">
        <v>0</v>
      </c>
      <c r="Q7125">
        <v>0</v>
      </c>
      <c r="R7125">
        <v>0</v>
      </c>
      <c r="S7125">
        <v>3</v>
      </c>
      <c r="T7125">
        <v>207</v>
      </c>
      <c r="U7125">
        <v>0</v>
      </c>
      <c r="V7125">
        <v>0</v>
      </c>
      <c r="W7125">
        <v>0</v>
      </c>
      <c r="X7125">
        <v>0</v>
      </c>
      <c r="Y7125">
        <v>2.960833</v>
      </c>
      <c r="Z7125">
        <v>204.29750000000001</v>
      </c>
    </row>
    <row r="7126" spans="1:26" x14ac:dyDescent="0.3">
      <c r="A7126">
        <v>2777952</v>
      </c>
      <c r="B7126">
        <v>1</v>
      </c>
      <c r="C7126" t="s">
        <v>76</v>
      </c>
      <c r="D7126" t="s">
        <v>92</v>
      </c>
      <c r="E7126" t="s">
        <v>163</v>
      </c>
      <c r="F7126" t="s">
        <v>19464</v>
      </c>
      <c r="G7126" t="s">
        <v>264</v>
      </c>
      <c r="H7126" t="s">
        <v>47</v>
      </c>
      <c r="I7126" t="s">
        <v>129</v>
      </c>
      <c r="J7126" t="s">
        <v>130</v>
      </c>
      <c r="K7126" t="s">
        <v>131</v>
      </c>
      <c r="L7126" t="s">
        <v>19465</v>
      </c>
      <c r="M7126" t="s">
        <v>19466</v>
      </c>
      <c r="N7126">
        <v>0.35416666600000002</v>
      </c>
      <c r="O7126">
        <v>0</v>
      </c>
      <c r="P7126">
        <v>0</v>
      </c>
      <c r="Q7126">
        <v>0</v>
      </c>
      <c r="R7126">
        <v>91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32.229166999999997</v>
      </c>
      <c r="Y7126">
        <v>0</v>
      </c>
      <c r="Z7126">
        <v>0</v>
      </c>
    </row>
    <row r="7127" spans="1:26" x14ac:dyDescent="0.3">
      <c r="A7127">
        <v>2777936</v>
      </c>
      <c r="B7127">
        <v>2</v>
      </c>
      <c r="C7127" t="s">
        <v>77</v>
      </c>
      <c r="D7127" t="s">
        <v>109</v>
      </c>
      <c r="E7127" t="s">
        <v>222</v>
      </c>
      <c r="F7127" t="s">
        <v>4537</v>
      </c>
      <c r="G7127" t="s">
        <v>264</v>
      </c>
      <c r="H7127" t="s">
        <v>47</v>
      </c>
      <c r="I7127" t="s">
        <v>129</v>
      </c>
      <c r="J7127" t="s">
        <v>130</v>
      </c>
      <c r="K7127" t="s">
        <v>131</v>
      </c>
      <c r="L7127" t="s">
        <v>19434</v>
      </c>
      <c r="M7127" t="s">
        <v>19467</v>
      </c>
      <c r="N7127">
        <v>0.9325</v>
      </c>
      <c r="O7127">
        <v>15</v>
      </c>
      <c r="P7127">
        <v>498</v>
      </c>
      <c r="Q7127">
        <v>0</v>
      </c>
      <c r="R7127">
        <v>0</v>
      </c>
      <c r="S7127">
        <v>0</v>
      </c>
      <c r="T7127">
        <v>0</v>
      </c>
      <c r="U7127">
        <v>13.987500000000001</v>
      </c>
      <c r="V7127">
        <v>464.38499999999999</v>
      </c>
      <c r="W7127">
        <v>0</v>
      </c>
      <c r="X7127">
        <v>0</v>
      </c>
      <c r="Y7127">
        <v>0</v>
      </c>
      <c r="Z7127">
        <v>0</v>
      </c>
    </row>
    <row r="7128" spans="1:26" x14ac:dyDescent="0.3">
      <c r="A7128">
        <v>2777953</v>
      </c>
      <c r="B7128">
        <v>1</v>
      </c>
      <c r="C7128" t="s">
        <v>76</v>
      </c>
      <c r="D7128" t="s">
        <v>103</v>
      </c>
      <c r="E7128" t="s">
        <v>153</v>
      </c>
      <c r="F7128" t="s">
        <v>19468</v>
      </c>
      <c r="G7128" t="s">
        <v>155</v>
      </c>
      <c r="H7128" t="s">
        <v>46</v>
      </c>
      <c r="I7128" t="s">
        <v>129</v>
      </c>
      <c r="J7128" t="s">
        <v>130</v>
      </c>
      <c r="K7128" t="s">
        <v>131</v>
      </c>
      <c r="L7128" t="s">
        <v>19469</v>
      </c>
      <c r="M7128" t="s">
        <v>19470</v>
      </c>
      <c r="N7128">
        <v>2.1716666660000001</v>
      </c>
      <c r="O7128">
        <v>0</v>
      </c>
      <c r="P7128">
        <v>0</v>
      </c>
      <c r="Q7128">
        <v>0</v>
      </c>
      <c r="R7128">
        <v>1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2.1716669999999998</v>
      </c>
      <c r="Y7128">
        <v>0</v>
      </c>
      <c r="Z7128">
        <v>0</v>
      </c>
    </row>
    <row r="7129" spans="1:26" x14ac:dyDescent="0.3">
      <c r="A7129">
        <v>2777955</v>
      </c>
      <c r="B7129">
        <v>1</v>
      </c>
      <c r="C7129" t="s">
        <v>76</v>
      </c>
      <c r="D7129" t="s">
        <v>97</v>
      </c>
      <c r="E7129" t="s">
        <v>145</v>
      </c>
      <c r="F7129" t="s">
        <v>19471</v>
      </c>
      <c r="G7129" t="s">
        <v>195</v>
      </c>
      <c r="H7129" t="s">
        <v>46</v>
      </c>
      <c r="I7129" t="s">
        <v>129</v>
      </c>
      <c r="J7129" t="s">
        <v>130</v>
      </c>
      <c r="K7129" t="s">
        <v>131</v>
      </c>
      <c r="L7129" t="s">
        <v>19472</v>
      </c>
      <c r="M7129" t="s">
        <v>19473</v>
      </c>
      <c r="N7129">
        <v>5.5863888880000001</v>
      </c>
      <c r="O7129">
        <v>0</v>
      </c>
      <c r="P7129">
        <v>34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189.93722199999999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2777957</v>
      </c>
      <c r="B7130">
        <v>1</v>
      </c>
      <c r="C7130" t="s">
        <v>76</v>
      </c>
      <c r="D7130" t="s">
        <v>102</v>
      </c>
      <c r="E7130" t="s">
        <v>153</v>
      </c>
      <c r="F7130" t="s">
        <v>19474</v>
      </c>
      <c r="G7130" t="s">
        <v>155</v>
      </c>
      <c r="H7130" t="s">
        <v>46</v>
      </c>
      <c r="I7130" t="s">
        <v>129</v>
      </c>
      <c r="J7130" t="s">
        <v>130</v>
      </c>
      <c r="K7130" t="s">
        <v>131</v>
      </c>
      <c r="L7130" t="s">
        <v>19475</v>
      </c>
      <c r="M7130" t="s">
        <v>19476</v>
      </c>
      <c r="N7130">
        <v>3.3461111109999999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3.3461110000000001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2777958</v>
      </c>
      <c r="B7131">
        <v>1</v>
      </c>
      <c r="C7131" t="s">
        <v>76</v>
      </c>
      <c r="D7131" t="s">
        <v>84</v>
      </c>
      <c r="E7131" t="s">
        <v>153</v>
      </c>
      <c r="F7131" t="s">
        <v>3286</v>
      </c>
      <c r="G7131" t="s">
        <v>206</v>
      </c>
      <c r="H7131" t="s">
        <v>46</v>
      </c>
      <c r="I7131" t="s">
        <v>129</v>
      </c>
      <c r="J7131" t="s">
        <v>130</v>
      </c>
      <c r="K7131" t="s">
        <v>131</v>
      </c>
      <c r="L7131" t="s">
        <v>19477</v>
      </c>
      <c r="M7131" t="s">
        <v>19478</v>
      </c>
      <c r="N7131">
        <v>0.73277777700000002</v>
      </c>
      <c r="O7131">
        <v>0</v>
      </c>
      <c r="P7131">
        <v>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0.73277800000000004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2777956</v>
      </c>
      <c r="B7132">
        <v>1</v>
      </c>
      <c r="C7132" t="s">
        <v>77</v>
      </c>
      <c r="D7132" t="s">
        <v>124</v>
      </c>
      <c r="E7132" t="s">
        <v>167</v>
      </c>
      <c r="F7132" t="s">
        <v>19479</v>
      </c>
      <c r="G7132" t="s">
        <v>371</v>
      </c>
      <c r="H7132" t="s">
        <v>46</v>
      </c>
      <c r="I7132" t="s">
        <v>129</v>
      </c>
      <c r="J7132" t="s">
        <v>130</v>
      </c>
      <c r="K7132" t="s">
        <v>131</v>
      </c>
      <c r="L7132" t="s">
        <v>19480</v>
      </c>
      <c r="M7132" t="s">
        <v>19481</v>
      </c>
      <c r="N7132">
        <v>2.221666666</v>
      </c>
      <c r="O7132">
        <v>0</v>
      </c>
      <c r="P7132">
        <v>40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88.866667000000007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2777959</v>
      </c>
      <c r="B7133">
        <v>1</v>
      </c>
      <c r="C7133" t="s">
        <v>76</v>
      </c>
      <c r="D7133" t="s">
        <v>100</v>
      </c>
      <c r="E7133" t="s">
        <v>222</v>
      </c>
      <c r="F7133" t="s">
        <v>19482</v>
      </c>
      <c r="G7133" t="s">
        <v>199</v>
      </c>
      <c r="H7133" t="s">
        <v>47</v>
      </c>
      <c r="I7133" t="s">
        <v>129</v>
      </c>
      <c r="J7133" t="s">
        <v>130</v>
      </c>
      <c r="K7133" t="s">
        <v>131</v>
      </c>
      <c r="L7133" t="s">
        <v>19483</v>
      </c>
      <c r="M7133" t="s">
        <v>19484</v>
      </c>
      <c r="N7133">
        <v>0.14249999999999999</v>
      </c>
      <c r="O7133">
        <v>19</v>
      </c>
      <c r="P7133">
        <v>4119</v>
      </c>
      <c r="Q7133">
        <v>0</v>
      </c>
      <c r="R7133">
        <v>0</v>
      </c>
      <c r="S7133">
        <v>0</v>
      </c>
      <c r="T7133">
        <v>0</v>
      </c>
      <c r="U7133">
        <v>2.7075</v>
      </c>
      <c r="V7133">
        <v>586.95749999999998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2777961</v>
      </c>
      <c r="B7134">
        <v>1</v>
      </c>
      <c r="C7134" t="s">
        <v>76</v>
      </c>
      <c r="D7134" t="s">
        <v>91</v>
      </c>
      <c r="E7134" t="s">
        <v>153</v>
      </c>
      <c r="F7134" t="s">
        <v>19309</v>
      </c>
      <c r="G7134" t="s">
        <v>155</v>
      </c>
      <c r="H7134" t="s">
        <v>46</v>
      </c>
      <c r="I7134" t="s">
        <v>129</v>
      </c>
      <c r="J7134" t="s">
        <v>130</v>
      </c>
      <c r="K7134" t="s">
        <v>131</v>
      </c>
      <c r="L7134" t="s">
        <v>19485</v>
      </c>
      <c r="M7134" t="s">
        <v>19486</v>
      </c>
      <c r="N7134">
        <v>5.965833333</v>
      </c>
      <c r="O7134">
        <v>0</v>
      </c>
      <c r="P7134">
        <v>21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125.2825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2777982</v>
      </c>
      <c r="B7135">
        <v>1</v>
      </c>
      <c r="C7135" t="s">
        <v>76</v>
      </c>
      <c r="D7135" t="s">
        <v>92</v>
      </c>
      <c r="E7135" t="s">
        <v>145</v>
      </c>
      <c r="F7135" t="s">
        <v>19487</v>
      </c>
      <c r="G7135" t="s">
        <v>578</v>
      </c>
      <c r="H7135" t="s">
        <v>46</v>
      </c>
      <c r="I7135" t="s">
        <v>129</v>
      </c>
      <c r="J7135" t="s">
        <v>130</v>
      </c>
      <c r="K7135" t="s">
        <v>131</v>
      </c>
      <c r="L7135" t="s">
        <v>19488</v>
      </c>
      <c r="M7135" t="s">
        <v>19489</v>
      </c>
      <c r="N7135">
        <v>1.616666666</v>
      </c>
      <c r="O7135">
        <v>0</v>
      </c>
      <c r="P7135">
        <v>0</v>
      </c>
      <c r="Q7135">
        <v>0</v>
      </c>
      <c r="R7135">
        <v>26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42.033332999999999</v>
      </c>
      <c r="Y7135">
        <v>0</v>
      </c>
      <c r="Z7135">
        <v>0</v>
      </c>
    </row>
    <row r="7136" spans="1:26" x14ac:dyDescent="0.3">
      <c r="A7136">
        <v>2777963</v>
      </c>
      <c r="B7136">
        <v>1</v>
      </c>
      <c r="C7136" t="s">
        <v>77</v>
      </c>
      <c r="D7136" t="s">
        <v>123</v>
      </c>
      <c r="E7136" t="s">
        <v>153</v>
      </c>
      <c r="F7136" t="s">
        <v>19490</v>
      </c>
      <c r="G7136" t="s">
        <v>249</v>
      </c>
      <c r="H7136" t="s">
        <v>46</v>
      </c>
      <c r="I7136" t="s">
        <v>129</v>
      </c>
      <c r="J7136" t="s">
        <v>130</v>
      </c>
      <c r="K7136" t="s">
        <v>131</v>
      </c>
      <c r="L7136" t="s">
        <v>19491</v>
      </c>
      <c r="M7136" t="s">
        <v>19492</v>
      </c>
      <c r="N7136">
        <v>2.6719444440000002</v>
      </c>
      <c r="O7136">
        <v>0</v>
      </c>
      <c r="P7136">
        <v>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2.6719439999999999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2777952</v>
      </c>
      <c r="B7137">
        <v>2</v>
      </c>
      <c r="C7137" t="s">
        <v>76</v>
      </c>
      <c r="D7137" t="s">
        <v>99</v>
      </c>
      <c r="E7137" t="s">
        <v>222</v>
      </c>
      <c r="F7137" t="s">
        <v>19493</v>
      </c>
      <c r="G7137" t="s">
        <v>264</v>
      </c>
      <c r="H7137" t="s">
        <v>47</v>
      </c>
      <c r="I7137" t="s">
        <v>129</v>
      </c>
      <c r="J7137" t="s">
        <v>130</v>
      </c>
      <c r="K7137" t="s">
        <v>131</v>
      </c>
      <c r="L7137" t="s">
        <v>19494</v>
      </c>
      <c r="M7137" t="s">
        <v>19495</v>
      </c>
      <c r="N7137">
        <v>0.12944444399999999</v>
      </c>
      <c r="O7137">
        <v>18</v>
      </c>
      <c r="P7137">
        <v>61</v>
      </c>
      <c r="Q7137">
        <v>0</v>
      </c>
      <c r="R7137">
        <v>0</v>
      </c>
      <c r="S7137">
        <v>0</v>
      </c>
      <c r="T7137">
        <v>0</v>
      </c>
      <c r="U7137">
        <v>2.33</v>
      </c>
      <c r="V7137">
        <v>7.8961110000000003</v>
      </c>
      <c r="W7137">
        <v>0</v>
      </c>
      <c r="X7137">
        <v>0</v>
      </c>
      <c r="Y7137">
        <v>0</v>
      </c>
      <c r="Z7137">
        <v>0</v>
      </c>
    </row>
    <row r="7138" spans="1:26" x14ac:dyDescent="0.3">
      <c r="A7138">
        <v>2777974</v>
      </c>
      <c r="B7138">
        <v>1</v>
      </c>
      <c r="C7138" t="s">
        <v>76</v>
      </c>
      <c r="D7138" t="s">
        <v>103</v>
      </c>
      <c r="E7138" t="s">
        <v>126</v>
      </c>
      <c r="F7138" t="s">
        <v>19496</v>
      </c>
      <c r="G7138" t="s">
        <v>128</v>
      </c>
      <c r="H7138" t="s">
        <v>46</v>
      </c>
      <c r="I7138" t="s">
        <v>129</v>
      </c>
      <c r="J7138" t="s">
        <v>130</v>
      </c>
      <c r="K7138" t="s">
        <v>131</v>
      </c>
      <c r="L7138" t="s">
        <v>19497</v>
      </c>
      <c r="M7138" t="s">
        <v>19498</v>
      </c>
      <c r="N7138">
        <v>7.238888888</v>
      </c>
      <c r="O7138">
        <v>0</v>
      </c>
      <c r="P7138">
        <v>0</v>
      </c>
      <c r="Q7138">
        <v>0</v>
      </c>
      <c r="R7138">
        <v>48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347.46666699999997</v>
      </c>
      <c r="Y7138">
        <v>0</v>
      </c>
      <c r="Z7138">
        <v>0</v>
      </c>
    </row>
    <row r="7139" spans="1:26" x14ac:dyDescent="0.3">
      <c r="A7139">
        <v>2777977</v>
      </c>
      <c r="B7139">
        <v>1</v>
      </c>
      <c r="C7139" t="s">
        <v>76</v>
      </c>
      <c r="D7139" t="s">
        <v>78</v>
      </c>
      <c r="E7139" t="s">
        <v>153</v>
      </c>
      <c r="F7139" t="s">
        <v>19028</v>
      </c>
      <c r="G7139" t="s">
        <v>155</v>
      </c>
      <c r="H7139" t="s">
        <v>46</v>
      </c>
      <c r="I7139" t="s">
        <v>129</v>
      </c>
      <c r="J7139" t="s">
        <v>130</v>
      </c>
      <c r="K7139" t="s">
        <v>131</v>
      </c>
      <c r="L7139" t="s">
        <v>19499</v>
      </c>
      <c r="M7139" t="s">
        <v>19500</v>
      </c>
      <c r="N7139">
        <v>1.8333333329999999</v>
      </c>
      <c r="O7139">
        <v>0</v>
      </c>
      <c r="P7139">
        <v>6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11</v>
      </c>
      <c r="W7139">
        <v>0</v>
      </c>
      <c r="X7139">
        <v>0</v>
      </c>
      <c r="Y7139">
        <v>0</v>
      </c>
      <c r="Z7139">
        <v>0</v>
      </c>
    </row>
    <row r="7140" spans="1:26" x14ac:dyDescent="0.3">
      <c r="A7140">
        <v>2777983</v>
      </c>
      <c r="B7140">
        <v>1</v>
      </c>
      <c r="C7140" t="s">
        <v>77</v>
      </c>
      <c r="D7140" t="s">
        <v>114</v>
      </c>
      <c r="E7140" t="s">
        <v>126</v>
      </c>
      <c r="F7140" t="s">
        <v>19501</v>
      </c>
      <c r="G7140" t="s">
        <v>128</v>
      </c>
      <c r="H7140" t="s">
        <v>46</v>
      </c>
      <c r="I7140" t="s">
        <v>129</v>
      </c>
      <c r="J7140" t="s">
        <v>130</v>
      </c>
      <c r="K7140" t="s">
        <v>131</v>
      </c>
      <c r="L7140" t="s">
        <v>19502</v>
      </c>
      <c r="M7140" t="s">
        <v>19503</v>
      </c>
      <c r="N7140">
        <v>2.045833333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96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196.4</v>
      </c>
    </row>
    <row r="7141" spans="1:26" x14ac:dyDescent="0.3">
      <c r="A7141">
        <v>2777932</v>
      </c>
      <c r="B7141">
        <v>2</v>
      </c>
      <c r="C7141" t="s">
        <v>76</v>
      </c>
      <c r="D7141" t="s">
        <v>102</v>
      </c>
      <c r="E7141" t="s">
        <v>167</v>
      </c>
      <c r="F7141" t="s">
        <v>19504</v>
      </c>
      <c r="G7141" t="s">
        <v>371</v>
      </c>
      <c r="H7141" t="s">
        <v>46</v>
      </c>
      <c r="I7141" t="s">
        <v>129</v>
      </c>
      <c r="J7141" t="s">
        <v>130</v>
      </c>
      <c r="K7141" t="s">
        <v>131</v>
      </c>
      <c r="L7141" t="s">
        <v>19445</v>
      </c>
      <c r="M7141" t="s">
        <v>19505</v>
      </c>
      <c r="N7141">
        <v>0.62055555500000004</v>
      </c>
      <c r="O7141">
        <v>0</v>
      </c>
      <c r="P7141">
        <v>215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133.419444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2777986</v>
      </c>
      <c r="B7142">
        <v>1</v>
      </c>
      <c r="C7142" t="s">
        <v>76</v>
      </c>
      <c r="D7142" t="s">
        <v>91</v>
      </c>
      <c r="E7142" t="s">
        <v>163</v>
      </c>
      <c r="F7142" t="s">
        <v>19506</v>
      </c>
      <c r="G7142" t="s">
        <v>264</v>
      </c>
      <c r="H7142" t="s">
        <v>47</v>
      </c>
      <c r="I7142" t="s">
        <v>129</v>
      </c>
      <c r="J7142" t="s">
        <v>130</v>
      </c>
      <c r="K7142" t="s">
        <v>131</v>
      </c>
      <c r="L7142" t="s">
        <v>19507</v>
      </c>
      <c r="M7142" t="s">
        <v>19508</v>
      </c>
      <c r="N7142">
        <v>3.3933333330000002</v>
      </c>
      <c r="O7142">
        <v>12</v>
      </c>
      <c r="P7142">
        <v>30</v>
      </c>
      <c r="Q7142">
        <v>0</v>
      </c>
      <c r="R7142">
        <v>0</v>
      </c>
      <c r="S7142">
        <v>0</v>
      </c>
      <c r="T7142">
        <v>0</v>
      </c>
      <c r="U7142">
        <v>40.72</v>
      </c>
      <c r="V7142">
        <v>101.8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2777996</v>
      </c>
      <c r="B7143">
        <v>1</v>
      </c>
      <c r="C7143" t="s">
        <v>76</v>
      </c>
      <c r="D7143" t="s">
        <v>82</v>
      </c>
      <c r="E7143" t="s">
        <v>145</v>
      </c>
      <c r="F7143" t="s">
        <v>19509</v>
      </c>
      <c r="G7143" t="s">
        <v>344</v>
      </c>
      <c r="H7143" t="s">
        <v>46</v>
      </c>
      <c r="I7143" t="s">
        <v>129</v>
      </c>
      <c r="J7143" t="s">
        <v>130</v>
      </c>
      <c r="K7143" t="s">
        <v>142</v>
      </c>
      <c r="L7143" t="s">
        <v>19510</v>
      </c>
      <c r="M7143" t="s">
        <v>19511</v>
      </c>
      <c r="N7143">
        <v>5.1816666659999999</v>
      </c>
      <c r="O7143">
        <v>0</v>
      </c>
      <c r="P7143">
        <v>88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455.98666700000001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2778003</v>
      </c>
      <c r="B7144">
        <v>1</v>
      </c>
      <c r="C7144" t="s">
        <v>76</v>
      </c>
      <c r="D7144" t="s">
        <v>99</v>
      </c>
      <c r="E7144" t="s">
        <v>222</v>
      </c>
      <c r="F7144" t="s">
        <v>19512</v>
      </c>
      <c r="G7144" t="s">
        <v>199</v>
      </c>
      <c r="H7144" t="s">
        <v>47</v>
      </c>
      <c r="I7144" t="s">
        <v>129</v>
      </c>
      <c r="J7144" t="s">
        <v>130</v>
      </c>
      <c r="K7144" t="s">
        <v>131</v>
      </c>
      <c r="L7144" t="s">
        <v>19513</v>
      </c>
      <c r="M7144" t="s">
        <v>19514</v>
      </c>
      <c r="N7144">
        <v>0.54277777699999996</v>
      </c>
      <c r="O7144">
        <v>22</v>
      </c>
      <c r="P7144">
        <v>786</v>
      </c>
      <c r="Q7144">
        <v>0</v>
      </c>
      <c r="R7144">
        <v>0</v>
      </c>
      <c r="S7144">
        <v>0</v>
      </c>
      <c r="T7144">
        <v>0</v>
      </c>
      <c r="U7144">
        <v>11.941110999999999</v>
      </c>
      <c r="V7144">
        <v>426.623333</v>
      </c>
      <c r="W7144">
        <v>0</v>
      </c>
      <c r="X7144">
        <v>0</v>
      </c>
      <c r="Y7144">
        <v>0</v>
      </c>
      <c r="Z7144">
        <v>0</v>
      </c>
    </row>
    <row r="7145" spans="1:26" x14ac:dyDescent="0.3">
      <c r="A7145">
        <v>2778009</v>
      </c>
      <c r="B7145">
        <v>1</v>
      </c>
      <c r="C7145" t="s">
        <v>77</v>
      </c>
      <c r="D7145" t="s">
        <v>114</v>
      </c>
      <c r="E7145" t="s">
        <v>167</v>
      </c>
      <c r="F7145" t="s">
        <v>19515</v>
      </c>
      <c r="G7145" t="s">
        <v>195</v>
      </c>
      <c r="H7145" t="s">
        <v>46</v>
      </c>
      <c r="I7145" t="s">
        <v>129</v>
      </c>
      <c r="J7145" t="s">
        <v>130</v>
      </c>
      <c r="K7145" t="s">
        <v>131</v>
      </c>
      <c r="L7145" t="s">
        <v>19516</v>
      </c>
      <c r="M7145" t="s">
        <v>19517</v>
      </c>
      <c r="N7145">
        <v>1.665277777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43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71.606943999999999</v>
      </c>
    </row>
    <row r="7146" spans="1:26" x14ac:dyDescent="0.3">
      <c r="A7146">
        <v>2778011</v>
      </c>
      <c r="B7146">
        <v>1</v>
      </c>
      <c r="C7146" t="s">
        <v>76</v>
      </c>
      <c r="D7146" t="s">
        <v>90</v>
      </c>
      <c r="E7146" t="s">
        <v>163</v>
      </c>
      <c r="F7146" t="s">
        <v>19518</v>
      </c>
      <c r="G7146" t="s">
        <v>160</v>
      </c>
      <c r="H7146" t="s">
        <v>47</v>
      </c>
      <c r="I7146" t="s">
        <v>129</v>
      </c>
      <c r="J7146" t="s">
        <v>130</v>
      </c>
      <c r="K7146" t="s">
        <v>131</v>
      </c>
      <c r="L7146" t="s">
        <v>19519</v>
      </c>
      <c r="M7146" t="s">
        <v>19520</v>
      </c>
      <c r="N7146">
        <v>0.74333333300000004</v>
      </c>
      <c r="O7146">
        <v>0</v>
      </c>
      <c r="P7146">
        <v>347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257.936667</v>
      </c>
      <c r="W7146">
        <v>0</v>
      </c>
      <c r="X7146">
        <v>0</v>
      </c>
      <c r="Y7146">
        <v>0</v>
      </c>
      <c r="Z7146">
        <v>0</v>
      </c>
    </row>
    <row r="7147" spans="1:26" x14ac:dyDescent="0.3">
      <c r="A7147">
        <v>2778015</v>
      </c>
      <c r="B7147">
        <v>1</v>
      </c>
      <c r="C7147" t="s">
        <v>77</v>
      </c>
      <c r="D7147" t="s">
        <v>114</v>
      </c>
      <c r="E7147" t="s">
        <v>163</v>
      </c>
      <c r="F7147" t="s">
        <v>19521</v>
      </c>
      <c r="G7147" t="s">
        <v>578</v>
      </c>
      <c r="H7147" t="s">
        <v>47</v>
      </c>
      <c r="I7147" t="s">
        <v>129</v>
      </c>
      <c r="J7147" t="s">
        <v>15</v>
      </c>
      <c r="K7147" t="s">
        <v>131</v>
      </c>
      <c r="L7147" t="s">
        <v>19522</v>
      </c>
      <c r="M7147" t="s">
        <v>19523</v>
      </c>
      <c r="N7147">
        <v>2.7030555550000002</v>
      </c>
      <c r="O7147">
        <v>0</v>
      </c>
      <c r="P7147">
        <v>483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1305.5758330000001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2778014</v>
      </c>
      <c r="B7148">
        <v>1</v>
      </c>
      <c r="C7148" t="s">
        <v>76</v>
      </c>
      <c r="D7148" t="s">
        <v>90</v>
      </c>
      <c r="E7148" t="s">
        <v>126</v>
      </c>
      <c r="F7148" t="s">
        <v>19524</v>
      </c>
      <c r="G7148" t="s">
        <v>160</v>
      </c>
      <c r="H7148" t="s">
        <v>46</v>
      </c>
      <c r="I7148" t="s">
        <v>129</v>
      </c>
      <c r="J7148" t="s">
        <v>130</v>
      </c>
      <c r="K7148" t="s">
        <v>131</v>
      </c>
      <c r="L7148" t="s">
        <v>19525</v>
      </c>
      <c r="M7148" t="s">
        <v>19526</v>
      </c>
      <c r="N7148">
        <v>0.84111111100000002</v>
      </c>
      <c r="O7148">
        <v>0</v>
      </c>
      <c r="P7148">
        <v>94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79.064443999999995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2778020</v>
      </c>
      <c r="B7149">
        <v>1</v>
      </c>
      <c r="C7149" t="s">
        <v>76</v>
      </c>
      <c r="D7149" t="s">
        <v>101</v>
      </c>
      <c r="E7149" t="s">
        <v>126</v>
      </c>
      <c r="F7149" t="s">
        <v>19527</v>
      </c>
      <c r="G7149" t="s">
        <v>177</v>
      </c>
      <c r="H7149" t="s">
        <v>46</v>
      </c>
      <c r="I7149" t="s">
        <v>129</v>
      </c>
      <c r="J7149" t="s">
        <v>130</v>
      </c>
      <c r="K7149" t="s">
        <v>131</v>
      </c>
      <c r="L7149" t="s">
        <v>19528</v>
      </c>
      <c r="M7149" t="s">
        <v>19529</v>
      </c>
      <c r="N7149">
        <v>1.954722222</v>
      </c>
      <c r="O7149">
        <v>0</v>
      </c>
      <c r="P7149">
        <v>38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74.279443999999998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2778019</v>
      </c>
      <c r="B7150">
        <v>1</v>
      </c>
      <c r="C7150" t="s">
        <v>77</v>
      </c>
      <c r="D7150" t="s">
        <v>116</v>
      </c>
      <c r="E7150" t="s">
        <v>158</v>
      </c>
      <c r="F7150" t="s">
        <v>5737</v>
      </c>
      <c r="G7150" t="s">
        <v>199</v>
      </c>
      <c r="H7150" t="s">
        <v>47</v>
      </c>
      <c r="I7150" t="s">
        <v>129</v>
      </c>
      <c r="J7150" t="s">
        <v>130</v>
      </c>
      <c r="K7150" t="s">
        <v>131</v>
      </c>
      <c r="L7150" t="s">
        <v>19530</v>
      </c>
      <c r="M7150" t="s">
        <v>19531</v>
      </c>
      <c r="N7150">
        <v>0.48416666600000002</v>
      </c>
      <c r="O7150">
        <v>98</v>
      </c>
      <c r="P7150">
        <v>106</v>
      </c>
      <c r="Q7150">
        <v>0</v>
      </c>
      <c r="R7150">
        <v>0</v>
      </c>
      <c r="S7150">
        <v>0</v>
      </c>
      <c r="T7150">
        <v>0</v>
      </c>
      <c r="U7150">
        <v>47.448332999999998</v>
      </c>
      <c r="V7150">
        <v>51.321666999999998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2778022</v>
      </c>
      <c r="B7151">
        <v>1</v>
      </c>
      <c r="C7151" t="s">
        <v>77</v>
      </c>
      <c r="D7151" t="s">
        <v>108</v>
      </c>
      <c r="E7151" t="s">
        <v>126</v>
      </c>
      <c r="F7151" t="s">
        <v>19532</v>
      </c>
      <c r="G7151" t="s">
        <v>128</v>
      </c>
      <c r="H7151" t="s">
        <v>46</v>
      </c>
      <c r="I7151" t="s">
        <v>129</v>
      </c>
      <c r="J7151" t="s">
        <v>130</v>
      </c>
      <c r="K7151" t="s">
        <v>131</v>
      </c>
      <c r="L7151" t="s">
        <v>19533</v>
      </c>
      <c r="M7151" t="s">
        <v>19534</v>
      </c>
      <c r="N7151">
        <v>0.66944444400000003</v>
      </c>
      <c r="O7151">
        <v>0</v>
      </c>
      <c r="P7151">
        <v>13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8.7027780000000003</v>
      </c>
      <c r="W7151">
        <v>0</v>
      </c>
      <c r="X7151">
        <v>0</v>
      </c>
      <c r="Y7151">
        <v>0</v>
      </c>
      <c r="Z7151">
        <v>0</v>
      </c>
    </row>
    <row r="7152" spans="1:26" x14ac:dyDescent="0.3">
      <c r="A7152">
        <v>2778023</v>
      </c>
      <c r="B7152">
        <v>1</v>
      </c>
      <c r="C7152" t="s">
        <v>76</v>
      </c>
      <c r="D7152" t="s">
        <v>96</v>
      </c>
      <c r="E7152" t="s">
        <v>158</v>
      </c>
      <c r="F7152" t="s">
        <v>7003</v>
      </c>
      <c r="G7152" t="s">
        <v>199</v>
      </c>
      <c r="H7152" t="s">
        <v>47</v>
      </c>
      <c r="I7152" t="s">
        <v>129</v>
      </c>
      <c r="J7152" t="s">
        <v>130</v>
      </c>
      <c r="K7152" t="s">
        <v>131</v>
      </c>
      <c r="L7152" t="s">
        <v>19535</v>
      </c>
      <c r="M7152" t="s">
        <v>19536</v>
      </c>
      <c r="N7152">
        <v>0.85</v>
      </c>
      <c r="O7152">
        <v>15</v>
      </c>
      <c r="P7152">
        <v>449</v>
      </c>
      <c r="Q7152">
        <v>0</v>
      </c>
      <c r="R7152">
        <v>0</v>
      </c>
      <c r="S7152">
        <v>0</v>
      </c>
      <c r="T7152">
        <v>0</v>
      </c>
      <c r="U7152">
        <v>12.75</v>
      </c>
      <c r="V7152">
        <v>381.65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2778032</v>
      </c>
      <c r="B7153">
        <v>1</v>
      </c>
      <c r="C7153" t="s">
        <v>76</v>
      </c>
      <c r="D7153" t="s">
        <v>78</v>
      </c>
      <c r="E7153" t="s">
        <v>167</v>
      </c>
      <c r="F7153" t="s">
        <v>12807</v>
      </c>
      <c r="G7153" t="s">
        <v>371</v>
      </c>
      <c r="H7153" t="s">
        <v>46</v>
      </c>
      <c r="I7153" t="s">
        <v>129</v>
      </c>
      <c r="J7153" t="s">
        <v>130</v>
      </c>
      <c r="K7153" t="s">
        <v>131</v>
      </c>
      <c r="L7153" t="s">
        <v>19537</v>
      </c>
      <c r="M7153" t="s">
        <v>19538</v>
      </c>
      <c r="N7153">
        <v>0.507222222</v>
      </c>
      <c r="O7153">
        <v>0</v>
      </c>
      <c r="P7153">
        <v>759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384.98166600000002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2778045</v>
      </c>
      <c r="B7154">
        <v>1</v>
      </c>
      <c r="C7154" t="s">
        <v>76</v>
      </c>
      <c r="D7154" t="s">
        <v>99</v>
      </c>
      <c r="E7154" t="s">
        <v>153</v>
      </c>
      <c r="F7154" t="s">
        <v>19539</v>
      </c>
      <c r="G7154" t="s">
        <v>249</v>
      </c>
      <c r="H7154" t="s">
        <v>46</v>
      </c>
      <c r="I7154" t="s">
        <v>129</v>
      </c>
      <c r="J7154" t="s">
        <v>130</v>
      </c>
      <c r="K7154" t="s">
        <v>131</v>
      </c>
      <c r="L7154" t="s">
        <v>19540</v>
      </c>
      <c r="M7154" t="s">
        <v>19541</v>
      </c>
      <c r="N7154">
        <v>6.006388888</v>
      </c>
      <c r="O7154">
        <v>0</v>
      </c>
      <c r="P7154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6.0063890000000004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2778037</v>
      </c>
      <c r="B7155">
        <v>1</v>
      </c>
      <c r="C7155" t="s">
        <v>76</v>
      </c>
      <c r="D7155" t="s">
        <v>88</v>
      </c>
      <c r="E7155" t="s">
        <v>163</v>
      </c>
      <c r="F7155" t="s">
        <v>5154</v>
      </c>
      <c r="G7155" t="s">
        <v>199</v>
      </c>
      <c r="H7155" t="s">
        <v>47</v>
      </c>
      <c r="I7155" t="s">
        <v>129</v>
      </c>
      <c r="J7155" t="s">
        <v>130</v>
      </c>
      <c r="K7155" t="s">
        <v>131</v>
      </c>
      <c r="L7155" t="s">
        <v>19542</v>
      </c>
      <c r="M7155" t="s">
        <v>19543</v>
      </c>
      <c r="N7155">
        <v>0.42111111099999998</v>
      </c>
      <c r="O7155">
        <v>7</v>
      </c>
      <c r="P7155">
        <v>571</v>
      </c>
      <c r="Q7155">
        <v>0</v>
      </c>
      <c r="R7155">
        <v>0</v>
      </c>
      <c r="S7155">
        <v>0</v>
      </c>
      <c r="T7155">
        <v>0</v>
      </c>
      <c r="U7155">
        <v>2.947778</v>
      </c>
      <c r="V7155">
        <v>240.454444</v>
      </c>
      <c r="W7155">
        <v>0</v>
      </c>
      <c r="X7155">
        <v>0</v>
      </c>
      <c r="Y7155">
        <v>0</v>
      </c>
      <c r="Z7155">
        <v>0</v>
      </c>
    </row>
    <row r="7156" spans="1:26" x14ac:dyDescent="0.3">
      <c r="A7156">
        <v>2778038</v>
      </c>
      <c r="B7156">
        <v>1</v>
      </c>
      <c r="C7156" t="s">
        <v>76</v>
      </c>
      <c r="D7156" t="s">
        <v>96</v>
      </c>
      <c r="E7156" t="s">
        <v>222</v>
      </c>
      <c r="F7156" t="s">
        <v>2126</v>
      </c>
      <c r="G7156" t="s">
        <v>199</v>
      </c>
      <c r="H7156" t="s">
        <v>47</v>
      </c>
      <c r="I7156" t="s">
        <v>129</v>
      </c>
      <c r="J7156" t="s">
        <v>130</v>
      </c>
      <c r="K7156" t="s">
        <v>131</v>
      </c>
      <c r="L7156" t="s">
        <v>19544</v>
      </c>
      <c r="M7156" t="s">
        <v>19545</v>
      </c>
      <c r="N7156">
        <v>0.20361111100000001</v>
      </c>
      <c r="O7156">
        <v>0</v>
      </c>
      <c r="P7156">
        <v>772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157.18777800000001</v>
      </c>
      <c r="W7156">
        <v>0</v>
      </c>
      <c r="X7156">
        <v>0</v>
      </c>
      <c r="Y7156">
        <v>0</v>
      </c>
      <c r="Z7156">
        <v>0</v>
      </c>
    </row>
    <row r="7157" spans="1:26" x14ac:dyDescent="0.3">
      <c r="A7157">
        <v>2778046</v>
      </c>
      <c r="B7157">
        <v>1</v>
      </c>
      <c r="C7157" t="s">
        <v>76</v>
      </c>
      <c r="D7157" t="s">
        <v>92</v>
      </c>
      <c r="E7157" t="s">
        <v>153</v>
      </c>
      <c r="F7157" t="s">
        <v>19546</v>
      </c>
      <c r="G7157" t="s">
        <v>155</v>
      </c>
      <c r="H7157" t="s">
        <v>46</v>
      </c>
      <c r="I7157" t="s">
        <v>129</v>
      </c>
      <c r="J7157" t="s">
        <v>130</v>
      </c>
      <c r="K7157" t="s">
        <v>131</v>
      </c>
      <c r="L7157" t="s">
        <v>19547</v>
      </c>
      <c r="M7157" t="s">
        <v>19548</v>
      </c>
      <c r="N7157">
        <v>4.8022222220000002</v>
      </c>
      <c r="O7157">
        <v>0</v>
      </c>
      <c r="P7157">
        <v>0</v>
      </c>
      <c r="Q7157">
        <v>0</v>
      </c>
      <c r="R7157">
        <v>1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4.8022220000000004</v>
      </c>
      <c r="Y7157">
        <v>0</v>
      </c>
      <c r="Z7157">
        <v>0</v>
      </c>
    </row>
    <row r="7158" spans="1:26" x14ac:dyDescent="0.3">
      <c r="A7158">
        <v>2778048</v>
      </c>
      <c r="B7158">
        <v>1</v>
      </c>
      <c r="C7158" t="s">
        <v>76</v>
      </c>
      <c r="D7158" t="s">
        <v>88</v>
      </c>
      <c r="E7158" t="s">
        <v>153</v>
      </c>
      <c r="F7158" t="s">
        <v>19549</v>
      </c>
      <c r="G7158" t="s">
        <v>249</v>
      </c>
      <c r="H7158" t="s">
        <v>46</v>
      </c>
      <c r="I7158" t="s">
        <v>129</v>
      </c>
      <c r="J7158" t="s">
        <v>130</v>
      </c>
      <c r="K7158" t="s">
        <v>131</v>
      </c>
      <c r="L7158" t="s">
        <v>19550</v>
      </c>
      <c r="M7158" t="s">
        <v>19551</v>
      </c>
      <c r="N7158">
        <v>1.0466666659999999</v>
      </c>
      <c r="O7158">
        <v>0</v>
      </c>
      <c r="P7158">
        <v>1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1.046667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2778051</v>
      </c>
      <c r="B7159">
        <v>1</v>
      </c>
      <c r="C7159" t="s">
        <v>76</v>
      </c>
      <c r="D7159" t="s">
        <v>98</v>
      </c>
      <c r="E7159" t="s">
        <v>138</v>
      </c>
      <c r="F7159" t="s">
        <v>19552</v>
      </c>
      <c r="G7159" t="s">
        <v>199</v>
      </c>
      <c r="H7159" t="s">
        <v>47</v>
      </c>
      <c r="I7159" t="s">
        <v>129</v>
      </c>
      <c r="J7159" t="s">
        <v>130</v>
      </c>
      <c r="K7159" t="s">
        <v>131</v>
      </c>
      <c r="L7159" t="s">
        <v>19553</v>
      </c>
      <c r="M7159" t="s">
        <v>19554</v>
      </c>
      <c r="N7159">
        <v>0.12583333299999999</v>
      </c>
      <c r="O7159">
        <v>28</v>
      </c>
      <c r="P7159">
        <v>12</v>
      </c>
      <c r="Q7159">
        <v>3</v>
      </c>
      <c r="R7159">
        <v>134</v>
      </c>
      <c r="S7159">
        <v>59</v>
      </c>
      <c r="T7159">
        <v>1214</v>
      </c>
      <c r="U7159">
        <v>3.523333</v>
      </c>
      <c r="V7159">
        <v>1.51</v>
      </c>
      <c r="W7159">
        <v>0.3775</v>
      </c>
      <c r="X7159">
        <v>16.861667000000001</v>
      </c>
      <c r="Y7159">
        <v>7.4241669999999997</v>
      </c>
      <c r="Z7159">
        <v>152.76166599999999</v>
      </c>
    </row>
    <row r="7160" spans="1:26" x14ac:dyDescent="0.3">
      <c r="A7160">
        <v>2778056</v>
      </c>
      <c r="B7160">
        <v>1</v>
      </c>
      <c r="C7160" t="s">
        <v>76</v>
      </c>
      <c r="D7160" t="s">
        <v>99</v>
      </c>
      <c r="E7160" t="s">
        <v>167</v>
      </c>
      <c r="F7160" t="s">
        <v>19555</v>
      </c>
      <c r="G7160" t="s">
        <v>195</v>
      </c>
      <c r="H7160" t="s">
        <v>46</v>
      </c>
      <c r="I7160" t="s">
        <v>129</v>
      </c>
      <c r="J7160" t="s">
        <v>130</v>
      </c>
      <c r="K7160" t="s">
        <v>131</v>
      </c>
      <c r="L7160" t="s">
        <v>19556</v>
      </c>
      <c r="M7160" t="s">
        <v>19557</v>
      </c>
      <c r="N7160">
        <v>4.608055555</v>
      </c>
      <c r="O7160">
        <v>0</v>
      </c>
      <c r="P7160">
        <v>137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631.30361100000005</v>
      </c>
      <c r="W7160">
        <v>0</v>
      </c>
      <c r="X7160">
        <v>0</v>
      </c>
      <c r="Y7160">
        <v>0</v>
      </c>
      <c r="Z7160">
        <v>0</v>
      </c>
    </row>
    <row r="7161" spans="1:26" x14ac:dyDescent="0.3">
      <c r="A7161">
        <v>2778063</v>
      </c>
      <c r="B7161">
        <v>1</v>
      </c>
      <c r="C7161" t="s">
        <v>76</v>
      </c>
      <c r="D7161" t="s">
        <v>99</v>
      </c>
      <c r="E7161" t="s">
        <v>158</v>
      </c>
      <c r="F7161" t="s">
        <v>19558</v>
      </c>
      <c r="G7161" t="s">
        <v>199</v>
      </c>
      <c r="H7161" t="s">
        <v>47</v>
      </c>
      <c r="I7161" t="s">
        <v>129</v>
      </c>
      <c r="J7161" t="s">
        <v>130</v>
      </c>
      <c r="K7161" t="s">
        <v>131</v>
      </c>
      <c r="L7161" t="s">
        <v>19559</v>
      </c>
      <c r="M7161" t="s">
        <v>19560</v>
      </c>
      <c r="N7161">
        <v>1.0988888880000001</v>
      </c>
      <c r="O7161">
        <v>13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14.285556</v>
      </c>
      <c r="V7161">
        <v>0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2778054</v>
      </c>
      <c r="B7162">
        <v>1</v>
      </c>
      <c r="C7162" t="s">
        <v>76</v>
      </c>
      <c r="D7162" t="s">
        <v>98</v>
      </c>
      <c r="E7162" t="s">
        <v>138</v>
      </c>
      <c r="F7162" t="s">
        <v>16178</v>
      </c>
      <c r="G7162" t="s">
        <v>199</v>
      </c>
      <c r="H7162" t="s">
        <v>47</v>
      </c>
      <c r="I7162" t="s">
        <v>129</v>
      </c>
      <c r="J7162" t="s">
        <v>130</v>
      </c>
      <c r="K7162" t="s">
        <v>131</v>
      </c>
      <c r="L7162" t="s">
        <v>19561</v>
      </c>
      <c r="M7162" t="s">
        <v>19562</v>
      </c>
      <c r="N7162">
        <v>2.2394444440000001</v>
      </c>
      <c r="O7162">
        <v>1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2.2394440000000002</v>
      </c>
      <c r="V7162">
        <v>0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2778060</v>
      </c>
      <c r="B7163">
        <v>1</v>
      </c>
      <c r="C7163" t="s">
        <v>76</v>
      </c>
      <c r="D7163" t="s">
        <v>92</v>
      </c>
      <c r="E7163" t="s">
        <v>153</v>
      </c>
      <c r="F7163" t="s">
        <v>19563</v>
      </c>
      <c r="G7163" t="s">
        <v>249</v>
      </c>
      <c r="H7163" t="s">
        <v>46</v>
      </c>
      <c r="I7163" t="s">
        <v>129</v>
      </c>
      <c r="J7163" t="s">
        <v>130</v>
      </c>
      <c r="K7163" t="s">
        <v>131</v>
      </c>
      <c r="L7163" t="s">
        <v>19564</v>
      </c>
      <c r="M7163" t="s">
        <v>19565</v>
      </c>
      <c r="N7163">
        <v>2.4983333330000002</v>
      </c>
      <c r="O7163">
        <v>0</v>
      </c>
      <c r="P7163">
        <v>0</v>
      </c>
      <c r="Q7163">
        <v>0</v>
      </c>
      <c r="R7163">
        <v>2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4.9966670000000004</v>
      </c>
      <c r="Y7163">
        <v>0</v>
      </c>
      <c r="Z7163">
        <v>0</v>
      </c>
    </row>
    <row r="7164" spans="1:26" x14ac:dyDescent="0.3">
      <c r="A7164">
        <v>2778059</v>
      </c>
      <c r="B7164">
        <v>1</v>
      </c>
      <c r="C7164" t="s">
        <v>77</v>
      </c>
      <c r="D7164" t="s">
        <v>112</v>
      </c>
      <c r="E7164" t="s">
        <v>158</v>
      </c>
      <c r="F7164" t="s">
        <v>19566</v>
      </c>
      <c r="G7164" t="s">
        <v>199</v>
      </c>
      <c r="H7164" t="s">
        <v>47</v>
      </c>
      <c r="I7164" t="s">
        <v>129</v>
      </c>
      <c r="J7164" t="s">
        <v>130</v>
      </c>
      <c r="K7164" t="s">
        <v>131</v>
      </c>
      <c r="L7164" t="s">
        <v>19567</v>
      </c>
      <c r="M7164" t="s">
        <v>19568</v>
      </c>
      <c r="N7164">
        <v>0.69166666600000004</v>
      </c>
      <c r="O7164">
        <v>0</v>
      </c>
      <c r="P7164">
        <v>0</v>
      </c>
      <c r="Q7164">
        <v>0</v>
      </c>
      <c r="R7164">
        <v>0</v>
      </c>
      <c r="S7164">
        <v>6</v>
      </c>
      <c r="T7164">
        <v>634</v>
      </c>
      <c r="U7164">
        <v>0</v>
      </c>
      <c r="V7164">
        <v>0</v>
      </c>
      <c r="W7164">
        <v>0</v>
      </c>
      <c r="X7164">
        <v>0</v>
      </c>
      <c r="Y7164">
        <v>4.1500000000000004</v>
      </c>
      <c r="Z7164">
        <v>438.51666599999999</v>
      </c>
    </row>
    <row r="7165" spans="1:26" x14ac:dyDescent="0.3">
      <c r="A7165">
        <v>2778061</v>
      </c>
      <c r="B7165">
        <v>1</v>
      </c>
      <c r="C7165" t="s">
        <v>76</v>
      </c>
      <c r="D7165" t="s">
        <v>97</v>
      </c>
      <c r="E7165" t="s">
        <v>158</v>
      </c>
      <c r="F7165" t="s">
        <v>19569</v>
      </c>
      <c r="G7165" t="s">
        <v>199</v>
      </c>
      <c r="H7165" t="s">
        <v>47</v>
      </c>
      <c r="I7165" t="s">
        <v>129</v>
      </c>
      <c r="J7165" t="s">
        <v>130</v>
      </c>
      <c r="K7165" t="s">
        <v>131</v>
      </c>
      <c r="L7165" t="s">
        <v>19570</v>
      </c>
      <c r="M7165" t="s">
        <v>19571</v>
      </c>
      <c r="N7165">
        <v>1.0249999999999999</v>
      </c>
      <c r="O7165">
        <v>30</v>
      </c>
      <c r="P7165">
        <v>3299</v>
      </c>
      <c r="Q7165">
        <v>0</v>
      </c>
      <c r="R7165">
        <v>0</v>
      </c>
      <c r="S7165">
        <v>0</v>
      </c>
      <c r="T7165">
        <v>0</v>
      </c>
      <c r="U7165">
        <v>30.75</v>
      </c>
      <c r="V7165">
        <v>3381.4749999999999</v>
      </c>
      <c r="W7165">
        <v>0</v>
      </c>
      <c r="X7165">
        <v>0</v>
      </c>
      <c r="Y7165">
        <v>0</v>
      </c>
      <c r="Z7165">
        <v>0</v>
      </c>
    </row>
    <row r="7166" spans="1:26" x14ac:dyDescent="0.3">
      <c r="A7166">
        <v>2778068</v>
      </c>
      <c r="B7166">
        <v>1</v>
      </c>
      <c r="C7166" t="s">
        <v>76</v>
      </c>
      <c r="D7166" t="s">
        <v>92</v>
      </c>
      <c r="E7166" t="s">
        <v>167</v>
      </c>
      <c r="F7166" t="s">
        <v>19572</v>
      </c>
      <c r="G7166" t="s">
        <v>160</v>
      </c>
      <c r="H7166" t="s">
        <v>46</v>
      </c>
      <c r="I7166" t="s">
        <v>129</v>
      </c>
      <c r="J7166" t="s">
        <v>130</v>
      </c>
      <c r="K7166" t="s">
        <v>131</v>
      </c>
      <c r="L7166" t="s">
        <v>19573</v>
      </c>
      <c r="M7166" t="s">
        <v>19574</v>
      </c>
      <c r="N7166">
        <v>4.369722222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71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310.25027799999998</v>
      </c>
    </row>
    <row r="7167" spans="1:26" x14ac:dyDescent="0.3">
      <c r="A7167">
        <v>2778067</v>
      </c>
      <c r="B7167">
        <v>1</v>
      </c>
      <c r="C7167" t="s">
        <v>76</v>
      </c>
      <c r="D7167" t="s">
        <v>100</v>
      </c>
      <c r="E7167" t="s">
        <v>158</v>
      </c>
      <c r="F7167" t="s">
        <v>19575</v>
      </c>
      <c r="G7167" t="s">
        <v>199</v>
      </c>
      <c r="H7167" t="s">
        <v>47</v>
      </c>
      <c r="I7167" t="s">
        <v>129</v>
      </c>
      <c r="J7167" t="s">
        <v>130</v>
      </c>
      <c r="K7167" t="s">
        <v>131</v>
      </c>
      <c r="L7167" t="s">
        <v>19576</v>
      </c>
      <c r="M7167" t="s">
        <v>19577</v>
      </c>
      <c r="N7167">
        <v>0.60083333299999997</v>
      </c>
      <c r="O7167">
        <v>32</v>
      </c>
      <c r="P7167">
        <v>426</v>
      </c>
      <c r="Q7167">
        <v>0</v>
      </c>
      <c r="R7167">
        <v>0</v>
      </c>
      <c r="S7167">
        <v>0</v>
      </c>
      <c r="T7167">
        <v>0</v>
      </c>
      <c r="U7167">
        <v>19.226666999999999</v>
      </c>
      <c r="V7167">
        <v>255.95500000000001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2778066</v>
      </c>
      <c r="B7168">
        <v>1</v>
      </c>
      <c r="C7168" t="s">
        <v>76</v>
      </c>
      <c r="D7168" t="s">
        <v>97</v>
      </c>
      <c r="E7168" t="s">
        <v>163</v>
      </c>
      <c r="F7168" t="s">
        <v>15390</v>
      </c>
      <c r="G7168" t="s">
        <v>264</v>
      </c>
      <c r="H7168" t="s">
        <v>47</v>
      </c>
      <c r="I7168" t="s">
        <v>129</v>
      </c>
      <c r="J7168" t="s">
        <v>130</v>
      </c>
      <c r="K7168" t="s">
        <v>131</v>
      </c>
      <c r="L7168" t="s">
        <v>19578</v>
      </c>
      <c r="M7168" t="s">
        <v>19579</v>
      </c>
      <c r="N7168">
        <v>2.7119444439999998</v>
      </c>
      <c r="O7168">
        <v>22</v>
      </c>
      <c r="P7168">
        <v>40</v>
      </c>
      <c r="Q7168">
        <v>0</v>
      </c>
      <c r="R7168">
        <v>0</v>
      </c>
      <c r="S7168">
        <v>0</v>
      </c>
      <c r="T7168">
        <v>0</v>
      </c>
      <c r="U7168">
        <v>59.662778000000003</v>
      </c>
      <c r="V7168">
        <v>108.477778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2778075</v>
      </c>
      <c r="B7169">
        <v>1</v>
      </c>
      <c r="C7169" t="s">
        <v>77</v>
      </c>
      <c r="D7169" t="s">
        <v>108</v>
      </c>
      <c r="E7169" t="s">
        <v>222</v>
      </c>
      <c r="F7169" t="s">
        <v>19580</v>
      </c>
      <c r="G7169" t="s">
        <v>199</v>
      </c>
      <c r="H7169" t="s">
        <v>47</v>
      </c>
      <c r="I7169" t="s">
        <v>129</v>
      </c>
      <c r="J7169" t="s">
        <v>130</v>
      </c>
      <c r="K7169" t="s">
        <v>131</v>
      </c>
      <c r="L7169" t="s">
        <v>19581</v>
      </c>
      <c r="M7169" t="s">
        <v>19582</v>
      </c>
      <c r="N7169">
        <v>0.35277777700000001</v>
      </c>
      <c r="O7169">
        <v>26</v>
      </c>
      <c r="P7169">
        <v>102</v>
      </c>
      <c r="Q7169">
        <v>0</v>
      </c>
      <c r="R7169">
        <v>0</v>
      </c>
      <c r="S7169">
        <v>0</v>
      </c>
      <c r="T7169">
        <v>0</v>
      </c>
      <c r="U7169">
        <v>9.1722219999999997</v>
      </c>
      <c r="V7169">
        <v>35.983333000000002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2778114</v>
      </c>
      <c r="B7170">
        <v>1</v>
      </c>
      <c r="C7170" t="s">
        <v>76</v>
      </c>
      <c r="D7170" t="s">
        <v>90</v>
      </c>
      <c r="E7170" t="s">
        <v>126</v>
      </c>
      <c r="F7170" t="s">
        <v>19583</v>
      </c>
      <c r="G7170" t="s">
        <v>371</v>
      </c>
      <c r="H7170" t="s">
        <v>46</v>
      </c>
      <c r="I7170" t="s">
        <v>129</v>
      </c>
      <c r="J7170" t="s">
        <v>130</v>
      </c>
      <c r="K7170" t="s">
        <v>131</v>
      </c>
      <c r="L7170" t="s">
        <v>19584</v>
      </c>
      <c r="M7170" t="s">
        <v>19585</v>
      </c>
      <c r="N7170">
        <v>2.2008333329999998</v>
      </c>
      <c r="O7170">
        <v>0</v>
      </c>
      <c r="P7170">
        <v>171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376.34249999999997</v>
      </c>
      <c r="W7170">
        <v>0</v>
      </c>
      <c r="X7170">
        <v>0</v>
      </c>
      <c r="Y7170">
        <v>0</v>
      </c>
      <c r="Z7170">
        <v>0</v>
      </c>
    </row>
    <row r="7171" spans="1:26" x14ac:dyDescent="0.3">
      <c r="A7171">
        <v>2778084</v>
      </c>
      <c r="B7171">
        <v>1</v>
      </c>
      <c r="C7171" t="s">
        <v>76</v>
      </c>
      <c r="D7171" t="s">
        <v>93</v>
      </c>
      <c r="E7171" t="s">
        <v>138</v>
      </c>
      <c r="F7171" t="s">
        <v>5990</v>
      </c>
      <c r="G7171" t="s">
        <v>199</v>
      </c>
      <c r="H7171" t="s">
        <v>47</v>
      </c>
      <c r="I7171" t="s">
        <v>129</v>
      </c>
      <c r="J7171" t="s">
        <v>130</v>
      </c>
      <c r="K7171" t="s">
        <v>131</v>
      </c>
      <c r="L7171" t="s">
        <v>19586</v>
      </c>
      <c r="M7171" t="s">
        <v>19587</v>
      </c>
      <c r="N7171">
        <v>0.46083333300000001</v>
      </c>
      <c r="O7171">
        <v>73</v>
      </c>
      <c r="P7171">
        <v>5849</v>
      </c>
      <c r="Q7171">
        <v>0</v>
      </c>
      <c r="R7171">
        <v>0</v>
      </c>
      <c r="S7171">
        <v>0</v>
      </c>
      <c r="T7171">
        <v>0</v>
      </c>
      <c r="U7171">
        <v>33.640833000000001</v>
      </c>
      <c r="V7171">
        <v>2695.4141650000001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2778094</v>
      </c>
      <c r="B7172">
        <v>1</v>
      </c>
      <c r="C7172" t="s">
        <v>76</v>
      </c>
      <c r="D7172" t="s">
        <v>90</v>
      </c>
      <c r="E7172" t="s">
        <v>167</v>
      </c>
      <c r="F7172" t="s">
        <v>14369</v>
      </c>
      <c r="G7172" t="s">
        <v>371</v>
      </c>
      <c r="H7172" t="s">
        <v>46</v>
      </c>
      <c r="I7172" t="s">
        <v>129</v>
      </c>
      <c r="J7172" t="s">
        <v>130</v>
      </c>
      <c r="K7172" t="s">
        <v>131</v>
      </c>
      <c r="L7172" t="s">
        <v>19588</v>
      </c>
      <c r="M7172" t="s">
        <v>19589</v>
      </c>
      <c r="N7172">
        <v>5.4877777769999998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113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620.11888899999997</v>
      </c>
    </row>
    <row r="7173" spans="1:26" x14ac:dyDescent="0.3">
      <c r="A7173">
        <v>2778085</v>
      </c>
      <c r="B7173">
        <v>1</v>
      </c>
      <c r="C7173" t="s">
        <v>77</v>
      </c>
      <c r="D7173" t="s">
        <v>117</v>
      </c>
      <c r="E7173" t="s">
        <v>158</v>
      </c>
      <c r="F7173" t="s">
        <v>2823</v>
      </c>
      <c r="G7173" t="s">
        <v>199</v>
      </c>
      <c r="H7173" t="s">
        <v>47</v>
      </c>
      <c r="I7173" t="s">
        <v>129</v>
      </c>
      <c r="J7173" t="s">
        <v>130</v>
      </c>
      <c r="K7173" t="s">
        <v>131</v>
      </c>
      <c r="L7173" t="s">
        <v>19590</v>
      </c>
      <c r="M7173" t="s">
        <v>19591</v>
      </c>
      <c r="N7173">
        <v>0.31638888799999998</v>
      </c>
      <c r="O7173">
        <v>0</v>
      </c>
      <c r="P7173">
        <v>0</v>
      </c>
      <c r="Q7173">
        <v>1</v>
      </c>
      <c r="R7173">
        <v>82</v>
      </c>
      <c r="S7173">
        <v>9</v>
      </c>
      <c r="T7173">
        <v>280</v>
      </c>
      <c r="U7173">
        <v>0</v>
      </c>
      <c r="V7173">
        <v>0</v>
      </c>
      <c r="W7173">
        <v>0.31638899999999998</v>
      </c>
      <c r="X7173">
        <v>25.943888999999999</v>
      </c>
      <c r="Y7173">
        <v>2.8475000000000001</v>
      </c>
      <c r="Z7173">
        <v>88.588888999999995</v>
      </c>
    </row>
    <row r="7174" spans="1:26" x14ac:dyDescent="0.3">
      <c r="A7174">
        <v>2778087</v>
      </c>
      <c r="B7174">
        <v>1</v>
      </c>
      <c r="C7174" t="s">
        <v>76</v>
      </c>
      <c r="D7174" t="s">
        <v>78</v>
      </c>
      <c r="E7174" t="s">
        <v>145</v>
      </c>
      <c r="F7174" t="s">
        <v>2979</v>
      </c>
      <c r="G7174" t="s">
        <v>227</v>
      </c>
      <c r="H7174" t="s">
        <v>46</v>
      </c>
      <c r="I7174" t="s">
        <v>129</v>
      </c>
      <c r="J7174" t="s">
        <v>130</v>
      </c>
      <c r="K7174" t="s">
        <v>131</v>
      </c>
      <c r="L7174" t="s">
        <v>19592</v>
      </c>
      <c r="M7174" t="s">
        <v>19593</v>
      </c>
      <c r="N7174">
        <v>0.891666666</v>
      </c>
      <c r="O7174">
        <v>0</v>
      </c>
      <c r="P7174">
        <v>41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36.558332999999998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2778020</v>
      </c>
      <c r="B7175">
        <v>2</v>
      </c>
      <c r="C7175" t="s">
        <v>76</v>
      </c>
      <c r="D7175" t="s">
        <v>101</v>
      </c>
      <c r="E7175" t="s">
        <v>167</v>
      </c>
      <c r="F7175" t="s">
        <v>19594</v>
      </c>
      <c r="G7175" t="s">
        <v>177</v>
      </c>
      <c r="H7175" t="s">
        <v>46</v>
      </c>
      <c r="I7175" t="s">
        <v>129</v>
      </c>
      <c r="J7175" t="s">
        <v>130</v>
      </c>
      <c r="K7175" t="s">
        <v>131</v>
      </c>
      <c r="L7175" t="s">
        <v>19529</v>
      </c>
      <c r="M7175" t="s">
        <v>19595</v>
      </c>
      <c r="N7175">
        <v>0.55583333300000004</v>
      </c>
      <c r="O7175">
        <v>0</v>
      </c>
      <c r="P7175">
        <v>113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62.809167000000002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2778105</v>
      </c>
      <c r="B7176">
        <v>1</v>
      </c>
      <c r="C7176" t="s">
        <v>76</v>
      </c>
      <c r="D7176" t="s">
        <v>92</v>
      </c>
      <c r="E7176" t="s">
        <v>145</v>
      </c>
      <c r="F7176" t="s">
        <v>19596</v>
      </c>
      <c r="G7176" t="s">
        <v>135</v>
      </c>
      <c r="H7176" t="s">
        <v>46</v>
      </c>
      <c r="I7176" t="s">
        <v>129</v>
      </c>
      <c r="J7176" t="s">
        <v>130</v>
      </c>
      <c r="K7176" t="s">
        <v>131</v>
      </c>
      <c r="L7176" t="s">
        <v>19597</v>
      </c>
      <c r="M7176" t="s">
        <v>19598</v>
      </c>
      <c r="N7176">
        <v>2.0013888880000001</v>
      </c>
      <c r="O7176">
        <v>0</v>
      </c>
      <c r="P7176">
        <v>0</v>
      </c>
      <c r="Q7176">
        <v>0</v>
      </c>
      <c r="R7176">
        <v>3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6.0041669999999998</v>
      </c>
      <c r="Y7176">
        <v>0</v>
      </c>
      <c r="Z7176">
        <v>0</v>
      </c>
    </row>
    <row r="7177" spans="1:26" x14ac:dyDescent="0.3">
      <c r="A7177">
        <v>2778107</v>
      </c>
      <c r="B7177">
        <v>1</v>
      </c>
      <c r="C7177" t="s">
        <v>77</v>
      </c>
      <c r="D7177" t="s">
        <v>110</v>
      </c>
      <c r="E7177" t="s">
        <v>163</v>
      </c>
      <c r="F7177" t="s">
        <v>19599</v>
      </c>
      <c r="G7177" t="s">
        <v>264</v>
      </c>
      <c r="H7177" t="s">
        <v>47</v>
      </c>
      <c r="I7177" t="s">
        <v>129</v>
      </c>
      <c r="J7177" t="s">
        <v>130</v>
      </c>
      <c r="K7177" t="s">
        <v>131</v>
      </c>
      <c r="L7177" t="s">
        <v>19600</v>
      </c>
      <c r="M7177" t="s">
        <v>19601</v>
      </c>
      <c r="N7177">
        <v>1.2255555549999999</v>
      </c>
      <c r="O7177">
        <v>0</v>
      </c>
      <c r="P7177">
        <v>0</v>
      </c>
      <c r="Q7177">
        <v>0</v>
      </c>
      <c r="R7177">
        <v>0</v>
      </c>
      <c r="S7177">
        <v>4</v>
      </c>
      <c r="T7177">
        <v>92</v>
      </c>
      <c r="U7177">
        <v>0</v>
      </c>
      <c r="V7177">
        <v>0</v>
      </c>
      <c r="W7177">
        <v>0</v>
      </c>
      <c r="X7177">
        <v>0</v>
      </c>
      <c r="Y7177">
        <v>4.9022220000000001</v>
      </c>
      <c r="Z7177">
        <v>112.75111099999999</v>
      </c>
    </row>
    <row r="7178" spans="1:26" x14ac:dyDescent="0.3">
      <c r="A7178">
        <v>2778112</v>
      </c>
      <c r="B7178">
        <v>1</v>
      </c>
      <c r="C7178" t="s">
        <v>76</v>
      </c>
      <c r="D7178" t="s">
        <v>102</v>
      </c>
      <c r="E7178" t="s">
        <v>222</v>
      </c>
      <c r="F7178" t="s">
        <v>18482</v>
      </c>
      <c r="G7178" t="s">
        <v>199</v>
      </c>
      <c r="H7178" t="s">
        <v>47</v>
      </c>
      <c r="I7178" t="s">
        <v>129</v>
      </c>
      <c r="J7178" t="s">
        <v>130</v>
      </c>
      <c r="K7178" t="s">
        <v>131</v>
      </c>
      <c r="L7178" t="s">
        <v>19602</v>
      </c>
      <c r="M7178" t="s">
        <v>19603</v>
      </c>
      <c r="N7178">
        <v>0.140555555</v>
      </c>
      <c r="O7178">
        <v>95</v>
      </c>
      <c r="P7178">
        <v>2551</v>
      </c>
      <c r="Q7178">
        <v>0</v>
      </c>
      <c r="R7178">
        <v>0</v>
      </c>
      <c r="S7178">
        <v>4</v>
      </c>
      <c r="T7178">
        <v>353</v>
      </c>
      <c r="U7178">
        <v>13.352778000000001</v>
      </c>
      <c r="V7178">
        <v>358.55722100000003</v>
      </c>
      <c r="W7178">
        <v>0</v>
      </c>
      <c r="X7178">
        <v>0</v>
      </c>
      <c r="Y7178">
        <v>0.562222</v>
      </c>
      <c r="Z7178">
        <v>49.616110999999997</v>
      </c>
    </row>
    <row r="7179" spans="1:26" x14ac:dyDescent="0.3">
      <c r="A7179">
        <v>2778116</v>
      </c>
      <c r="B7179">
        <v>1</v>
      </c>
      <c r="C7179" t="s">
        <v>76</v>
      </c>
      <c r="D7179" t="s">
        <v>96</v>
      </c>
      <c r="E7179" t="s">
        <v>153</v>
      </c>
      <c r="F7179" t="s">
        <v>19604</v>
      </c>
      <c r="G7179" t="s">
        <v>206</v>
      </c>
      <c r="H7179" t="s">
        <v>46</v>
      </c>
      <c r="I7179" t="s">
        <v>129</v>
      </c>
      <c r="J7179" t="s">
        <v>130</v>
      </c>
      <c r="K7179" t="s">
        <v>131</v>
      </c>
      <c r="L7179" t="s">
        <v>19605</v>
      </c>
      <c r="M7179" t="s">
        <v>19606</v>
      </c>
      <c r="N7179">
        <v>0.57499999999999996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0.57499999999999996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2778115</v>
      </c>
      <c r="B7180">
        <v>1</v>
      </c>
      <c r="C7180" t="s">
        <v>77</v>
      </c>
      <c r="D7180" t="s">
        <v>119</v>
      </c>
      <c r="E7180" t="s">
        <v>145</v>
      </c>
      <c r="F7180" t="s">
        <v>19607</v>
      </c>
      <c r="G7180" t="s">
        <v>206</v>
      </c>
      <c r="H7180" t="s">
        <v>46</v>
      </c>
      <c r="I7180" t="s">
        <v>129</v>
      </c>
      <c r="J7180" t="s">
        <v>130</v>
      </c>
      <c r="K7180" t="s">
        <v>131</v>
      </c>
      <c r="L7180" t="s">
        <v>19608</v>
      </c>
      <c r="M7180" t="s">
        <v>19609</v>
      </c>
      <c r="N7180">
        <v>1.126944444</v>
      </c>
      <c r="O7180">
        <v>0</v>
      </c>
      <c r="P7180">
        <v>23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25.919722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2778117</v>
      </c>
      <c r="B7181">
        <v>1</v>
      </c>
      <c r="C7181" t="s">
        <v>77</v>
      </c>
      <c r="D7181" t="s">
        <v>110</v>
      </c>
      <c r="E7181" t="s">
        <v>126</v>
      </c>
      <c r="F7181" t="s">
        <v>18872</v>
      </c>
      <c r="G7181" t="s">
        <v>128</v>
      </c>
      <c r="H7181" t="s">
        <v>46</v>
      </c>
      <c r="I7181" t="s">
        <v>129</v>
      </c>
      <c r="J7181" t="s">
        <v>130</v>
      </c>
      <c r="K7181" t="s">
        <v>131</v>
      </c>
      <c r="L7181" t="s">
        <v>19610</v>
      </c>
      <c r="M7181" t="s">
        <v>19611</v>
      </c>
      <c r="N7181">
        <v>1.753055555</v>
      </c>
      <c r="O7181">
        <v>0</v>
      </c>
      <c r="P7181">
        <v>0</v>
      </c>
      <c r="Q7181">
        <v>0</v>
      </c>
      <c r="R7181">
        <v>123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215.625833</v>
      </c>
      <c r="Y7181">
        <v>0</v>
      </c>
      <c r="Z7181">
        <v>0</v>
      </c>
    </row>
    <row r="7182" spans="1:26" x14ac:dyDescent="0.3">
      <c r="A7182">
        <v>2778124</v>
      </c>
      <c r="B7182">
        <v>1</v>
      </c>
      <c r="C7182" t="s">
        <v>77</v>
      </c>
      <c r="D7182" t="s">
        <v>109</v>
      </c>
      <c r="E7182" t="s">
        <v>153</v>
      </c>
      <c r="F7182" t="s">
        <v>19612</v>
      </c>
      <c r="G7182" t="s">
        <v>249</v>
      </c>
      <c r="H7182" t="s">
        <v>46</v>
      </c>
      <c r="I7182" t="s">
        <v>129</v>
      </c>
      <c r="J7182" t="s">
        <v>130</v>
      </c>
      <c r="K7182" t="s">
        <v>131</v>
      </c>
      <c r="L7182" t="s">
        <v>19613</v>
      </c>
      <c r="M7182" t="s">
        <v>19614</v>
      </c>
      <c r="N7182">
        <v>0.84444444399999996</v>
      </c>
      <c r="O7182">
        <v>0</v>
      </c>
      <c r="P7182">
        <v>1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0.84444399999999997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2778126</v>
      </c>
      <c r="B7183">
        <v>1</v>
      </c>
      <c r="C7183" t="s">
        <v>76</v>
      </c>
      <c r="D7183" t="s">
        <v>81</v>
      </c>
      <c r="E7183" t="s">
        <v>145</v>
      </c>
      <c r="F7183" t="s">
        <v>14621</v>
      </c>
      <c r="G7183" t="s">
        <v>128</v>
      </c>
      <c r="H7183" t="s">
        <v>46</v>
      </c>
      <c r="I7183" t="s">
        <v>129</v>
      </c>
      <c r="J7183" t="s">
        <v>130</v>
      </c>
      <c r="K7183" t="s">
        <v>131</v>
      </c>
      <c r="L7183" t="s">
        <v>19615</v>
      </c>
      <c r="M7183" t="s">
        <v>19616</v>
      </c>
      <c r="N7183">
        <v>2.091388888</v>
      </c>
      <c r="O7183">
        <v>0</v>
      </c>
      <c r="P7183">
        <v>88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184.04222200000001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2778127</v>
      </c>
      <c r="B7184">
        <v>1</v>
      </c>
      <c r="C7184" t="s">
        <v>76</v>
      </c>
      <c r="D7184" t="s">
        <v>89</v>
      </c>
      <c r="E7184" t="s">
        <v>167</v>
      </c>
      <c r="F7184" t="s">
        <v>19617</v>
      </c>
      <c r="G7184" t="s">
        <v>160</v>
      </c>
      <c r="H7184" t="s">
        <v>46</v>
      </c>
      <c r="I7184" t="s">
        <v>129</v>
      </c>
      <c r="J7184" t="s">
        <v>130</v>
      </c>
      <c r="K7184" t="s">
        <v>131</v>
      </c>
      <c r="L7184" t="s">
        <v>19618</v>
      </c>
      <c r="M7184" t="s">
        <v>19619</v>
      </c>
      <c r="N7184">
        <v>0.28972222199999997</v>
      </c>
      <c r="O7184">
        <v>0</v>
      </c>
      <c r="P7184">
        <v>478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138.487222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2778132</v>
      </c>
      <c r="B7185">
        <v>1</v>
      </c>
      <c r="C7185" t="s">
        <v>76</v>
      </c>
      <c r="D7185" t="s">
        <v>86</v>
      </c>
      <c r="E7185" t="s">
        <v>153</v>
      </c>
      <c r="F7185" t="s">
        <v>19620</v>
      </c>
      <c r="G7185" t="s">
        <v>2130</v>
      </c>
      <c r="H7185" t="s">
        <v>46</v>
      </c>
      <c r="I7185" t="s">
        <v>129</v>
      </c>
      <c r="J7185" t="s">
        <v>130</v>
      </c>
      <c r="K7185" t="s">
        <v>131</v>
      </c>
      <c r="L7185" t="s">
        <v>19621</v>
      </c>
      <c r="M7185" t="s">
        <v>19622</v>
      </c>
      <c r="N7185">
        <v>1.866944444</v>
      </c>
      <c r="O7185">
        <v>0</v>
      </c>
      <c r="P7185">
        <v>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1.8669439999999999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2778135</v>
      </c>
      <c r="B7186">
        <v>1</v>
      </c>
      <c r="C7186" t="s">
        <v>77</v>
      </c>
      <c r="D7186" t="s">
        <v>121</v>
      </c>
      <c r="E7186" t="s">
        <v>158</v>
      </c>
      <c r="F7186" t="s">
        <v>19623</v>
      </c>
      <c r="G7186" t="s">
        <v>199</v>
      </c>
      <c r="H7186" t="s">
        <v>47</v>
      </c>
      <c r="I7186" t="s">
        <v>339</v>
      </c>
      <c r="J7186" t="s">
        <v>130</v>
      </c>
      <c r="K7186" t="s">
        <v>131</v>
      </c>
      <c r="L7186" t="s">
        <v>19624</v>
      </c>
      <c r="M7186" t="s">
        <v>19625</v>
      </c>
      <c r="N7186">
        <v>9.1666660000000004E-3</v>
      </c>
      <c r="O7186">
        <v>0</v>
      </c>
      <c r="P7186">
        <v>0</v>
      </c>
      <c r="Q7186">
        <v>7</v>
      </c>
      <c r="R7186">
        <v>12</v>
      </c>
      <c r="S7186">
        <v>6</v>
      </c>
      <c r="T7186">
        <v>121</v>
      </c>
      <c r="U7186">
        <v>0</v>
      </c>
      <c r="V7186">
        <v>0</v>
      </c>
      <c r="W7186">
        <v>6.4167000000000002E-2</v>
      </c>
      <c r="X7186">
        <v>0.11</v>
      </c>
      <c r="Y7186">
        <v>5.5E-2</v>
      </c>
      <c r="Z7186">
        <v>1.109167</v>
      </c>
    </row>
    <row r="7187" spans="1:26" x14ac:dyDescent="0.3">
      <c r="A7187">
        <v>2778154</v>
      </c>
      <c r="B7187">
        <v>1</v>
      </c>
      <c r="C7187" t="s">
        <v>76</v>
      </c>
      <c r="D7187" t="s">
        <v>84</v>
      </c>
      <c r="E7187" t="s">
        <v>153</v>
      </c>
      <c r="F7187" t="s">
        <v>3286</v>
      </c>
      <c r="G7187" t="s">
        <v>155</v>
      </c>
      <c r="H7187" t="s">
        <v>46</v>
      </c>
      <c r="I7187" t="s">
        <v>129</v>
      </c>
      <c r="J7187" t="s">
        <v>130</v>
      </c>
      <c r="K7187" t="s">
        <v>131</v>
      </c>
      <c r="L7187" t="s">
        <v>19626</v>
      </c>
      <c r="M7187" t="s">
        <v>19627</v>
      </c>
      <c r="N7187">
        <v>2.6186111109999999</v>
      </c>
      <c r="O7187">
        <v>0</v>
      </c>
      <c r="P7187">
        <v>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2.618611</v>
      </c>
      <c r="W7187">
        <v>0</v>
      </c>
      <c r="X7187">
        <v>0</v>
      </c>
      <c r="Y7187">
        <v>0</v>
      </c>
      <c r="Z7187">
        <v>0</v>
      </c>
    </row>
    <row r="7188" spans="1:26" x14ac:dyDescent="0.3">
      <c r="A7188">
        <v>2778159</v>
      </c>
      <c r="B7188">
        <v>1</v>
      </c>
      <c r="C7188" t="s">
        <v>76</v>
      </c>
      <c r="D7188" t="s">
        <v>106</v>
      </c>
      <c r="E7188" t="s">
        <v>153</v>
      </c>
      <c r="F7188" t="s">
        <v>19628</v>
      </c>
      <c r="G7188" t="s">
        <v>249</v>
      </c>
      <c r="H7188" t="s">
        <v>46</v>
      </c>
      <c r="I7188" t="s">
        <v>129</v>
      </c>
      <c r="J7188" t="s">
        <v>130</v>
      </c>
      <c r="K7188" t="s">
        <v>131</v>
      </c>
      <c r="L7188" t="s">
        <v>19629</v>
      </c>
      <c r="M7188" t="s">
        <v>19630</v>
      </c>
      <c r="N7188">
        <v>2.278333333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2.2783329999999999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2778164</v>
      </c>
      <c r="B7189">
        <v>1</v>
      </c>
      <c r="C7189" t="s">
        <v>76</v>
      </c>
      <c r="D7189" t="s">
        <v>78</v>
      </c>
      <c r="E7189" t="s">
        <v>153</v>
      </c>
      <c r="F7189" t="s">
        <v>18844</v>
      </c>
      <c r="G7189" t="s">
        <v>249</v>
      </c>
      <c r="H7189" t="s">
        <v>46</v>
      </c>
      <c r="I7189" t="s">
        <v>129</v>
      </c>
      <c r="J7189" t="s">
        <v>130</v>
      </c>
      <c r="K7189" t="s">
        <v>131</v>
      </c>
      <c r="L7189" t="s">
        <v>19631</v>
      </c>
      <c r="M7189" t="s">
        <v>19632</v>
      </c>
      <c r="N7189">
        <v>1.4488888879999999</v>
      </c>
      <c r="O7189">
        <v>0</v>
      </c>
      <c r="P7189">
        <v>2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2.8977780000000002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2778163</v>
      </c>
      <c r="B7190">
        <v>1</v>
      </c>
      <c r="C7190" t="s">
        <v>76</v>
      </c>
      <c r="D7190" t="s">
        <v>99</v>
      </c>
      <c r="E7190" t="s">
        <v>222</v>
      </c>
      <c r="F7190" t="s">
        <v>3194</v>
      </c>
      <c r="G7190" t="s">
        <v>199</v>
      </c>
      <c r="H7190" t="s">
        <v>47</v>
      </c>
      <c r="I7190" t="s">
        <v>129</v>
      </c>
      <c r="J7190" t="s">
        <v>130</v>
      </c>
      <c r="K7190" t="s">
        <v>131</v>
      </c>
      <c r="L7190" t="s">
        <v>19633</v>
      </c>
      <c r="M7190" t="s">
        <v>19634</v>
      </c>
      <c r="N7190">
        <v>0.39805555500000001</v>
      </c>
      <c r="O7190">
        <v>18</v>
      </c>
      <c r="P7190">
        <v>61</v>
      </c>
      <c r="Q7190">
        <v>0</v>
      </c>
      <c r="R7190">
        <v>0</v>
      </c>
      <c r="S7190">
        <v>0</v>
      </c>
      <c r="T7190">
        <v>0</v>
      </c>
      <c r="U7190">
        <v>7.165</v>
      </c>
      <c r="V7190">
        <v>24.281389000000001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2778171</v>
      </c>
      <c r="B7191">
        <v>1</v>
      </c>
      <c r="C7191" t="s">
        <v>76</v>
      </c>
      <c r="D7191" t="s">
        <v>79</v>
      </c>
      <c r="E7191" t="s">
        <v>153</v>
      </c>
      <c r="F7191" t="s">
        <v>19635</v>
      </c>
      <c r="G7191" t="s">
        <v>578</v>
      </c>
      <c r="H7191" t="s">
        <v>46</v>
      </c>
      <c r="I7191" t="s">
        <v>129</v>
      </c>
      <c r="J7191" t="s">
        <v>15</v>
      </c>
      <c r="K7191" t="s">
        <v>131</v>
      </c>
      <c r="L7191" t="s">
        <v>19636</v>
      </c>
      <c r="M7191" t="s">
        <v>19637</v>
      </c>
      <c r="N7191">
        <v>3.4224999999999999</v>
      </c>
      <c r="O7191">
        <v>0</v>
      </c>
      <c r="P7191">
        <v>2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6.8449999999999998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2778180</v>
      </c>
      <c r="B7192">
        <v>1</v>
      </c>
      <c r="C7192" t="s">
        <v>76</v>
      </c>
      <c r="D7192" t="s">
        <v>97</v>
      </c>
      <c r="E7192" t="s">
        <v>153</v>
      </c>
      <c r="F7192" t="s">
        <v>19638</v>
      </c>
      <c r="G7192" t="s">
        <v>155</v>
      </c>
      <c r="H7192" t="s">
        <v>46</v>
      </c>
      <c r="I7192" t="s">
        <v>129</v>
      </c>
      <c r="J7192" t="s">
        <v>130</v>
      </c>
      <c r="K7192" t="s">
        <v>131</v>
      </c>
      <c r="L7192" t="s">
        <v>19639</v>
      </c>
      <c r="M7192" t="s">
        <v>19640</v>
      </c>
      <c r="N7192">
        <v>1.0866666659999999</v>
      </c>
      <c r="O7192">
        <v>0</v>
      </c>
      <c r="P7192">
        <v>1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1.086667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2778177</v>
      </c>
      <c r="B7193">
        <v>1</v>
      </c>
      <c r="C7193" t="s">
        <v>77</v>
      </c>
      <c r="D7193" t="s">
        <v>116</v>
      </c>
      <c r="E7193" t="s">
        <v>222</v>
      </c>
      <c r="F7193" t="s">
        <v>19641</v>
      </c>
      <c r="G7193" t="s">
        <v>199</v>
      </c>
      <c r="H7193" t="s">
        <v>47</v>
      </c>
      <c r="I7193" t="s">
        <v>129</v>
      </c>
      <c r="J7193" t="s">
        <v>130</v>
      </c>
      <c r="K7193" t="s">
        <v>131</v>
      </c>
      <c r="L7193" t="s">
        <v>19642</v>
      </c>
      <c r="M7193" t="s">
        <v>19643</v>
      </c>
      <c r="N7193">
        <v>0.22055555499999999</v>
      </c>
      <c r="O7193">
        <v>618</v>
      </c>
      <c r="P7193">
        <v>3010</v>
      </c>
      <c r="Q7193">
        <v>0</v>
      </c>
      <c r="R7193">
        <v>0</v>
      </c>
      <c r="S7193">
        <v>0</v>
      </c>
      <c r="T7193">
        <v>0</v>
      </c>
      <c r="U7193">
        <v>136.30333300000001</v>
      </c>
      <c r="V7193">
        <v>663.87222099999997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2778197</v>
      </c>
      <c r="B7194">
        <v>1</v>
      </c>
      <c r="C7194" t="s">
        <v>77</v>
      </c>
      <c r="D7194" t="s">
        <v>123</v>
      </c>
      <c r="E7194" t="s">
        <v>163</v>
      </c>
      <c r="F7194" t="s">
        <v>3489</v>
      </c>
      <c r="G7194" t="s">
        <v>199</v>
      </c>
      <c r="H7194" t="s">
        <v>47</v>
      </c>
      <c r="I7194" t="s">
        <v>129</v>
      </c>
      <c r="J7194" t="s">
        <v>130</v>
      </c>
      <c r="K7194" t="s">
        <v>131</v>
      </c>
      <c r="L7194" t="s">
        <v>19642</v>
      </c>
      <c r="M7194" t="s">
        <v>19644</v>
      </c>
      <c r="N7194">
        <v>2.8905555550000002</v>
      </c>
      <c r="O7194">
        <v>116</v>
      </c>
      <c r="P7194">
        <v>721</v>
      </c>
      <c r="Q7194">
        <v>0</v>
      </c>
      <c r="R7194">
        <v>0</v>
      </c>
      <c r="S7194">
        <v>0</v>
      </c>
      <c r="T7194">
        <v>0</v>
      </c>
      <c r="U7194">
        <v>335.30444399999999</v>
      </c>
      <c r="V7194">
        <v>2084.0905550000002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2778182</v>
      </c>
      <c r="B7195">
        <v>1</v>
      </c>
      <c r="C7195" t="s">
        <v>77</v>
      </c>
      <c r="D7195" t="s">
        <v>124</v>
      </c>
      <c r="E7195" t="s">
        <v>222</v>
      </c>
      <c r="F7195" t="s">
        <v>19645</v>
      </c>
      <c r="G7195" t="s">
        <v>199</v>
      </c>
      <c r="H7195" t="s">
        <v>47</v>
      </c>
      <c r="I7195" t="s">
        <v>129</v>
      </c>
      <c r="J7195" t="s">
        <v>130</v>
      </c>
      <c r="K7195" t="s">
        <v>131</v>
      </c>
      <c r="L7195" t="s">
        <v>19646</v>
      </c>
      <c r="M7195" t="s">
        <v>19647</v>
      </c>
      <c r="N7195">
        <v>2.1272222219999999</v>
      </c>
      <c r="O7195">
        <v>0</v>
      </c>
      <c r="P7195">
        <v>1895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4031.0861110000001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2778183</v>
      </c>
      <c r="B7196">
        <v>1</v>
      </c>
      <c r="C7196" t="s">
        <v>77</v>
      </c>
      <c r="D7196" t="s">
        <v>124</v>
      </c>
      <c r="E7196" t="s">
        <v>158</v>
      </c>
      <c r="F7196" t="s">
        <v>1452</v>
      </c>
      <c r="G7196" t="s">
        <v>199</v>
      </c>
      <c r="H7196" t="s">
        <v>47</v>
      </c>
      <c r="I7196" t="s">
        <v>129</v>
      </c>
      <c r="J7196" t="s">
        <v>130</v>
      </c>
      <c r="K7196" t="s">
        <v>131</v>
      </c>
      <c r="L7196" t="s">
        <v>19646</v>
      </c>
      <c r="M7196" t="s">
        <v>19648</v>
      </c>
      <c r="N7196">
        <v>0.460277777</v>
      </c>
      <c r="O7196">
        <v>57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26.235833</v>
      </c>
      <c r="V7196">
        <v>0</v>
      </c>
      <c r="W7196">
        <v>0</v>
      </c>
      <c r="X7196">
        <v>0</v>
      </c>
      <c r="Y7196">
        <v>0</v>
      </c>
      <c r="Z7196">
        <v>0</v>
      </c>
    </row>
    <row r="7197" spans="1:26" x14ac:dyDescent="0.3">
      <c r="A7197">
        <v>2778205</v>
      </c>
      <c r="B7197">
        <v>1</v>
      </c>
      <c r="C7197" t="s">
        <v>76</v>
      </c>
      <c r="D7197" t="s">
        <v>94</v>
      </c>
      <c r="E7197" t="s">
        <v>153</v>
      </c>
      <c r="F7197" t="s">
        <v>19649</v>
      </c>
      <c r="G7197" t="s">
        <v>249</v>
      </c>
      <c r="H7197" t="s">
        <v>46</v>
      </c>
      <c r="I7197" t="s">
        <v>129</v>
      </c>
      <c r="J7197" t="s">
        <v>130</v>
      </c>
      <c r="K7197" t="s">
        <v>131</v>
      </c>
      <c r="L7197" t="s">
        <v>19650</v>
      </c>
      <c r="M7197" t="s">
        <v>19651</v>
      </c>
      <c r="N7197">
        <v>1.3486111110000001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1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1.348611</v>
      </c>
    </row>
    <row r="7198" spans="1:26" x14ac:dyDescent="0.3">
      <c r="A7198">
        <v>2778201</v>
      </c>
      <c r="B7198">
        <v>1</v>
      </c>
      <c r="C7198" t="s">
        <v>77</v>
      </c>
      <c r="D7198" t="s">
        <v>117</v>
      </c>
      <c r="E7198" t="s">
        <v>222</v>
      </c>
      <c r="F7198" t="s">
        <v>2407</v>
      </c>
      <c r="G7198" t="s">
        <v>199</v>
      </c>
      <c r="H7198" t="s">
        <v>47</v>
      </c>
      <c r="I7198" t="s">
        <v>129</v>
      </c>
      <c r="J7198" t="s">
        <v>130</v>
      </c>
      <c r="K7198" t="s">
        <v>131</v>
      </c>
      <c r="L7198" t="s">
        <v>19652</v>
      </c>
      <c r="M7198" t="s">
        <v>19653</v>
      </c>
      <c r="N7198">
        <v>0.41166666600000001</v>
      </c>
      <c r="O7198">
        <v>0</v>
      </c>
      <c r="P7198">
        <v>0</v>
      </c>
      <c r="Q7198">
        <v>6</v>
      </c>
      <c r="R7198">
        <v>231</v>
      </c>
      <c r="S7198">
        <v>12</v>
      </c>
      <c r="T7198">
        <v>1356</v>
      </c>
      <c r="U7198">
        <v>0</v>
      </c>
      <c r="V7198">
        <v>0</v>
      </c>
      <c r="W7198">
        <v>2.4700000000000002</v>
      </c>
      <c r="X7198">
        <v>95.094999999999999</v>
      </c>
      <c r="Y7198">
        <v>4.9400000000000004</v>
      </c>
      <c r="Z7198">
        <v>558.21999900000003</v>
      </c>
    </row>
    <row r="7199" spans="1:26" x14ac:dyDescent="0.3">
      <c r="A7199">
        <v>2778216</v>
      </c>
      <c r="B7199">
        <v>1</v>
      </c>
      <c r="C7199" t="s">
        <v>77</v>
      </c>
      <c r="D7199" t="s">
        <v>117</v>
      </c>
      <c r="E7199" t="s">
        <v>163</v>
      </c>
      <c r="F7199" t="s">
        <v>19654</v>
      </c>
      <c r="G7199" t="s">
        <v>199</v>
      </c>
      <c r="H7199" t="s">
        <v>47</v>
      </c>
      <c r="I7199" t="s">
        <v>129</v>
      </c>
      <c r="J7199" t="s">
        <v>130</v>
      </c>
      <c r="K7199" t="s">
        <v>131</v>
      </c>
      <c r="L7199" t="s">
        <v>19652</v>
      </c>
      <c r="M7199" t="s">
        <v>19655</v>
      </c>
      <c r="N7199">
        <v>0.71111111100000002</v>
      </c>
      <c r="O7199">
        <v>0</v>
      </c>
      <c r="P7199">
        <v>0</v>
      </c>
      <c r="Q7199">
        <v>4</v>
      </c>
      <c r="R7199">
        <v>517</v>
      </c>
      <c r="S7199">
        <v>0</v>
      </c>
      <c r="T7199">
        <v>0</v>
      </c>
      <c r="U7199">
        <v>0</v>
      </c>
      <c r="V7199">
        <v>0</v>
      </c>
      <c r="W7199">
        <v>2.8444440000000002</v>
      </c>
      <c r="X7199">
        <v>367.64444400000002</v>
      </c>
      <c r="Y7199">
        <v>0</v>
      </c>
      <c r="Z7199">
        <v>0</v>
      </c>
    </row>
    <row r="7200" spans="1:26" x14ac:dyDescent="0.3">
      <c r="A7200">
        <v>2778204</v>
      </c>
      <c r="B7200">
        <v>1</v>
      </c>
      <c r="C7200" t="s">
        <v>76</v>
      </c>
      <c r="D7200" t="s">
        <v>92</v>
      </c>
      <c r="E7200" t="s">
        <v>222</v>
      </c>
      <c r="F7200" t="s">
        <v>19656</v>
      </c>
      <c r="G7200" t="s">
        <v>199</v>
      </c>
      <c r="H7200" t="s">
        <v>47</v>
      </c>
      <c r="I7200" t="s">
        <v>129</v>
      </c>
      <c r="J7200" t="s">
        <v>130</v>
      </c>
      <c r="K7200" t="s">
        <v>131</v>
      </c>
      <c r="L7200" t="s">
        <v>19657</v>
      </c>
      <c r="M7200" t="s">
        <v>19658</v>
      </c>
      <c r="N7200">
        <v>0.46777777700000001</v>
      </c>
      <c r="O7200">
        <v>0</v>
      </c>
      <c r="P7200">
        <v>0</v>
      </c>
      <c r="Q7200">
        <v>1</v>
      </c>
      <c r="R7200">
        <v>100</v>
      </c>
      <c r="S7200">
        <v>0</v>
      </c>
      <c r="T7200">
        <v>2</v>
      </c>
      <c r="U7200">
        <v>0</v>
      </c>
      <c r="V7200">
        <v>0</v>
      </c>
      <c r="W7200">
        <v>0.46777800000000003</v>
      </c>
      <c r="X7200">
        <v>46.777777999999998</v>
      </c>
      <c r="Y7200">
        <v>0</v>
      </c>
      <c r="Z7200">
        <v>0.93555600000000005</v>
      </c>
    </row>
    <row r="7201" spans="1:26" x14ac:dyDescent="0.3">
      <c r="A7201">
        <v>2778213</v>
      </c>
      <c r="B7201">
        <v>1</v>
      </c>
      <c r="C7201" t="s">
        <v>76</v>
      </c>
      <c r="D7201" t="s">
        <v>101</v>
      </c>
      <c r="E7201" t="s">
        <v>153</v>
      </c>
      <c r="F7201" t="s">
        <v>19659</v>
      </c>
      <c r="G7201" t="s">
        <v>155</v>
      </c>
      <c r="H7201" t="s">
        <v>46</v>
      </c>
      <c r="I7201" t="s">
        <v>129</v>
      </c>
      <c r="J7201" t="s">
        <v>130</v>
      </c>
      <c r="K7201" t="s">
        <v>131</v>
      </c>
      <c r="L7201" t="s">
        <v>19660</v>
      </c>
      <c r="M7201" t="s">
        <v>19661</v>
      </c>
      <c r="N7201">
        <v>3.8519444439999999</v>
      </c>
      <c r="O7201">
        <v>0</v>
      </c>
      <c r="P7201">
        <v>4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15.407778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2778221</v>
      </c>
      <c r="B7202">
        <v>1</v>
      </c>
      <c r="C7202" t="s">
        <v>76</v>
      </c>
      <c r="D7202" t="s">
        <v>80</v>
      </c>
      <c r="E7202" t="s">
        <v>153</v>
      </c>
      <c r="F7202" t="s">
        <v>19662</v>
      </c>
      <c r="G7202" t="s">
        <v>249</v>
      </c>
      <c r="H7202" t="s">
        <v>46</v>
      </c>
      <c r="I7202" t="s">
        <v>129</v>
      </c>
      <c r="J7202" t="s">
        <v>130</v>
      </c>
      <c r="K7202" t="s">
        <v>131</v>
      </c>
      <c r="L7202" t="s">
        <v>19663</v>
      </c>
      <c r="M7202" t="s">
        <v>19664</v>
      </c>
      <c r="N7202">
        <v>3.028888888</v>
      </c>
      <c r="O7202">
        <v>0</v>
      </c>
      <c r="P7202">
        <v>2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6.0577779999999999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2778224</v>
      </c>
      <c r="B7203">
        <v>1</v>
      </c>
      <c r="C7203" t="s">
        <v>77</v>
      </c>
      <c r="D7203" t="s">
        <v>123</v>
      </c>
      <c r="E7203" t="s">
        <v>163</v>
      </c>
      <c r="F7203" t="s">
        <v>19665</v>
      </c>
      <c r="G7203" t="s">
        <v>199</v>
      </c>
      <c r="H7203" t="s">
        <v>47</v>
      </c>
      <c r="I7203" t="s">
        <v>129</v>
      </c>
      <c r="J7203" t="s">
        <v>130</v>
      </c>
      <c r="K7203" t="s">
        <v>131</v>
      </c>
      <c r="L7203" t="s">
        <v>19666</v>
      </c>
      <c r="M7203" t="s">
        <v>19667</v>
      </c>
      <c r="N7203">
        <v>3.256388888</v>
      </c>
      <c r="O7203">
        <v>4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13.025556</v>
      </c>
      <c r="V7203">
        <v>3.256389</v>
      </c>
      <c r="W7203">
        <v>0</v>
      </c>
      <c r="X7203">
        <v>0</v>
      </c>
      <c r="Y7203">
        <v>0</v>
      </c>
      <c r="Z7203">
        <v>0</v>
      </c>
    </row>
    <row r="7204" spans="1:26" x14ac:dyDescent="0.3">
      <c r="A7204">
        <v>2778225</v>
      </c>
      <c r="B7204">
        <v>1</v>
      </c>
      <c r="C7204" t="s">
        <v>76</v>
      </c>
      <c r="D7204" t="s">
        <v>93</v>
      </c>
      <c r="E7204" t="s">
        <v>222</v>
      </c>
      <c r="F7204" t="s">
        <v>19668</v>
      </c>
      <c r="G7204" t="s">
        <v>199</v>
      </c>
      <c r="H7204" t="s">
        <v>47</v>
      </c>
      <c r="I7204" t="s">
        <v>129</v>
      </c>
      <c r="J7204" t="s">
        <v>130</v>
      </c>
      <c r="K7204" t="s">
        <v>131</v>
      </c>
      <c r="L7204" t="s">
        <v>19669</v>
      </c>
      <c r="M7204" t="s">
        <v>19670</v>
      </c>
      <c r="N7204">
        <v>0.53333333299999997</v>
      </c>
      <c r="O7204">
        <v>3</v>
      </c>
      <c r="P7204">
        <v>3935</v>
      </c>
      <c r="Q7204">
        <v>0</v>
      </c>
      <c r="R7204">
        <v>0</v>
      </c>
      <c r="S7204">
        <v>0</v>
      </c>
      <c r="T7204">
        <v>0</v>
      </c>
      <c r="U7204">
        <v>1.6</v>
      </c>
      <c r="V7204">
        <v>2098.6666650000002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2778226</v>
      </c>
      <c r="B7205">
        <v>1</v>
      </c>
      <c r="C7205" t="s">
        <v>77</v>
      </c>
      <c r="D7205" t="s">
        <v>115</v>
      </c>
      <c r="E7205" t="s">
        <v>158</v>
      </c>
      <c r="F7205" t="s">
        <v>1630</v>
      </c>
      <c r="G7205" t="s">
        <v>199</v>
      </c>
      <c r="H7205" t="s">
        <v>47</v>
      </c>
      <c r="I7205" t="s">
        <v>129</v>
      </c>
      <c r="J7205" t="s">
        <v>130</v>
      </c>
      <c r="K7205" t="s">
        <v>131</v>
      </c>
      <c r="L7205" t="s">
        <v>19671</v>
      </c>
      <c r="M7205" t="s">
        <v>19672</v>
      </c>
      <c r="N7205">
        <v>0.502222222</v>
      </c>
      <c r="O7205">
        <v>8</v>
      </c>
      <c r="P7205">
        <v>0</v>
      </c>
      <c r="Q7205">
        <v>0</v>
      </c>
      <c r="R7205">
        <v>0</v>
      </c>
      <c r="S7205">
        <v>25</v>
      </c>
      <c r="T7205">
        <v>468</v>
      </c>
      <c r="U7205">
        <v>4.0177779999999998</v>
      </c>
      <c r="V7205">
        <v>0</v>
      </c>
      <c r="W7205">
        <v>0</v>
      </c>
      <c r="X7205">
        <v>0</v>
      </c>
      <c r="Y7205">
        <v>12.555555999999999</v>
      </c>
      <c r="Z7205">
        <v>235.04</v>
      </c>
    </row>
    <row r="7206" spans="1:26" x14ac:dyDescent="0.3">
      <c r="A7206">
        <v>2778232</v>
      </c>
      <c r="B7206">
        <v>1</v>
      </c>
      <c r="C7206" t="s">
        <v>76</v>
      </c>
      <c r="D7206" t="s">
        <v>97</v>
      </c>
      <c r="E7206" t="s">
        <v>145</v>
      </c>
      <c r="F7206" t="s">
        <v>19673</v>
      </c>
      <c r="G7206" t="s">
        <v>128</v>
      </c>
      <c r="H7206" t="s">
        <v>46</v>
      </c>
      <c r="I7206" t="s">
        <v>129</v>
      </c>
      <c r="J7206" t="s">
        <v>130</v>
      </c>
      <c r="K7206" t="s">
        <v>131</v>
      </c>
      <c r="L7206" t="s">
        <v>19674</v>
      </c>
      <c r="M7206" t="s">
        <v>19675</v>
      </c>
      <c r="N7206">
        <v>0.89555555499999995</v>
      </c>
      <c r="O7206">
        <v>0</v>
      </c>
      <c r="P7206">
        <v>25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22.388888999999999</v>
      </c>
      <c r="W7206">
        <v>0</v>
      </c>
      <c r="X7206">
        <v>0</v>
      </c>
      <c r="Y7206">
        <v>0</v>
      </c>
      <c r="Z7206">
        <v>0</v>
      </c>
    </row>
    <row r="7207" spans="1:26" x14ac:dyDescent="0.3">
      <c r="A7207">
        <v>2778233</v>
      </c>
      <c r="B7207">
        <v>1</v>
      </c>
      <c r="C7207" t="s">
        <v>77</v>
      </c>
      <c r="D7207" t="s">
        <v>110</v>
      </c>
      <c r="E7207" t="s">
        <v>126</v>
      </c>
      <c r="F7207" t="s">
        <v>19676</v>
      </c>
      <c r="G7207" t="s">
        <v>128</v>
      </c>
      <c r="H7207" t="s">
        <v>46</v>
      </c>
      <c r="I7207" t="s">
        <v>129</v>
      </c>
      <c r="J7207" t="s">
        <v>130</v>
      </c>
      <c r="K7207" t="s">
        <v>131</v>
      </c>
      <c r="L7207" t="s">
        <v>19677</v>
      </c>
      <c r="M7207" t="s">
        <v>19678</v>
      </c>
      <c r="N7207">
        <v>3.7069444439999999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2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7.4138890000000002</v>
      </c>
    </row>
    <row r="7208" spans="1:26" x14ac:dyDescent="0.3">
      <c r="A7208">
        <v>2778230</v>
      </c>
      <c r="B7208">
        <v>1</v>
      </c>
      <c r="C7208" t="s">
        <v>76</v>
      </c>
      <c r="D7208" t="s">
        <v>99</v>
      </c>
      <c r="E7208" t="s">
        <v>138</v>
      </c>
      <c r="F7208" t="s">
        <v>19679</v>
      </c>
      <c r="G7208" t="s">
        <v>199</v>
      </c>
      <c r="H7208" t="s">
        <v>47</v>
      </c>
      <c r="I7208" t="s">
        <v>129</v>
      </c>
      <c r="J7208" t="s">
        <v>130</v>
      </c>
      <c r="K7208" t="s">
        <v>131</v>
      </c>
      <c r="L7208" t="s">
        <v>19680</v>
      </c>
      <c r="M7208" t="s">
        <v>19681</v>
      </c>
      <c r="N7208">
        <v>0.139444444</v>
      </c>
      <c r="O7208">
        <v>53</v>
      </c>
      <c r="P7208">
        <v>1295</v>
      </c>
      <c r="Q7208">
        <v>0</v>
      </c>
      <c r="R7208">
        <v>0</v>
      </c>
      <c r="S7208">
        <v>0</v>
      </c>
      <c r="T7208">
        <v>0</v>
      </c>
      <c r="U7208">
        <v>7.3905560000000001</v>
      </c>
      <c r="V7208">
        <v>180.580555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2778236</v>
      </c>
      <c r="B7209">
        <v>1</v>
      </c>
      <c r="C7209" t="s">
        <v>77</v>
      </c>
      <c r="D7209" t="s">
        <v>117</v>
      </c>
      <c r="E7209" t="s">
        <v>126</v>
      </c>
      <c r="F7209" t="s">
        <v>19682</v>
      </c>
      <c r="G7209" t="s">
        <v>578</v>
      </c>
      <c r="H7209" t="s">
        <v>46</v>
      </c>
      <c r="I7209" t="s">
        <v>129</v>
      </c>
      <c r="J7209" t="s">
        <v>15</v>
      </c>
      <c r="K7209" t="s">
        <v>131</v>
      </c>
      <c r="L7209" t="s">
        <v>19683</v>
      </c>
      <c r="M7209" t="s">
        <v>19684</v>
      </c>
      <c r="N7209">
        <v>2.0049999999999999</v>
      </c>
      <c r="O7209">
        <v>0</v>
      </c>
      <c r="P7209">
        <v>0</v>
      </c>
      <c r="Q7209">
        <v>0</v>
      </c>
      <c r="R7209">
        <v>40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80.2</v>
      </c>
      <c r="Y7209">
        <v>0</v>
      </c>
      <c r="Z7209">
        <v>0</v>
      </c>
    </row>
    <row r="7210" spans="1:26" x14ac:dyDescent="0.3">
      <c r="A7210">
        <v>2778241</v>
      </c>
      <c r="B7210">
        <v>1</v>
      </c>
      <c r="C7210" t="s">
        <v>76</v>
      </c>
      <c r="D7210" t="s">
        <v>84</v>
      </c>
      <c r="E7210" t="s">
        <v>145</v>
      </c>
      <c r="F7210" t="s">
        <v>15208</v>
      </c>
      <c r="G7210" t="s">
        <v>135</v>
      </c>
      <c r="H7210" t="s">
        <v>46</v>
      </c>
      <c r="I7210" t="s">
        <v>129</v>
      </c>
      <c r="J7210" t="s">
        <v>130</v>
      </c>
      <c r="K7210" t="s">
        <v>131</v>
      </c>
      <c r="L7210" t="s">
        <v>19685</v>
      </c>
      <c r="M7210" t="s">
        <v>19686</v>
      </c>
      <c r="N7210">
        <v>0.75194444400000005</v>
      </c>
      <c r="O7210">
        <v>0</v>
      </c>
      <c r="P7210">
        <v>129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97.000833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2778068</v>
      </c>
      <c r="B7211">
        <v>2</v>
      </c>
      <c r="C7211" t="s">
        <v>76</v>
      </c>
      <c r="D7211" t="s">
        <v>92</v>
      </c>
      <c r="E7211" t="s">
        <v>222</v>
      </c>
      <c r="F7211" t="s">
        <v>19687</v>
      </c>
      <c r="G7211" t="s">
        <v>160</v>
      </c>
      <c r="H7211" t="s">
        <v>47</v>
      </c>
      <c r="I7211" t="s">
        <v>129</v>
      </c>
      <c r="J7211" t="s">
        <v>130</v>
      </c>
      <c r="K7211" t="s">
        <v>131</v>
      </c>
      <c r="L7211" t="s">
        <v>19688</v>
      </c>
      <c r="M7211" t="s">
        <v>19689</v>
      </c>
      <c r="N7211">
        <v>0.85972222200000004</v>
      </c>
      <c r="O7211">
        <v>0</v>
      </c>
      <c r="P7211">
        <v>0</v>
      </c>
      <c r="Q7211">
        <v>0</v>
      </c>
      <c r="R7211">
        <v>0</v>
      </c>
      <c r="S7211">
        <v>7</v>
      </c>
      <c r="T7211">
        <v>1772</v>
      </c>
      <c r="U7211">
        <v>0</v>
      </c>
      <c r="V7211">
        <v>0</v>
      </c>
      <c r="W7211">
        <v>0</v>
      </c>
      <c r="X7211">
        <v>0</v>
      </c>
      <c r="Y7211">
        <v>6.0180559999999996</v>
      </c>
      <c r="Z7211">
        <v>1523.4277770000001</v>
      </c>
    </row>
    <row r="7212" spans="1:26" x14ac:dyDescent="0.3">
      <c r="A7212">
        <v>2778272</v>
      </c>
      <c r="B7212">
        <v>1</v>
      </c>
      <c r="C7212" t="s">
        <v>77</v>
      </c>
      <c r="D7212" t="s">
        <v>110</v>
      </c>
      <c r="E7212" t="s">
        <v>126</v>
      </c>
      <c r="F7212" t="s">
        <v>19690</v>
      </c>
      <c r="G7212" t="s">
        <v>128</v>
      </c>
      <c r="H7212" t="s">
        <v>46</v>
      </c>
      <c r="I7212" t="s">
        <v>129</v>
      </c>
      <c r="J7212" t="s">
        <v>130</v>
      </c>
      <c r="K7212" t="s">
        <v>131</v>
      </c>
      <c r="L7212" t="s">
        <v>19691</v>
      </c>
      <c r="M7212" t="s">
        <v>19692</v>
      </c>
      <c r="N7212">
        <v>4.3499999999999996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84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365.4</v>
      </c>
    </row>
    <row r="7213" spans="1:26" x14ac:dyDescent="0.3">
      <c r="A7213">
        <v>2778269</v>
      </c>
      <c r="B7213">
        <v>1</v>
      </c>
      <c r="C7213" t="s">
        <v>76</v>
      </c>
      <c r="D7213" t="s">
        <v>81</v>
      </c>
      <c r="E7213" t="s">
        <v>163</v>
      </c>
      <c r="F7213" t="s">
        <v>19693</v>
      </c>
      <c r="G7213" t="s">
        <v>199</v>
      </c>
      <c r="H7213" t="s">
        <v>47</v>
      </c>
      <c r="I7213" t="s">
        <v>129</v>
      </c>
      <c r="J7213" t="s">
        <v>130</v>
      </c>
      <c r="K7213" t="s">
        <v>131</v>
      </c>
      <c r="L7213" t="s">
        <v>19694</v>
      </c>
      <c r="M7213" t="s">
        <v>19695</v>
      </c>
      <c r="N7213">
        <v>7.3888888E-2</v>
      </c>
      <c r="O7213">
        <v>3</v>
      </c>
      <c r="P7213">
        <v>1887</v>
      </c>
      <c r="Q7213">
        <v>0</v>
      </c>
      <c r="R7213">
        <v>0</v>
      </c>
      <c r="S7213">
        <v>0</v>
      </c>
      <c r="T7213">
        <v>0</v>
      </c>
      <c r="U7213">
        <v>0.221667</v>
      </c>
      <c r="V7213">
        <v>139.42833200000001</v>
      </c>
      <c r="W7213">
        <v>0</v>
      </c>
      <c r="X7213">
        <v>0</v>
      </c>
      <c r="Y7213">
        <v>0</v>
      </c>
      <c r="Z7213">
        <v>0</v>
      </c>
    </row>
    <row r="7214" spans="1:26" x14ac:dyDescent="0.3">
      <c r="A7214">
        <v>2778274</v>
      </c>
      <c r="B7214">
        <v>1</v>
      </c>
      <c r="C7214" t="s">
        <v>76</v>
      </c>
      <c r="D7214" t="s">
        <v>99</v>
      </c>
      <c r="E7214" t="s">
        <v>126</v>
      </c>
      <c r="F7214" t="s">
        <v>19696</v>
      </c>
      <c r="G7214" t="s">
        <v>128</v>
      </c>
      <c r="H7214" t="s">
        <v>46</v>
      </c>
      <c r="I7214" t="s">
        <v>129</v>
      </c>
      <c r="J7214" t="s">
        <v>130</v>
      </c>
      <c r="K7214" t="s">
        <v>131</v>
      </c>
      <c r="L7214" t="s">
        <v>19697</v>
      </c>
      <c r="M7214" t="s">
        <v>19698</v>
      </c>
      <c r="N7214">
        <v>0.505833333</v>
      </c>
      <c r="O7214">
        <v>0</v>
      </c>
      <c r="P7214">
        <v>61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30.855833000000001</v>
      </c>
      <c r="W7214">
        <v>0</v>
      </c>
      <c r="X7214">
        <v>0</v>
      </c>
      <c r="Y7214">
        <v>0</v>
      </c>
      <c r="Z7214">
        <v>0</v>
      </c>
    </row>
    <row r="7215" spans="1:26" x14ac:dyDescent="0.3">
      <c r="A7215">
        <v>2778277</v>
      </c>
      <c r="B7215">
        <v>1</v>
      </c>
      <c r="C7215" t="s">
        <v>76</v>
      </c>
      <c r="D7215" t="s">
        <v>97</v>
      </c>
      <c r="E7215" t="s">
        <v>167</v>
      </c>
      <c r="F7215" t="s">
        <v>17845</v>
      </c>
      <c r="G7215" t="s">
        <v>160</v>
      </c>
      <c r="H7215" t="s">
        <v>46</v>
      </c>
      <c r="I7215" t="s">
        <v>129</v>
      </c>
      <c r="J7215" t="s">
        <v>130</v>
      </c>
      <c r="K7215" t="s">
        <v>131</v>
      </c>
      <c r="L7215" t="s">
        <v>19699</v>
      </c>
      <c r="M7215" t="s">
        <v>19700</v>
      </c>
      <c r="N7215">
        <v>2.134166666</v>
      </c>
      <c r="O7215">
        <v>0</v>
      </c>
      <c r="P7215">
        <v>145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309.45416699999998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2778279</v>
      </c>
      <c r="B7216">
        <v>1</v>
      </c>
      <c r="C7216" t="s">
        <v>76</v>
      </c>
      <c r="D7216" t="s">
        <v>99</v>
      </c>
      <c r="E7216" t="s">
        <v>167</v>
      </c>
      <c r="F7216" t="s">
        <v>19701</v>
      </c>
      <c r="G7216" t="s">
        <v>160</v>
      </c>
      <c r="H7216" t="s">
        <v>46</v>
      </c>
      <c r="I7216" t="s">
        <v>129</v>
      </c>
      <c r="J7216" t="s">
        <v>130</v>
      </c>
      <c r="K7216" t="s">
        <v>131</v>
      </c>
      <c r="L7216" t="s">
        <v>19702</v>
      </c>
      <c r="M7216" t="s">
        <v>19703</v>
      </c>
      <c r="N7216">
        <v>0.81555555499999999</v>
      </c>
      <c r="O7216">
        <v>0</v>
      </c>
      <c r="P7216">
        <v>48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39.146667000000001</v>
      </c>
      <c r="W7216">
        <v>0</v>
      </c>
      <c r="X7216">
        <v>0</v>
      </c>
      <c r="Y7216">
        <v>0</v>
      </c>
      <c r="Z7216">
        <v>0</v>
      </c>
    </row>
    <row r="7217" spans="1:26" x14ac:dyDescent="0.3">
      <c r="A7217">
        <v>2778280</v>
      </c>
      <c r="B7217">
        <v>1</v>
      </c>
      <c r="C7217" t="s">
        <v>77</v>
      </c>
      <c r="D7217" t="s">
        <v>118</v>
      </c>
      <c r="E7217" t="s">
        <v>126</v>
      </c>
      <c r="F7217" t="s">
        <v>19704</v>
      </c>
      <c r="G7217" t="s">
        <v>177</v>
      </c>
      <c r="H7217" t="s">
        <v>46</v>
      </c>
      <c r="I7217" t="s">
        <v>129</v>
      </c>
      <c r="J7217" t="s">
        <v>130</v>
      </c>
      <c r="K7217" t="s">
        <v>131</v>
      </c>
      <c r="L7217" t="s">
        <v>19705</v>
      </c>
      <c r="M7217" t="s">
        <v>19706</v>
      </c>
      <c r="N7217">
        <v>4.3747222219999999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9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39.372500000000002</v>
      </c>
    </row>
    <row r="7218" spans="1:26" x14ac:dyDescent="0.3">
      <c r="A7218">
        <v>2778291</v>
      </c>
      <c r="B7218">
        <v>1</v>
      </c>
      <c r="C7218" t="s">
        <v>77</v>
      </c>
      <c r="D7218" t="s">
        <v>114</v>
      </c>
      <c r="E7218" t="s">
        <v>158</v>
      </c>
      <c r="F7218" t="s">
        <v>2817</v>
      </c>
      <c r="G7218" t="s">
        <v>199</v>
      </c>
      <c r="H7218" t="s">
        <v>47</v>
      </c>
      <c r="I7218" t="s">
        <v>339</v>
      </c>
      <c r="J7218" t="s">
        <v>130</v>
      </c>
      <c r="K7218" t="s">
        <v>131</v>
      </c>
      <c r="L7218" t="s">
        <v>19707</v>
      </c>
      <c r="M7218" t="s">
        <v>19708</v>
      </c>
      <c r="N7218">
        <v>4.3888888000000001E-2</v>
      </c>
      <c r="O7218">
        <v>0</v>
      </c>
      <c r="P7218">
        <v>0</v>
      </c>
      <c r="Q7218">
        <v>3</v>
      </c>
      <c r="R7218">
        <v>0</v>
      </c>
      <c r="S7218">
        <v>62</v>
      </c>
      <c r="T7218">
        <v>503</v>
      </c>
      <c r="U7218">
        <v>0</v>
      </c>
      <c r="V7218">
        <v>0</v>
      </c>
      <c r="W7218">
        <v>0.13166700000000001</v>
      </c>
      <c r="X7218">
        <v>0</v>
      </c>
      <c r="Y7218">
        <v>2.7211110000000001</v>
      </c>
      <c r="Z7218">
        <v>22.076111000000001</v>
      </c>
    </row>
    <row r="7219" spans="1:26" x14ac:dyDescent="0.3">
      <c r="A7219">
        <v>2778303</v>
      </c>
      <c r="B7219">
        <v>1</v>
      </c>
      <c r="C7219" t="s">
        <v>76</v>
      </c>
      <c r="D7219" t="s">
        <v>85</v>
      </c>
      <c r="E7219" t="s">
        <v>153</v>
      </c>
      <c r="F7219" t="s">
        <v>19709</v>
      </c>
      <c r="G7219" t="s">
        <v>155</v>
      </c>
      <c r="H7219" t="s">
        <v>46</v>
      </c>
      <c r="I7219" t="s">
        <v>129</v>
      </c>
      <c r="J7219" t="s">
        <v>130</v>
      </c>
      <c r="K7219" t="s">
        <v>131</v>
      </c>
      <c r="L7219" t="s">
        <v>19710</v>
      </c>
      <c r="M7219" t="s">
        <v>19711</v>
      </c>
      <c r="N7219">
        <v>2.3883333329999998</v>
      </c>
      <c r="O7219">
        <v>0</v>
      </c>
      <c r="P7219">
        <v>2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4.7766669999999998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2778297</v>
      </c>
      <c r="B7220">
        <v>1</v>
      </c>
      <c r="C7220" t="s">
        <v>76</v>
      </c>
      <c r="D7220" t="s">
        <v>101</v>
      </c>
      <c r="E7220" t="s">
        <v>163</v>
      </c>
      <c r="F7220" t="s">
        <v>19712</v>
      </c>
      <c r="G7220" t="s">
        <v>264</v>
      </c>
      <c r="H7220" t="s">
        <v>47</v>
      </c>
      <c r="I7220" t="s">
        <v>129</v>
      </c>
      <c r="J7220" t="s">
        <v>130</v>
      </c>
      <c r="K7220" t="s">
        <v>131</v>
      </c>
      <c r="L7220" t="s">
        <v>19713</v>
      </c>
      <c r="M7220" t="s">
        <v>19714</v>
      </c>
      <c r="N7220">
        <v>3.1872222219999999</v>
      </c>
      <c r="O7220">
        <v>5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15.936111</v>
      </c>
      <c r="V7220">
        <v>0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2778321</v>
      </c>
      <c r="B7221">
        <v>1</v>
      </c>
      <c r="C7221" t="s">
        <v>76</v>
      </c>
      <c r="D7221" t="s">
        <v>94</v>
      </c>
      <c r="E7221" t="s">
        <v>126</v>
      </c>
      <c r="F7221" t="s">
        <v>19715</v>
      </c>
      <c r="G7221" t="s">
        <v>128</v>
      </c>
      <c r="H7221" t="s">
        <v>46</v>
      </c>
      <c r="I7221" t="s">
        <v>129</v>
      </c>
      <c r="J7221" t="s">
        <v>130</v>
      </c>
      <c r="K7221" t="s">
        <v>131</v>
      </c>
      <c r="L7221" t="s">
        <v>19716</v>
      </c>
      <c r="M7221" t="s">
        <v>19717</v>
      </c>
      <c r="N7221">
        <v>2.4083333329999999</v>
      </c>
      <c r="O7221">
        <v>0</v>
      </c>
      <c r="P7221">
        <v>27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65.025000000000006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2778316</v>
      </c>
      <c r="B7222">
        <v>1</v>
      </c>
      <c r="C7222" t="s">
        <v>77</v>
      </c>
      <c r="D7222" t="s">
        <v>124</v>
      </c>
      <c r="E7222" t="s">
        <v>153</v>
      </c>
      <c r="F7222" t="s">
        <v>11366</v>
      </c>
      <c r="G7222" t="s">
        <v>155</v>
      </c>
      <c r="H7222" t="s">
        <v>46</v>
      </c>
      <c r="I7222" t="s">
        <v>129</v>
      </c>
      <c r="J7222" t="s">
        <v>130</v>
      </c>
      <c r="K7222" t="s">
        <v>131</v>
      </c>
      <c r="L7222" t="s">
        <v>19718</v>
      </c>
      <c r="M7222" t="s">
        <v>19719</v>
      </c>
      <c r="N7222">
        <v>3.6663888880000002</v>
      </c>
      <c r="O7222">
        <v>0</v>
      </c>
      <c r="P7222">
        <v>6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21.998332999999999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2778315</v>
      </c>
      <c r="B7223">
        <v>1</v>
      </c>
      <c r="C7223" t="s">
        <v>76</v>
      </c>
      <c r="D7223" t="s">
        <v>103</v>
      </c>
      <c r="E7223" t="s">
        <v>126</v>
      </c>
      <c r="F7223" t="s">
        <v>15997</v>
      </c>
      <c r="G7223" t="s">
        <v>160</v>
      </c>
      <c r="H7223" t="s">
        <v>46</v>
      </c>
      <c r="I7223" t="s">
        <v>129</v>
      </c>
      <c r="J7223" t="s">
        <v>130</v>
      </c>
      <c r="K7223" t="s">
        <v>131</v>
      </c>
      <c r="L7223" t="s">
        <v>19720</v>
      </c>
      <c r="M7223" t="s">
        <v>19721</v>
      </c>
      <c r="N7223">
        <v>0.66305555500000002</v>
      </c>
      <c r="O7223">
        <v>0</v>
      </c>
      <c r="P7223">
        <v>0</v>
      </c>
      <c r="Q7223">
        <v>0</v>
      </c>
      <c r="R7223">
        <v>138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91.501666999999998</v>
      </c>
      <c r="Y7223">
        <v>0</v>
      </c>
      <c r="Z7223">
        <v>0</v>
      </c>
    </row>
    <row r="7224" spans="1:26" x14ac:dyDescent="0.3">
      <c r="A7224">
        <v>2778325</v>
      </c>
      <c r="B7224">
        <v>1</v>
      </c>
      <c r="C7224" t="s">
        <v>77</v>
      </c>
      <c r="D7224" t="s">
        <v>116</v>
      </c>
      <c r="E7224" t="s">
        <v>222</v>
      </c>
      <c r="F7224" t="s">
        <v>19641</v>
      </c>
      <c r="G7224" t="s">
        <v>199</v>
      </c>
      <c r="H7224" t="s">
        <v>47</v>
      </c>
      <c r="I7224" t="s">
        <v>129</v>
      </c>
      <c r="J7224" t="s">
        <v>130</v>
      </c>
      <c r="K7224" t="s">
        <v>131</v>
      </c>
      <c r="L7224" t="s">
        <v>19722</v>
      </c>
      <c r="M7224" t="s">
        <v>19723</v>
      </c>
      <c r="N7224">
        <v>0.128611111</v>
      </c>
      <c r="O7224">
        <v>618</v>
      </c>
      <c r="P7224">
        <v>3010</v>
      </c>
      <c r="Q7224">
        <v>0</v>
      </c>
      <c r="R7224">
        <v>0</v>
      </c>
      <c r="S7224">
        <v>0</v>
      </c>
      <c r="T7224">
        <v>0</v>
      </c>
      <c r="U7224">
        <v>79.481667000000002</v>
      </c>
      <c r="V7224">
        <v>387.11944399999999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2778236</v>
      </c>
      <c r="B7225">
        <v>2</v>
      </c>
      <c r="C7225" t="s">
        <v>77</v>
      </c>
      <c r="D7225" t="s">
        <v>117</v>
      </c>
      <c r="E7225" t="s">
        <v>167</v>
      </c>
      <c r="F7225" t="s">
        <v>19724</v>
      </c>
      <c r="G7225" t="s">
        <v>578</v>
      </c>
      <c r="H7225" t="s">
        <v>46</v>
      </c>
      <c r="I7225" t="s">
        <v>129</v>
      </c>
      <c r="J7225" t="s">
        <v>15</v>
      </c>
      <c r="K7225" t="s">
        <v>131</v>
      </c>
      <c r="L7225" t="s">
        <v>19684</v>
      </c>
      <c r="M7225" t="s">
        <v>19725</v>
      </c>
      <c r="N7225">
        <v>1.2352777770000001</v>
      </c>
      <c r="O7225">
        <v>0</v>
      </c>
      <c r="P7225">
        <v>0</v>
      </c>
      <c r="Q7225">
        <v>0</v>
      </c>
      <c r="R7225">
        <v>62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76.587221999999997</v>
      </c>
      <c r="Y7225">
        <v>0</v>
      </c>
      <c r="Z7225">
        <v>0</v>
      </c>
    </row>
    <row r="7226" spans="1:26" x14ac:dyDescent="0.3">
      <c r="A7226">
        <v>2778349</v>
      </c>
      <c r="B7226">
        <v>1</v>
      </c>
      <c r="C7226" t="s">
        <v>76</v>
      </c>
      <c r="D7226" t="s">
        <v>96</v>
      </c>
      <c r="E7226" t="s">
        <v>153</v>
      </c>
      <c r="F7226" t="s">
        <v>19726</v>
      </c>
      <c r="G7226" t="s">
        <v>155</v>
      </c>
      <c r="H7226" t="s">
        <v>46</v>
      </c>
      <c r="I7226" t="s">
        <v>129</v>
      </c>
      <c r="J7226" t="s">
        <v>130</v>
      </c>
      <c r="K7226" t="s">
        <v>131</v>
      </c>
      <c r="L7226" t="s">
        <v>19727</v>
      </c>
      <c r="M7226" t="s">
        <v>19728</v>
      </c>
      <c r="N7226">
        <v>3.3577777769999999</v>
      </c>
      <c r="O7226">
        <v>0</v>
      </c>
      <c r="P7226">
        <v>1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3.3577780000000002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2778342</v>
      </c>
      <c r="B7227">
        <v>1</v>
      </c>
      <c r="C7227" t="s">
        <v>77</v>
      </c>
      <c r="D7227" t="s">
        <v>113</v>
      </c>
      <c r="E7227" t="s">
        <v>163</v>
      </c>
      <c r="F7227" t="s">
        <v>19729</v>
      </c>
      <c r="G7227" t="s">
        <v>264</v>
      </c>
      <c r="H7227" t="s">
        <v>47</v>
      </c>
      <c r="I7227" t="s">
        <v>129</v>
      </c>
      <c r="J7227" t="s">
        <v>130</v>
      </c>
      <c r="K7227" t="s">
        <v>131</v>
      </c>
      <c r="L7227" t="s">
        <v>19730</v>
      </c>
      <c r="M7227" t="s">
        <v>19731</v>
      </c>
      <c r="N7227">
        <v>1.1391666659999999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39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44.427500000000002</v>
      </c>
    </row>
    <row r="7228" spans="1:26" x14ac:dyDescent="0.3">
      <c r="A7228">
        <v>2778341</v>
      </c>
      <c r="B7228">
        <v>1</v>
      </c>
      <c r="C7228" t="s">
        <v>76</v>
      </c>
      <c r="D7228" t="s">
        <v>83</v>
      </c>
      <c r="E7228" t="s">
        <v>153</v>
      </c>
      <c r="F7228" t="s">
        <v>19732</v>
      </c>
      <c r="G7228" t="s">
        <v>249</v>
      </c>
      <c r="H7228" t="s">
        <v>46</v>
      </c>
      <c r="I7228" t="s">
        <v>129</v>
      </c>
      <c r="J7228" t="s">
        <v>130</v>
      </c>
      <c r="K7228" t="s">
        <v>131</v>
      </c>
      <c r="L7228" t="s">
        <v>19733</v>
      </c>
      <c r="M7228" t="s">
        <v>19734</v>
      </c>
      <c r="N7228">
        <v>2.5247222219999998</v>
      </c>
      <c r="O7228">
        <v>0</v>
      </c>
      <c r="P7228">
        <v>3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7.5741670000000001</v>
      </c>
      <c r="W7228">
        <v>0</v>
      </c>
      <c r="X7228">
        <v>0</v>
      </c>
      <c r="Y7228">
        <v>0</v>
      </c>
      <c r="Z7228">
        <v>0</v>
      </c>
    </row>
    <row r="7229" spans="1:26" x14ac:dyDescent="0.3">
      <c r="A7229">
        <v>2778343</v>
      </c>
      <c r="B7229">
        <v>1</v>
      </c>
      <c r="C7229" t="s">
        <v>77</v>
      </c>
      <c r="D7229" t="s">
        <v>124</v>
      </c>
      <c r="E7229" t="s">
        <v>126</v>
      </c>
      <c r="F7229" t="s">
        <v>19735</v>
      </c>
      <c r="G7229" t="s">
        <v>155</v>
      </c>
      <c r="H7229" t="s">
        <v>46</v>
      </c>
      <c r="I7229" t="s">
        <v>129</v>
      </c>
      <c r="J7229" t="s">
        <v>130</v>
      </c>
      <c r="K7229" t="s">
        <v>131</v>
      </c>
      <c r="L7229" t="s">
        <v>19736</v>
      </c>
      <c r="M7229" t="s">
        <v>19737</v>
      </c>
      <c r="N7229">
        <v>4.1147222220000002</v>
      </c>
      <c r="O7229">
        <v>0</v>
      </c>
      <c r="P7229">
        <v>73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300.37472200000002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2778221</v>
      </c>
      <c r="B7230">
        <v>2</v>
      </c>
      <c r="C7230" t="s">
        <v>76</v>
      </c>
      <c r="D7230" t="s">
        <v>80</v>
      </c>
      <c r="E7230" t="s">
        <v>167</v>
      </c>
      <c r="F7230" t="s">
        <v>19738</v>
      </c>
      <c r="G7230" t="s">
        <v>249</v>
      </c>
      <c r="H7230" t="s">
        <v>46</v>
      </c>
      <c r="I7230" t="s">
        <v>129</v>
      </c>
      <c r="J7230" t="s">
        <v>130</v>
      </c>
      <c r="K7230" t="s">
        <v>131</v>
      </c>
      <c r="L7230" t="s">
        <v>19739</v>
      </c>
      <c r="M7230" t="s">
        <v>19740</v>
      </c>
      <c r="N7230">
        <v>0.65055555499999995</v>
      </c>
      <c r="O7230">
        <v>0</v>
      </c>
      <c r="P7230">
        <v>194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126.207778</v>
      </c>
      <c r="W7230">
        <v>0</v>
      </c>
      <c r="X7230">
        <v>0</v>
      </c>
      <c r="Y7230">
        <v>0</v>
      </c>
      <c r="Z7230">
        <v>0</v>
      </c>
    </row>
    <row r="7231" spans="1:26" x14ac:dyDescent="0.3">
      <c r="A7231">
        <v>2778346</v>
      </c>
      <c r="B7231">
        <v>1</v>
      </c>
      <c r="C7231" t="s">
        <v>76</v>
      </c>
      <c r="D7231" t="s">
        <v>101</v>
      </c>
      <c r="E7231" t="s">
        <v>153</v>
      </c>
      <c r="F7231" t="s">
        <v>19741</v>
      </c>
      <c r="G7231" t="s">
        <v>206</v>
      </c>
      <c r="H7231" t="s">
        <v>46</v>
      </c>
      <c r="I7231" t="s">
        <v>129</v>
      </c>
      <c r="J7231" t="s">
        <v>130</v>
      </c>
      <c r="K7231" t="s">
        <v>131</v>
      </c>
      <c r="L7231" t="s">
        <v>19742</v>
      </c>
      <c r="M7231" t="s">
        <v>19743</v>
      </c>
      <c r="N7231">
        <v>2.8725000000000001</v>
      </c>
      <c r="O7231">
        <v>0</v>
      </c>
      <c r="P7231">
        <v>14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40.215000000000003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2778356</v>
      </c>
      <c r="B7232">
        <v>1</v>
      </c>
      <c r="C7232" t="s">
        <v>76</v>
      </c>
      <c r="D7232" t="s">
        <v>81</v>
      </c>
      <c r="E7232" t="s">
        <v>153</v>
      </c>
      <c r="F7232" t="s">
        <v>19744</v>
      </c>
      <c r="G7232" t="s">
        <v>206</v>
      </c>
      <c r="H7232" t="s">
        <v>46</v>
      </c>
      <c r="I7232" t="s">
        <v>129</v>
      </c>
      <c r="J7232" t="s">
        <v>130</v>
      </c>
      <c r="K7232" t="s">
        <v>131</v>
      </c>
      <c r="L7232" t="s">
        <v>19745</v>
      </c>
      <c r="M7232" t="s">
        <v>19746</v>
      </c>
      <c r="N7232">
        <v>1.1602777769999999</v>
      </c>
      <c r="O7232">
        <v>0</v>
      </c>
      <c r="P7232">
        <v>9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10.442500000000001</v>
      </c>
      <c r="W7232">
        <v>0</v>
      </c>
      <c r="X7232">
        <v>0</v>
      </c>
      <c r="Y7232">
        <v>0</v>
      </c>
      <c r="Z7232">
        <v>0</v>
      </c>
    </row>
    <row r="7233" spans="1:26" x14ac:dyDescent="0.3">
      <c r="A7233">
        <v>2778360</v>
      </c>
      <c r="B7233">
        <v>1</v>
      </c>
      <c r="C7233" t="s">
        <v>76</v>
      </c>
      <c r="D7233" t="s">
        <v>106</v>
      </c>
      <c r="E7233" t="s">
        <v>153</v>
      </c>
      <c r="F7233" t="s">
        <v>19747</v>
      </c>
      <c r="G7233" t="s">
        <v>206</v>
      </c>
      <c r="H7233" t="s">
        <v>46</v>
      </c>
      <c r="I7233" t="s">
        <v>129</v>
      </c>
      <c r="J7233" t="s">
        <v>130</v>
      </c>
      <c r="K7233" t="s">
        <v>131</v>
      </c>
      <c r="L7233" t="s">
        <v>19748</v>
      </c>
      <c r="M7233" t="s">
        <v>19749</v>
      </c>
      <c r="N7233">
        <v>1.7791666660000001</v>
      </c>
      <c r="O7233">
        <v>0</v>
      </c>
      <c r="P7233">
        <v>15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26.6875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2778358</v>
      </c>
      <c r="B7234">
        <v>1</v>
      </c>
      <c r="C7234" t="s">
        <v>76</v>
      </c>
      <c r="D7234" t="s">
        <v>81</v>
      </c>
      <c r="E7234" t="s">
        <v>153</v>
      </c>
      <c r="F7234" t="s">
        <v>19750</v>
      </c>
      <c r="G7234" t="s">
        <v>249</v>
      </c>
      <c r="H7234" t="s">
        <v>46</v>
      </c>
      <c r="I7234" t="s">
        <v>129</v>
      </c>
      <c r="J7234" t="s">
        <v>130</v>
      </c>
      <c r="K7234" t="s">
        <v>131</v>
      </c>
      <c r="L7234" t="s">
        <v>19751</v>
      </c>
      <c r="M7234" t="s">
        <v>19752</v>
      </c>
      <c r="N7234">
        <v>1.4230555549999999</v>
      </c>
      <c r="O7234">
        <v>0</v>
      </c>
      <c r="P7234">
        <v>13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18.499721999999998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2778359</v>
      </c>
      <c r="B7235">
        <v>1</v>
      </c>
      <c r="C7235" t="s">
        <v>76</v>
      </c>
      <c r="D7235" t="s">
        <v>96</v>
      </c>
      <c r="E7235" t="s">
        <v>158</v>
      </c>
      <c r="F7235" t="s">
        <v>7003</v>
      </c>
      <c r="G7235" t="s">
        <v>199</v>
      </c>
      <c r="H7235" t="s">
        <v>47</v>
      </c>
      <c r="I7235" t="s">
        <v>129</v>
      </c>
      <c r="J7235" t="s">
        <v>130</v>
      </c>
      <c r="K7235" t="s">
        <v>131</v>
      </c>
      <c r="L7235" t="s">
        <v>19753</v>
      </c>
      <c r="M7235" t="s">
        <v>19754</v>
      </c>
      <c r="N7235">
        <v>0.29944444399999998</v>
      </c>
      <c r="O7235">
        <v>15</v>
      </c>
      <c r="P7235">
        <v>449</v>
      </c>
      <c r="Q7235">
        <v>0</v>
      </c>
      <c r="R7235">
        <v>0</v>
      </c>
      <c r="S7235">
        <v>0</v>
      </c>
      <c r="T7235">
        <v>0</v>
      </c>
      <c r="U7235">
        <v>4.4916669999999996</v>
      </c>
      <c r="V7235">
        <v>134.45055500000001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2778361</v>
      </c>
      <c r="B7236">
        <v>1</v>
      </c>
      <c r="C7236" t="s">
        <v>76</v>
      </c>
      <c r="D7236" t="s">
        <v>97</v>
      </c>
      <c r="E7236" t="s">
        <v>153</v>
      </c>
      <c r="F7236" t="s">
        <v>19755</v>
      </c>
      <c r="G7236" t="s">
        <v>155</v>
      </c>
      <c r="H7236" t="s">
        <v>46</v>
      </c>
      <c r="I7236" t="s">
        <v>129</v>
      </c>
      <c r="J7236" t="s">
        <v>130</v>
      </c>
      <c r="K7236" t="s">
        <v>131</v>
      </c>
      <c r="L7236" t="s">
        <v>19756</v>
      </c>
      <c r="M7236" t="s">
        <v>19757</v>
      </c>
      <c r="N7236">
        <v>0.68472222199999999</v>
      </c>
      <c r="O7236">
        <v>0</v>
      </c>
      <c r="P7236">
        <v>3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2.0541670000000001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2778364</v>
      </c>
      <c r="B7237">
        <v>1</v>
      </c>
      <c r="C7237" t="s">
        <v>76</v>
      </c>
      <c r="D7237" t="s">
        <v>92</v>
      </c>
      <c r="E7237" t="s">
        <v>153</v>
      </c>
      <c r="F7237" t="s">
        <v>19758</v>
      </c>
      <c r="G7237" t="s">
        <v>249</v>
      </c>
      <c r="H7237" t="s">
        <v>46</v>
      </c>
      <c r="I7237" t="s">
        <v>129</v>
      </c>
      <c r="J7237" t="s">
        <v>130</v>
      </c>
      <c r="K7237" t="s">
        <v>131</v>
      </c>
      <c r="L7237" t="s">
        <v>19759</v>
      </c>
      <c r="M7237" t="s">
        <v>19760</v>
      </c>
      <c r="N7237">
        <v>2.3255555550000002</v>
      </c>
      <c r="O7237">
        <v>0</v>
      </c>
      <c r="P7237">
        <v>0</v>
      </c>
      <c r="Q7237">
        <v>0</v>
      </c>
      <c r="R7237">
        <v>1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2.3255560000000002</v>
      </c>
      <c r="Y7237">
        <v>0</v>
      </c>
      <c r="Z7237">
        <v>0</v>
      </c>
    </row>
    <row r="7238" spans="1:26" x14ac:dyDescent="0.3">
      <c r="A7238">
        <v>2778342</v>
      </c>
      <c r="B7238">
        <v>2</v>
      </c>
      <c r="C7238" t="s">
        <v>77</v>
      </c>
      <c r="D7238" t="s">
        <v>113</v>
      </c>
      <c r="E7238" t="s">
        <v>158</v>
      </c>
      <c r="F7238" t="s">
        <v>19761</v>
      </c>
      <c r="G7238" t="s">
        <v>264</v>
      </c>
      <c r="H7238" t="s">
        <v>47</v>
      </c>
      <c r="I7238" t="s">
        <v>129</v>
      </c>
      <c r="J7238" t="s">
        <v>130</v>
      </c>
      <c r="K7238" t="s">
        <v>131</v>
      </c>
      <c r="L7238" t="s">
        <v>19731</v>
      </c>
      <c r="M7238" t="s">
        <v>19762</v>
      </c>
      <c r="N7238">
        <v>0.337777777</v>
      </c>
      <c r="O7238">
        <v>0</v>
      </c>
      <c r="P7238">
        <v>0</v>
      </c>
      <c r="Q7238">
        <v>0</v>
      </c>
      <c r="R7238">
        <v>0</v>
      </c>
      <c r="S7238">
        <v>18</v>
      </c>
      <c r="T7238">
        <v>310</v>
      </c>
      <c r="U7238">
        <v>0</v>
      </c>
      <c r="V7238">
        <v>0</v>
      </c>
      <c r="W7238">
        <v>0</v>
      </c>
      <c r="X7238">
        <v>0</v>
      </c>
      <c r="Y7238">
        <v>6.08</v>
      </c>
      <c r="Z7238">
        <v>104.711111</v>
      </c>
    </row>
    <row r="7239" spans="1:26" x14ac:dyDescent="0.3">
      <c r="A7239">
        <v>2778368</v>
      </c>
      <c r="B7239">
        <v>1</v>
      </c>
      <c r="C7239" t="s">
        <v>76</v>
      </c>
      <c r="D7239" t="s">
        <v>90</v>
      </c>
      <c r="E7239" t="s">
        <v>153</v>
      </c>
      <c r="F7239" t="s">
        <v>19763</v>
      </c>
      <c r="G7239" t="s">
        <v>155</v>
      </c>
      <c r="H7239" t="s">
        <v>46</v>
      </c>
      <c r="I7239" t="s">
        <v>129</v>
      </c>
      <c r="J7239" t="s">
        <v>130</v>
      </c>
      <c r="K7239" t="s">
        <v>131</v>
      </c>
      <c r="L7239" t="s">
        <v>19764</v>
      </c>
      <c r="M7239" t="s">
        <v>19765</v>
      </c>
      <c r="N7239">
        <v>1.6463888879999999</v>
      </c>
      <c r="O7239">
        <v>0</v>
      </c>
      <c r="P7239">
        <v>0</v>
      </c>
      <c r="Q7239">
        <v>0</v>
      </c>
      <c r="R7239">
        <v>1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1.6463890000000001</v>
      </c>
      <c r="Y7239">
        <v>0</v>
      </c>
      <c r="Z7239">
        <v>0</v>
      </c>
    </row>
    <row r="7240" spans="1:26" x14ac:dyDescent="0.3">
      <c r="A7240">
        <v>2778372</v>
      </c>
      <c r="B7240">
        <v>1</v>
      </c>
      <c r="C7240" t="s">
        <v>76</v>
      </c>
      <c r="D7240" t="s">
        <v>95</v>
      </c>
      <c r="E7240" t="s">
        <v>153</v>
      </c>
      <c r="F7240" t="s">
        <v>19766</v>
      </c>
      <c r="G7240" t="s">
        <v>249</v>
      </c>
      <c r="H7240" t="s">
        <v>46</v>
      </c>
      <c r="I7240" t="s">
        <v>129</v>
      </c>
      <c r="J7240" t="s">
        <v>130</v>
      </c>
      <c r="K7240" t="s">
        <v>131</v>
      </c>
      <c r="L7240" t="s">
        <v>19767</v>
      </c>
      <c r="M7240" t="s">
        <v>19768</v>
      </c>
      <c r="N7240">
        <v>0.80722222200000004</v>
      </c>
      <c r="O7240">
        <v>0</v>
      </c>
      <c r="P7240">
        <v>0</v>
      </c>
      <c r="Q7240">
        <v>0</v>
      </c>
      <c r="R7240">
        <v>2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1.614444</v>
      </c>
      <c r="Y7240">
        <v>0</v>
      </c>
      <c r="Z7240">
        <v>0</v>
      </c>
    </row>
    <row r="7241" spans="1:26" x14ac:dyDescent="0.3">
      <c r="A7241">
        <v>2778379</v>
      </c>
      <c r="B7241">
        <v>1</v>
      </c>
      <c r="C7241" t="s">
        <v>76</v>
      </c>
      <c r="D7241" t="s">
        <v>80</v>
      </c>
      <c r="E7241" t="s">
        <v>153</v>
      </c>
      <c r="F7241" t="s">
        <v>18739</v>
      </c>
      <c r="G7241" t="s">
        <v>206</v>
      </c>
      <c r="H7241" t="s">
        <v>46</v>
      </c>
      <c r="I7241" t="s">
        <v>129</v>
      </c>
      <c r="J7241" t="s">
        <v>130</v>
      </c>
      <c r="K7241" t="s">
        <v>131</v>
      </c>
      <c r="L7241" t="s">
        <v>19769</v>
      </c>
      <c r="M7241" t="s">
        <v>19770</v>
      </c>
      <c r="N7241">
        <v>1.7575000000000001</v>
      </c>
      <c r="O7241">
        <v>0</v>
      </c>
      <c r="P7241">
        <v>17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29.877500000000001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2778385</v>
      </c>
      <c r="B7242">
        <v>1</v>
      </c>
      <c r="C7242" t="s">
        <v>76</v>
      </c>
      <c r="D7242" t="s">
        <v>99</v>
      </c>
      <c r="E7242" t="s">
        <v>163</v>
      </c>
      <c r="F7242" t="s">
        <v>19771</v>
      </c>
      <c r="G7242" t="s">
        <v>160</v>
      </c>
      <c r="H7242" t="s">
        <v>47</v>
      </c>
      <c r="I7242" t="s">
        <v>129</v>
      </c>
      <c r="J7242" t="s">
        <v>130</v>
      </c>
      <c r="K7242" t="s">
        <v>131</v>
      </c>
      <c r="L7242" t="s">
        <v>19772</v>
      </c>
      <c r="M7242" t="s">
        <v>19773</v>
      </c>
      <c r="N7242">
        <v>0.502222222</v>
      </c>
      <c r="O7242">
        <v>10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5.0222220000000002</v>
      </c>
      <c r="V7242">
        <v>0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2778386</v>
      </c>
      <c r="B7243">
        <v>1</v>
      </c>
      <c r="C7243" t="s">
        <v>76</v>
      </c>
      <c r="D7243" t="s">
        <v>97</v>
      </c>
      <c r="E7243" t="s">
        <v>167</v>
      </c>
      <c r="F7243" t="s">
        <v>17845</v>
      </c>
      <c r="G7243" t="s">
        <v>195</v>
      </c>
      <c r="H7243" t="s">
        <v>46</v>
      </c>
      <c r="I7243" t="s">
        <v>129</v>
      </c>
      <c r="J7243" t="s">
        <v>130</v>
      </c>
      <c r="K7243" t="s">
        <v>131</v>
      </c>
      <c r="L7243" t="s">
        <v>19772</v>
      </c>
      <c r="M7243" t="s">
        <v>19774</v>
      </c>
      <c r="N7243">
        <v>0.77249999999999996</v>
      </c>
      <c r="O7243">
        <v>0</v>
      </c>
      <c r="P7243">
        <v>145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112.0125</v>
      </c>
      <c r="W7243">
        <v>0</v>
      </c>
      <c r="X7243">
        <v>0</v>
      </c>
      <c r="Y7243">
        <v>0</v>
      </c>
      <c r="Z7243">
        <v>0</v>
      </c>
    </row>
    <row r="7244" spans="1:26" x14ac:dyDescent="0.3">
      <c r="A7244">
        <v>2778388</v>
      </c>
      <c r="B7244">
        <v>1</v>
      </c>
      <c r="C7244" t="s">
        <v>77</v>
      </c>
      <c r="D7244" t="s">
        <v>109</v>
      </c>
      <c r="E7244" t="s">
        <v>153</v>
      </c>
      <c r="F7244" t="s">
        <v>19775</v>
      </c>
      <c r="G7244" t="s">
        <v>206</v>
      </c>
      <c r="H7244" t="s">
        <v>46</v>
      </c>
      <c r="I7244" t="s">
        <v>129</v>
      </c>
      <c r="J7244" t="s">
        <v>130</v>
      </c>
      <c r="K7244" t="s">
        <v>131</v>
      </c>
      <c r="L7244" t="s">
        <v>19776</v>
      </c>
      <c r="M7244" t="s">
        <v>19777</v>
      </c>
      <c r="N7244">
        <v>0.62638888800000003</v>
      </c>
      <c r="O7244">
        <v>0</v>
      </c>
      <c r="P7244">
        <v>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0.62638899999999997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2778402</v>
      </c>
      <c r="B7245">
        <v>1</v>
      </c>
      <c r="C7245" t="s">
        <v>76</v>
      </c>
      <c r="D7245" t="s">
        <v>97</v>
      </c>
      <c r="E7245" t="s">
        <v>167</v>
      </c>
      <c r="F7245" t="s">
        <v>19778</v>
      </c>
      <c r="G7245" t="s">
        <v>195</v>
      </c>
      <c r="H7245" t="s">
        <v>46</v>
      </c>
      <c r="I7245" t="s">
        <v>129</v>
      </c>
      <c r="J7245" t="s">
        <v>130</v>
      </c>
      <c r="K7245" t="s">
        <v>131</v>
      </c>
      <c r="L7245" t="s">
        <v>19779</v>
      </c>
      <c r="M7245" t="s">
        <v>19780</v>
      </c>
      <c r="N7245">
        <v>0.84388888799999995</v>
      </c>
      <c r="O7245">
        <v>0</v>
      </c>
      <c r="P7245">
        <v>144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121.52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2778272</v>
      </c>
      <c r="B7246">
        <v>2</v>
      </c>
      <c r="C7246" t="s">
        <v>77</v>
      </c>
      <c r="D7246" t="s">
        <v>110</v>
      </c>
      <c r="E7246" t="s">
        <v>167</v>
      </c>
      <c r="F7246" t="s">
        <v>19781</v>
      </c>
      <c r="G7246" t="s">
        <v>128</v>
      </c>
      <c r="H7246" t="s">
        <v>46</v>
      </c>
      <c r="I7246" t="s">
        <v>129</v>
      </c>
      <c r="J7246" t="s">
        <v>130</v>
      </c>
      <c r="K7246" t="s">
        <v>131</v>
      </c>
      <c r="L7246" t="s">
        <v>19692</v>
      </c>
      <c r="M7246" t="s">
        <v>19782</v>
      </c>
      <c r="N7246">
        <v>0.27694444400000001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99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27.4175</v>
      </c>
    </row>
    <row r="7247" spans="1:26" x14ac:dyDescent="0.3">
      <c r="A7247">
        <v>2778414</v>
      </c>
      <c r="B7247">
        <v>1</v>
      </c>
      <c r="C7247" t="s">
        <v>76</v>
      </c>
      <c r="D7247" t="s">
        <v>93</v>
      </c>
      <c r="E7247" t="s">
        <v>126</v>
      </c>
      <c r="F7247" t="s">
        <v>19783</v>
      </c>
      <c r="G7247" t="s">
        <v>128</v>
      </c>
      <c r="H7247" t="s">
        <v>46</v>
      </c>
      <c r="I7247" t="s">
        <v>129</v>
      </c>
      <c r="J7247" t="s">
        <v>130</v>
      </c>
      <c r="K7247" t="s">
        <v>131</v>
      </c>
      <c r="L7247" t="s">
        <v>19784</v>
      </c>
      <c r="M7247" t="s">
        <v>19785</v>
      </c>
      <c r="N7247">
        <v>1.149444444</v>
      </c>
      <c r="O7247">
        <v>0</v>
      </c>
      <c r="P7247">
        <v>22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25.287777999999999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2778407</v>
      </c>
      <c r="B7248">
        <v>1</v>
      </c>
      <c r="C7248" t="s">
        <v>76</v>
      </c>
      <c r="D7248" t="s">
        <v>101</v>
      </c>
      <c r="E7248" t="s">
        <v>163</v>
      </c>
      <c r="F7248" t="s">
        <v>19786</v>
      </c>
      <c r="G7248" t="s">
        <v>578</v>
      </c>
      <c r="H7248" t="s">
        <v>47</v>
      </c>
      <c r="I7248" t="s">
        <v>129</v>
      </c>
      <c r="J7248" t="s">
        <v>130</v>
      </c>
      <c r="K7248" t="s">
        <v>131</v>
      </c>
      <c r="L7248" t="s">
        <v>19787</v>
      </c>
      <c r="M7248" t="s">
        <v>19788</v>
      </c>
      <c r="N7248">
        <v>2.0525000000000002</v>
      </c>
      <c r="O7248">
        <v>1</v>
      </c>
      <c r="P7248">
        <v>1783</v>
      </c>
      <c r="Q7248">
        <v>0</v>
      </c>
      <c r="R7248">
        <v>0</v>
      </c>
      <c r="S7248">
        <v>0</v>
      </c>
      <c r="T7248">
        <v>0</v>
      </c>
      <c r="U7248">
        <v>2.0525000000000002</v>
      </c>
      <c r="V7248">
        <v>3659.6075000000001</v>
      </c>
      <c r="W7248">
        <v>0</v>
      </c>
      <c r="X7248">
        <v>0</v>
      </c>
      <c r="Y7248">
        <v>0</v>
      </c>
      <c r="Z7248">
        <v>0</v>
      </c>
    </row>
    <row r="7249" spans="1:26" x14ac:dyDescent="0.3">
      <c r="A7249">
        <v>2778410</v>
      </c>
      <c r="B7249">
        <v>1</v>
      </c>
      <c r="C7249" t="s">
        <v>77</v>
      </c>
      <c r="D7249" t="s">
        <v>124</v>
      </c>
      <c r="E7249" t="s">
        <v>153</v>
      </c>
      <c r="F7249" t="s">
        <v>19789</v>
      </c>
      <c r="G7249" t="s">
        <v>155</v>
      </c>
      <c r="H7249" t="s">
        <v>46</v>
      </c>
      <c r="I7249" t="s">
        <v>129</v>
      </c>
      <c r="J7249" t="s">
        <v>130</v>
      </c>
      <c r="K7249" t="s">
        <v>131</v>
      </c>
      <c r="L7249" t="s">
        <v>19790</v>
      </c>
      <c r="M7249" t="s">
        <v>19791</v>
      </c>
      <c r="N7249">
        <v>1.3786111109999999</v>
      </c>
      <c r="O7249">
        <v>0</v>
      </c>
      <c r="P7249">
        <v>15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20.679167</v>
      </c>
      <c r="W7249">
        <v>0</v>
      </c>
      <c r="X7249">
        <v>0</v>
      </c>
      <c r="Y7249">
        <v>0</v>
      </c>
      <c r="Z7249">
        <v>0</v>
      </c>
    </row>
    <row r="7250" spans="1:26" x14ac:dyDescent="0.3">
      <c r="A7250">
        <v>2778416</v>
      </c>
      <c r="B7250">
        <v>1</v>
      </c>
      <c r="C7250" t="s">
        <v>76</v>
      </c>
      <c r="D7250" t="s">
        <v>103</v>
      </c>
      <c r="E7250" t="s">
        <v>167</v>
      </c>
      <c r="F7250" t="s">
        <v>19792</v>
      </c>
      <c r="G7250" t="s">
        <v>160</v>
      </c>
      <c r="H7250" t="s">
        <v>46</v>
      </c>
      <c r="I7250" t="s">
        <v>129</v>
      </c>
      <c r="J7250" t="s">
        <v>130</v>
      </c>
      <c r="K7250" t="s">
        <v>131</v>
      </c>
      <c r="L7250" t="s">
        <v>19793</v>
      </c>
      <c r="M7250" t="s">
        <v>19794</v>
      </c>
      <c r="N7250">
        <v>0.270277777</v>
      </c>
      <c r="O7250">
        <v>0</v>
      </c>
      <c r="P7250">
        <v>0</v>
      </c>
      <c r="Q7250">
        <v>0</v>
      </c>
      <c r="R7250">
        <v>30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8.108333</v>
      </c>
      <c r="Y7250">
        <v>0</v>
      </c>
      <c r="Z7250">
        <v>0</v>
      </c>
    </row>
    <row r="7251" spans="1:26" x14ac:dyDescent="0.3">
      <c r="A7251">
        <v>2778368</v>
      </c>
      <c r="B7251">
        <v>2</v>
      </c>
      <c r="C7251" t="s">
        <v>76</v>
      </c>
      <c r="D7251" t="s">
        <v>90</v>
      </c>
      <c r="E7251" t="s">
        <v>126</v>
      </c>
      <c r="F7251" t="s">
        <v>19795</v>
      </c>
      <c r="G7251" t="s">
        <v>155</v>
      </c>
      <c r="H7251" t="s">
        <v>46</v>
      </c>
      <c r="I7251" t="s">
        <v>129</v>
      </c>
      <c r="J7251" t="s">
        <v>130</v>
      </c>
      <c r="K7251" t="s">
        <v>131</v>
      </c>
      <c r="L7251" t="s">
        <v>19765</v>
      </c>
      <c r="M7251" t="s">
        <v>19796</v>
      </c>
      <c r="N7251">
        <v>0.62166666599999998</v>
      </c>
      <c r="O7251">
        <v>0</v>
      </c>
      <c r="P7251">
        <v>0</v>
      </c>
      <c r="Q7251">
        <v>0</v>
      </c>
      <c r="R7251">
        <v>208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129.306667</v>
      </c>
      <c r="Y7251">
        <v>0</v>
      </c>
      <c r="Z7251">
        <v>0</v>
      </c>
    </row>
    <row r="7252" spans="1:26" x14ac:dyDescent="0.3">
      <c r="A7252">
        <v>2778280</v>
      </c>
      <c r="B7252">
        <v>2</v>
      </c>
      <c r="C7252" t="s">
        <v>77</v>
      </c>
      <c r="D7252" t="s">
        <v>118</v>
      </c>
      <c r="E7252" t="s">
        <v>167</v>
      </c>
      <c r="F7252" t="s">
        <v>14105</v>
      </c>
      <c r="G7252" t="s">
        <v>177</v>
      </c>
      <c r="H7252" t="s">
        <v>46</v>
      </c>
      <c r="I7252" t="s">
        <v>129</v>
      </c>
      <c r="J7252" t="s">
        <v>130</v>
      </c>
      <c r="K7252" t="s">
        <v>131</v>
      </c>
      <c r="L7252" t="s">
        <v>19706</v>
      </c>
      <c r="M7252" t="s">
        <v>19797</v>
      </c>
      <c r="N7252">
        <v>2.639444444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46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121.414444</v>
      </c>
    </row>
    <row r="7253" spans="1:26" x14ac:dyDescent="0.3">
      <c r="A7253">
        <v>2778422</v>
      </c>
      <c r="B7253">
        <v>1</v>
      </c>
      <c r="C7253" t="s">
        <v>76</v>
      </c>
      <c r="D7253" t="s">
        <v>106</v>
      </c>
      <c r="E7253" t="s">
        <v>153</v>
      </c>
      <c r="F7253" t="s">
        <v>19798</v>
      </c>
      <c r="G7253" t="s">
        <v>249</v>
      </c>
      <c r="H7253" t="s">
        <v>46</v>
      </c>
      <c r="I7253" t="s">
        <v>129</v>
      </c>
      <c r="J7253" t="s">
        <v>130</v>
      </c>
      <c r="K7253" t="s">
        <v>131</v>
      </c>
      <c r="L7253" t="s">
        <v>19799</v>
      </c>
      <c r="M7253" t="s">
        <v>19800</v>
      </c>
      <c r="N7253">
        <v>2.071111111</v>
      </c>
      <c r="O7253">
        <v>0</v>
      </c>
      <c r="P7253">
        <v>1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2.0711110000000001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2778433</v>
      </c>
      <c r="B7254">
        <v>1</v>
      </c>
      <c r="C7254" t="s">
        <v>76</v>
      </c>
      <c r="D7254" t="s">
        <v>93</v>
      </c>
      <c r="E7254" t="s">
        <v>153</v>
      </c>
      <c r="F7254" t="s">
        <v>19801</v>
      </c>
      <c r="G7254" t="s">
        <v>206</v>
      </c>
      <c r="H7254" t="s">
        <v>46</v>
      </c>
      <c r="I7254" t="s">
        <v>129</v>
      </c>
      <c r="J7254" t="s">
        <v>130</v>
      </c>
      <c r="K7254" t="s">
        <v>131</v>
      </c>
      <c r="L7254" t="s">
        <v>19802</v>
      </c>
      <c r="M7254" t="s">
        <v>19803</v>
      </c>
      <c r="N7254">
        <v>2.4527777770000001</v>
      </c>
      <c r="O7254">
        <v>0</v>
      </c>
      <c r="P7254">
        <v>1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2.4527779999999999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2778436</v>
      </c>
      <c r="B7255">
        <v>1</v>
      </c>
      <c r="C7255" t="s">
        <v>77</v>
      </c>
      <c r="D7255" t="s">
        <v>110</v>
      </c>
      <c r="E7255" t="s">
        <v>153</v>
      </c>
      <c r="F7255" t="s">
        <v>19804</v>
      </c>
      <c r="G7255" t="s">
        <v>155</v>
      </c>
      <c r="H7255" t="s">
        <v>46</v>
      </c>
      <c r="I7255" t="s">
        <v>129</v>
      </c>
      <c r="J7255" t="s">
        <v>130</v>
      </c>
      <c r="K7255" t="s">
        <v>131</v>
      </c>
      <c r="L7255" t="s">
        <v>19805</v>
      </c>
      <c r="M7255" t="s">
        <v>19806</v>
      </c>
      <c r="N7255">
        <v>1.5647222220000001</v>
      </c>
      <c r="O7255">
        <v>0</v>
      </c>
      <c r="P7255">
        <v>0</v>
      </c>
      <c r="Q7255">
        <v>0</v>
      </c>
      <c r="R7255">
        <v>7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10.953056</v>
      </c>
      <c r="Y7255">
        <v>0</v>
      </c>
      <c r="Z7255">
        <v>0</v>
      </c>
    </row>
    <row r="7256" spans="1:26" x14ac:dyDescent="0.3">
      <c r="A7256">
        <v>2778446</v>
      </c>
      <c r="B7256">
        <v>1</v>
      </c>
      <c r="C7256" t="s">
        <v>76</v>
      </c>
      <c r="D7256" t="s">
        <v>96</v>
      </c>
      <c r="E7256" t="s">
        <v>222</v>
      </c>
      <c r="F7256" t="s">
        <v>19807</v>
      </c>
      <c r="G7256" t="s">
        <v>199</v>
      </c>
      <c r="H7256" t="s">
        <v>47</v>
      </c>
      <c r="I7256" t="s">
        <v>129</v>
      </c>
      <c r="J7256" t="s">
        <v>130</v>
      </c>
      <c r="K7256" t="s">
        <v>131</v>
      </c>
      <c r="L7256" t="s">
        <v>19808</v>
      </c>
      <c r="M7256" t="s">
        <v>19809</v>
      </c>
      <c r="N7256">
        <v>0.78666666600000001</v>
      </c>
      <c r="O7256">
        <v>2</v>
      </c>
      <c r="P7256">
        <v>858</v>
      </c>
      <c r="Q7256">
        <v>0</v>
      </c>
      <c r="R7256">
        <v>0</v>
      </c>
      <c r="S7256">
        <v>0</v>
      </c>
      <c r="T7256">
        <v>0</v>
      </c>
      <c r="U7256">
        <v>1.5733330000000001</v>
      </c>
      <c r="V7256">
        <v>674.95999900000004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2778447</v>
      </c>
      <c r="B7257">
        <v>1</v>
      </c>
      <c r="C7257" t="s">
        <v>76</v>
      </c>
      <c r="D7257" t="s">
        <v>90</v>
      </c>
      <c r="E7257" t="s">
        <v>167</v>
      </c>
      <c r="F7257" t="s">
        <v>9897</v>
      </c>
      <c r="G7257" t="s">
        <v>160</v>
      </c>
      <c r="H7257" t="s">
        <v>46</v>
      </c>
      <c r="I7257" t="s">
        <v>129</v>
      </c>
      <c r="J7257" t="s">
        <v>130</v>
      </c>
      <c r="K7257" t="s">
        <v>131</v>
      </c>
      <c r="L7257" t="s">
        <v>19810</v>
      </c>
      <c r="M7257" t="s">
        <v>19811</v>
      </c>
      <c r="N7257">
        <v>0.61777777700000003</v>
      </c>
      <c r="O7257">
        <v>0</v>
      </c>
      <c r="P7257">
        <v>417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257.61333300000001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2778449</v>
      </c>
      <c r="B7258">
        <v>1</v>
      </c>
      <c r="C7258" t="s">
        <v>77</v>
      </c>
      <c r="D7258" t="s">
        <v>123</v>
      </c>
      <c r="E7258" t="s">
        <v>163</v>
      </c>
      <c r="F7258" t="s">
        <v>19812</v>
      </c>
      <c r="G7258" t="s">
        <v>199</v>
      </c>
      <c r="H7258" t="s">
        <v>47</v>
      </c>
      <c r="I7258" t="s">
        <v>129</v>
      </c>
      <c r="J7258" t="s">
        <v>130</v>
      </c>
      <c r="K7258" t="s">
        <v>131</v>
      </c>
      <c r="L7258" t="s">
        <v>19813</v>
      </c>
      <c r="M7258" t="s">
        <v>19814</v>
      </c>
      <c r="N7258">
        <v>0.79611111099999998</v>
      </c>
      <c r="O7258">
        <v>9</v>
      </c>
      <c r="P7258">
        <v>500</v>
      </c>
      <c r="Q7258">
        <v>0</v>
      </c>
      <c r="R7258">
        <v>0</v>
      </c>
      <c r="S7258">
        <v>0</v>
      </c>
      <c r="T7258">
        <v>0</v>
      </c>
      <c r="U7258">
        <v>7.165</v>
      </c>
      <c r="V7258">
        <v>398.05555600000002</v>
      </c>
      <c r="W7258">
        <v>0</v>
      </c>
      <c r="X7258">
        <v>0</v>
      </c>
      <c r="Y7258">
        <v>0</v>
      </c>
      <c r="Z7258">
        <v>0</v>
      </c>
    </row>
    <row r="7259" spans="1:26" x14ac:dyDescent="0.3">
      <c r="A7259">
        <v>2778450</v>
      </c>
      <c r="B7259">
        <v>1</v>
      </c>
      <c r="C7259" t="s">
        <v>77</v>
      </c>
      <c r="D7259" t="s">
        <v>109</v>
      </c>
      <c r="E7259" t="s">
        <v>222</v>
      </c>
      <c r="F7259" t="s">
        <v>16090</v>
      </c>
      <c r="G7259" t="s">
        <v>728</v>
      </c>
      <c r="H7259" t="s">
        <v>47</v>
      </c>
      <c r="I7259" t="s">
        <v>129</v>
      </c>
      <c r="J7259" t="s">
        <v>130</v>
      </c>
      <c r="K7259" t="s">
        <v>142</v>
      </c>
      <c r="L7259" t="s">
        <v>19815</v>
      </c>
      <c r="M7259" t="s">
        <v>19816</v>
      </c>
      <c r="N7259">
        <v>0.17944444400000001</v>
      </c>
      <c r="O7259">
        <v>177</v>
      </c>
      <c r="P7259">
        <v>4052</v>
      </c>
      <c r="Q7259">
        <v>0</v>
      </c>
      <c r="R7259">
        <v>0</v>
      </c>
      <c r="S7259">
        <v>2</v>
      </c>
      <c r="T7259">
        <v>278</v>
      </c>
      <c r="U7259">
        <v>31.761666999999999</v>
      </c>
      <c r="V7259">
        <v>727.10888699999998</v>
      </c>
      <c r="W7259">
        <v>0</v>
      </c>
      <c r="X7259">
        <v>0</v>
      </c>
      <c r="Y7259">
        <v>0.35888900000000001</v>
      </c>
      <c r="Z7259">
        <v>49.885554999999997</v>
      </c>
    </row>
    <row r="7260" spans="1:26" x14ac:dyDescent="0.3">
      <c r="A7260">
        <v>2778457</v>
      </c>
      <c r="B7260">
        <v>1</v>
      </c>
      <c r="C7260" t="s">
        <v>76</v>
      </c>
      <c r="D7260" t="s">
        <v>104</v>
      </c>
      <c r="E7260" t="s">
        <v>126</v>
      </c>
      <c r="F7260" t="s">
        <v>19817</v>
      </c>
      <c r="G7260" t="s">
        <v>128</v>
      </c>
      <c r="H7260" t="s">
        <v>46</v>
      </c>
      <c r="I7260" t="s">
        <v>129</v>
      </c>
      <c r="J7260" t="s">
        <v>130</v>
      </c>
      <c r="K7260" t="s">
        <v>131</v>
      </c>
      <c r="L7260" t="s">
        <v>19818</v>
      </c>
      <c r="M7260" t="s">
        <v>19819</v>
      </c>
      <c r="N7260">
        <v>1.282777777</v>
      </c>
      <c r="O7260">
        <v>0</v>
      </c>
      <c r="P7260">
        <v>0</v>
      </c>
      <c r="Q7260">
        <v>0</v>
      </c>
      <c r="R7260">
        <v>27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34.634999999999998</v>
      </c>
      <c r="Y7260">
        <v>0</v>
      </c>
      <c r="Z7260">
        <v>0</v>
      </c>
    </row>
    <row r="7261" spans="1:26" x14ac:dyDescent="0.3">
      <c r="A7261">
        <v>2778458</v>
      </c>
      <c r="B7261">
        <v>1</v>
      </c>
      <c r="C7261" t="s">
        <v>76</v>
      </c>
      <c r="D7261" t="s">
        <v>97</v>
      </c>
      <c r="E7261" t="s">
        <v>167</v>
      </c>
      <c r="F7261" t="s">
        <v>17845</v>
      </c>
      <c r="G7261" t="s">
        <v>195</v>
      </c>
      <c r="H7261" t="s">
        <v>46</v>
      </c>
      <c r="I7261" t="s">
        <v>129</v>
      </c>
      <c r="J7261" t="s">
        <v>130</v>
      </c>
      <c r="K7261" t="s">
        <v>131</v>
      </c>
      <c r="L7261" t="s">
        <v>19820</v>
      </c>
      <c r="M7261" t="s">
        <v>19821</v>
      </c>
      <c r="N7261">
        <v>0.80305555500000003</v>
      </c>
      <c r="O7261">
        <v>0</v>
      </c>
      <c r="P7261">
        <v>145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116.443055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2778459</v>
      </c>
      <c r="B7262">
        <v>1</v>
      </c>
      <c r="C7262" t="s">
        <v>76</v>
      </c>
      <c r="D7262" t="s">
        <v>103</v>
      </c>
      <c r="E7262" t="s">
        <v>167</v>
      </c>
      <c r="F7262" t="s">
        <v>19822</v>
      </c>
      <c r="G7262" t="s">
        <v>160</v>
      </c>
      <c r="H7262" t="s">
        <v>46</v>
      </c>
      <c r="I7262" t="s">
        <v>129</v>
      </c>
      <c r="J7262" t="s">
        <v>130</v>
      </c>
      <c r="K7262" t="s">
        <v>131</v>
      </c>
      <c r="L7262" t="s">
        <v>19823</v>
      </c>
      <c r="M7262" t="s">
        <v>19824</v>
      </c>
      <c r="N7262">
        <v>0.52861111100000002</v>
      </c>
      <c r="O7262">
        <v>0</v>
      </c>
      <c r="P7262">
        <v>0</v>
      </c>
      <c r="Q7262">
        <v>0</v>
      </c>
      <c r="R7262">
        <v>97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51.275278</v>
      </c>
      <c r="Y7262">
        <v>0</v>
      </c>
      <c r="Z7262">
        <v>0</v>
      </c>
    </row>
    <row r="7263" spans="1:26" x14ac:dyDescent="0.3">
      <c r="A7263">
        <v>2778462</v>
      </c>
      <c r="B7263">
        <v>1</v>
      </c>
      <c r="C7263" t="s">
        <v>77</v>
      </c>
      <c r="D7263" t="s">
        <v>118</v>
      </c>
      <c r="E7263" t="s">
        <v>163</v>
      </c>
      <c r="F7263" t="s">
        <v>19825</v>
      </c>
      <c r="G7263" t="s">
        <v>2081</v>
      </c>
      <c r="H7263" t="s">
        <v>47</v>
      </c>
      <c r="I7263" t="s">
        <v>129</v>
      </c>
      <c r="J7263" t="s">
        <v>130</v>
      </c>
      <c r="K7263" t="s">
        <v>131</v>
      </c>
      <c r="L7263" t="s">
        <v>19826</v>
      </c>
      <c r="M7263" t="s">
        <v>19827</v>
      </c>
      <c r="N7263">
        <v>3.3519444439999999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46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154.18944400000001</v>
      </c>
    </row>
    <row r="7264" spans="1:26" x14ac:dyDescent="0.3">
      <c r="A7264">
        <v>2778463</v>
      </c>
      <c r="B7264">
        <v>1</v>
      </c>
      <c r="C7264" t="s">
        <v>76</v>
      </c>
      <c r="D7264" t="s">
        <v>78</v>
      </c>
      <c r="E7264" t="s">
        <v>153</v>
      </c>
      <c r="F7264" t="s">
        <v>19828</v>
      </c>
      <c r="G7264" t="s">
        <v>206</v>
      </c>
      <c r="H7264" t="s">
        <v>46</v>
      </c>
      <c r="I7264" t="s">
        <v>129</v>
      </c>
      <c r="J7264" t="s">
        <v>130</v>
      </c>
      <c r="K7264" t="s">
        <v>131</v>
      </c>
      <c r="L7264" t="s">
        <v>19829</v>
      </c>
      <c r="M7264" t="s">
        <v>19830</v>
      </c>
      <c r="N7264">
        <v>1.0419444440000001</v>
      </c>
      <c r="O7264">
        <v>0</v>
      </c>
      <c r="P7264">
        <v>17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17.713056000000002</v>
      </c>
      <c r="W7264">
        <v>0</v>
      </c>
      <c r="X7264">
        <v>0</v>
      </c>
      <c r="Y7264">
        <v>0</v>
      </c>
      <c r="Z7264">
        <v>0</v>
      </c>
    </row>
    <row r="7265" spans="1:26" x14ac:dyDescent="0.3">
      <c r="A7265">
        <v>2778464</v>
      </c>
      <c r="B7265">
        <v>1</v>
      </c>
      <c r="C7265" t="s">
        <v>77</v>
      </c>
      <c r="D7265" t="s">
        <v>123</v>
      </c>
      <c r="E7265" t="s">
        <v>158</v>
      </c>
      <c r="F7265" t="s">
        <v>10410</v>
      </c>
      <c r="G7265" t="s">
        <v>199</v>
      </c>
      <c r="H7265" t="s">
        <v>47</v>
      </c>
      <c r="I7265" t="s">
        <v>129</v>
      </c>
      <c r="J7265" t="s">
        <v>130</v>
      </c>
      <c r="K7265" t="s">
        <v>131</v>
      </c>
      <c r="L7265" t="s">
        <v>19831</v>
      </c>
      <c r="M7265" t="s">
        <v>19832</v>
      </c>
      <c r="N7265">
        <v>1.6386111109999999</v>
      </c>
      <c r="O7265">
        <v>51</v>
      </c>
      <c r="P7265">
        <v>27</v>
      </c>
      <c r="Q7265">
        <v>0</v>
      </c>
      <c r="R7265">
        <v>0</v>
      </c>
      <c r="S7265">
        <v>0</v>
      </c>
      <c r="T7265">
        <v>0</v>
      </c>
      <c r="U7265">
        <v>83.569166999999993</v>
      </c>
      <c r="V7265">
        <v>44.2425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2778474</v>
      </c>
      <c r="B7266">
        <v>1</v>
      </c>
      <c r="C7266" t="s">
        <v>76</v>
      </c>
      <c r="D7266" t="s">
        <v>91</v>
      </c>
      <c r="E7266" t="s">
        <v>222</v>
      </c>
      <c r="F7266" t="s">
        <v>8401</v>
      </c>
      <c r="G7266" t="s">
        <v>199</v>
      </c>
      <c r="H7266" t="s">
        <v>47</v>
      </c>
      <c r="I7266" t="s">
        <v>129</v>
      </c>
      <c r="J7266" t="s">
        <v>130</v>
      </c>
      <c r="K7266" t="s">
        <v>131</v>
      </c>
      <c r="L7266" t="s">
        <v>19833</v>
      </c>
      <c r="M7266" t="s">
        <v>19834</v>
      </c>
      <c r="N7266">
        <v>0.38055555499999999</v>
      </c>
      <c r="O7266">
        <v>65</v>
      </c>
      <c r="P7266">
        <v>857</v>
      </c>
      <c r="Q7266">
        <v>0</v>
      </c>
      <c r="R7266">
        <v>0</v>
      </c>
      <c r="S7266">
        <v>0</v>
      </c>
      <c r="T7266">
        <v>0</v>
      </c>
      <c r="U7266">
        <v>24.736111000000001</v>
      </c>
      <c r="V7266">
        <v>326.13611100000003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2778480</v>
      </c>
      <c r="B7267">
        <v>1</v>
      </c>
      <c r="C7267" t="s">
        <v>77</v>
      </c>
      <c r="D7267" t="s">
        <v>110</v>
      </c>
      <c r="E7267" t="s">
        <v>222</v>
      </c>
      <c r="F7267" t="s">
        <v>19835</v>
      </c>
      <c r="G7267" t="s">
        <v>199</v>
      </c>
      <c r="H7267" t="s">
        <v>47</v>
      </c>
      <c r="I7267" t="s">
        <v>129</v>
      </c>
      <c r="J7267" t="s">
        <v>130</v>
      </c>
      <c r="K7267" t="s">
        <v>131</v>
      </c>
      <c r="L7267" t="s">
        <v>19836</v>
      </c>
      <c r="M7267" t="s">
        <v>19837</v>
      </c>
      <c r="N7267">
        <v>0.22500000000000001</v>
      </c>
      <c r="O7267">
        <v>0</v>
      </c>
      <c r="P7267">
        <v>0</v>
      </c>
      <c r="Q7267">
        <v>7</v>
      </c>
      <c r="R7267">
        <v>11052</v>
      </c>
      <c r="S7267">
        <v>0</v>
      </c>
      <c r="T7267">
        <v>0</v>
      </c>
      <c r="U7267">
        <v>0</v>
      </c>
      <c r="V7267">
        <v>0</v>
      </c>
      <c r="W7267">
        <v>1.575</v>
      </c>
      <c r="X7267">
        <v>2486.6999999999998</v>
      </c>
      <c r="Y7267">
        <v>0</v>
      </c>
      <c r="Z7267">
        <v>0</v>
      </c>
    </row>
    <row r="7268" spans="1:26" x14ac:dyDescent="0.3">
      <c r="A7268">
        <v>2778479</v>
      </c>
      <c r="B7268">
        <v>1</v>
      </c>
      <c r="C7268" t="s">
        <v>77</v>
      </c>
      <c r="D7268" t="s">
        <v>119</v>
      </c>
      <c r="E7268" t="s">
        <v>222</v>
      </c>
      <c r="F7268" t="s">
        <v>19838</v>
      </c>
      <c r="G7268" t="s">
        <v>199</v>
      </c>
      <c r="H7268" t="s">
        <v>47</v>
      </c>
      <c r="I7268" t="s">
        <v>129</v>
      </c>
      <c r="J7268" t="s">
        <v>130</v>
      </c>
      <c r="K7268" t="s">
        <v>131</v>
      </c>
      <c r="L7268" t="s">
        <v>19839</v>
      </c>
      <c r="M7268" t="s">
        <v>19840</v>
      </c>
      <c r="N7268">
        <v>1.759166666</v>
      </c>
      <c r="O7268">
        <v>30</v>
      </c>
      <c r="P7268">
        <v>534</v>
      </c>
      <c r="Q7268">
        <v>0</v>
      </c>
      <c r="R7268">
        <v>0</v>
      </c>
      <c r="S7268">
        <v>0</v>
      </c>
      <c r="T7268">
        <v>0</v>
      </c>
      <c r="U7268">
        <v>52.774999999999999</v>
      </c>
      <c r="V7268">
        <v>939.39499999999998</v>
      </c>
      <c r="W7268">
        <v>0</v>
      </c>
      <c r="X7268">
        <v>0</v>
      </c>
      <c r="Y7268">
        <v>0</v>
      </c>
      <c r="Z7268">
        <v>0</v>
      </c>
    </row>
    <row r="7269" spans="1:26" x14ac:dyDescent="0.3">
      <c r="A7269">
        <v>2778483</v>
      </c>
      <c r="B7269">
        <v>1</v>
      </c>
      <c r="C7269" t="s">
        <v>76</v>
      </c>
      <c r="D7269" t="s">
        <v>97</v>
      </c>
      <c r="E7269" t="s">
        <v>145</v>
      </c>
      <c r="F7269" t="s">
        <v>19841</v>
      </c>
      <c r="G7269" t="s">
        <v>128</v>
      </c>
      <c r="H7269" t="s">
        <v>46</v>
      </c>
      <c r="I7269" t="s">
        <v>129</v>
      </c>
      <c r="J7269" t="s">
        <v>130</v>
      </c>
      <c r="K7269" t="s">
        <v>131</v>
      </c>
      <c r="L7269" t="s">
        <v>19842</v>
      </c>
      <c r="M7269" t="s">
        <v>19843</v>
      </c>
      <c r="N7269">
        <v>0.90249999999999997</v>
      </c>
      <c r="O7269">
        <v>0</v>
      </c>
      <c r="P7269">
        <v>95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85.737499999999997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2778493</v>
      </c>
      <c r="B7270">
        <v>1</v>
      </c>
      <c r="C7270" t="s">
        <v>76</v>
      </c>
      <c r="D7270" t="s">
        <v>81</v>
      </c>
      <c r="E7270" t="s">
        <v>153</v>
      </c>
      <c r="F7270" t="s">
        <v>19844</v>
      </c>
      <c r="G7270" t="s">
        <v>155</v>
      </c>
      <c r="H7270" t="s">
        <v>46</v>
      </c>
      <c r="I7270" t="s">
        <v>129</v>
      </c>
      <c r="J7270" t="s">
        <v>130</v>
      </c>
      <c r="K7270" t="s">
        <v>131</v>
      </c>
      <c r="L7270" t="s">
        <v>19845</v>
      </c>
      <c r="M7270" t="s">
        <v>19846</v>
      </c>
      <c r="N7270">
        <v>2.9708333329999999</v>
      </c>
      <c r="O7270">
        <v>0</v>
      </c>
      <c r="P7270">
        <v>1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2.9708329999999998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2778484</v>
      </c>
      <c r="B7271">
        <v>1</v>
      </c>
      <c r="C7271" t="s">
        <v>77</v>
      </c>
      <c r="D7271" t="s">
        <v>109</v>
      </c>
      <c r="E7271" t="s">
        <v>158</v>
      </c>
      <c r="F7271" t="s">
        <v>4395</v>
      </c>
      <c r="G7271" t="s">
        <v>199</v>
      </c>
      <c r="H7271" t="s">
        <v>47</v>
      </c>
      <c r="I7271" t="s">
        <v>129</v>
      </c>
      <c r="J7271" t="s">
        <v>130</v>
      </c>
      <c r="K7271" t="s">
        <v>131</v>
      </c>
      <c r="L7271" t="s">
        <v>19847</v>
      </c>
      <c r="M7271" t="s">
        <v>19848</v>
      </c>
      <c r="N7271">
        <v>0.64222222200000001</v>
      </c>
      <c r="O7271">
        <v>102</v>
      </c>
      <c r="P7271">
        <v>405</v>
      </c>
      <c r="Q7271">
        <v>0</v>
      </c>
      <c r="R7271">
        <v>0</v>
      </c>
      <c r="S7271">
        <v>1</v>
      </c>
      <c r="T7271">
        <v>50</v>
      </c>
      <c r="U7271">
        <v>65.506666999999993</v>
      </c>
      <c r="V7271">
        <v>260.10000000000002</v>
      </c>
      <c r="W7271">
        <v>0</v>
      </c>
      <c r="X7271">
        <v>0</v>
      </c>
      <c r="Y7271">
        <v>0.64222199999999996</v>
      </c>
      <c r="Z7271">
        <v>32.111111000000001</v>
      </c>
    </row>
    <row r="7272" spans="1:26" x14ac:dyDescent="0.3">
      <c r="A7272">
        <v>2778485</v>
      </c>
      <c r="B7272">
        <v>1</v>
      </c>
      <c r="C7272" t="s">
        <v>76</v>
      </c>
      <c r="D7272" t="s">
        <v>92</v>
      </c>
      <c r="E7272" t="s">
        <v>222</v>
      </c>
      <c r="F7272" t="s">
        <v>15127</v>
      </c>
      <c r="G7272" t="s">
        <v>728</v>
      </c>
      <c r="H7272" t="s">
        <v>47</v>
      </c>
      <c r="I7272" t="s">
        <v>129</v>
      </c>
      <c r="J7272" t="s">
        <v>130</v>
      </c>
      <c r="K7272" t="s">
        <v>142</v>
      </c>
      <c r="L7272" t="s">
        <v>19849</v>
      </c>
      <c r="M7272" t="s">
        <v>19850</v>
      </c>
      <c r="N7272">
        <v>8.6388887999999997E-2</v>
      </c>
      <c r="O7272">
        <v>0</v>
      </c>
      <c r="P7272">
        <v>0</v>
      </c>
      <c r="Q7272">
        <v>16</v>
      </c>
      <c r="R7272">
        <v>7450</v>
      </c>
      <c r="S7272">
        <v>2</v>
      </c>
      <c r="T7272">
        <v>2278</v>
      </c>
      <c r="U7272">
        <v>0</v>
      </c>
      <c r="V7272">
        <v>0</v>
      </c>
      <c r="W7272">
        <v>1.3822220000000001</v>
      </c>
      <c r="X7272">
        <v>643.597216</v>
      </c>
      <c r="Y7272">
        <v>0.17277799999999999</v>
      </c>
      <c r="Z7272">
        <v>196.79388700000001</v>
      </c>
    </row>
    <row r="7273" spans="1:26" x14ac:dyDescent="0.3">
      <c r="A7273">
        <v>2778497</v>
      </c>
      <c r="B7273">
        <v>1</v>
      </c>
      <c r="C7273" t="s">
        <v>76</v>
      </c>
      <c r="D7273" t="s">
        <v>78</v>
      </c>
      <c r="E7273" t="s">
        <v>153</v>
      </c>
      <c r="F7273" t="s">
        <v>19851</v>
      </c>
      <c r="G7273" t="s">
        <v>1488</v>
      </c>
      <c r="H7273" t="s">
        <v>46</v>
      </c>
      <c r="I7273" t="s">
        <v>129</v>
      </c>
      <c r="J7273" t="s">
        <v>15</v>
      </c>
      <c r="K7273" t="s">
        <v>131</v>
      </c>
      <c r="L7273" t="s">
        <v>19852</v>
      </c>
      <c r="M7273" t="s">
        <v>19853</v>
      </c>
      <c r="N7273">
        <v>6.4669444440000001</v>
      </c>
      <c r="O7273">
        <v>0</v>
      </c>
      <c r="P7273">
        <v>24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155.20666700000001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2778502</v>
      </c>
      <c r="B7274">
        <v>1</v>
      </c>
      <c r="C7274" t="s">
        <v>76</v>
      </c>
      <c r="D7274" t="s">
        <v>81</v>
      </c>
      <c r="E7274" t="s">
        <v>153</v>
      </c>
      <c r="F7274" t="s">
        <v>14399</v>
      </c>
      <c r="G7274" t="s">
        <v>155</v>
      </c>
      <c r="H7274" t="s">
        <v>46</v>
      </c>
      <c r="I7274" t="s">
        <v>129</v>
      </c>
      <c r="J7274" t="s">
        <v>130</v>
      </c>
      <c r="K7274" t="s">
        <v>131</v>
      </c>
      <c r="L7274" t="s">
        <v>19854</v>
      </c>
      <c r="M7274" t="s">
        <v>19855</v>
      </c>
      <c r="N7274">
        <v>5.6419444439999999</v>
      </c>
      <c r="O7274">
        <v>0</v>
      </c>
      <c r="P7274">
        <v>11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62.061388999999998</v>
      </c>
      <c r="W7274">
        <v>0</v>
      </c>
      <c r="X7274">
        <v>0</v>
      </c>
      <c r="Y7274">
        <v>0</v>
      </c>
      <c r="Z7274">
        <v>0</v>
      </c>
    </row>
    <row r="7275" spans="1:26" x14ac:dyDescent="0.3">
      <c r="A7275">
        <v>2778500</v>
      </c>
      <c r="B7275">
        <v>1</v>
      </c>
      <c r="C7275" t="s">
        <v>76</v>
      </c>
      <c r="D7275" t="s">
        <v>84</v>
      </c>
      <c r="E7275" t="s">
        <v>126</v>
      </c>
      <c r="F7275" t="s">
        <v>19856</v>
      </c>
      <c r="G7275" t="s">
        <v>128</v>
      </c>
      <c r="H7275" t="s">
        <v>46</v>
      </c>
      <c r="I7275" t="s">
        <v>129</v>
      </c>
      <c r="J7275" t="s">
        <v>130</v>
      </c>
      <c r="K7275" t="s">
        <v>131</v>
      </c>
      <c r="L7275" t="s">
        <v>19857</v>
      </c>
      <c r="M7275" t="s">
        <v>19858</v>
      </c>
      <c r="N7275">
        <v>2.1513888880000001</v>
      </c>
      <c r="O7275">
        <v>0</v>
      </c>
      <c r="P7275">
        <v>179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385.09861100000001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2778499</v>
      </c>
      <c r="B7276">
        <v>1</v>
      </c>
      <c r="C7276" t="s">
        <v>76</v>
      </c>
      <c r="D7276" t="s">
        <v>79</v>
      </c>
      <c r="E7276" t="s">
        <v>167</v>
      </c>
      <c r="F7276" t="s">
        <v>16348</v>
      </c>
      <c r="G7276" t="s">
        <v>206</v>
      </c>
      <c r="H7276" t="s">
        <v>46</v>
      </c>
      <c r="I7276" t="s">
        <v>129</v>
      </c>
      <c r="J7276" t="s">
        <v>130</v>
      </c>
      <c r="K7276" t="s">
        <v>131</v>
      </c>
      <c r="L7276" t="s">
        <v>19859</v>
      </c>
      <c r="M7276" t="s">
        <v>19860</v>
      </c>
      <c r="N7276">
        <v>1.934722222</v>
      </c>
      <c r="O7276">
        <v>0</v>
      </c>
      <c r="P7276">
        <v>74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143.169444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2778504</v>
      </c>
      <c r="B7277">
        <v>1</v>
      </c>
      <c r="C7277" t="s">
        <v>76</v>
      </c>
      <c r="D7277" t="s">
        <v>97</v>
      </c>
      <c r="E7277" t="s">
        <v>153</v>
      </c>
      <c r="F7277" t="s">
        <v>19861</v>
      </c>
      <c r="G7277" t="s">
        <v>155</v>
      </c>
      <c r="H7277" t="s">
        <v>46</v>
      </c>
      <c r="I7277" t="s">
        <v>129</v>
      </c>
      <c r="J7277" t="s">
        <v>130</v>
      </c>
      <c r="K7277" t="s">
        <v>131</v>
      </c>
      <c r="L7277" t="s">
        <v>19862</v>
      </c>
      <c r="M7277" t="s">
        <v>19863</v>
      </c>
      <c r="N7277">
        <v>2.051111111</v>
      </c>
      <c r="O7277">
        <v>0</v>
      </c>
      <c r="P7277">
        <v>9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18.46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2778506</v>
      </c>
      <c r="B7278">
        <v>1</v>
      </c>
      <c r="C7278" t="s">
        <v>76</v>
      </c>
      <c r="D7278" t="s">
        <v>97</v>
      </c>
      <c r="E7278" t="s">
        <v>167</v>
      </c>
      <c r="F7278" t="s">
        <v>17845</v>
      </c>
      <c r="G7278" t="s">
        <v>195</v>
      </c>
      <c r="H7278" t="s">
        <v>46</v>
      </c>
      <c r="I7278" t="s">
        <v>129</v>
      </c>
      <c r="J7278" t="s">
        <v>130</v>
      </c>
      <c r="K7278" t="s">
        <v>131</v>
      </c>
      <c r="L7278" t="s">
        <v>19864</v>
      </c>
      <c r="M7278" t="s">
        <v>19865</v>
      </c>
      <c r="N7278">
        <v>2.5794444439999999</v>
      </c>
      <c r="O7278">
        <v>0</v>
      </c>
      <c r="P7278">
        <v>145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374.01944400000002</v>
      </c>
      <c r="W7278">
        <v>0</v>
      </c>
      <c r="X7278">
        <v>0</v>
      </c>
      <c r="Y7278">
        <v>0</v>
      </c>
      <c r="Z7278">
        <v>0</v>
      </c>
    </row>
    <row r="7279" spans="1:26" x14ac:dyDescent="0.3">
      <c r="A7279">
        <v>2778508</v>
      </c>
      <c r="B7279">
        <v>1</v>
      </c>
      <c r="C7279" t="s">
        <v>77</v>
      </c>
      <c r="D7279" t="s">
        <v>118</v>
      </c>
      <c r="E7279" t="s">
        <v>222</v>
      </c>
      <c r="F7279" t="s">
        <v>17614</v>
      </c>
      <c r="G7279" t="s">
        <v>728</v>
      </c>
      <c r="H7279" t="s">
        <v>47</v>
      </c>
      <c r="I7279" t="s">
        <v>129</v>
      </c>
      <c r="J7279" t="s">
        <v>130</v>
      </c>
      <c r="K7279" t="s">
        <v>142</v>
      </c>
      <c r="L7279" t="s">
        <v>19866</v>
      </c>
      <c r="M7279" t="s">
        <v>19867</v>
      </c>
      <c r="N7279">
        <v>0.17611111099999999</v>
      </c>
      <c r="O7279">
        <v>10</v>
      </c>
      <c r="P7279">
        <v>10011</v>
      </c>
      <c r="Q7279">
        <v>0</v>
      </c>
      <c r="R7279">
        <v>0</v>
      </c>
      <c r="S7279">
        <v>0</v>
      </c>
      <c r="T7279">
        <v>0</v>
      </c>
      <c r="U7279">
        <v>1.7611110000000001</v>
      </c>
      <c r="V7279">
        <v>1763.0483320000001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2778510</v>
      </c>
      <c r="B7280">
        <v>1</v>
      </c>
      <c r="C7280" t="s">
        <v>76</v>
      </c>
      <c r="D7280" t="s">
        <v>98</v>
      </c>
      <c r="E7280" t="s">
        <v>153</v>
      </c>
      <c r="F7280" t="s">
        <v>19868</v>
      </c>
      <c r="G7280" t="s">
        <v>206</v>
      </c>
      <c r="H7280" t="s">
        <v>46</v>
      </c>
      <c r="I7280" t="s">
        <v>129</v>
      </c>
      <c r="J7280" t="s">
        <v>130</v>
      </c>
      <c r="K7280" t="s">
        <v>131</v>
      </c>
      <c r="L7280" t="s">
        <v>19869</v>
      </c>
      <c r="M7280" t="s">
        <v>19870</v>
      </c>
      <c r="N7280">
        <v>2.6147222220000002</v>
      </c>
      <c r="O7280">
        <v>0</v>
      </c>
      <c r="P7280">
        <v>0</v>
      </c>
      <c r="Q7280">
        <v>0</v>
      </c>
      <c r="R7280">
        <v>3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7.8441669999999997</v>
      </c>
      <c r="Y7280">
        <v>0</v>
      </c>
      <c r="Z7280">
        <v>0</v>
      </c>
    </row>
    <row r="7281" spans="1:26" x14ac:dyDescent="0.3">
      <c r="A7281">
        <v>2778514</v>
      </c>
      <c r="B7281">
        <v>1</v>
      </c>
      <c r="C7281" t="s">
        <v>76</v>
      </c>
      <c r="D7281" t="s">
        <v>92</v>
      </c>
      <c r="E7281" t="s">
        <v>153</v>
      </c>
      <c r="F7281" t="s">
        <v>19871</v>
      </c>
      <c r="G7281" t="s">
        <v>578</v>
      </c>
      <c r="H7281" t="s">
        <v>46</v>
      </c>
      <c r="I7281" t="s">
        <v>129</v>
      </c>
      <c r="J7281" t="s">
        <v>15</v>
      </c>
      <c r="K7281" t="s">
        <v>131</v>
      </c>
      <c r="L7281" t="s">
        <v>19872</v>
      </c>
      <c r="M7281" t="s">
        <v>19873</v>
      </c>
      <c r="N7281">
        <v>1.580833333</v>
      </c>
      <c r="O7281">
        <v>0</v>
      </c>
      <c r="P7281">
        <v>0</v>
      </c>
      <c r="Q7281">
        <v>0</v>
      </c>
      <c r="R7281">
        <v>1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1.5808329999999999</v>
      </c>
      <c r="Y7281">
        <v>0</v>
      </c>
      <c r="Z7281">
        <v>0</v>
      </c>
    </row>
    <row r="7282" spans="1:26" x14ac:dyDescent="0.3">
      <c r="A7282">
        <v>2778516</v>
      </c>
      <c r="B7282">
        <v>1</v>
      </c>
      <c r="C7282" t="s">
        <v>77</v>
      </c>
      <c r="D7282" t="s">
        <v>114</v>
      </c>
      <c r="E7282" t="s">
        <v>163</v>
      </c>
      <c r="F7282" t="s">
        <v>19874</v>
      </c>
      <c r="G7282" t="s">
        <v>264</v>
      </c>
      <c r="H7282" t="s">
        <v>47</v>
      </c>
      <c r="I7282" t="s">
        <v>129</v>
      </c>
      <c r="J7282" t="s">
        <v>130</v>
      </c>
      <c r="K7282" t="s">
        <v>131</v>
      </c>
      <c r="L7282" t="s">
        <v>19875</v>
      </c>
      <c r="M7282" t="s">
        <v>19876</v>
      </c>
      <c r="N7282">
        <v>1.7713888879999999</v>
      </c>
      <c r="O7282">
        <v>0</v>
      </c>
      <c r="P7282">
        <v>0</v>
      </c>
      <c r="Q7282">
        <v>0</v>
      </c>
      <c r="R7282">
        <v>0</v>
      </c>
      <c r="S7282">
        <v>15</v>
      </c>
      <c r="T7282">
        <v>11</v>
      </c>
      <c r="U7282">
        <v>0</v>
      </c>
      <c r="V7282">
        <v>0</v>
      </c>
      <c r="W7282">
        <v>0</v>
      </c>
      <c r="X7282">
        <v>0</v>
      </c>
      <c r="Y7282">
        <v>26.570833</v>
      </c>
      <c r="Z7282">
        <v>19.485278000000001</v>
      </c>
    </row>
    <row r="7283" spans="1:26" x14ac:dyDescent="0.3">
      <c r="A7283">
        <v>2778525</v>
      </c>
      <c r="B7283">
        <v>1</v>
      </c>
      <c r="C7283" t="s">
        <v>76</v>
      </c>
      <c r="D7283" t="s">
        <v>100</v>
      </c>
      <c r="E7283" t="s">
        <v>153</v>
      </c>
      <c r="F7283" t="s">
        <v>19877</v>
      </c>
      <c r="G7283" t="s">
        <v>155</v>
      </c>
      <c r="H7283" t="s">
        <v>46</v>
      </c>
      <c r="I7283" t="s">
        <v>129</v>
      </c>
      <c r="J7283" t="s">
        <v>130</v>
      </c>
      <c r="K7283" t="s">
        <v>131</v>
      </c>
      <c r="L7283" t="s">
        <v>19878</v>
      </c>
      <c r="M7283" t="s">
        <v>19879</v>
      </c>
      <c r="N7283">
        <v>3.5419444439999999</v>
      </c>
      <c r="O7283">
        <v>0</v>
      </c>
      <c r="P7283">
        <v>4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14.167778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2778527</v>
      </c>
      <c r="B7284">
        <v>1</v>
      </c>
      <c r="C7284" t="s">
        <v>77</v>
      </c>
      <c r="D7284" t="s">
        <v>116</v>
      </c>
      <c r="E7284" t="s">
        <v>158</v>
      </c>
      <c r="F7284" t="s">
        <v>1322</v>
      </c>
      <c r="G7284" t="s">
        <v>199</v>
      </c>
      <c r="H7284" t="s">
        <v>47</v>
      </c>
      <c r="I7284" t="s">
        <v>129</v>
      </c>
      <c r="J7284" t="s">
        <v>130</v>
      </c>
      <c r="K7284" t="s">
        <v>131</v>
      </c>
      <c r="L7284" t="s">
        <v>19880</v>
      </c>
      <c r="M7284" t="s">
        <v>19881</v>
      </c>
      <c r="N7284">
        <v>0.525277777</v>
      </c>
      <c r="O7284">
        <v>10</v>
      </c>
      <c r="P7284">
        <v>0</v>
      </c>
      <c r="Q7284">
        <v>0</v>
      </c>
      <c r="R7284">
        <v>0</v>
      </c>
      <c r="S7284">
        <v>14</v>
      </c>
      <c r="T7284">
        <v>361</v>
      </c>
      <c r="U7284">
        <v>5.2527780000000002</v>
      </c>
      <c r="V7284">
        <v>0</v>
      </c>
      <c r="W7284">
        <v>0</v>
      </c>
      <c r="X7284">
        <v>0</v>
      </c>
      <c r="Y7284">
        <v>7.3538889999999997</v>
      </c>
      <c r="Z7284">
        <v>189.62527700000001</v>
      </c>
    </row>
    <row r="7285" spans="1:26" x14ac:dyDescent="0.3">
      <c r="A7285">
        <v>2778531</v>
      </c>
      <c r="B7285">
        <v>1</v>
      </c>
      <c r="C7285" t="s">
        <v>77</v>
      </c>
      <c r="D7285" t="s">
        <v>113</v>
      </c>
      <c r="E7285" t="s">
        <v>153</v>
      </c>
      <c r="F7285" t="s">
        <v>19882</v>
      </c>
      <c r="G7285" t="s">
        <v>155</v>
      </c>
      <c r="H7285" t="s">
        <v>46</v>
      </c>
      <c r="I7285" t="s">
        <v>129</v>
      </c>
      <c r="J7285" t="s">
        <v>130</v>
      </c>
      <c r="K7285" t="s">
        <v>131</v>
      </c>
      <c r="L7285" t="s">
        <v>19883</v>
      </c>
      <c r="M7285" t="s">
        <v>19884</v>
      </c>
      <c r="N7285">
        <v>1.2908333329999999</v>
      </c>
      <c r="O7285">
        <v>0</v>
      </c>
      <c r="P7285">
        <v>0</v>
      </c>
      <c r="Q7285">
        <v>0</v>
      </c>
      <c r="R7285">
        <v>12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15.49</v>
      </c>
      <c r="Y7285">
        <v>0</v>
      </c>
      <c r="Z7285">
        <v>0</v>
      </c>
    </row>
    <row r="7286" spans="1:26" x14ac:dyDescent="0.3">
      <c r="A7286">
        <v>2778528</v>
      </c>
      <c r="B7286">
        <v>1</v>
      </c>
      <c r="C7286" t="s">
        <v>76</v>
      </c>
      <c r="D7286" t="s">
        <v>84</v>
      </c>
      <c r="E7286" t="s">
        <v>153</v>
      </c>
      <c r="F7286" t="s">
        <v>3286</v>
      </c>
      <c r="G7286" t="s">
        <v>155</v>
      </c>
      <c r="H7286" t="s">
        <v>46</v>
      </c>
      <c r="I7286" t="s">
        <v>129</v>
      </c>
      <c r="J7286" t="s">
        <v>130</v>
      </c>
      <c r="K7286" t="s">
        <v>131</v>
      </c>
      <c r="L7286" t="s">
        <v>19885</v>
      </c>
      <c r="M7286" t="s">
        <v>19886</v>
      </c>
      <c r="N7286">
        <v>6.8516666659999999</v>
      </c>
      <c r="O7286">
        <v>0</v>
      </c>
      <c r="P7286">
        <v>1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6.851667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2778532</v>
      </c>
      <c r="B7287">
        <v>1</v>
      </c>
      <c r="C7287" t="s">
        <v>77</v>
      </c>
      <c r="D7287" t="s">
        <v>118</v>
      </c>
      <c r="E7287" t="s">
        <v>153</v>
      </c>
      <c r="F7287" t="s">
        <v>19887</v>
      </c>
      <c r="G7287" t="s">
        <v>578</v>
      </c>
      <c r="H7287" t="s">
        <v>46</v>
      </c>
      <c r="I7287" t="s">
        <v>129</v>
      </c>
      <c r="J7287" t="s">
        <v>15</v>
      </c>
      <c r="K7287" t="s">
        <v>131</v>
      </c>
      <c r="L7287" t="s">
        <v>19888</v>
      </c>
      <c r="M7287" t="s">
        <v>19889</v>
      </c>
      <c r="N7287">
        <v>1.2613888879999999</v>
      </c>
      <c r="O7287">
        <v>0</v>
      </c>
      <c r="P7287">
        <v>5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6.3069439999999997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2778530</v>
      </c>
      <c r="B7288">
        <v>1</v>
      </c>
      <c r="C7288" t="s">
        <v>76</v>
      </c>
      <c r="D7288" t="s">
        <v>104</v>
      </c>
      <c r="E7288" t="s">
        <v>163</v>
      </c>
      <c r="F7288" t="s">
        <v>3040</v>
      </c>
      <c r="G7288" t="s">
        <v>348</v>
      </c>
      <c r="H7288" t="s">
        <v>47</v>
      </c>
      <c r="I7288" t="s">
        <v>129</v>
      </c>
      <c r="J7288" t="s">
        <v>130</v>
      </c>
      <c r="K7288" t="s">
        <v>142</v>
      </c>
      <c r="L7288" t="s">
        <v>19890</v>
      </c>
      <c r="M7288" t="s">
        <v>19891</v>
      </c>
      <c r="N7288">
        <v>8.3397222220000007</v>
      </c>
      <c r="O7288">
        <v>0</v>
      </c>
      <c r="P7288">
        <v>0</v>
      </c>
      <c r="Q7288">
        <v>0</v>
      </c>
      <c r="R7288">
        <v>59</v>
      </c>
      <c r="S7288">
        <v>0</v>
      </c>
      <c r="T7288">
        <v>200</v>
      </c>
      <c r="U7288">
        <v>0</v>
      </c>
      <c r="V7288">
        <v>0</v>
      </c>
      <c r="W7288">
        <v>0</v>
      </c>
      <c r="X7288">
        <v>492.043611</v>
      </c>
      <c r="Y7288">
        <v>0</v>
      </c>
      <c r="Z7288">
        <v>1667.944444</v>
      </c>
    </row>
    <row r="7289" spans="1:26" x14ac:dyDescent="0.3">
      <c r="A7289">
        <v>2778533</v>
      </c>
      <c r="B7289">
        <v>1</v>
      </c>
      <c r="C7289" t="s">
        <v>76</v>
      </c>
      <c r="D7289" t="s">
        <v>78</v>
      </c>
      <c r="E7289" t="s">
        <v>145</v>
      </c>
      <c r="F7289" t="s">
        <v>13778</v>
      </c>
      <c r="G7289" t="s">
        <v>128</v>
      </c>
      <c r="H7289" t="s">
        <v>46</v>
      </c>
      <c r="I7289" t="s">
        <v>129</v>
      </c>
      <c r="J7289" t="s">
        <v>130</v>
      </c>
      <c r="K7289" t="s">
        <v>131</v>
      </c>
      <c r="L7289" t="s">
        <v>19892</v>
      </c>
      <c r="M7289" t="s">
        <v>19893</v>
      </c>
      <c r="N7289">
        <v>1.2113888880000001</v>
      </c>
      <c r="O7289">
        <v>0</v>
      </c>
      <c r="P7289">
        <v>131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158.69194400000001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2778534</v>
      </c>
      <c r="B7290">
        <v>1</v>
      </c>
      <c r="C7290" t="s">
        <v>77</v>
      </c>
      <c r="D7290" t="s">
        <v>123</v>
      </c>
      <c r="E7290" t="s">
        <v>158</v>
      </c>
      <c r="F7290" t="s">
        <v>159</v>
      </c>
      <c r="G7290" t="s">
        <v>344</v>
      </c>
      <c r="H7290" t="s">
        <v>47</v>
      </c>
      <c r="I7290" t="s">
        <v>129</v>
      </c>
      <c r="J7290" t="s">
        <v>130</v>
      </c>
      <c r="K7290" t="s">
        <v>142</v>
      </c>
      <c r="L7290" t="s">
        <v>19894</v>
      </c>
      <c r="M7290" t="s">
        <v>19895</v>
      </c>
      <c r="N7290">
        <v>8.4044444439999992</v>
      </c>
      <c r="O7290">
        <v>213</v>
      </c>
      <c r="P7290">
        <v>141</v>
      </c>
      <c r="Q7290">
        <v>0</v>
      </c>
      <c r="R7290">
        <v>0</v>
      </c>
      <c r="S7290">
        <v>0</v>
      </c>
      <c r="T7290">
        <v>0</v>
      </c>
      <c r="U7290">
        <v>1790.146667</v>
      </c>
      <c r="V7290">
        <v>1185.0266670000001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2778535</v>
      </c>
      <c r="B7291">
        <v>1</v>
      </c>
      <c r="C7291" t="s">
        <v>77</v>
      </c>
      <c r="D7291" t="s">
        <v>112</v>
      </c>
      <c r="E7291" t="s">
        <v>222</v>
      </c>
      <c r="F7291" t="s">
        <v>5134</v>
      </c>
      <c r="G7291" t="s">
        <v>344</v>
      </c>
      <c r="H7291" t="s">
        <v>47</v>
      </c>
      <c r="I7291" t="s">
        <v>129</v>
      </c>
      <c r="J7291" t="s">
        <v>130</v>
      </c>
      <c r="K7291" t="s">
        <v>142</v>
      </c>
      <c r="L7291" t="s">
        <v>19896</v>
      </c>
      <c r="M7291" t="s">
        <v>19897</v>
      </c>
      <c r="N7291">
        <v>1.4497222219999999</v>
      </c>
      <c r="O7291">
        <v>10</v>
      </c>
      <c r="P7291">
        <v>0</v>
      </c>
      <c r="Q7291">
        <v>429</v>
      </c>
      <c r="R7291">
        <v>111</v>
      </c>
      <c r="S7291">
        <v>197</v>
      </c>
      <c r="T7291">
        <v>5256</v>
      </c>
      <c r="U7291">
        <v>14.497222000000001</v>
      </c>
      <c r="V7291">
        <v>0</v>
      </c>
      <c r="W7291">
        <v>621.93083300000001</v>
      </c>
      <c r="X7291">
        <v>160.91916699999999</v>
      </c>
      <c r="Y7291">
        <v>285.59527800000001</v>
      </c>
      <c r="Z7291">
        <v>7619.7399990000004</v>
      </c>
    </row>
    <row r="7292" spans="1:26" x14ac:dyDescent="0.3">
      <c r="A7292">
        <v>2778546</v>
      </c>
      <c r="B7292">
        <v>1</v>
      </c>
      <c r="C7292" t="s">
        <v>77</v>
      </c>
      <c r="D7292" t="s">
        <v>108</v>
      </c>
      <c r="E7292" t="s">
        <v>163</v>
      </c>
      <c r="F7292" t="s">
        <v>19898</v>
      </c>
      <c r="G7292" t="s">
        <v>344</v>
      </c>
      <c r="H7292" t="s">
        <v>47</v>
      </c>
      <c r="I7292" t="s">
        <v>129</v>
      </c>
      <c r="J7292" t="s">
        <v>130</v>
      </c>
      <c r="K7292" t="s">
        <v>142</v>
      </c>
      <c r="L7292" t="s">
        <v>19899</v>
      </c>
      <c r="M7292" t="s">
        <v>19900</v>
      </c>
      <c r="N7292">
        <v>8.0441666660000006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38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305.67833300000001</v>
      </c>
    </row>
    <row r="7293" spans="1:26" x14ac:dyDescent="0.3">
      <c r="A7293">
        <v>2778537</v>
      </c>
      <c r="B7293">
        <v>1</v>
      </c>
      <c r="C7293" t="s">
        <v>77</v>
      </c>
      <c r="D7293" t="s">
        <v>117</v>
      </c>
      <c r="E7293" t="s">
        <v>222</v>
      </c>
      <c r="F7293" t="s">
        <v>2407</v>
      </c>
      <c r="G7293" t="s">
        <v>199</v>
      </c>
      <c r="H7293" t="s">
        <v>47</v>
      </c>
      <c r="I7293" t="s">
        <v>129</v>
      </c>
      <c r="J7293" t="s">
        <v>130</v>
      </c>
      <c r="K7293" t="s">
        <v>131</v>
      </c>
      <c r="L7293" t="s">
        <v>19901</v>
      </c>
      <c r="M7293" t="s">
        <v>19902</v>
      </c>
      <c r="N7293">
        <v>0.36166666600000003</v>
      </c>
      <c r="O7293">
        <v>0</v>
      </c>
      <c r="P7293">
        <v>0</v>
      </c>
      <c r="Q7293">
        <v>6</v>
      </c>
      <c r="R7293">
        <v>231</v>
      </c>
      <c r="S7293">
        <v>12</v>
      </c>
      <c r="T7293">
        <v>1356</v>
      </c>
      <c r="U7293">
        <v>0</v>
      </c>
      <c r="V7293">
        <v>0</v>
      </c>
      <c r="W7293">
        <v>2.17</v>
      </c>
      <c r="X7293">
        <v>83.545000000000002</v>
      </c>
      <c r="Y7293">
        <v>4.34</v>
      </c>
      <c r="Z7293">
        <v>490.41999900000002</v>
      </c>
    </row>
    <row r="7294" spans="1:26" x14ac:dyDescent="0.3">
      <c r="A7294">
        <v>2778539</v>
      </c>
      <c r="B7294">
        <v>1</v>
      </c>
      <c r="C7294" t="s">
        <v>76</v>
      </c>
      <c r="D7294" t="s">
        <v>96</v>
      </c>
      <c r="E7294" t="s">
        <v>167</v>
      </c>
      <c r="F7294" t="s">
        <v>16834</v>
      </c>
      <c r="G7294" t="s">
        <v>348</v>
      </c>
      <c r="H7294" t="s">
        <v>46</v>
      </c>
      <c r="I7294" t="s">
        <v>129</v>
      </c>
      <c r="J7294" t="s">
        <v>130</v>
      </c>
      <c r="K7294" t="s">
        <v>142</v>
      </c>
      <c r="L7294" t="s">
        <v>19903</v>
      </c>
      <c r="M7294" t="s">
        <v>19904</v>
      </c>
      <c r="N7294">
        <v>7.5522222220000002</v>
      </c>
      <c r="O7294">
        <v>0</v>
      </c>
      <c r="P7294">
        <v>233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1759.667778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2778541</v>
      </c>
      <c r="B7295">
        <v>1</v>
      </c>
      <c r="C7295" t="s">
        <v>76</v>
      </c>
      <c r="D7295" t="s">
        <v>99</v>
      </c>
      <c r="E7295" t="s">
        <v>158</v>
      </c>
      <c r="F7295" t="s">
        <v>6606</v>
      </c>
      <c r="G7295" t="s">
        <v>728</v>
      </c>
      <c r="H7295" t="s">
        <v>47</v>
      </c>
      <c r="I7295" t="s">
        <v>129</v>
      </c>
      <c r="J7295" t="s">
        <v>130</v>
      </c>
      <c r="K7295" t="s">
        <v>142</v>
      </c>
      <c r="L7295" t="s">
        <v>19905</v>
      </c>
      <c r="M7295" t="s">
        <v>19906</v>
      </c>
      <c r="N7295">
        <v>0.442222222</v>
      </c>
      <c r="O7295">
        <v>131</v>
      </c>
      <c r="P7295">
        <v>3857</v>
      </c>
      <c r="Q7295">
        <v>0</v>
      </c>
      <c r="R7295">
        <v>0</v>
      </c>
      <c r="S7295">
        <v>0</v>
      </c>
      <c r="T7295">
        <v>0</v>
      </c>
      <c r="U7295">
        <v>57.931111000000001</v>
      </c>
      <c r="V7295">
        <v>1705.65111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2778543</v>
      </c>
      <c r="B7296">
        <v>1</v>
      </c>
      <c r="C7296" t="s">
        <v>76</v>
      </c>
      <c r="D7296" t="s">
        <v>95</v>
      </c>
      <c r="E7296" t="s">
        <v>167</v>
      </c>
      <c r="F7296" t="s">
        <v>1348</v>
      </c>
      <c r="G7296" t="s">
        <v>348</v>
      </c>
      <c r="H7296" t="s">
        <v>46</v>
      </c>
      <c r="I7296" t="s">
        <v>129</v>
      </c>
      <c r="J7296" t="s">
        <v>130</v>
      </c>
      <c r="K7296" t="s">
        <v>142</v>
      </c>
      <c r="L7296" t="s">
        <v>19907</v>
      </c>
      <c r="M7296" t="s">
        <v>19908</v>
      </c>
      <c r="N7296">
        <v>8.2799999999999994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145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1200.5999999999999</v>
      </c>
    </row>
    <row r="7297" spans="1:26" x14ac:dyDescent="0.3">
      <c r="A7297">
        <v>2778548</v>
      </c>
      <c r="B7297">
        <v>1</v>
      </c>
      <c r="C7297" t="s">
        <v>76</v>
      </c>
      <c r="D7297" t="s">
        <v>93</v>
      </c>
      <c r="E7297" t="s">
        <v>153</v>
      </c>
      <c r="F7297" t="s">
        <v>19909</v>
      </c>
      <c r="G7297" t="s">
        <v>155</v>
      </c>
      <c r="H7297" t="s">
        <v>46</v>
      </c>
      <c r="I7297" t="s">
        <v>129</v>
      </c>
      <c r="J7297" t="s">
        <v>130</v>
      </c>
      <c r="K7297" t="s">
        <v>131</v>
      </c>
      <c r="L7297" t="s">
        <v>19910</v>
      </c>
      <c r="M7297" t="s">
        <v>19911</v>
      </c>
      <c r="N7297">
        <v>1.7136111110000001</v>
      </c>
      <c r="O7297">
        <v>0</v>
      </c>
      <c r="P7297">
        <v>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1.713611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2778547</v>
      </c>
      <c r="B7298">
        <v>1</v>
      </c>
      <c r="C7298" t="s">
        <v>77</v>
      </c>
      <c r="D7298" t="s">
        <v>118</v>
      </c>
      <c r="E7298" t="s">
        <v>158</v>
      </c>
      <c r="F7298" t="s">
        <v>19912</v>
      </c>
      <c r="G7298" t="s">
        <v>344</v>
      </c>
      <c r="H7298" t="s">
        <v>47</v>
      </c>
      <c r="I7298" t="s">
        <v>129</v>
      </c>
      <c r="J7298" t="s">
        <v>130</v>
      </c>
      <c r="K7298" t="s">
        <v>142</v>
      </c>
      <c r="L7298" t="s">
        <v>19913</v>
      </c>
      <c r="M7298" t="s">
        <v>19914</v>
      </c>
      <c r="N7298">
        <v>1.463333333</v>
      </c>
      <c r="O7298">
        <v>0</v>
      </c>
      <c r="P7298">
        <v>133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194.623333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2778549</v>
      </c>
      <c r="B7299">
        <v>1</v>
      </c>
      <c r="C7299" t="s">
        <v>76</v>
      </c>
      <c r="D7299" t="s">
        <v>99</v>
      </c>
      <c r="E7299" t="s">
        <v>163</v>
      </c>
      <c r="F7299" t="s">
        <v>19915</v>
      </c>
      <c r="G7299" t="s">
        <v>344</v>
      </c>
      <c r="H7299" t="s">
        <v>47</v>
      </c>
      <c r="I7299" t="s">
        <v>129</v>
      </c>
      <c r="J7299" t="s">
        <v>130</v>
      </c>
      <c r="K7299" t="s">
        <v>142</v>
      </c>
      <c r="L7299" t="s">
        <v>19916</v>
      </c>
      <c r="M7299" t="s">
        <v>19917</v>
      </c>
      <c r="N7299">
        <v>6.3952777770000004</v>
      </c>
      <c r="O7299">
        <v>3</v>
      </c>
      <c r="P7299">
        <v>61</v>
      </c>
      <c r="Q7299">
        <v>0</v>
      </c>
      <c r="R7299">
        <v>0</v>
      </c>
      <c r="S7299">
        <v>0</v>
      </c>
      <c r="T7299">
        <v>0</v>
      </c>
      <c r="U7299">
        <v>19.185832999999999</v>
      </c>
      <c r="V7299">
        <v>390.11194399999999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2778550</v>
      </c>
      <c r="B7300">
        <v>1</v>
      </c>
      <c r="C7300" t="s">
        <v>76</v>
      </c>
      <c r="D7300" t="s">
        <v>93</v>
      </c>
      <c r="E7300" t="s">
        <v>158</v>
      </c>
      <c r="F7300" t="s">
        <v>13325</v>
      </c>
      <c r="G7300" t="s">
        <v>348</v>
      </c>
      <c r="H7300" t="s">
        <v>47</v>
      </c>
      <c r="I7300" t="s">
        <v>129</v>
      </c>
      <c r="J7300" t="s">
        <v>130</v>
      </c>
      <c r="K7300" t="s">
        <v>142</v>
      </c>
      <c r="L7300" t="s">
        <v>19918</v>
      </c>
      <c r="M7300" t="s">
        <v>19919</v>
      </c>
      <c r="N7300">
        <v>8.8036111110000004</v>
      </c>
      <c r="O7300">
        <v>12</v>
      </c>
      <c r="P7300">
        <v>3912</v>
      </c>
      <c r="Q7300">
        <v>0</v>
      </c>
      <c r="R7300">
        <v>0</v>
      </c>
      <c r="S7300">
        <v>0</v>
      </c>
      <c r="T7300">
        <v>0</v>
      </c>
      <c r="U7300">
        <v>105.643333</v>
      </c>
      <c r="V7300">
        <v>34439.726666000002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2778597</v>
      </c>
      <c r="B7301">
        <v>1</v>
      </c>
      <c r="C7301" t="s">
        <v>76</v>
      </c>
      <c r="D7301" t="s">
        <v>92</v>
      </c>
      <c r="E7301" t="s">
        <v>163</v>
      </c>
      <c r="F7301" t="s">
        <v>19920</v>
      </c>
      <c r="G7301" t="s">
        <v>348</v>
      </c>
      <c r="H7301" t="s">
        <v>47</v>
      </c>
      <c r="I7301" t="s">
        <v>129</v>
      </c>
      <c r="J7301" t="s">
        <v>130</v>
      </c>
      <c r="K7301" t="s">
        <v>142</v>
      </c>
      <c r="L7301" t="s">
        <v>19921</v>
      </c>
      <c r="M7301" t="s">
        <v>19922</v>
      </c>
      <c r="N7301">
        <v>3.0961111109999999</v>
      </c>
      <c r="O7301">
        <v>0</v>
      </c>
      <c r="P7301">
        <v>0</v>
      </c>
      <c r="Q7301">
        <v>0</v>
      </c>
      <c r="R7301">
        <v>246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761.64333299999998</v>
      </c>
      <c r="Y7301">
        <v>0</v>
      </c>
      <c r="Z7301">
        <v>0</v>
      </c>
    </row>
    <row r="7302" spans="1:26" x14ac:dyDescent="0.3">
      <c r="A7302">
        <v>2778552</v>
      </c>
      <c r="B7302">
        <v>1</v>
      </c>
      <c r="C7302" t="s">
        <v>76</v>
      </c>
      <c r="D7302" t="s">
        <v>104</v>
      </c>
      <c r="E7302" t="s">
        <v>163</v>
      </c>
      <c r="F7302" t="s">
        <v>19923</v>
      </c>
      <c r="G7302" t="s">
        <v>348</v>
      </c>
      <c r="H7302" t="s">
        <v>47</v>
      </c>
      <c r="I7302" t="s">
        <v>129</v>
      </c>
      <c r="J7302" t="s">
        <v>130</v>
      </c>
      <c r="K7302" t="s">
        <v>142</v>
      </c>
      <c r="L7302" t="s">
        <v>19924</v>
      </c>
      <c r="M7302" t="s">
        <v>19925</v>
      </c>
      <c r="N7302">
        <v>8.6274999999999995</v>
      </c>
      <c r="O7302">
        <v>0</v>
      </c>
      <c r="P7302">
        <v>0</v>
      </c>
      <c r="Q7302">
        <v>0</v>
      </c>
      <c r="R7302">
        <v>86</v>
      </c>
      <c r="S7302">
        <v>0</v>
      </c>
      <c r="T7302">
        <v>9</v>
      </c>
      <c r="U7302">
        <v>0</v>
      </c>
      <c r="V7302">
        <v>0</v>
      </c>
      <c r="W7302">
        <v>0</v>
      </c>
      <c r="X7302">
        <v>741.96500000000003</v>
      </c>
      <c r="Y7302">
        <v>0</v>
      </c>
      <c r="Z7302">
        <v>77.647499999999994</v>
      </c>
    </row>
    <row r="7303" spans="1:26" x14ac:dyDescent="0.3">
      <c r="A7303">
        <v>2778553</v>
      </c>
      <c r="B7303">
        <v>1</v>
      </c>
      <c r="C7303" t="s">
        <v>77</v>
      </c>
      <c r="D7303" t="s">
        <v>124</v>
      </c>
      <c r="E7303" t="s">
        <v>167</v>
      </c>
      <c r="F7303" t="s">
        <v>19926</v>
      </c>
      <c r="G7303" t="s">
        <v>348</v>
      </c>
      <c r="H7303" t="s">
        <v>46</v>
      </c>
      <c r="I7303" t="s">
        <v>129</v>
      </c>
      <c r="J7303" t="s">
        <v>130</v>
      </c>
      <c r="K7303" t="s">
        <v>142</v>
      </c>
      <c r="L7303" t="s">
        <v>19927</v>
      </c>
      <c r="M7303" t="s">
        <v>19928</v>
      </c>
      <c r="N7303">
        <v>4.761111111</v>
      </c>
      <c r="O7303">
        <v>0</v>
      </c>
      <c r="P7303">
        <v>399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1899.6833329999999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2778557</v>
      </c>
      <c r="B7304">
        <v>1</v>
      </c>
      <c r="C7304" t="s">
        <v>76</v>
      </c>
      <c r="D7304" t="s">
        <v>79</v>
      </c>
      <c r="E7304" t="s">
        <v>126</v>
      </c>
      <c r="F7304" t="s">
        <v>19929</v>
      </c>
      <c r="G7304" t="s">
        <v>348</v>
      </c>
      <c r="H7304" t="s">
        <v>46</v>
      </c>
      <c r="I7304" t="s">
        <v>129</v>
      </c>
      <c r="J7304" t="s">
        <v>130</v>
      </c>
      <c r="K7304" t="s">
        <v>142</v>
      </c>
      <c r="L7304" t="s">
        <v>19930</v>
      </c>
      <c r="M7304" t="s">
        <v>19931</v>
      </c>
      <c r="N7304">
        <v>7.9063888880000004</v>
      </c>
      <c r="O7304">
        <v>0</v>
      </c>
      <c r="P7304">
        <v>135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1067.3625</v>
      </c>
      <c r="W7304">
        <v>0</v>
      </c>
      <c r="X7304">
        <v>0</v>
      </c>
      <c r="Y7304">
        <v>0</v>
      </c>
      <c r="Z7304">
        <v>0</v>
      </c>
    </row>
    <row r="7305" spans="1:26" x14ac:dyDescent="0.3">
      <c r="A7305">
        <v>2778561</v>
      </c>
      <c r="B7305">
        <v>1</v>
      </c>
      <c r="C7305" t="s">
        <v>76</v>
      </c>
      <c r="D7305" t="s">
        <v>91</v>
      </c>
      <c r="E7305" t="s">
        <v>138</v>
      </c>
      <c r="F7305" t="s">
        <v>19932</v>
      </c>
      <c r="G7305" t="s">
        <v>318</v>
      </c>
      <c r="H7305" t="s">
        <v>141</v>
      </c>
      <c r="I7305" t="s">
        <v>129</v>
      </c>
      <c r="J7305" t="s">
        <v>130</v>
      </c>
      <c r="K7305" t="s">
        <v>142</v>
      </c>
      <c r="L7305" t="s">
        <v>19933</v>
      </c>
      <c r="M7305" t="s">
        <v>19934</v>
      </c>
      <c r="N7305">
        <v>7.4747222219999996</v>
      </c>
      <c r="O7305">
        <v>0</v>
      </c>
      <c r="P7305">
        <v>0</v>
      </c>
      <c r="Q7305">
        <v>14</v>
      </c>
      <c r="R7305">
        <v>1202</v>
      </c>
      <c r="S7305">
        <v>33</v>
      </c>
      <c r="T7305">
        <v>419</v>
      </c>
      <c r="U7305">
        <v>0</v>
      </c>
      <c r="V7305">
        <v>0</v>
      </c>
      <c r="W7305">
        <v>104.646111</v>
      </c>
      <c r="X7305">
        <v>8984.6161109999994</v>
      </c>
      <c r="Y7305">
        <v>246.66583299999999</v>
      </c>
      <c r="Z7305">
        <v>3131.9086109999998</v>
      </c>
    </row>
    <row r="7306" spans="1:26" x14ac:dyDescent="0.3">
      <c r="A7306">
        <v>2778562</v>
      </c>
      <c r="B7306">
        <v>1</v>
      </c>
      <c r="C7306" t="s">
        <v>76</v>
      </c>
      <c r="D7306" t="s">
        <v>91</v>
      </c>
      <c r="E7306" t="s">
        <v>138</v>
      </c>
      <c r="F7306" t="s">
        <v>19935</v>
      </c>
      <c r="G7306" t="s">
        <v>318</v>
      </c>
      <c r="H7306" t="s">
        <v>141</v>
      </c>
      <c r="I7306" t="s">
        <v>129</v>
      </c>
      <c r="J7306" t="s">
        <v>130</v>
      </c>
      <c r="K7306" t="s">
        <v>142</v>
      </c>
      <c r="L7306" t="s">
        <v>19936</v>
      </c>
      <c r="M7306" t="s">
        <v>19937</v>
      </c>
      <c r="N7306">
        <v>7.767222222</v>
      </c>
      <c r="O7306">
        <v>79</v>
      </c>
      <c r="P7306">
        <v>1483</v>
      </c>
      <c r="Q7306">
        <v>0</v>
      </c>
      <c r="R7306">
        <v>0</v>
      </c>
      <c r="S7306">
        <v>0</v>
      </c>
      <c r="T7306">
        <v>0</v>
      </c>
      <c r="U7306">
        <v>613.61055599999997</v>
      </c>
      <c r="V7306">
        <v>11518.790555</v>
      </c>
      <c r="W7306">
        <v>0</v>
      </c>
      <c r="X7306">
        <v>0</v>
      </c>
      <c r="Y7306">
        <v>0</v>
      </c>
      <c r="Z7306">
        <v>0</v>
      </c>
    </row>
    <row r="7307" spans="1:26" x14ac:dyDescent="0.3">
      <c r="A7307">
        <v>2778564</v>
      </c>
      <c r="B7307">
        <v>1</v>
      </c>
      <c r="C7307" t="s">
        <v>76</v>
      </c>
      <c r="D7307" t="s">
        <v>106</v>
      </c>
      <c r="E7307" t="s">
        <v>126</v>
      </c>
      <c r="F7307" t="s">
        <v>19938</v>
      </c>
      <c r="G7307" t="s">
        <v>371</v>
      </c>
      <c r="H7307" t="s">
        <v>46</v>
      </c>
      <c r="I7307" t="s">
        <v>129</v>
      </c>
      <c r="J7307" t="s">
        <v>130</v>
      </c>
      <c r="K7307" t="s">
        <v>131</v>
      </c>
      <c r="L7307" t="s">
        <v>19939</v>
      </c>
      <c r="M7307" t="s">
        <v>19940</v>
      </c>
      <c r="N7307">
        <v>1.5147222220000001</v>
      </c>
      <c r="O7307">
        <v>0</v>
      </c>
      <c r="P7307">
        <v>162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245.38499999999999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2778565</v>
      </c>
      <c r="B7308">
        <v>1</v>
      </c>
      <c r="C7308" t="s">
        <v>76</v>
      </c>
      <c r="D7308" t="s">
        <v>80</v>
      </c>
      <c r="E7308" t="s">
        <v>167</v>
      </c>
      <c r="F7308" t="s">
        <v>5886</v>
      </c>
      <c r="G7308" t="s">
        <v>348</v>
      </c>
      <c r="H7308" t="s">
        <v>46</v>
      </c>
      <c r="I7308" t="s">
        <v>129</v>
      </c>
      <c r="J7308" t="s">
        <v>130</v>
      </c>
      <c r="K7308" t="s">
        <v>142</v>
      </c>
      <c r="L7308" t="s">
        <v>19941</v>
      </c>
      <c r="M7308" t="s">
        <v>19942</v>
      </c>
      <c r="N7308">
        <v>7.8488888880000003</v>
      </c>
      <c r="O7308">
        <v>0</v>
      </c>
      <c r="P7308">
        <v>943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7401.5022209999997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2778566</v>
      </c>
      <c r="B7309">
        <v>1</v>
      </c>
      <c r="C7309" t="s">
        <v>76</v>
      </c>
      <c r="D7309" t="s">
        <v>89</v>
      </c>
      <c r="E7309" t="s">
        <v>167</v>
      </c>
      <c r="F7309" t="s">
        <v>477</v>
      </c>
      <c r="G7309" t="s">
        <v>348</v>
      </c>
      <c r="H7309" t="s">
        <v>46</v>
      </c>
      <c r="I7309" t="s">
        <v>129</v>
      </c>
      <c r="J7309" t="s">
        <v>130</v>
      </c>
      <c r="K7309" t="s">
        <v>142</v>
      </c>
      <c r="L7309" t="s">
        <v>19943</v>
      </c>
      <c r="M7309" t="s">
        <v>19944</v>
      </c>
      <c r="N7309">
        <v>7.4124999999999996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188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1393.55</v>
      </c>
    </row>
    <row r="7310" spans="1:26" x14ac:dyDescent="0.3">
      <c r="A7310">
        <v>2778569</v>
      </c>
      <c r="B7310">
        <v>1</v>
      </c>
      <c r="C7310" t="s">
        <v>77</v>
      </c>
      <c r="D7310" t="s">
        <v>119</v>
      </c>
      <c r="E7310" t="s">
        <v>163</v>
      </c>
      <c r="F7310" t="s">
        <v>19945</v>
      </c>
      <c r="G7310" t="s">
        <v>348</v>
      </c>
      <c r="H7310" t="s">
        <v>47</v>
      </c>
      <c r="I7310" t="s">
        <v>129</v>
      </c>
      <c r="J7310" t="s">
        <v>130</v>
      </c>
      <c r="K7310" t="s">
        <v>142</v>
      </c>
      <c r="L7310" t="s">
        <v>19946</v>
      </c>
      <c r="M7310" t="s">
        <v>19947</v>
      </c>
      <c r="N7310">
        <v>3.8125</v>
      </c>
      <c r="O7310">
        <v>0</v>
      </c>
      <c r="P7310">
        <v>5182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19756.375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2778572</v>
      </c>
      <c r="B7311">
        <v>1</v>
      </c>
      <c r="C7311" t="s">
        <v>76</v>
      </c>
      <c r="D7311" t="s">
        <v>104</v>
      </c>
      <c r="E7311" t="s">
        <v>158</v>
      </c>
      <c r="F7311" t="s">
        <v>1437</v>
      </c>
      <c r="G7311" t="s">
        <v>348</v>
      </c>
      <c r="H7311" t="s">
        <v>47</v>
      </c>
      <c r="I7311" t="s">
        <v>129</v>
      </c>
      <c r="J7311" t="s">
        <v>130</v>
      </c>
      <c r="K7311" t="s">
        <v>142</v>
      </c>
      <c r="L7311" t="s">
        <v>19948</v>
      </c>
      <c r="M7311" t="s">
        <v>19949</v>
      </c>
      <c r="N7311">
        <v>7.289722222</v>
      </c>
      <c r="O7311">
        <v>0</v>
      </c>
      <c r="P7311">
        <v>0</v>
      </c>
      <c r="Q7311">
        <v>8</v>
      </c>
      <c r="R7311">
        <v>1142</v>
      </c>
      <c r="S7311">
        <v>0</v>
      </c>
      <c r="T7311">
        <v>0</v>
      </c>
      <c r="U7311">
        <v>0</v>
      </c>
      <c r="V7311">
        <v>0</v>
      </c>
      <c r="W7311">
        <v>58.317777999999997</v>
      </c>
      <c r="X7311">
        <v>8324.8627780000006</v>
      </c>
      <c r="Y7311">
        <v>0</v>
      </c>
      <c r="Z7311">
        <v>0</v>
      </c>
    </row>
    <row r="7312" spans="1:26" x14ac:dyDescent="0.3">
      <c r="A7312">
        <v>2778573</v>
      </c>
      <c r="B7312">
        <v>1</v>
      </c>
      <c r="C7312" t="s">
        <v>76</v>
      </c>
      <c r="D7312" t="s">
        <v>91</v>
      </c>
      <c r="E7312" t="s">
        <v>138</v>
      </c>
      <c r="F7312" t="s">
        <v>19950</v>
      </c>
      <c r="G7312" t="s">
        <v>318</v>
      </c>
      <c r="H7312" t="s">
        <v>141</v>
      </c>
      <c r="I7312" t="s">
        <v>129</v>
      </c>
      <c r="J7312" t="s">
        <v>130</v>
      </c>
      <c r="K7312" t="s">
        <v>142</v>
      </c>
      <c r="L7312" t="s">
        <v>19951</v>
      </c>
      <c r="M7312" t="s">
        <v>19952</v>
      </c>
      <c r="N7312">
        <v>7.0708333330000004</v>
      </c>
      <c r="O7312">
        <v>17</v>
      </c>
      <c r="P7312">
        <v>11037</v>
      </c>
      <c r="Q7312">
        <v>0</v>
      </c>
      <c r="R7312">
        <v>0</v>
      </c>
      <c r="S7312">
        <v>0</v>
      </c>
      <c r="T7312">
        <v>0</v>
      </c>
      <c r="U7312">
        <v>120.204167</v>
      </c>
      <c r="V7312">
        <v>78040.787496000004</v>
      </c>
      <c r="W7312">
        <v>0</v>
      </c>
      <c r="X7312">
        <v>0</v>
      </c>
      <c r="Y7312">
        <v>0</v>
      </c>
      <c r="Z7312">
        <v>0</v>
      </c>
    </row>
    <row r="7313" spans="1:26" x14ac:dyDescent="0.3">
      <c r="A7313">
        <v>2778588</v>
      </c>
      <c r="B7313">
        <v>1</v>
      </c>
      <c r="C7313" t="s">
        <v>76</v>
      </c>
      <c r="D7313" t="s">
        <v>100</v>
      </c>
      <c r="E7313" t="s">
        <v>153</v>
      </c>
      <c r="F7313" t="s">
        <v>19953</v>
      </c>
      <c r="G7313" t="s">
        <v>249</v>
      </c>
      <c r="H7313" t="s">
        <v>46</v>
      </c>
      <c r="I7313" t="s">
        <v>129</v>
      </c>
      <c r="J7313" t="s">
        <v>130</v>
      </c>
      <c r="K7313" t="s">
        <v>131</v>
      </c>
      <c r="L7313" t="s">
        <v>19954</v>
      </c>
      <c r="M7313" t="s">
        <v>19955</v>
      </c>
      <c r="N7313">
        <v>1.403333333</v>
      </c>
      <c r="O7313">
        <v>0</v>
      </c>
      <c r="P7313">
        <v>4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5.6133329999999999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2778580</v>
      </c>
      <c r="B7314">
        <v>1</v>
      </c>
      <c r="C7314" t="s">
        <v>76</v>
      </c>
      <c r="D7314" t="s">
        <v>81</v>
      </c>
      <c r="E7314" t="s">
        <v>153</v>
      </c>
      <c r="F7314" t="s">
        <v>19956</v>
      </c>
      <c r="G7314" t="s">
        <v>249</v>
      </c>
      <c r="H7314" t="s">
        <v>46</v>
      </c>
      <c r="I7314" t="s">
        <v>129</v>
      </c>
      <c r="J7314" t="s">
        <v>130</v>
      </c>
      <c r="K7314" t="s">
        <v>131</v>
      </c>
      <c r="L7314" t="s">
        <v>19957</v>
      </c>
      <c r="M7314" t="s">
        <v>19958</v>
      </c>
      <c r="N7314">
        <v>5.0641666660000002</v>
      </c>
      <c r="O7314">
        <v>0</v>
      </c>
      <c r="P7314">
        <v>2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10.128333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2778578</v>
      </c>
      <c r="B7315">
        <v>1</v>
      </c>
      <c r="C7315" t="s">
        <v>76</v>
      </c>
      <c r="D7315" t="s">
        <v>91</v>
      </c>
      <c r="E7315" t="s">
        <v>138</v>
      </c>
      <c r="F7315" t="s">
        <v>19959</v>
      </c>
      <c r="G7315" t="s">
        <v>318</v>
      </c>
      <c r="H7315" t="s">
        <v>141</v>
      </c>
      <c r="I7315" t="s">
        <v>129</v>
      </c>
      <c r="J7315" t="s">
        <v>130</v>
      </c>
      <c r="K7315" t="s">
        <v>142</v>
      </c>
      <c r="L7315" t="s">
        <v>19960</v>
      </c>
      <c r="M7315" t="s">
        <v>19961</v>
      </c>
      <c r="N7315">
        <v>7.7319444439999998</v>
      </c>
      <c r="O7315">
        <v>27</v>
      </c>
      <c r="P7315">
        <v>875</v>
      </c>
      <c r="Q7315">
        <v>0</v>
      </c>
      <c r="R7315">
        <v>0</v>
      </c>
      <c r="S7315">
        <v>0</v>
      </c>
      <c r="T7315">
        <v>0</v>
      </c>
      <c r="U7315">
        <v>208.76249999999999</v>
      </c>
      <c r="V7315">
        <v>6765.4513889999998</v>
      </c>
      <c r="W7315">
        <v>0</v>
      </c>
      <c r="X7315">
        <v>0</v>
      </c>
      <c r="Y7315">
        <v>0</v>
      </c>
      <c r="Z7315">
        <v>0</v>
      </c>
    </row>
    <row r="7316" spans="1:26" x14ac:dyDescent="0.3">
      <c r="A7316">
        <v>2778582</v>
      </c>
      <c r="B7316">
        <v>1</v>
      </c>
      <c r="C7316" t="s">
        <v>77</v>
      </c>
      <c r="D7316" t="s">
        <v>124</v>
      </c>
      <c r="E7316" t="s">
        <v>126</v>
      </c>
      <c r="F7316" t="s">
        <v>17328</v>
      </c>
      <c r="G7316" t="s">
        <v>160</v>
      </c>
      <c r="H7316" t="s">
        <v>46</v>
      </c>
      <c r="I7316" t="s">
        <v>129</v>
      </c>
      <c r="J7316" t="s">
        <v>130</v>
      </c>
      <c r="K7316" t="s">
        <v>131</v>
      </c>
      <c r="L7316" t="s">
        <v>19962</v>
      </c>
      <c r="M7316" t="s">
        <v>19963</v>
      </c>
      <c r="N7316">
        <v>3.6180555550000002</v>
      </c>
      <c r="O7316">
        <v>0</v>
      </c>
      <c r="P7316">
        <v>295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1067.3263890000001</v>
      </c>
      <c r="W7316">
        <v>0</v>
      </c>
      <c r="X7316">
        <v>0</v>
      </c>
      <c r="Y7316">
        <v>0</v>
      </c>
      <c r="Z7316">
        <v>0</v>
      </c>
    </row>
    <row r="7317" spans="1:26" x14ac:dyDescent="0.3">
      <c r="A7317">
        <v>2778583</v>
      </c>
      <c r="B7317">
        <v>1</v>
      </c>
      <c r="C7317" t="s">
        <v>77</v>
      </c>
      <c r="D7317" t="s">
        <v>123</v>
      </c>
      <c r="E7317" t="s">
        <v>222</v>
      </c>
      <c r="F7317" t="s">
        <v>19964</v>
      </c>
      <c r="G7317" t="s">
        <v>344</v>
      </c>
      <c r="H7317" t="s">
        <v>47</v>
      </c>
      <c r="I7317" t="s">
        <v>129</v>
      </c>
      <c r="J7317" t="s">
        <v>130</v>
      </c>
      <c r="K7317" t="s">
        <v>142</v>
      </c>
      <c r="L7317" t="s">
        <v>19965</v>
      </c>
      <c r="M7317" t="s">
        <v>19966</v>
      </c>
      <c r="N7317">
        <v>5.9030555549999999</v>
      </c>
      <c r="O7317">
        <v>1</v>
      </c>
      <c r="P7317">
        <v>2449</v>
      </c>
      <c r="Q7317">
        <v>0</v>
      </c>
      <c r="R7317">
        <v>0</v>
      </c>
      <c r="S7317">
        <v>0</v>
      </c>
      <c r="T7317">
        <v>0</v>
      </c>
      <c r="U7317">
        <v>5.9030560000000003</v>
      </c>
      <c r="V7317">
        <v>14456.583054000001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2778586</v>
      </c>
      <c r="B7318">
        <v>1</v>
      </c>
      <c r="C7318" t="s">
        <v>76</v>
      </c>
      <c r="D7318" t="s">
        <v>102</v>
      </c>
      <c r="E7318" t="s">
        <v>163</v>
      </c>
      <c r="F7318" t="s">
        <v>19967</v>
      </c>
      <c r="G7318" t="s">
        <v>417</v>
      </c>
      <c r="H7318" t="s">
        <v>47</v>
      </c>
      <c r="I7318" t="s">
        <v>129</v>
      </c>
      <c r="J7318" t="s">
        <v>130</v>
      </c>
      <c r="K7318" t="s">
        <v>142</v>
      </c>
      <c r="L7318" t="s">
        <v>19968</v>
      </c>
      <c r="M7318" t="s">
        <v>19969</v>
      </c>
      <c r="N7318">
        <v>1.1872222219999999</v>
      </c>
      <c r="O7318">
        <v>8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9.4977780000000003</v>
      </c>
      <c r="V7318">
        <v>0</v>
      </c>
      <c r="W7318">
        <v>0</v>
      </c>
      <c r="X7318">
        <v>0</v>
      </c>
      <c r="Y7318">
        <v>0</v>
      </c>
      <c r="Z7318">
        <v>0</v>
      </c>
    </row>
    <row r="7319" spans="1:26" x14ac:dyDescent="0.3">
      <c r="A7319">
        <v>2778625</v>
      </c>
      <c r="B7319">
        <v>1</v>
      </c>
      <c r="C7319" t="s">
        <v>77</v>
      </c>
      <c r="D7319" t="s">
        <v>114</v>
      </c>
      <c r="E7319" t="s">
        <v>222</v>
      </c>
      <c r="F7319" t="s">
        <v>16902</v>
      </c>
      <c r="G7319" t="s">
        <v>348</v>
      </c>
      <c r="H7319" t="s">
        <v>47</v>
      </c>
      <c r="I7319" t="s">
        <v>129</v>
      </c>
      <c r="J7319" t="s">
        <v>130</v>
      </c>
      <c r="K7319" t="s">
        <v>142</v>
      </c>
      <c r="L7319" t="s">
        <v>19970</v>
      </c>
      <c r="M7319" t="s">
        <v>19971</v>
      </c>
      <c r="N7319">
        <v>9.1066666660000006</v>
      </c>
      <c r="O7319">
        <v>7</v>
      </c>
      <c r="P7319">
        <v>2948</v>
      </c>
      <c r="Q7319">
        <v>0</v>
      </c>
      <c r="R7319">
        <v>0</v>
      </c>
      <c r="S7319">
        <v>0</v>
      </c>
      <c r="T7319">
        <v>0</v>
      </c>
      <c r="U7319">
        <v>63.746667000000002</v>
      </c>
      <c r="V7319">
        <v>26846.453331000001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2778591</v>
      </c>
      <c r="B7320">
        <v>1</v>
      </c>
      <c r="C7320" t="s">
        <v>76</v>
      </c>
      <c r="D7320" t="s">
        <v>84</v>
      </c>
      <c r="E7320" t="s">
        <v>167</v>
      </c>
      <c r="F7320" t="s">
        <v>19972</v>
      </c>
      <c r="G7320" t="s">
        <v>348</v>
      </c>
      <c r="H7320" t="s">
        <v>46</v>
      </c>
      <c r="I7320" t="s">
        <v>129</v>
      </c>
      <c r="J7320" t="s">
        <v>130</v>
      </c>
      <c r="K7320" t="s">
        <v>142</v>
      </c>
      <c r="L7320" t="s">
        <v>19973</v>
      </c>
      <c r="M7320" t="s">
        <v>19974</v>
      </c>
      <c r="N7320">
        <v>3.0350000000000001</v>
      </c>
      <c r="O7320">
        <v>0</v>
      </c>
      <c r="P7320">
        <v>871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2643.4850000000001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2778605</v>
      </c>
      <c r="B7321">
        <v>1</v>
      </c>
      <c r="C7321" t="s">
        <v>77</v>
      </c>
      <c r="D7321" t="s">
        <v>119</v>
      </c>
      <c r="E7321" t="s">
        <v>158</v>
      </c>
      <c r="F7321" t="s">
        <v>19975</v>
      </c>
      <c r="G7321" t="s">
        <v>344</v>
      </c>
      <c r="H7321" t="s">
        <v>47</v>
      </c>
      <c r="I7321" t="s">
        <v>129</v>
      </c>
      <c r="J7321" t="s">
        <v>130</v>
      </c>
      <c r="K7321" t="s">
        <v>142</v>
      </c>
      <c r="L7321" t="s">
        <v>19976</v>
      </c>
      <c r="M7321" t="s">
        <v>19977</v>
      </c>
      <c r="N7321">
        <v>6.7469444440000004</v>
      </c>
      <c r="O7321">
        <v>58</v>
      </c>
      <c r="P7321">
        <v>751</v>
      </c>
      <c r="Q7321">
        <v>20</v>
      </c>
      <c r="R7321">
        <v>6</v>
      </c>
      <c r="S7321">
        <v>38</v>
      </c>
      <c r="T7321">
        <v>0</v>
      </c>
      <c r="U7321">
        <v>391.32277800000003</v>
      </c>
      <c r="V7321">
        <v>5066.955277</v>
      </c>
      <c r="W7321">
        <v>134.93888899999999</v>
      </c>
      <c r="X7321">
        <v>40.481667000000002</v>
      </c>
      <c r="Y7321">
        <v>256.38388900000001</v>
      </c>
      <c r="Z7321">
        <v>0</v>
      </c>
    </row>
    <row r="7322" spans="1:26" x14ac:dyDescent="0.3">
      <c r="A7322">
        <v>2778615</v>
      </c>
      <c r="B7322">
        <v>1</v>
      </c>
      <c r="C7322" t="s">
        <v>77</v>
      </c>
      <c r="D7322" t="s">
        <v>123</v>
      </c>
      <c r="E7322" t="s">
        <v>222</v>
      </c>
      <c r="F7322" t="s">
        <v>19978</v>
      </c>
      <c r="G7322" t="s">
        <v>344</v>
      </c>
      <c r="H7322" t="s">
        <v>47</v>
      </c>
      <c r="I7322" t="s">
        <v>129</v>
      </c>
      <c r="J7322" t="s">
        <v>130</v>
      </c>
      <c r="K7322" t="s">
        <v>142</v>
      </c>
      <c r="L7322" t="s">
        <v>19979</v>
      </c>
      <c r="M7322" t="s">
        <v>19980</v>
      </c>
      <c r="N7322">
        <v>5.863888888</v>
      </c>
      <c r="O7322">
        <v>0</v>
      </c>
      <c r="P7322">
        <v>5204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30515.677772999999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2778600</v>
      </c>
      <c r="B7323">
        <v>1</v>
      </c>
      <c r="C7323" t="s">
        <v>76</v>
      </c>
      <c r="D7323" t="s">
        <v>90</v>
      </c>
      <c r="E7323" t="s">
        <v>126</v>
      </c>
      <c r="F7323" t="s">
        <v>19981</v>
      </c>
      <c r="G7323" t="s">
        <v>344</v>
      </c>
      <c r="H7323" t="s">
        <v>46</v>
      </c>
      <c r="I7323" t="s">
        <v>129</v>
      </c>
      <c r="J7323" t="s">
        <v>130</v>
      </c>
      <c r="K7323" t="s">
        <v>142</v>
      </c>
      <c r="L7323" t="s">
        <v>19982</v>
      </c>
      <c r="M7323" t="s">
        <v>19983</v>
      </c>
      <c r="N7323">
        <v>7.3711111110000003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1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7.371111</v>
      </c>
    </row>
    <row r="7324" spans="1:26" x14ac:dyDescent="0.3">
      <c r="A7324">
        <v>2778606</v>
      </c>
      <c r="B7324">
        <v>1</v>
      </c>
      <c r="C7324" t="s">
        <v>76</v>
      </c>
      <c r="D7324" t="s">
        <v>92</v>
      </c>
      <c r="E7324" t="s">
        <v>145</v>
      </c>
      <c r="F7324" t="s">
        <v>19984</v>
      </c>
      <c r="G7324" t="s">
        <v>135</v>
      </c>
      <c r="H7324" t="s">
        <v>46</v>
      </c>
      <c r="I7324" t="s">
        <v>129</v>
      </c>
      <c r="J7324" t="s">
        <v>130</v>
      </c>
      <c r="K7324" t="s">
        <v>131</v>
      </c>
      <c r="L7324" t="s">
        <v>19985</v>
      </c>
      <c r="M7324" t="s">
        <v>19986</v>
      </c>
      <c r="N7324">
        <v>4.3605555550000004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14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61.047778000000001</v>
      </c>
    </row>
    <row r="7325" spans="1:26" x14ac:dyDescent="0.3">
      <c r="A7325">
        <v>2778610</v>
      </c>
      <c r="B7325">
        <v>1</v>
      </c>
      <c r="C7325" t="s">
        <v>76</v>
      </c>
      <c r="D7325" t="s">
        <v>81</v>
      </c>
      <c r="E7325" t="s">
        <v>153</v>
      </c>
      <c r="F7325" t="s">
        <v>19987</v>
      </c>
      <c r="G7325" t="s">
        <v>155</v>
      </c>
      <c r="H7325" t="s">
        <v>46</v>
      </c>
      <c r="I7325" t="s">
        <v>129</v>
      </c>
      <c r="J7325" t="s">
        <v>130</v>
      </c>
      <c r="K7325" t="s">
        <v>131</v>
      </c>
      <c r="L7325" t="s">
        <v>19988</v>
      </c>
      <c r="M7325" t="s">
        <v>19989</v>
      </c>
      <c r="N7325">
        <v>7.426388888</v>
      </c>
      <c r="O7325">
        <v>0</v>
      </c>
      <c r="P7325">
        <v>7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51.984721999999998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2778621</v>
      </c>
      <c r="B7326">
        <v>1</v>
      </c>
      <c r="C7326" t="s">
        <v>76</v>
      </c>
      <c r="D7326" t="s">
        <v>80</v>
      </c>
      <c r="E7326" t="s">
        <v>145</v>
      </c>
      <c r="F7326" t="s">
        <v>7425</v>
      </c>
      <c r="G7326" t="s">
        <v>135</v>
      </c>
      <c r="H7326" t="s">
        <v>46</v>
      </c>
      <c r="I7326" t="s">
        <v>129</v>
      </c>
      <c r="J7326" t="s">
        <v>130</v>
      </c>
      <c r="K7326" t="s">
        <v>131</v>
      </c>
      <c r="L7326" t="s">
        <v>19990</v>
      </c>
      <c r="M7326" t="s">
        <v>19991</v>
      </c>
      <c r="N7326">
        <v>8.7386111110000009</v>
      </c>
      <c r="O7326">
        <v>0</v>
      </c>
      <c r="P7326">
        <v>74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646.65722200000005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2778608</v>
      </c>
      <c r="B7327">
        <v>1</v>
      </c>
      <c r="C7327" t="s">
        <v>76</v>
      </c>
      <c r="D7327" t="s">
        <v>83</v>
      </c>
      <c r="E7327" t="s">
        <v>126</v>
      </c>
      <c r="F7327" t="s">
        <v>4671</v>
      </c>
      <c r="G7327" t="s">
        <v>578</v>
      </c>
      <c r="H7327" t="s">
        <v>46</v>
      </c>
      <c r="I7327" t="s">
        <v>129</v>
      </c>
      <c r="J7327" t="s">
        <v>15</v>
      </c>
      <c r="K7327" t="s">
        <v>131</v>
      </c>
      <c r="L7327" t="s">
        <v>19992</v>
      </c>
      <c r="M7327" t="s">
        <v>19993</v>
      </c>
      <c r="N7327">
        <v>0.69416666599999999</v>
      </c>
      <c r="O7327">
        <v>0</v>
      </c>
      <c r="P7327">
        <v>27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18.7425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2778609</v>
      </c>
      <c r="B7328">
        <v>1</v>
      </c>
      <c r="C7328" t="s">
        <v>76</v>
      </c>
      <c r="D7328" t="s">
        <v>103</v>
      </c>
      <c r="E7328" t="s">
        <v>222</v>
      </c>
      <c r="F7328" t="s">
        <v>19994</v>
      </c>
      <c r="G7328" t="s">
        <v>199</v>
      </c>
      <c r="H7328" t="s">
        <v>47</v>
      </c>
      <c r="I7328" t="s">
        <v>129</v>
      </c>
      <c r="J7328" t="s">
        <v>130</v>
      </c>
      <c r="K7328" t="s">
        <v>131</v>
      </c>
      <c r="L7328" t="s">
        <v>19995</v>
      </c>
      <c r="M7328" t="s">
        <v>19996</v>
      </c>
      <c r="N7328">
        <v>0.43333333299999999</v>
      </c>
      <c r="O7328">
        <v>0</v>
      </c>
      <c r="P7328">
        <v>0</v>
      </c>
      <c r="Q7328">
        <v>0</v>
      </c>
      <c r="R7328">
        <v>4937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2139.366665</v>
      </c>
      <c r="Y7328">
        <v>0</v>
      </c>
      <c r="Z7328">
        <v>0</v>
      </c>
    </row>
    <row r="7329" spans="1:26" x14ac:dyDescent="0.3">
      <c r="A7329">
        <v>2778619</v>
      </c>
      <c r="B7329">
        <v>1</v>
      </c>
      <c r="C7329" t="s">
        <v>76</v>
      </c>
      <c r="D7329" t="s">
        <v>102</v>
      </c>
      <c r="E7329" t="s">
        <v>167</v>
      </c>
      <c r="F7329" t="s">
        <v>19997</v>
      </c>
      <c r="G7329" t="s">
        <v>160</v>
      </c>
      <c r="H7329" t="s">
        <v>46</v>
      </c>
      <c r="I7329" t="s">
        <v>129</v>
      </c>
      <c r="J7329" t="s">
        <v>130</v>
      </c>
      <c r="K7329" t="s">
        <v>131</v>
      </c>
      <c r="L7329" t="s">
        <v>19998</v>
      </c>
      <c r="M7329" t="s">
        <v>19999</v>
      </c>
      <c r="N7329">
        <v>0.49722222199999999</v>
      </c>
      <c r="O7329">
        <v>0</v>
      </c>
      <c r="P7329">
        <v>36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17.899999999999999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2778612</v>
      </c>
      <c r="B7330">
        <v>1</v>
      </c>
      <c r="C7330" t="s">
        <v>76</v>
      </c>
      <c r="D7330" t="s">
        <v>93</v>
      </c>
      <c r="E7330" t="s">
        <v>126</v>
      </c>
      <c r="F7330" t="s">
        <v>20000</v>
      </c>
      <c r="G7330" t="s">
        <v>348</v>
      </c>
      <c r="H7330" t="s">
        <v>46</v>
      </c>
      <c r="I7330" t="s">
        <v>129</v>
      </c>
      <c r="J7330" t="s">
        <v>130</v>
      </c>
      <c r="K7330" t="s">
        <v>142</v>
      </c>
      <c r="L7330" t="s">
        <v>20001</v>
      </c>
      <c r="M7330" t="s">
        <v>20002</v>
      </c>
      <c r="N7330">
        <v>7.9738888880000003</v>
      </c>
      <c r="O7330">
        <v>0</v>
      </c>
      <c r="P7330">
        <v>291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2320.4016660000002</v>
      </c>
      <c r="W7330">
        <v>0</v>
      </c>
      <c r="X7330">
        <v>0</v>
      </c>
      <c r="Y7330">
        <v>0</v>
      </c>
      <c r="Z7330">
        <v>0</v>
      </c>
    </row>
    <row r="7331" spans="1:26" x14ac:dyDescent="0.3">
      <c r="A7331">
        <v>2778614</v>
      </c>
      <c r="B7331">
        <v>1</v>
      </c>
      <c r="C7331" t="s">
        <v>77</v>
      </c>
      <c r="D7331" t="s">
        <v>123</v>
      </c>
      <c r="E7331" t="s">
        <v>163</v>
      </c>
      <c r="F7331" t="s">
        <v>3489</v>
      </c>
      <c r="G7331" t="s">
        <v>344</v>
      </c>
      <c r="H7331" t="s">
        <v>47</v>
      </c>
      <c r="I7331" t="s">
        <v>129</v>
      </c>
      <c r="J7331" t="s">
        <v>130</v>
      </c>
      <c r="K7331" t="s">
        <v>142</v>
      </c>
      <c r="L7331" t="s">
        <v>20003</v>
      </c>
      <c r="M7331" t="s">
        <v>20004</v>
      </c>
      <c r="N7331">
        <v>6.4372222219999999</v>
      </c>
      <c r="O7331">
        <v>116</v>
      </c>
      <c r="P7331">
        <v>721</v>
      </c>
      <c r="Q7331">
        <v>0</v>
      </c>
      <c r="R7331">
        <v>0</v>
      </c>
      <c r="S7331">
        <v>0</v>
      </c>
      <c r="T7331">
        <v>0</v>
      </c>
      <c r="U7331">
        <v>746.71777799999995</v>
      </c>
      <c r="V7331">
        <v>4641.2372219999997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2778620</v>
      </c>
      <c r="B7332">
        <v>1</v>
      </c>
      <c r="C7332" t="s">
        <v>77</v>
      </c>
      <c r="D7332" t="s">
        <v>114</v>
      </c>
      <c r="E7332" t="s">
        <v>222</v>
      </c>
      <c r="F7332" t="s">
        <v>20005</v>
      </c>
      <c r="G7332" t="s">
        <v>348</v>
      </c>
      <c r="H7332" t="s">
        <v>47</v>
      </c>
      <c r="I7332" t="s">
        <v>129</v>
      </c>
      <c r="J7332" t="s">
        <v>130</v>
      </c>
      <c r="K7332" t="s">
        <v>142</v>
      </c>
      <c r="L7332" t="s">
        <v>20006</v>
      </c>
      <c r="M7332" t="s">
        <v>20007</v>
      </c>
      <c r="N7332">
        <v>8.7472222219999995</v>
      </c>
      <c r="O7332">
        <v>91</v>
      </c>
      <c r="P7332">
        <v>453</v>
      </c>
      <c r="Q7332">
        <v>0</v>
      </c>
      <c r="R7332">
        <v>0</v>
      </c>
      <c r="S7332">
        <v>0</v>
      </c>
      <c r="T7332">
        <v>0</v>
      </c>
      <c r="U7332">
        <v>795.99722199999997</v>
      </c>
      <c r="V7332">
        <v>3962.4916669999998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2778623</v>
      </c>
      <c r="B7333">
        <v>1</v>
      </c>
      <c r="C7333" t="s">
        <v>76</v>
      </c>
      <c r="D7333" t="s">
        <v>106</v>
      </c>
      <c r="E7333" t="s">
        <v>167</v>
      </c>
      <c r="F7333" t="s">
        <v>20008</v>
      </c>
      <c r="G7333" t="s">
        <v>348</v>
      </c>
      <c r="H7333" t="s">
        <v>46</v>
      </c>
      <c r="I7333" t="s">
        <v>129</v>
      </c>
      <c r="J7333" t="s">
        <v>130</v>
      </c>
      <c r="K7333" t="s">
        <v>142</v>
      </c>
      <c r="L7333" t="s">
        <v>20009</v>
      </c>
      <c r="M7333" t="s">
        <v>20010</v>
      </c>
      <c r="N7333">
        <v>3.4252777769999998</v>
      </c>
      <c r="O7333">
        <v>0</v>
      </c>
      <c r="P7333">
        <v>207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709.03250000000003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2778680</v>
      </c>
      <c r="B7334">
        <v>1</v>
      </c>
      <c r="C7334" t="s">
        <v>76</v>
      </c>
      <c r="D7334" t="s">
        <v>80</v>
      </c>
      <c r="E7334" t="s">
        <v>145</v>
      </c>
      <c r="F7334" t="s">
        <v>20011</v>
      </c>
      <c r="G7334" t="s">
        <v>135</v>
      </c>
      <c r="H7334" t="s">
        <v>46</v>
      </c>
      <c r="I7334" t="s">
        <v>129</v>
      </c>
      <c r="J7334" t="s">
        <v>130</v>
      </c>
      <c r="K7334" t="s">
        <v>131</v>
      </c>
      <c r="L7334" t="s">
        <v>20012</v>
      </c>
      <c r="M7334" t="s">
        <v>20013</v>
      </c>
      <c r="N7334">
        <v>8.7519444439999994</v>
      </c>
      <c r="O7334">
        <v>0</v>
      </c>
      <c r="P7334">
        <v>195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1706.6291670000001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2778626</v>
      </c>
      <c r="B7335">
        <v>1</v>
      </c>
      <c r="C7335" t="s">
        <v>77</v>
      </c>
      <c r="D7335" t="s">
        <v>112</v>
      </c>
      <c r="E7335" t="s">
        <v>222</v>
      </c>
      <c r="F7335" t="s">
        <v>20014</v>
      </c>
      <c r="G7335" t="s">
        <v>199</v>
      </c>
      <c r="H7335" t="s">
        <v>47</v>
      </c>
      <c r="I7335" t="s">
        <v>129</v>
      </c>
      <c r="J7335" t="s">
        <v>130</v>
      </c>
      <c r="K7335" t="s">
        <v>131</v>
      </c>
      <c r="L7335" t="s">
        <v>20015</v>
      </c>
      <c r="M7335" t="s">
        <v>20016</v>
      </c>
      <c r="N7335">
        <v>0.104166666</v>
      </c>
      <c r="O7335">
        <v>0</v>
      </c>
      <c r="P7335">
        <v>0</v>
      </c>
      <c r="Q7335">
        <v>18</v>
      </c>
      <c r="R7335">
        <v>7841</v>
      </c>
      <c r="S7335">
        <v>0</v>
      </c>
      <c r="T7335">
        <v>0</v>
      </c>
      <c r="U7335">
        <v>0</v>
      </c>
      <c r="V7335">
        <v>0</v>
      </c>
      <c r="W7335">
        <v>1.875</v>
      </c>
      <c r="X7335">
        <v>816.77082800000005</v>
      </c>
      <c r="Y7335">
        <v>0</v>
      </c>
      <c r="Z7335">
        <v>0</v>
      </c>
    </row>
    <row r="7336" spans="1:26" x14ac:dyDescent="0.3">
      <c r="A7336">
        <v>2778640</v>
      </c>
      <c r="B7336">
        <v>1</v>
      </c>
      <c r="C7336" t="s">
        <v>77</v>
      </c>
      <c r="D7336" t="s">
        <v>123</v>
      </c>
      <c r="E7336" t="s">
        <v>222</v>
      </c>
      <c r="F7336" t="s">
        <v>20017</v>
      </c>
      <c r="G7336" t="s">
        <v>344</v>
      </c>
      <c r="H7336" t="s">
        <v>47</v>
      </c>
      <c r="I7336" t="s">
        <v>129</v>
      </c>
      <c r="J7336" t="s">
        <v>130</v>
      </c>
      <c r="K7336" t="s">
        <v>142</v>
      </c>
      <c r="L7336" t="s">
        <v>20018</v>
      </c>
      <c r="M7336" t="s">
        <v>20019</v>
      </c>
      <c r="N7336">
        <v>5.9858333330000004</v>
      </c>
      <c r="O7336">
        <v>1</v>
      </c>
      <c r="P7336">
        <v>2742</v>
      </c>
      <c r="Q7336">
        <v>0</v>
      </c>
      <c r="R7336">
        <v>0</v>
      </c>
      <c r="S7336">
        <v>0</v>
      </c>
      <c r="T7336">
        <v>0</v>
      </c>
      <c r="U7336">
        <v>5.9858330000000004</v>
      </c>
      <c r="V7336">
        <v>16413.154998999998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2778631</v>
      </c>
      <c r="B7337">
        <v>1</v>
      </c>
      <c r="C7337" t="s">
        <v>76</v>
      </c>
      <c r="D7337" t="s">
        <v>101</v>
      </c>
      <c r="E7337" t="s">
        <v>163</v>
      </c>
      <c r="F7337" t="s">
        <v>10523</v>
      </c>
      <c r="G7337" t="s">
        <v>264</v>
      </c>
      <c r="H7337" t="s">
        <v>47</v>
      </c>
      <c r="I7337" t="s">
        <v>129</v>
      </c>
      <c r="J7337" t="s">
        <v>130</v>
      </c>
      <c r="K7337" t="s">
        <v>131</v>
      </c>
      <c r="L7337" t="s">
        <v>20020</v>
      </c>
      <c r="M7337" t="s">
        <v>20021</v>
      </c>
      <c r="N7337">
        <v>9.6441666660000003</v>
      </c>
      <c r="O7337">
        <v>15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144.66249999999999</v>
      </c>
      <c r="V7337">
        <v>0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2778627</v>
      </c>
      <c r="B7338">
        <v>1</v>
      </c>
      <c r="C7338" t="s">
        <v>76</v>
      </c>
      <c r="D7338" t="s">
        <v>91</v>
      </c>
      <c r="E7338" t="s">
        <v>126</v>
      </c>
      <c r="F7338" t="s">
        <v>20022</v>
      </c>
      <c r="G7338" t="s">
        <v>160</v>
      </c>
      <c r="H7338" t="s">
        <v>46</v>
      </c>
      <c r="I7338" t="s">
        <v>129</v>
      </c>
      <c r="J7338" t="s">
        <v>130</v>
      </c>
      <c r="K7338" t="s">
        <v>131</v>
      </c>
      <c r="L7338" t="s">
        <v>20023</v>
      </c>
      <c r="M7338" t="s">
        <v>20024</v>
      </c>
      <c r="N7338">
        <v>3.7905555550000001</v>
      </c>
      <c r="O7338">
        <v>0</v>
      </c>
      <c r="P7338">
        <v>17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64.439443999999995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2778653</v>
      </c>
      <c r="B7339">
        <v>1</v>
      </c>
      <c r="C7339" t="s">
        <v>77</v>
      </c>
      <c r="D7339" t="s">
        <v>118</v>
      </c>
      <c r="E7339" t="s">
        <v>222</v>
      </c>
      <c r="F7339" t="s">
        <v>5500</v>
      </c>
      <c r="G7339" t="s">
        <v>199</v>
      </c>
      <c r="H7339" t="s">
        <v>47</v>
      </c>
      <c r="I7339" t="s">
        <v>129</v>
      </c>
      <c r="J7339" t="s">
        <v>130</v>
      </c>
      <c r="K7339" t="s">
        <v>131</v>
      </c>
      <c r="L7339" t="s">
        <v>20025</v>
      </c>
      <c r="M7339" t="s">
        <v>20026</v>
      </c>
      <c r="N7339">
        <v>0.48916666600000003</v>
      </c>
      <c r="O7339">
        <v>5</v>
      </c>
      <c r="P7339">
        <v>152</v>
      </c>
      <c r="Q7339">
        <v>0</v>
      </c>
      <c r="R7339">
        <v>0</v>
      </c>
      <c r="S7339">
        <v>11</v>
      </c>
      <c r="T7339">
        <v>0</v>
      </c>
      <c r="U7339">
        <v>2.4458329999999999</v>
      </c>
      <c r="V7339">
        <v>74.353333000000006</v>
      </c>
      <c r="W7339">
        <v>0</v>
      </c>
      <c r="X7339">
        <v>0</v>
      </c>
      <c r="Y7339">
        <v>5.380833</v>
      </c>
      <c r="Z7339">
        <v>0</v>
      </c>
    </row>
    <row r="7340" spans="1:26" x14ac:dyDescent="0.3">
      <c r="A7340">
        <v>2778628</v>
      </c>
      <c r="B7340">
        <v>1</v>
      </c>
      <c r="C7340" t="s">
        <v>77</v>
      </c>
      <c r="D7340" t="s">
        <v>114</v>
      </c>
      <c r="E7340" t="s">
        <v>222</v>
      </c>
      <c r="F7340" t="s">
        <v>20027</v>
      </c>
      <c r="G7340" t="s">
        <v>348</v>
      </c>
      <c r="H7340" t="s">
        <v>47</v>
      </c>
      <c r="I7340" t="s">
        <v>129</v>
      </c>
      <c r="J7340" t="s">
        <v>130</v>
      </c>
      <c r="K7340" t="s">
        <v>142</v>
      </c>
      <c r="L7340" t="s">
        <v>20028</v>
      </c>
      <c r="M7340" t="s">
        <v>20029</v>
      </c>
      <c r="N7340">
        <v>8.7061111110000002</v>
      </c>
      <c r="O7340">
        <v>43</v>
      </c>
      <c r="P7340">
        <v>1328</v>
      </c>
      <c r="Q7340">
        <v>0</v>
      </c>
      <c r="R7340">
        <v>0</v>
      </c>
      <c r="S7340">
        <v>48</v>
      </c>
      <c r="T7340">
        <v>762</v>
      </c>
      <c r="U7340">
        <v>374.36277799999999</v>
      </c>
      <c r="V7340">
        <v>11561.715555000001</v>
      </c>
      <c r="W7340">
        <v>0</v>
      </c>
      <c r="X7340">
        <v>0</v>
      </c>
      <c r="Y7340">
        <v>417.89333299999998</v>
      </c>
      <c r="Z7340">
        <v>6634.0566669999998</v>
      </c>
    </row>
    <row r="7341" spans="1:26" x14ac:dyDescent="0.3">
      <c r="A7341">
        <v>2778632</v>
      </c>
      <c r="B7341">
        <v>1</v>
      </c>
      <c r="C7341" t="s">
        <v>77</v>
      </c>
      <c r="D7341" t="s">
        <v>114</v>
      </c>
      <c r="E7341" t="s">
        <v>222</v>
      </c>
      <c r="F7341" t="s">
        <v>20030</v>
      </c>
      <c r="G7341" t="s">
        <v>344</v>
      </c>
      <c r="H7341" t="s">
        <v>47</v>
      </c>
      <c r="I7341" t="s">
        <v>129</v>
      </c>
      <c r="J7341" t="s">
        <v>130</v>
      </c>
      <c r="K7341" t="s">
        <v>142</v>
      </c>
      <c r="L7341" t="s">
        <v>20031</v>
      </c>
      <c r="M7341" t="s">
        <v>20032</v>
      </c>
      <c r="N7341">
        <v>8.6174999999999997</v>
      </c>
      <c r="O7341">
        <v>198</v>
      </c>
      <c r="P7341">
        <v>1557</v>
      </c>
      <c r="Q7341">
        <v>73</v>
      </c>
      <c r="R7341">
        <v>434</v>
      </c>
      <c r="S7341">
        <v>0</v>
      </c>
      <c r="T7341">
        <v>0</v>
      </c>
      <c r="U7341">
        <v>1706.2650000000001</v>
      </c>
      <c r="V7341">
        <v>13417.4475</v>
      </c>
      <c r="W7341">
        <v>629.07749999999999</v>
      </c>
      <c r="X7341">
        <v>3739.9949999999999</v>
      </c>
      <c r="Y7341">
        <v>0</v>
      </c>
      <c r="Z7341">
        <v>0</v>
      </c>
    </row>
    <row r="7342" spans="1:26" x14ac:dyDescent="0.3">
      <c r="A7342">
        <v>2778637</v>
      </c>
      <c r="B7342">
        <v>1</v>
      </c>
      <c r="C7342" t="s">
        <v>77</v>
      </c>
      <c r="D7342" t="s">
        <v>109</v>
      </c>
      <c r="E7342" t="s">
        <v>158</v>
      </c>
      <c r="F7342" t="s">
        <v>10312</v>
      </c>
      <c r="G7342" t="s">
        <v>348</v>
      </c>
      <c r="H7342" t="s">
        <v>47</v>
      </c>
      <c r="I7342" t="s">
        <v>129</v>
      </c>
      <c r="J7342" t="s">
        <v>130</v>
      </c>
      <c r="K7342" t="s">
        <v>142</v>
      </c>
      <c r="L7342" t="s">
        <v>20033</v>
      </c>
      <c r="M7342" t="s">
        <v>20034</v>
      </c>
      <c r="N7342">
        <v>1.936111111</v>
      </c>
      <c r="O7342">
        <v>7</v>
      </c>
      <c r="P7342">
        <v>612</v>
      </c>
      <c r="Q7342">
        <v>2</v>
      </c>
      <c r="R7342">
        <v>133</v>
      </c>
      <c r="S7342">
        <v>21</v>
      </c>
      <c r="T7342">
        <v>1468</v>
      </c>
      <c r="U7342">
        <v>13.552778</v>
      </c>
      <c r="V7342">
        <v>1184.9000000000001</v>
      </c>
      <c r="W7342">
        <v>3.8722219999999998</v>
      </c>
      <c r="X7342">
        <v>257.50277799999998</v>
      </c>
      <c r="Y7342">
        <v>40.658332999999999</v>
      </c>
      <c r="Z7342">
        <v>2842.2111110000001</v>
      </c>
    </row>
    <row r="7343" spans="1:26" x14ac:dyDescent="0.3">
      <c r="A7343">
        <v>2778639</v>
      </c>
      <c r="B7343">
        <v>1</v>
      </c>
      <c r="C7343" t="s">
        <v>76</v>
      </c>
      <c r="D7343" t="s">
        <v>101</v>
      </c>
      <c r="E7343" t="s">
        <v>126</v>
      </c>
      <c r="F7343" t="s">
        <v>20035</v>
      </c>
      <c r="G7343" t="s">
        <v>160</v>
      </c>
      <c r="H7343" t="s">
        <v>46</v>
      </c>
      <c r="I7343" t="s">
        <v>129</v>
      </c>
      <c r="J7343" t="s">
        <v>130</v>
      </c>
      <c r="K7343" t="s">
        <v>131</v>
      </c>
      <c r="L7343" t="s">
        <v>20036</v>
      </c>
      <c r="M7343" t="s">
        <v>20037</v>
      </c>
      <c r="N7343">
        <v>1.2808333329999999</v>
      </c>
      <c r="O7343">
        <v>0</v>
      </c>
      <c r="P7343">
        <v>25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32.020833000000003</v>
      </c>
      <c r="W7343">
        <v>0</v>
      </c>
      <c r="X7343">
        <v>0</v>
      </c>
      <c r="Y7343">
        <v>0</v>
      </c>
      <c r="Z7343">
        <v>0</v>
      </c>
    </row>
    <row r="7344" spans="1:26" x14ac:dyDescent="0.3">
      <c r="A7344">
        <v>2778641</v>
      </c>
      <c r="B7344">
        <v>1</v>
      </c>
      <c r="C7344" t="s">
        <v>76</v>
      </c>
      <c r="D7344" t="s">
        <v>92</v>
      </c>
      <c r="E7344" t="s">
        <v>222</v>
      </c>
      <c r="F7344" t="s">
        <v>20038</v>
      </c>
      <c r="G7344" t="s">
        <v>344</v>
      </c>
      <c r="H7344" t="s">
        <v>47</v>
      </c>
      <c r="I7344" t="s">
        <v>129</v>
      </c>
      <c r="J7344" t="s">
        <v>130</v>
      </c>
      <c r="K7344" t="s">
        <v>142</v>
      </c>
      <c r="L7344" t="s">
        <v>20039</v>
      </c>
      <c r="M7344" t="s">
        <v>20040</v>
      </c>
      <c r="N7344">
        <v>6.4938888879999999</v>
      </c>
      <c r="O7344">
        <v>0</v>
      </c>
      <c r="P7344">
        <v>0</v>
      </c>
      <c r="Q7344">
        <v>47</v>
      </c>
      <c r="R7344">
        <v>6511</v>
      </c>
      <c r="S7344">
        <v>0</v>
      </c>
      <c r="T7344">
        <v>0</v>
      </c>
      <c r="U7344">
        <v>0</v>
      </c>
      <c r="V7344">
        <v>0</v>
      </c>
      <c r="W7344">
        <v>305.21277800000001</v>
      </c>
      <c r="X7344">
        <v>42281.710550000003</v>
      </c>
      <c r="Y7344">
        <v>0</v>
      </c>
      <c r="Z7344">
        <v>0</v>
      </c>
    </row>
    <row r="7345" spans="1:26" x14ac:dyDescent="0.3">
      <c r="A7345">
        <v>2778642</v>
      </c>
      <c r="B7345">
        <v>1</v>
      </c>
      <c r="C7345" t="s">
        <v>76</v>
      </c>
      <c r="D7345" t="s">
        <v>78</v>
      </c>
      <c r="E7345" t="s">
        <v>163</v>
      </c>
      <c r="F7345" t="s">
        <v>20041</v>
      </c>
      <c r="G7345" t="s">
        <v>348</v>
      </c>
      <c r="H7345" t="s">
        <v>47</v>
      </c>
      <c r="I7345" t="s">
        <v>129</v>
      </c>
      <c r="J7345" t="s">
        <v>130</v>
      </c>
      <c r="K7345" t="s">
        <v>142</v>
      </c>
      <c r="L7345" t="s">
        <v>20042</v>
      </c>
      <c r="M7345" t="s">
        <v>20043</v>
      </c>
      <c r="N7345">
        <v>4.4124999999999996</v>
      </c>
      <c r="O7345">
        <v>0</v>
      </c>
      <c r="P7345">
        <v>1866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8233.7250000000004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2778645</v>
      </c>
      <c r="B7346">
        <v>1</v>
      </c>
      <c r="C7346" t="s">
        <v>76</v>
      </c>
      <c r="D7346" t="s">
        <v>99</v>
      </c>
      <c r="E7346" t="s">
        <v>158</v>
      </c>
      <c r="F7346" t="s">
        <v>20044</v>
      </c>
      <c r="G7346" t="s">
        <v>199</v>
      </c>
      <c r="H7346" t="s">
        <v>47</v>
      </c>
      <c r="I7346" t="s">
        <v>129</v>
      </c>
      <c r="J7346" t="s">
        <v>130</v>
      </c>
      <c r="K7346" t="s">
        <v>131</v>
      </c>
      <c r="L7346" t="s">
        <v>20045</v>
      </c>
      <c r="M7346" t="s">
        <v>20046</v>
      </c>
      <c r="N7346">
        <v>0.69277777699999998</v>
      </c>
      <c r="O7346">
        <v>17</v>
      </c>
      <c r="P7346">
        <v>7</v>
      </c>
      <c r="Q7346">
        <v>0</v>
      </c>
      <c r="R7346">
        <v>0</v>
      </c>
      <c r="S7346">
        <v>0</v>
      </c>
      <c r="T7346">
        <v>0</v>
      </c>
      <c r="U7346">
        <v>11.777222</v>
      </c>
      <c r="V7346">
        <v>4.8494440000000001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2778651</v>
      </c>
      <c r="B7347">
        <v>1</v>
      </c>
      <c r="C7347" t="s">
        <v>76</v>
      </c>
      <c r="D7347" t="s">
        <v>96</v>
      </c>
      <c r="E7347" t="s">
        <v>222</v>
      </c>
      <c r="F7347" t="s">
        <v>4476</v>
      </c>
      <c r="G7347" t="s">
        <v>199</v>
      </c>
      <c r="H7347" t="s">
        <v>47</v>
      </c>
      <c r="I7347" t="s">
        <v>129</v>
      </c>
      <c r="J7347" t="s">
        <v>130</v>
      </c>
      <c r="K7347" t="s">
        <v>131</v>
      </c>
      <c r="L7347" t="s">
        <v>20047</v>
      </c>
      <c r="M7347" t="s">
        <v>20048</v>
      </c>
      <c r="N7347">
        <v>0.19666666599999999</v>
      </c>
      <c r="O7347">
        <v>60</v>
      </c>
      <c r="P7347">
        <v>75</v>
      </c>
      <c r="Q7347">
        <v>0</v>
      </c>
      <c r="R7347">
        <v>0</v>
      </c>
      <c r="S7347">
        <v>0</v>
      </c>
      <c r="T7347">
        <v>0</v>
      </c>
      <c r="U7347">
        <v>11.8</v>
      </c>
      <c r="V7347">
        <v>14.75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2778652</v>
      </c>
      <c r="B7348">
        <v>1</v>
      </c>
      <c r="C7348" t="s">
        <v>76</v>
      </c>
      <c r="D7348" t="s">
        <v>96</v>
      </c>
      <c r="E7348" t="s">
        <v>158</v>
      </c>
      <c r="F7348" t="s">
        <v>20049</v>
      </c>
      <c r="G7348" t="s">
        <v>199</v>
      </c>
      <c r="H7348" t="s">
        <v>47</v>
      </c>
      <c r="I7348" t="s">
        <v>129</v>
      </c>
      <c r="J7348" t="s">
        <v>130</v>
      </c>
      <c r="K7348" t="s">
        <v>131</v>
      </c>
      <c r="L7348" t="s">
        <v>20050</v>
      </c>
      <c r="M7348" t="s">
        <v>20051</v>
      </c>
      <c r="N7348">
        <v>0.16166666599999999</v>
      </c>
      <c r="O7348">
        <v>199</v>
      </c>
      <c r="P7348">
        <v>616</v>
      </c>
      <c r="Q7348">
        <v>0</v>
      </c>
      <c r="R7348">
        <v>0</v>
      </c>
      <c r="S7348">
        <v>0</v>
      </c>
      <c r="T7348">
        <v>0</v>
      </c>
      <c r="U7348">
        <v>32.171666999999999</v>
      </c>
      <c r="V7348">
        <v>99.586665999999994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2778663</v>
      </c>
      <c r="B7349">
        <v>1</v>
      </c>
      <c r="C7349" t="s">
        <v>76</v>
      </c>
      <c r="D7349" t="s">
        <v>80</v>
      </c>
      <c r="E7349" t="s">
        <v>126</v>
      </c>
      <c r="F7349" t="s">
        <v>20052</v>
      </c>
      <c r="G7349" t="s">
        <v>582</v>
      </c>
      <c r="H7349" t="s">
        <v>46</v>
      </c>
      <c r="I7349" t="s">
        <v>129</v>
      </c>
      <c r="J7349" t="s">
        <v>130</v>
      </c>
      <c r="K7349" t="s">
        <v>131</v>
      </c>
      <c r="L7349" t="s">
        <v>20053</v>
      </c>
      <c r="M7349" t="s">
        <v>20054</v>
      </c>
      <c r="N7349">
        <v>4.1488888880000001</v>
      </c>
      <c r="O7349">
        <v>0</v>
      </c>
      <c r="P7349">
        <v>32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132.764444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2778660</v>
      </c>
      <c r="B7350">
        <v>1</v>
      </c>
      <c r="C7350" t="s">
        <v>77</v>
      </c>
      <c r="D7350" t="s">
        <v>124</v>
      </c>
      <c r="E7350" t="s">
        <v>153</v>
      </c>
      <c r="F7350" t="s">
        <v>20055</v>
      </c>
      <c r="G7350" t="s">
        <v>155</v>
      </c>
      <c r="H7350" t="s">
        <v>46</v>
      </c>
      <c r="I7350" t="s">
        <v>129</v>
      </c>
      <c r="J7350" t="s">
        <v>130</v>
      </c>
      <c r="K7350" t="s">
        <v>131</v>
      </c>
      <c r="L7350" t="s">
        <v>20056</v>
      </c>
      <c r="M7350" t="s">
        <v>20007</v>
      </c>
      <c r="N7350">
        <v>8.432222222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8.4322219999999994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2778677</v>
      </c>
      <c r="B7351">
        <v>1</v>
      </c>
      <c r="C7351" t="s">
        <v>77</v>
      </c>
      <c r="D7351" t="s">
        <v>113</v>
      </c>
      <c r="E7351" t="s">
        <v>222</v>
      </c>
      <c r="F7351" t="s">
        <v>357</v>
      </c>
      <c r="G7351" t="s">
        <v>344</v>
      </c>
      <c r="H7351" t="s">
        <v>47</v>
      </c>
      <c r="I7351" t="s">
        <v>129</v>
      </c>
      <c r="J7351" t="s">
        <v>130</v>
      </c>
      <c r="K7351" t="s">
        <v>142</v>
      </c>
      <c r="L7351" t="s">
        <v>20057</v>
      </c>
      <c r="M7351" t="s">
        <v>20058</v>
      </c>
      <c r="N7351">
        <v>5.6091666660000001</v>
      </c>
      <c r="O7351">
        <v>0</v>
      </c>
      <c r="P7351">
        <v>12</v>
      </c>
      <c r="Q7351">
        <v>5</v>
      </c>
      <c r="R7351">
        <v>234</v>
      </c>
      <c r="S7351">
        <v>23</v>
      </c>
      <c r="T7351">
        <v>431</v>
      </c>
      <c r="U7351">
        <v>0</v>
      </c>
      <c r="V7351">
        <v>67.31</v>
      </c>
      <c r="W7351">
        <v>28.045832999999998</v>
      </c>
      <c r="X7351">
        <v>1312.5450000000001</v>
      </c>
      <c r="Y7351">
        <v>129.01083299999999</v>
      </c>
      <c r="Z7351">
        <v>2417.5508329999998</v>
      </c>
    </row>
    <row r="7352" spans="1:26" x14ac:dyDescent="0.3">
      <c r="A7352">
        <v>2778673</v>
      </c>
      <c r="B7352">
        <v>1</v>
      </c>
      <c r="C7352" t="s">
        <v>76</v>
      </c>
      <c r="D7352" t="s">
        <v>106</v>
      </c>
      <c r="E7352" t="s">
        <v>153</v>
      </c>
      <c r="F7352" t="s">
        <v>20059</v>
      </c>
      <c r="G7352" t="s">
        <v>155</v>
      </c>
      <c r="H7352" t="s">
        <v>46</v>
      </c>
      <c r="I7352" t="s">
        <v>129</v>
      </c>
      <c r="J7352" t="s">
        <v>130</v>
      </c>
      <c r="K7352" t="s">
        <v>131</v>
      </c>
      <c r="L7352" t="s">
        <v>20060</v>
      </c>
      <c r="M7352" t="s">
        <v>20061</v>
      </c>
      <c r="N7352">
        <v>7.7933333329999996</v>
      </c>
      <c r="O7352">
        <v>0</v>
      </c>
      <c r="P7352">
        <v>2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15.586667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2778679</v>
      </c>
      <c r="B7353">
        <v>1</v>
      </c>
      <c r="C7353" t="s">
        <v>76</v>
      </c>
      <c r="D7353" t="s">
        <v>90</v>
      </c>
      <c r="E7353" t="s">
        <v>153</v>
      </c>
      <c r="F7353" t="s">
        <v>20062</v>
      </c>
      <c r="G7353" t="s">
        <v>155</v>
      </c>
      <c r="H7353" t="s">
        <v>46</v>
      </c>
      <c r="I7353" t="s">
        <v>129</v>
      </c>
      <c r="J7353" t="s">
        <v>130</v>
      </c>
      <c r="K7353" t="s">
        <v>131</v>
      </c>
      <c r="L7353" t="s">
        <v>20063</v>
      </c>
      <c r="M7353" t="s">
        <v>20064</v>
      </c>
      <c r="N7353">
        <v>3.2211111109999999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1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3.2211110000000001</v>
      </c>
    </row>
    <row r="7354" spans="1:26" x14ac:dyDescent="0.3">
      <c r="A7354">
        <v>2778676</v>
      </c>
      <c r="B7354">
        <v>1</v>
      </c>
      <c r="C7354" t="s">
        <v>76</v>
      </c>
      <c r="D7354" t="s">
        <v>89</v>
      </c>
      <c r="E7354" t="s">
        <v>222</v>
      </c>
      <c r="F7354" t="s">
        <v>5861</v>
      </c>
      <c r="G7354" t="s">
        <v>344</v>
      </c>
      <c r="H7354" t="s">
        <v>47</v>
      </c>
      <c r="I7354" t="s">
        <v>129</v>
      </c>
      <c r="J7354" t="s">
        <v>130</v>
      </c>
      <c r="K7354" t="s">
        <v>142</v>
      </c>
      <c r="L7354" t="s">
        <v>20065</v>
      </c>
      <c r="M7354" t="s">
        <v>20066</v>
      </c>
      <c r="N7354">
        <v>5.6619444440000004</v>
      </c>
      <c r="O7354">
        <v>5</v>
      </c>
      <c r="P7354">
        <v>2827</v>
      </c>
      <c r="Q7354">
        <v>0</v>
      </c>
      <c r="R7354">
        <v>0</v>
      </c>
      <c r="S7354">
        <v>0</v>
      </c>
      <c r="T7354">
        <v>0</v>
      </c>
      <c r="U7354">
        <v>28.309722000000001</v>
      </c>
      <c r="V7354">
        <v>16006.316943</v>
      </c>
      <c r="W7354">
        <v>0</v>
      </c>
      <c r="X7354">
        <v>0</v>
      </c>
      <c r="Y7354">
        <v>0</v>
      </c>
      <c r="Z7354">
        <v>0</v>
      </c>
    </row>
    <row r="7355" spans="1:26" x14ac:dyDescent="0.3">
      <c r="A7355">
        <v>2778548</v>
      </c>
      <c r="B7355">
        <v>2</v>
      </c>
      <c r="C7355" t="s">
        <v>76</v>
      </c>
      <c r="D7355" t="s">
        <v>93</v>
      </c>
      <c r="E7355" t="s">
        <v>167</v>
      </c>
      <c r="F7355" t="s">
        <v>20067</v>
      </c>
      <c r="G7355" t="s">
        <v>155</v>
      </c>
      <c r="H7355" t="s">
        <v>46</v>
      </c>
      <c r="I7355" t="s">
        <v>129</v>
      </c>
      <c r="J7355" t="s">
        <v>130</v>
      </c>
      <c r="K7355" t="s">
        <v>131</v>
      </c>
      <c r="L7355" t="s">
        <v>19911</v>
      </c>
      <c r="M7355" t="s">
        <v>20068</v>
      </c>
      <c r="N7355">
        <v>0.893055555</v>
      </c>
      <c r="O7355">
        <v>0</v>
      </c>
      <c r="P7355">
        <v>309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275.95416599999999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2778678</v>
      </c>
      <c r="B7356">
        <v>1</v>
      </c>
      <c r="C7356" t="s">
        <v>76</v>
      </c>
      <c r="D7356" t="s">
        <v>97</v>
      </c>
      <c r="E7356" t="s">
        <v>167</v>
      </c>
      <c r="F7356" t="s">
        <v>17845</v>
      </c>
      <c r="G7356" t="s">
        <v>160</v>
      </c>
      <c r="H7356" t="s">
        <v>46</v>
      </c>
      <c r="I7356" t="s">
        <v>129</v>
      </c>
      <c r="J7356" t="s">
        <v>130</v>
      </c>
      <c r="K7356" t="s">
        <v>131</v>
      </c>
      <c r="L7356" t="s">
        <v>20069</v>
      </c>
      <c r="M7356" t="s">
        <v>20070</v>
      </c>
      <c r="N7356">
        <v>1.576944444</v>
      </c>
      <c r="O7356">
        <v>0</v>
      </c>
      <c r="P7356">
        <v>145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228.65694400000001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2778681</v>
      </c>
      <c r="B7357">
        <v>1</v>
      </c>
      <c r="C7357" t="s">
        <v>76</v>
      </c>
      <c r="D7357" t="s">
        <v>78</v>
      </c>
      <c r="E7357" t="s">
        <v>167</v>
      </c>
      <c r="F7357" t="s">
        <v>20071</v>
      </c>
      <c r="G7357" t="s">
        <v>160</v>
      </c>
      <c r="H7357" t="s">
        <v>46</v>
      </c>
      <c r="I7357" t="s">
        <v>129</v>
      </c>
      <c r="J7357" t="s">
        <v>130</v>
      </c>
      <c r="K7357" t="s">
        <v>131</v>
      </c>
      <c r="L7357" t="s">
        <v>20072</v>
      </c>
      <c r="M7357" t="s">
        <v>20073</v>
      </c>
      <c r="N7357">
        <v>2.8280555550000002</v>
      </c>
      <c r="O7357">
        <v>0</v>
      </c>
      <c r="P7357">
        <v>576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1628.96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2778685</v>
      </c>
      <c r="B7358">
        <v>1</v>
      </c>
      <c r="C7358" t="s">
        <v>77</v>
      </c>
      <c r="D7358" t="s">
        <v>108</v>
      </c>
      <c r="E7358" t="s">
        <v>153</v>
      </c>
      <c r="F7358" t="s">
        <v>20074</v>
      </c>
      <c r="G7358" t="s">
        <v>206</v>
      </c>
      <c r="H7358" t="s">
        <v>46</v>
      </c>
      <c r="I7358" t="s">
        <v>129</v>
      </c>
      <c r="J7358" t="s">
        <v>130</v>
      </c>
      <c r="K7358" t="s">
        <v>131</v>
      </c>
      <c r="L7358" t="s">
        <v>20075</v>
      </c>
      <c r="M7358" t="s">
        <v>20076</v>
      </c>
      <c r="N7358">
        <v>1.7413888879999999</v>
      </c>
      <c r="O7358">
        <v>0</v>
      </c>
      <c r="P7358">
        <v>1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1.7413890000000001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2778687</v>
      </c>
      <c r="B7359">
        <v>1</v>
      </c>
      <c r="C7359" t="s">
        <v>77</v>
      </c>
      <c r="D7359" t="s">
        <v>124</v>
      </c>
      <c r="E7359" t="s">
        <v>158</v>
      </c>
      <c r="F7359" t="s">
        <v>20077</v>
      </c>
      <c r="G7359" t="s">
        <v>348</v>
      </c>
      <c r="H7359" t="s">
        <v>47</v>
      </c>
      <c r="I7359" t="s">
        <v>129</v>
      </c>
      <c r="J7359" t="s">
        <v>130</v>
      </c>
      <c r="K7359" t="s">
        <v>142</v>
      </c>
      <c r="L7359" t="s">
        <v>20078</v>
      </c>
      <c r="M7359" t="s">
        <v>20079</v>
      </c>
      <c r="N7359">
        <v>1.7341666659999999</v>
      </c>
      <c r="O7359">
        <v>16</v>
      </c>
      <c r="P7359">
        <v>585</v>
      </c>
      <c r="Q7359">
        <v>0</v>
      </c>
      <c r="R7359">
        <v>0</v>
      </c>
      <c r="S7359">
        <v>0</v>
      </c>
      <c r="T7359">
        <v>0</v>
      </c>
      <c r="U7359">
        <v>27.746666999999999</v>
      </c>
      <c r="V7359">
        <v>1014.4875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2778690</v>
      </c>
      <c r="B7360">
        <v>1</v>
      </c>
      <c r="C7360" t="s">
        <v>77</v>
      </c>
      <c r="D7360" t="s">
        <v>113</v>
      </c>
      <c r="E7360" t="s">
        <v>222</v>
      </c>
      <c r="F7360" t="s">
        <v>20080</v>
      </c>
      <c r="G7360" t="s">
        <v>344</v>
      </c>
      <c r="H7360" t="s">
        <v>47</v>
      </c>
      <c r="I7360" t="s">
        <v>129</v>
      </c>
      <c r="J7360" t="s">
        <v>130</v>
      </c>
      <c r="K7360" t="s">
        <v>142</v>
      </c>
      <c r="L7360" t="s">
        <v>20081</v>
      </c>
      <c r="M7360" t="s">
        <v>20082</v>
      </c>
      <c r="N7360">
        <v>5.0938888880000004</v>
      </c>
      <c r="O7360">
        <v>0</v>
      </c>
      <c r="P7360">
        <v>0</v>
      </c>
      <c r="Q7360">
        <v>30</v>
      </c>
      <c r="R7360">
        <v>856</v>
      </c>
      <c r="S7360">
        <v>29</v>
      </c>
      <c r="T7360">
        <v>709</v>
      </c>
      <c r="U7360">
        <v>0</v>
      </c>
      <c r="V7360">
        <v>0</v>
      </c>
      <c r="W7360">
        <v>152.816667</v>
      </c>
      <c r="X7360">
        <v>4360.368888</v>
      </c>
      <c r="Y7360">
        <v>147.72277800000001</v>
      </c>
      <c r="Z7360">
        <v>3611.5672220000001</v>
      </c>
    </row>
    <row r="7361" spans="1:26" x14ac:dyDescent="0.3">
      <c r="A7361">
        <v>2778693</v>
      </c>
      <c r="B7361">
        <v>1</v>
      </c>
      <c r="C7361" t="s">
        <v>77</v>
      </c>
      <c r="D7361" t="s">
        <v>124</v>
      </c>
      <c r="E7361" t="s">
        <v>158</v>
      </c>
      <c r="F7361" t="s">
        <v>747</v>
      </c>
      <c r="G7361" t="s">
        <v>199</v>
      </c>
      <c r="H7361" t="s">
        <v>47</v>
      </c>
      <c r="I7361" t="s">
        <v>129</v>
      </c>
      <c r="J7361" t="s">
        <v>130</v>
      </c>
      <c r="K7361" t="s">
        <v>131</v>
      </c>
      <c r="L7361" t="s">
        <v>20083</v>
      </c>
      <c r="M7361" t="s">
        <v>20084</v>
      </c>
      <c r="N7361">
        <v>4.5405555550000001</v>
      </c>
      <c r="O7361">
        <v>68</v>
      </c>
      <c r="P7361">
        <v>40</v>
      </c>
      <c r="Q7361">
        <v>0</v>
      </c>
      <c r="R7361">
        <v>0</v>
      </c>
      <c r="S7361">
        <v>0</v>
      </c>
      <c r="T7361">
        <v>0</v>
      </c>
      <c r="U7361">
        <v>308.75777799999997</v>
      </c>
      <c r="V7361">
        <v>181.62222199999999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2778695</v>
      </c>
      <c r="B7362">
        <v>1</v>
      </c>
      <c r="C7362" t="s">
        <v>77</v>
      </c>
      <c r="D7362" t="s">
        <v>118</v>
      </c>
      <c r="E7362" t="s">
        <v>158</v>
      </c>
      <c r="F7362" t="s">
        <v>5131</v>
      </c>
      <c r="G7362" t="s">
        <v>199</v>
      </c>
      <c r="H7362" t="s">
        <v>47</v>
      </c>
      <c r="I7362" t="s">
        <v>129</v>
      </c>
      <c r="J7362" t="s">
        <v>130</v>
      </c>
      <c r="K7362" t="s">
        <v>131</v>
      </c>
      <c r="L7362" t="s">
        <v>20085</v>
      </c>
      <c r="M7362" t="s">
        <v>20086</v>
      </c>
      <c r="N7362">
        <v>9.5000000000000001E-2</v>
      </c>
      <c r="O7362">
        <v>0</v>
      </c>
      <c r="P7362">
        <v>1</v>
      </c>
      <c r="Q7362">
        <v>0</v>
      </c>
      <c r="R7362">
        <v>0</v>
      </c>
      <c r="S7362">
        <v>50</v>
      </c>
      <c r="T7362">
        <v>463</v>
      </c>
      <c r="U7362">
        <v>0</v>
      </c>
      <c r="V7362">
        <v>9.5000000000000001E-2</v>
      </c>
      <c r="W7362">
        <v>0</v>
      </c>
      <c r="X7362">
        <v>0</v>
      </c>
      <c r="Y7362">
        <v>4.75</v>
      </c>
      <c r="Z7362">
        <v>43.984999999999999</v>
      </c>
    </row>
    <row r="7363" spans="1:26" x14ac:dyDescent="0.3">
      <c r="A7363">
        <v>2778697</v>
      </c>
      <c r="B7363">
        <v>1</v>
      </c>
      <c r="C7363" t="s">
        <v>77</v>
      </c>
      <c r="D7363" t="s">
        <v>118</v>
      </c>
      <c r="E7363" t="s">
        <v>163</v>
      </c>
      <c r="F7363" t="s">
        <v>20087</v>
      </c>
      <c r="G7363" t="s">
        <v>199</v>
      </c>
      <c r="H7363" t="s">
        <v>47</v>
      </c>
      <c r="I7363" t="s">
        <v>129</v>
      </c>
      <c r="J7363" t="s">
        <v>130</v>
      </c>
      <c r="K7363" t="s">
        <v>131</v>
      </c>
      <c r="L7363" t="s">
        <v>20088</v>
      </c>
      <c r="M7363" t="s">
        <v>20089</v>
      </c>
      <c r="N7363">
        <v>0.341388888</v>
      </c>
      <c r="O7363">
        <v>0</v>
      </c>
      <c r="P7363">
        <v>2420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826.16110900000001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2778706</v>
      </c>
      <c r="B7364">
        <v>1</v>
      </c>
      <c r="C7364" t="s">
        <v>76</v>
      </c>
      <c r="D7364" t="s">
        <v>99</v>
      </c>
      <c r="E7364" t="s">
        <v>158</v>
      </c>
      <c r="F7364" t="s">
        <v>20044</v>
      </c>
      <c r="G7364" t="s">
        <v>199</v>
      </c>
      <c r="H7364" t="s">
        <v>47</v>
      </c>
      <c r="I7364" t="s">
        <v>129</v>
      </c>
      <c r="J7364" t="s">
        <v>130</v>
      </c>
      <c r="K7364" t="s">
        <v>131</v>
      </c>
      <c r="L7364" t="s">
        <v>20090</v>
      </c>
      <c r="M7364" t="s">
        <v>20091</v>
      </c>
      <c r="N7364">
        <v>7.4344444440000004</v>
      </c>
      <c r="O7364">
        <v>17</v>
      </c>
      <c r="P7364">
        <v>7</v>
      </c>
      <c r="Q7364">
        <v>0</v>
      </c>
      <c r="R7364">
        <v>0</v>
      </c>
      <c r="S7364">
        <v>0</v>
      </c>
      <c r="T7364">
        <v>0</v>
      </c>
      <c r="U7364">
        <v>126.38555599999999</v>
      </c>
      <c r="V7364">
        <v>52.041111000000001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2778702</v>
      </c>
      <c r="B7365">
        <v>1</v>
      </c>
      <c r="C7365" t="s">
        <v>76</v>
      </c>
      <c r="D7365" t="s">
        <v>90</v>
      </c>
      <c r="E7365" t="s">
        <v>126</v>
      </c>
      <c r="F7365" t="s">
        <v>20092</v>
      </c>
      <c r="G7365" t="s">
        <v>160</v>
      </c>
      <c r="H7365" t="s">
        <v>46</v>
      </c>
      <c r="I7365" t="s">
        <v>129</v>
      </c>
      <c r="J7365" t="s">
        <v>130</v>
      </c>
      <c r="K7365" t="s">
        <v>131</v>
      </c>
      <c r="L7365" t="s">
        <v>20093</v>
      </c>
      <c r="M7365" t="s">
        <v>20094</v>
      </c>
      <c r="N7365">
        <v>0.99944444399999999</v>
      </c>
      <c r="O7365">
        <v>0</v>
      </c>
      <c r="P7365">
        <v>266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265.85222199999998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2778703</v>
      </c>
      <c r="B7366">
        <v>1</v>
      </c>
      <c r="C7366" t="s">
        <v>77</v>
      </c>
      <c r="D7366" t="s">
        <v>117</v>
      </c>
      <c r="E7366" t="s">
        <v>158</v>
      </c>
      <c r="F7366" t="s">
        <v>2823</v>
      </c>
      <c r="G7366" t="s">
        <v>199</v>
      </c>
      <c r="H7366" t="s">
        <v>47</v>
      </c>
      <c r="I7366" t="s">
        <v>129</v>
      </c>
      <c r="J7366" t="s">
        <v>130</v>
      </c>
      <c r="K7366" t="s">
        <v>131</v>
      </c>
      <c r="L7366" t="s">
        <v>20095</v>
      </c>
      <c r="M7366" t="s">
        <v>20096</v>
      </c>
      <c r="N7366">
        <v>0.1275</v>
      </c>
      <c r="O7366">
        <v>0</v>
      </c>
      <c r="P7366">
        <v>0</v>
      </c>
      <c r="Q7366">
        <v>1</v>
      </c>
      <c r="R7366">
        <v>82</v>
      </c>
      <c r="S7366">
        <v>9</v>
      </c>
      <c r="T7366">
        <v>280</v>
      </c>
      <c r="U7366">
        <v>0</v>
      </c>
      <c r="V7366">
        <v>0</v>
      </c>
      <c r="W7366">
        <v>0.1275</v>
      </c>
      <c r="X7366">
        <v>10.455</v>
      </c>
      <c r="Y7366">
        <v>1.1475</v>
      </c>
      <c r="Z7366">
        <v>35.700000000000003</v>
      </c>
    </row>
    <row r="7367" spans="1:26" x14ac:dyDescent="0.3">
      <c r="A7367">
        <v>2778708</v>
      </c>
      <c r="B7367">
        <v>1</v>
      </c>
      <c r="C7367" t="s">
        <v>77</v>
      </c>
      <c r="D7367" t="s">
        <v>124</v>
      </c>
      <c r="E7367" t="s">
        <v>126</v>
      </c>
      <c r="F7367" t="s">
        <v>20097</v>
      </c>
      <c r="G7367" t="s">
        <v>128</v>
      </c>
      <c r="H7367" t="s">
        <v>46</v>
      </c>
      <c r="I7367" t="s">
        <v>129</v>
      </c>
      <c r="J7367" t="s">
        <v>130</v>
      </c>
      <c r="K7367" t="s">
        <v>131</v>
      </c>
      <c r="L7367" t="s">
        <v>20098</v>
      </c>
      <c r="M7367" t="s">
        <v>20099</v>
      </c>
      <c r="N7367">
        <v>8.6863888879999998</v>
      </c>
      <c r="O7367">
        <v>0</v>
      </c>
      <c r="P7367">
        <v>15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130.29583299999999</v>
      </c>
      <c r="W7367">
        <v>0</v>
      </c>
      <c r="X7367">
        <v>0</v>
      </c>
      <c r="Y7367">
        <v>0</v>
      </c>
      <c r="Z7367">
        <v>0</v>
      </c>
    </row>
    <row r="7368" spans="1:26" x14ac:dyDescent="0.3">
      <c r="A7368">
        <v>2778713</v>
      </c>
      <c r="B7368">
        <v>1</v>
      </c>
      <c r="C7368" t="s">
        <v>77</v>
      </c>
      <c r="D7368" t="s">
        <v>116</v>
      </c>
      <c r="E7368" t="s">
        <v>126</v>
      </c>
      <c r="F7368" t="s">
        <v>20100</v>
      </c>
      <c r="G7368" t="s">
        <v>160</v>
      </c>
      <c r="H7368" t="s">
        <v>46</v>
      </c>
      <c r="I7368" t="s">
        <v>129</v>
      </c>
      <c r="J7368" t="s">
        <v>130</v>
      </c>
      <c r="K7368" t="s">
        <v>131</v>
      </c>
      <c r="L7368" t="s">
        <v>20101</v>
      </c>
      <c r="M7368" t="s">
        <v>20102</v>
      </c>
      <c r="N7368">
        <v>0.96416666600000001</v>
      </c>
      <c r="O7368">
        <v>0</v>
      </c>
      <c r="P7368">
        <v>58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55.921666999999999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2778714</v>
      </c>
      <c r="B7369">
        <v>1</v>
      </c>
      <c r="C7369" t="s">
        <v>76</v>
      </c>
      <c r="D7369" t="s">
        <v>81</v>
      </c>
      <c r="E7369" t="s">
        <v>145</v>
      </c>
      <c r="F7369" t="s">
        <v>14621</v>
      </c>
      <c r="G7369" t="s">
        <v>128</v>
      </c>
      <c r="H7369" t="s">
        <v>46</v>
      </c>
      <c r="I7369" t="s">
        <v>129</v>
      </c>
      <c r="J7369" t="s">
        <v>130</v>
      </c>
      <c r="K7369" t="s">
        <v>131</v>
      </c>
      <c r="L7369" t="s">
        <v>20103</v>
      </c>
      <c r="M7369" t="s">
        <v>20104</v>
      </c>
      <c r="N7369">
        <v>7.4752777769999996</v>
      </c>
      <c r="O7369">
        <v>0</v>
      </c>
      <c r="P7369">
        <v>88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657.82444399999997</v>
      </c>
      <c r="W7369">
        <v>0</v>
      </c>
      <c r="X7369">
        <v>0</v>
      </c>
      <c r="Y7369">
        <v>0</v>
      </c>
      <c r="Z7369">
        <v>0</v>
      </c>
    </row>
    <row r="7370" spans="1:26" x14ac:dyDescent="0.3">
      <c r="A7370">
        <v>2778725</v>
      </c>
      <c r="B7370">
        <v>1</v>
      </c>
      <c r="C7370" t="s">
        <v>76</v>
      </c>
      <c r="D7370" t="s">
        <v>78</v>
      </c>
      <c r="E7370" t="s">
        <v>153</v>
      </c>
      <c r="F7370" t="s">
        <v>20105</v>
      </c>
      <c r="G7370" t="s">
        <v>249</v>
      </c>
      <c r="H7370" t="s">
        <v>46</v>
      </c>
      <c r="I7370" t="s">
        <v>129</v>
      </c>
      <c r="J7370" t="s">
        <v>130</v>
      </c>
      <c r="K7370" t="s">
        <v>131</v>
      </c>
      <c r="L7370" t="s">
        <v>20106</v>
      </c>
      <c r="M7370" t="s">
        <v>20107</v>
      </c>
      <c r="N7370">
        <v>4.0858333330000001</v>
      </c>
      <c r="O7370">
        <v>0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4.085833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2778719</v>
      </c>
      <c r="B7371">
        <v>1</v>
      </c>
      <c r="C7371" t="s">
        <v>76</v>
      </c>
      <c r="D7371" t="s">
        <v>84</v>
      </c>
      <c r="E7371" t="s">
        <v>167</v>
      </c>
      <c r="F7371" t="s">
        <v>20108</v>
      </c>
      <c r="G7371" t="s">
        <v>195</v>
      </c>
      <c r="H7371" t="s">
        <v>46</v>
      </c>
      <c r="I7371" t="s">
        <v>129</v>
      </c>
      <c r="J7371" t="s">
        <v>130</v>
      </c>
      <c r="K7371" t="s">
        <v>131</v>
      </c>
      <c r="L7371" t="s">
        <v>20109</v>
      </c>
      <c r="M7371" t="s">
        <v>20110</v>
      </c>
      <c r="N7371">
        <v>2.3416666660000001</v>
      </c>
      <c r="O7371">
        <v>0</v>
      </c>
      <c r="P7371">
        <v>397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929.64166599999999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2778722</v>
      </c>
      <c r="B7372">
        <v>1</v>
      </c>
      <c r="C7372" t="s">
        <v>77</v>
      </c>
      <c r="D7372" t="s">
        <v>109</v>
      </c>
      <c r="E7372" t="s">
        <v>158</v>
      </c>
      <c r="F7372" t="s">
        <v>20111</v>
      </c>
      <c r="G7372" t="s">
        <v>199</v>
      </c>
      <c r="H7372" t="s">
        <v>47</v>
      </c>
      <c r="I7372" t="s">
        <v>129</v>
      </c>
      <c r="J7372" t="s">
        <v>130</v>
      </c>
      <c r="K7372" t="s">
        <v>131</v>
      </c>
      <c r="L7372" t="s">
        <v>20112</v>
      </c>
      <c r="M7372" t="s">
        <v>20113</v>
      </c>
      <c r="N7372">
        <v>0.401388888</v>
      </c>
      <c r="O7372">
        <v>20</v>
      </c>
      <c r="P7372">
        <v>93</v>
      </c>
      <c r="Q7372">
        <v>0</v>
      </c>
      <c r="R7372">
        <v>0</v>
      </c>
      <c r="S7372">
        <v>0</v>
      </c>
      <c r="T7372">
        <v>0</v>
      </c>
      <c r="U7372">
        <v>8.0277779999999996</v>
      </c>
      <c r="V7372">
        <v>37.329166999999998</v>
      </c>
      <c r="W7372">
        <v>0</v>
      </c>
      <c r="X7372">
        <v>0</v>
      </c>
      <c r="Y7372">
        <v>0</v>
      </c>
      <c r="Z7372">
        <v>0</v>
      </c>
    </row>
    <row r="7373" spans="1:26" x14ac:dyDescent="0.3">
      <c r="A7373">
        <v>2778736</v>
      </c>
      <c r="B7373">
        <v>1</v>
      </c>
      <c r="C7373" t="s">
        <v>76</v>
      </c>
      <c r="D7373" t="s">
        <v>92</v>
      </c>
      <c r="E7373" t="s">
        <v>153</v>
      </c>
      <c r="F7373" t="s">
        <v>13412</v>
      </c>
      <c r="G7373" t="s">
        <v>155</v>
      </c>
      <c r="H7373" t="s">
        <v>46</v>
      </c>
      <c r="I7373" t="s">
        <v>129</v>
      </c>
      <c r="J7373" t="s">
        <v>130</v>
      </c>
      <c r="K7373" t="s">
        <v>131</v>
      </c>
      <c r="L7373" t="s">
        <v>20114</v>
      </c>
      <c r="M7373" t="s">
        <v>20115</v>
      </c>
      <c r="N7373">
        <v>7.244444444</v>
      </c>
      <c r="O7373">
        <v>0</v>
      </c>
      <c r="P7373">
        <v>0</v>
      </c>
      <c r="Q7373">
        <v>0</v>
      </c>
      <c r="R7373">
        <v>1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7.2444439999999997</v>
      </c>
      <c r="Y7373">
        <v>0</v>
      </c>
      <c r="Z7373">
        <v>0</v>
      </c>
    </row>
    <row r="7374" spans="1:26" x14ac:dyDescent="0.3">
      <c r="A7374">
        <v>2778728</v>
      </c>
      <c r="B7374">
        <v>1</v>
      </c>
      <c r="C7374" t="s">
        <v>76</v>
      </c>
      <c r="D7374" t="s">
        <v>84</v>
      </c>
      <c r="E7374" t="s">
        <v>167</v>
      </c>
      <c r="F7374" t="s">
        <v>20116</v>
      </c>
      <c r="G7374" t="s">
        <v>160</v>
      </c>
      <c r="H7374" t="s">
        <v>46</v>
      </c>
      <c r="I7374" t="s">
        <v>129</v>
      </c>
      <c r="J7374" t="s">
        <v>130</v>
      </c>
      <c r="K7374" t="s">
        <v>131</v>
      </c>
      <c r="L7374" t="s">
        <v>20117</v>
      </c>
      <c r="M7374" t="s">
        <v>20118</v>
      </c>
      <c r="N7374">
        <v>0.258333333</v>
      </c>
      <c r="O7374">
        <v>0</v>
      </c>
      <c r="P7374">
        <v>896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231.466666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2778750</v>
      </c>
      <c r="B7375">
        <v>1</v>
      </c>
      <c r="C7375" t="s">
        <v>77</v>
      </c>
      <c r="D7375" t="s">
        <v>124</v>
      </c>
      <c r="E7375" t="s">
        <v>153</v>
      </c>
      <c r="F7375" t="s">
        <v>20119</v>
      </c>
      <c r="G7375" t="s">
        <v>155</v>
      </c>
      <c r="H7375" t="s">
        <v>46</v>
      </c>
      <c r="I7375" t="s">
        <v>129</v>
      </c>
      <c r="J7375" t="s">
        <v>130</v>
      </c>
      <c r="K7375" t="s">
        <v>131</v>
      </c>
      <c r="L7375" t="s">
        <v>20120</v>
      </c>
      <c r="M7375" t="s">
        <v>20121</v>
      </c>
      <c r="N7375">
        <v>3.3177777769999999</v>
      </c>
      <c r="O7375">
        <v>0</v>
      </c>
      <c r="P7375">
        <v>5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16.588889000000002</v>
      </c>
      <c r="W7375">
        <v>0</v>
      </c>
      <c r="X7375">
        <v>0</v>
      </c>
      <c r="Y7375">
        <v>0</v>
      </c>
      <c r="Z7375">
        <v>0</v>
      </c>
    </row>
    <row r="7376" spans="1:26" x14ac:dyDescent="0.3">
      <c r="A7376">
        <v>2778743</v>
      </c>
      <c r="B7376">
        <v>1</v>
      </c>
      <c r="C7376" t="s">
        <v>77</v>
      </c>
      <c r="D7376" t="s">
        <v>117</v>
      </c>
      <c r="E7376" t="s">
        <v>163</v>
      </c>
      <c r="F7376" t="s">
        <v>20122</v>
      </c>
      <c r="G7376" t="s">
        <v>264</v>
      </c>
      <c r="H7376" t="s">
        <v>47</v>
      </c>
      <c r="I7376" t="s">
        <v>129</v>
      </c>
      <c r="J7376" t="s">
        <v>130</v>
      </c>
      <c r="K7376" t="s">
        <v>131</v>
      </c>
      <c r="L7376" t="s">
        <v>20123</v>
      </c>
      <c r="M7376" t="s">
        <v>20124</v>
      </c>
      <c r="N7376">
        <v>1.2175</v>
      </c>
      <c r="O7376">
        <v>0</v>
      </c>
      <c r="P7376">
        <v>0</v>
      </c>
      <c r="Q7376">
        <v>0</v>
      </c>
      <c r="R7376">
        <v>33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40.177500000000002</v>
      </c>
      <c r="Y7376">
        <v>0</v>
      </c>
      <c r="Z7376">
        <v>0</v>
      </c>
    </row>
    <row r="7377" spans="1:26" x14ac:dyDescent="0.3">
      <c r="A7377">
        <v>2778800</v>
      </c>
      <c r="B7377">
        <v>1</v>
      </c>
      <c r="C7377" t="s">
        <v>77</v>
      </c>
      <c r="D7377" t="s">
        <v>109</v>
      </c>
      <c r="E7377" t="s">
        <v>158</v>
      </c>
      <c r="F7377" t="s">
        <v>20125</v>
      </c>
      <c r="G7377" t="s">
        <v>199</v>
      </c>
      <c r="H7377" t="s">
        <v>47</v>
      </c>
      <c r="I7377" t="s">
        <v>129</v>
      </c>
      <c r="J7377" t="s">
        <v>130</v>
      </c>
      <c r="K7377" t="s">
        <v>131</v>
      </c>
      <c r="L7377" t="s">
        <v>20126</v>
      </c>
      <c r="M7377" t="s">
        <v>20127</v>
      </c>
      <c r="N7377">
        <v>1.4613888880000001</v>
      </c>
      <c r="O7377">
        <v>14</v>
      </c>
      <c r="P7377">
        <v>341</v>
      </c>
      <c r="Q7377">
        <v>0</v>
      </c>
      <c r="R7377">
        <v>0</v>
      </c>
      <c r="S7377">
        <v>0</v>
      </c>
      <c r="T7377">
        <v>0</v>
      </c>
      <c r="U7377">
        <v>20.459444000000001</v>
      </c>
      <c r="V7377">
        <v>498.33361100000002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2778756</v>
      </c>
      <c r="B7378">
        <v>1</v>
      </c>
      <c r="C7378" t="s">
        <v>77</v>
      </c>
      <c r="D7378" t="s">
        <v>109</v>
      </c>
      <c r="E7378" t="s">
        <v>222</v>
      </c>
      <c r="F7378" t="s">
        <v>2850</v>
      </c>
      <c r="G7378" t="s">
        <v>199</v>
      </c>
      <c r="H7378" t="s">
        <v>47</v>
      </c>
      <c r="I7378" t="s">
        <v>129</v>
      </c>
      <c r="J7378" t="s">
        <v>130</v>
      </c>
      <c r="K7378" t="s">
        <v>131</v>
      </c>
      <c r="L7378" t="s">
        <v>20128</v>
      </c>
      <c r="M7378" t="s">
        <v>20129</v>
      </c>
      <c r="N7378">
        <v>0.70611111100000001</v>
      </c>
      <c r="O7378">
        <v>66</v>
      </c>
      <c r="P7378">
        <v>431</v>
      </c>
      <c r="Q7378">
        <v>0</v>
      </c>
      <c r="R7378">
        <v>0</v>
      </c>
      <c r="S7378">
        <v>0</v>
      </c>
      <c r="T7378">
        <v>0</v>
      </c>
      <c r="U7378">
        <v>46.603332999999999</v>
      </c>
      <c r="V7378">
        <v>304.333889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2778765</v>
      </c>
      <c r="B7379">
        <v>1</v>
      </c>
      <c r="C7379" t="s">
        <v>76</v>
      </c>
      <c r="D7379" t="s">
        <v>101</v>
      </c>
      <c r="E7379" t="s">
        <v>222</v>
      </c>
      <c r="F7379" t="s">
        <v>20130</v>
      </c>
      <c r="G7379" t="s">
        <v>344</v>
      </c>
      <c r="H7379" t="s">
        <v>47</v>
      </c>
      <c r="I7379" t="s">
        <v>129</v>
      </c>
      <c r="J7379" t="s">
        <v>130</v>
      </c>
      <c r="K7379" t="s">
        <v>142</v>
      </c>
      <c r="L7379" t="s">
        <v>20131</v>
      </c>
      <c r="M7379" t="s">
        <v>20132</v>
      </c>
      <c r="N7379">
        <v>3.448611111</v>
      </c>
      <c r="O7379">
        <v>45</v>
      </c>
      <c r="P7379">
        <v>201</v>
      </c>
      <c r="Q7379">
        <v>0</v>
      </c>
      <c r="R7379">
        <v>0</v>
      </c>
      <c r="S7379">
        <v>0</v>
      </c>
      <c r="T7379">
        <v>0</v>
      </c>
      <c r="U7379">
        <v>155.1875</v>
      </c>
      <c r="V7379">
        <v>693.17083300000002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2778878</v>
      </c>
      <c r="B7380">
        <v>1</v>
      </c>
      <c r="C7380" t="s">
        <v>76</v>
      </c>
      <c r="D7380" t="s">
        <v>101</v>
      </c>
      <c r="E7380" t="s">
        <v>222</v>
      </c>
      <c r="F7380" t="s">
        <v>12096</v>
      </c>
      <c r="G7380" t="s">
        <v>344</v>
      </c>
      <c r="H7380" t="s">
        <v>47</v>
      </c>
      <c r="I7380" t="s">
        <v>129</v>
      </c>
      <c r="J7380" t="s">
        <v>130</v>
      </c>
      <c r="K7380" t="s">
        <v>142</v>
      </c>
      <c r="L7380" t="s">
        <v>20131</v>
      </c>
      <c r="M7380" t="s">
        <v>20133</v>
      </c>
      <c r="N7380">
        <v>3.45</v>
      </c>
      <c r="O7380">
        <v>14</v>
      </c>
      <c r="P7380">
        <v>1474</v>
      </c>
      <c r="Q7380">
        <v>0</v>
      </c>
      <c r="R7380">
        <v>0</v>
      </c>
      <c r="S7380">
        <v>0</v>
      </c>
      <c r="T7380">
        <v>0</v>
      </c>
      <c r="U7380">
        <v>48.3</v>
      </c>
      <c r="V7380">
        <v>5085.3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2778799</v>
      </c>
      <c r="B7381">
        <v>1</v>
      </c>
      <c r="C7381" t="s">
        <v>76</v>
      </c>
      <c r="D7381" t="s">
        <v>98</v>
      </c>
      <c r="E7381" t="s">
        <v>153</v>
      </c>
      <c r="F7381" t="s">
        <v>20134</v>
      </c>
      <c r="G7381" t="s">
        <v>206</v>
      </c>
      <c r="H7381" t="s">
        <v>46</v>
      </c>
      <c r="I7381" t="s">
        <v>129</v>
      </c>
      <c r="J7381" t="s">
        <v>130</v>
      </c>
      <c r="K7381" t="s">
        <v>131</v>
      </c>
      <c r="L7381" t="s">
        <v>20135</v>
      </c>
      <c r="M7381" t="s">
        <v>20136</v>
      </c>
      <c r="N7381">
        <v>2.0674999999999999</v>
      </c>
      <c r="O7381">
        <v>0</v>
      </c>
      <c r="P7381">
        <v>0</v>
      </c>
      <c r="Q7381">
        <v>0</v>
      </c>
      <c r="R7381">
        <v>1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2.0674999999999999</v>
      </c>
      <c r="Y7381">
        <v>0</v>
      </c>
      <c r="Z7381">
        <v>0</v>
      </c>
    </row>
    <row r="7382" spans="1:26" x14ac:dyDescent="0.3">
      <c r="A7382">
        <v>2778763</v>
      </c>
      <c r="B7382">
        <v>1</v>
      </c>
      <c r="C7382" t="s">
        <v>76</v>
      </c>
      <c r="D7382" t="s">
        <v>103</v>
      </c>
      <c r="E7382" t="s">
        <v>158</v>
      </c>
      <c r="F7382" t="s">
        <v>20137</v>
      </c>
      <c r="G7382" t="s">
        <v>199</v>
      </c>
      <c r="H7382" t="s">
        <v>47</v>
      </c>
      <c r="I7382" t="s">
        <v>129</v>
      </c>
      <c r="J7382" t="s">
        <v>130</v>
      </c>
      <c r="K7382" t="s">
        <v>131</v>
      </c>
      <c r="L7382" t="s">
        <v>20138</v>
      </c>
      <c r="M7382" t="s">
        <v>20139</v>
      </c>
      <c r="N7382">
        <v>0.35833333299999998</v>
      </c>
      <c r="O7382">
        <v>0</v>
      </c>
      <c r="P7382">
        <v>0</v>
      </c>
      <c r="Q7382">
        <v>2</v>
      </c>
      <c r="R7382">
        <v>676</v>
      </c>
      <c r="S7382">
        <v>0</v>
      </c>
      <c r="T7382">
        <v>0</v>
      </c>
      <c r="U7382">
        <v>0</v>
      </c>
      <c r="V7382">
        <v>0</v>
      </c>
      <c r="W7382">
        <v>0.71666700000000005</v>
      </c>
      <c r="X7382">
        <v>242.23333299999999</v>
      </c>
      <c r="Y7382">
        <v>0</v>
      </c>
      <c r="Z7382">
        <v>0</v>
      </c>
    </row>
    <row r="7383" spans="1:26" x14ac:dyDescent="0.3">
      <c r="A7383">
        <v>2778780</v>
      </c>
      <c r="B7383">
        <v>1</v>
      </c>
      <c r="C7383" t="s">
        <v>76</v>
      </c>
      <c r="D7383" t="s">
        <v>92</v>
      </c>
      <c r="E7383" t="s">
        <v>153</v>
      </c>
      <c r="F7383" t="s">
        <v>20140</v>
      </c>
      <c r="G7383" t="s">
        <v>155</v>
      </c>
      <c r="H7383" t="s">
        <v>46</v>
      </c>
      <c r="I7383" t="s">
        <v>129</v>
      </c>
      <c r="J7383" t="s">
        <v>130</v>
      </c>
      <c r="K7383" t="s">
        <v>131</v>
      </c>
      <c r="L7383" t="s">
        <v>20141</v>
      </c>
      <c r="M7383" t="s">
        <v>20142</v>
      </c>
      <c r="N7383">
        <v>7.0794444439999999</v>
      </c>
      <c r="O7383">
        <v>0</v>
      </c>
      <c r="P7383">
        <v>0</v>
      </c>
      <c r="Q7383">
        <v>0</v>
      </c>
      <c r="R7383">
        <v>1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7.0794439999999996</v>
      </c>
      <c r="Y7383">
        <v>0</v>
      </c>
      <c r="Z7383">
        <v>0</v>
      </c>
    </row>
    <row r="7384" spans="1:26" x14ac:dyDescent="0.3">
      <c r="A7384">
        <v>2778786</v>
      </c>
      <c r="B7384">
        <v>1</v>
      </c>
      <c r="C7384" t="s">
        <v>76</v>
      </c>
      <c r="D7384" t="s">
        <v>96</v>
      </c>
      <c r="E7384" t="s">
        <v>158</v>
      </c>
      <c r="F7384" t="s">
        <v>20049</v>
      </c>
      <c r="G7384" t="s">
        <v>199</v>
      </c>
      <c r="H7384" t="s">
        <v>47</v>
      </c>
      <c r="I7384" t="s">
        <v>129</v>
      </c>
      <c r="J7384" t="s">
        <v>130</v>
      </c>
      <c r="K7384" t="s">
        <v>131</v>
      </c>
      <c r="L7384" t="s">
        <v>20143</v>
      </c>
      <c r="M7384" t="s">
        <v>20144</v>
      </c>
      <c r="N7384">
        <v>2.5380555550000001</v>
      </c>
      <c r="O7384">
        <v>199</v>
      </c>
      <c r="P7384">
        <v>616</v>
      </c>
      <c r="Q7384">
        <v>0</v>
      </c>
      <c r="R7384">
        <v>0</v>
      </c>
      <c r="S7384">
        <v>0</v>
      </c>
      <c r="T7384">
        <v>0</v>
      </c>
      <c r="U7384">
        <v>505.07305500000001</v>
      </c>
      <c r="V7384">
        <v>1563.4422219999999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2778773</v>
      </c>
      <c r="B7385">
        <v>1</v>
      </c>
      <c r="C7385" t="s">
        <v>76</v>
      </c>
      <c r="D7385" t="s">
        <v>89</v>
      </c>
      <c r="E7385" t="s">
        <v>222</v>
      </c>
      <c r="F7385" t="s">
        <v>20145</v>
      </c>
      <c r="G7385" t="s">
        <v>199</v>
      </c>
      <c r="H7385" t="s">
        <v>47</v>
      </c>
      <c r="I7385" t="s">
        <v>129</v>
      </c>
      <c r="J7385" t="s">
        <v>130</v>
      </c>
      <c r="K7385" t="s">
        <v>131</v>
      </c>
      <c r="L7385" t="s">
        <v>20146</v>
      </c>
      <c r="M7385" t="s">
        <v>20147</v>
      </c>
      <c r="N7385">
        <v>9.9444444000000007E-2</v>
      </c>
      <c r="O7385">
        <v>9</v>
      </c>
      <c r="P7385">
        <v>76</v>
      </c>
      <c r="Q7385">
        <v>1</v>
      </c>
      <c r="R7385">
        <v>1</v>
      </c>
      <c r="S7385">
        <v>9</v>
      </c>
      <c r="T7385">
        <v>569</v>
      </c>
      <c r="U7385">
        <v>0.89500000000000002</v>
      </c>
      <c r="V7385">
        <v>7.5577779999999999</v>
      </c>
      <c r="W7385">
        <v>9.9444000000000005E-2</v>
      </c>
      <c r="X7385">
        <v>9.9444000000000005E-2</v>
      </c>
      <c r="Y7385">
        <v>0.89500000000000002</v>
      </c>
      <c r="Z7385">
        <v>56.583888999999999</v>
      </c>
    </row>
    <row r="7386" spans="1:26" x14ac:dyDescent="0.3">
      <c r="A7386">
        <v>2778774</v>
      </c>
      <c r="B7386">
        <v>1</v>
      </c>
      <c r="C7386" t="s">
        <v>77</v>
      </c>
      <c r="D7386" t="s">
        <v>109</v>
      </c>
      <c r="E7386" t="s">
        <v>163</v>
      </c>
      <c r="F7386" t="s">
        <v>20148</v>
      </c>
      <c r="G7386" t="s">
        <v>348</v>
      </c>
      <c r="H7386" t="s">
        <v>47</v>
      </c>
      <c r="I7386" t="s">
        <v>129</v>
      </c>
      <c r="J7386" t="s">
        <v>130</v>
      </c>
      <c r="K7386" t="s">
        <v>142</v>
      </c>
      <c r="L7386" t="s">
        <v>20149</v>
      </c>
      <c r="M7386" t="s">
        <v>20150</v>
      </c>
      <c r="N7386">
        <v>1.7622222219999999</v>
      </c>
      <c r="O7386">
        <v>0</v>
      </c>
      <c r="P7386">
        <v>198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348.92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2778792</v>
      </c>
      <c r="B7387">
        <v>1</v>
      </c>
      <c r="C7387" t="s">
        <v>76</v>
      </c>
      <c r="D7387" t="s">
        <v>89</v>
      </c>
      <c r="E7387" t="s">
        <v>126</v>
      </c>
      <c r="F7387" t="s">
        <v>20151</v>
      </c>
      <c r="G7387" t="s">
        <v>128</v>
      </c>
      <c r="H7387" t="s">
        <v>46</v>
      </c>
      <c r="I7387" t="s">
        <v>129</v>
      </c>
      <c r="J7387" t="s">
        <v>130</v>
      </c>
      <c r="K7387" t="s">
        <v>131</v>
      </c>
      <c r="L7387" t="s">
        <v>20152</v>
      </c>
      <c r="M7387" t="s">
        <v>20153</v>
      </c>
      <c r="N7387">
        <v>3.2166666660000001</v>
      </c>
      <c r="O7387">
        <v>0</v>
      </c>
      <c r="P7387">
        <v>7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22.516667000000002</v>
      </c>
      <c r="W7387">
        <v>0</v>
      </c>
      <c r="X7387">
        <v>0</v>
      </c>
      <c r="Y7387">
        <v>0</v>
      </c>
      <c r="Z7387">
        <v>0</v>
      </c>
    </row>
    <row r="7388" spans="1:26" x14ac:dyDescent="0.3">
      <c r="A7388">
        <v>2778796</v>
      </c>
      <c r="B7388">
        <v>1</v>
      </c>
      <c r="C7388" t="s">
        <v>77</v>
      </c>
      <c r="D7388" t="s">
        <v>123</v>
      </c>
      <c r="E7388" t="s">
        <v>163</v>
      </c>
      <c r="F7388" t="s">
        <v>20154</v>
      </c>
      <c r="G7388" t="s">
        <v>199</v>
      </c>
      <c r="H7388" t="s">
        <v>47</v>
      </c>
      <c r="I7388" t="s">
        <v>129</v>
      </c>
      <c r="J7388" t="s">
        <v>130</v>
      </c>
      <c r="K7388" t="s">
        <v>131</v>
      </c>
      <c r="L7388" t="s">
        <v>20155</v>
      </c>
      <c r="M7388" t="s">
        <v>20156</v>
      </c>
      <c r="N7388">
        <v>1.571666666</v>
      </c>
      <c r="O7388">
        <v>0</v>
      </c>
      <c r="P7388">
        <v>1022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1606.2433329999999</v>
      </c>
      <c r="W7388">
        <v>0</v>
      </c>
      <c r="X7388">
        <v>0</v>
      </c>
      <c r="Y7388">
        <v>0</v>
      </c>
      <c r="Z7388">
        <v>0</v>
      </c>
    </row>
    <row r="7389" spans="1:26" x14ac:dyDescent="0.3">
      <c r="A7389">
        <v>2778798</v>
      </c>
      <c r="B7389">
        <v>1</v>
      </c>
      <c r="C7389" t="s">
        <v>76</v>
      </c>
      <c r="D7389" t="s">
        <v>84</v>
      </c>
      <c r="E7389" t="s">
        <v>167</v>
      </c>
      <c r="F7389" t="s">
        <v>20157</v>
      </c>
      <c r="G7389" t="s">
        <v>348</v>
      </c>
      <c r="H7389" t="s">
        <v>46</v>
      </c>
      <c r="I7389" t="s">
        <v>129</v>
      </c>
      <c r="J7389" t="s">
        <v>130</v>
      </c>
      <c r="K7389" t="s">
        <v>142</v>
      </c>
      <c r="L7389" t="s">
        <v>20158</v>
      </c>
      <c r="M7389" t="s">
        <v>20159</v>
      </c>
      <c r="N7389">
        <v>3.4449999999999998</v>
      </c>
      <c r="O7389">
        <v>0</v>
      </c>
      <c r="P7389">
        <v>751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2587.1950000000002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2778803</v>
      </c>
      <c r="B7390">
        <v>1</v>
      </c>
      <c r="C7390" t="s">
        <v>76</v>
      </c>
      <c r="D7390" t="s">
        <v>103</v>
      </c>
      <c r="E7390" t="s">
        <v>163</v>
      </c>
      <c r="F7390" t="s">
        <v>20160</v>
      </c>
      <c r="G7390" t="s">
        <v>160</v>
      </c>
      <c r="H7390" t="s">
        <v>47</v>
      </c>
      <c r="I7390" t="s">
        <v>129</v>
      </c>
      <c r="J7390" t="s">
        <v>130</v>
      </c>
      <c r="K7390" t="s">
        <v>131</v>
      </c>
      <c r="L7390" t="s">
        <v>20161</v>
      </c>
      <c r="M7390" t="s">
        <v>20162</v>
      </c>
      <c r="N7390">
        <v>0.30805555499999998</v>
      </c>
      <c r="O7390">
        <v>0</v>
      </c>
      <c r="P7390">
        <v>0</v>
      </c>
      <c r="Q7390">
        <v>0</v>
      </c>
      <c r="R7390">
        <v>658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202.70055500000001</v>
      </c>
      <c r="Y7390">
        <v>0</v>
      </c>
      <c r="Z7390">
        <v>0</v>
      </c>
    </row>
    <row r="7391" spans="1:26" x14ac:dyDescent="0.3">
      <c r="A7391">
        <v>2778816</v>
      </c>
      <c r="B7391">
        <v>1</v>
      </c>
      <c r="C7391" t="s">
        <v>76</v>
      </c>
      <c r="D7391" t="s">
        <v>92</v>
      </c>
      <c r="E7391" t="s">
        <v>163</v>
      </c>
      <c r="F7391" t="s">
        <v>20163</v>
      </c>
      <c r="G7391" t="s">
        <v>348</v>
      </c>
      <c r="H7391" t="s">
        <v>47</v>
      </c>
      <c r="I7391" t="s">
        <v>129</v>
      </c>
      <c r="J7391" t="s">
        <v>130</v>
      </c>
      <c r="K7391" t="s">
        <v>142</v>
      </c>
      <c r="L7391" t="s">
        <v>20164</v>
      </c>
      <c r="M7391" t="s">
        <v>20165</v>
      </c>
      <c r="N7391">
        <v>3.6522222219999998</v>
      </c>
      <c r="O7391">
        <v>0</v>
      </c>
      <c r="P7391">
        <v>0</v>
      </c>
      <c r="Q7391">
        <v>0</v>
      </c>
      <c r="R7391">
        <v>323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1179.667778</v>
      </c>
      <c r="Y7391">
        <v>0</v>
      </c>
      <c r="Z7391">
        <v>0</v>
      </c>
    </row>
    <row r="7392" spans="1:26" x14ac:dyDescent="0.3">
      <c r="A7392">
        <v>2778807</v>
      </c>
      <c r="B7392">
        <v>1</v>
      </c>
      <c r="C7392" t="s">
        <v>76</v>
      </c>
      <c r="D7392" t="s">
        <v>101</v>
      </c>
      <c r="E7392" t="s">
        <v>222</v>
      </c>
      <c r="F7392" t="s">
        <v>20166</v>
      </c>
      <c r="G7392" t="s">
        <v>2917</v>
      </c>
      <c r="H7392" t="s">
        <v>47</v>
      </c>
      <c r="I7392" t="s">
        <v>129</v>
      </c>
      <c r="J7392" t="s">
        <v>130</v>
      </c>
      <c r="K7392" t="s">
        <v>131</v>
      </c>
      <c r="L7392" t="s">
        <v>20167</v>
      </c>
      <c r="M7392" t="s">
        <v>20168</v>
      </c>
      <c r="N7392">
        <v>8.2155555549999999</v>
      </c>
      <c r="O7392">
        <v>0</v>
      </c>
      <c r="P7392">
        <v>356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2924.7377780000002</v>
      </c>
      <c r="W7392">
        <v>0</v>
      </c>
      <c r="X7392">
        <v>0</v>
      </c>
      <c r="Y7392">
        <v>0</v>
      </c>
      <c r="Z7392">
        <v>0</v>
      </c>
    </row>
    <row r="7393" spans="1:26" x14ac:dyDescent="0.3">
      <c r="A7393">
        <v>2778808</v>
      </c>
      <c r="B7393">
        <v>1</v>
      </c>
      <c r="C7393" t="s">
        <v>76</v>
      </c>
      <c r="D7393" t="s">
        <v>101</v>
      </c>
      <c r="E7393" t="s">
        <v>158</v>
      </c>
      <c r="F7393" t="s">
        <v>16474</v>
      </c>
      <c r="G7393" t="s">
        <v>199</v>
      </c>
      <c r="H7393" t="s">
        <v>47</v>
      </c>
      <c r="I7393" t="s">
        <v>129</v>
      </c>
      <c r="J7393" t="s">
        <v>130</v>
      </c>
      <c r="K7393" t="s">
        <v>131</v>
      </c>
      <c r="L7393" t="s">
        <v>20167</v>
      </c>
      <c r="M7393" t="s">
        <v>20169</v>
      </c>
      <c r="N7393">
        <v>0.18111111099999999</v>
      </c>
      <c r="O7393">
        <v>37</v>
      </c>
      <c r="P7393">
        <v>887</v>
      </c>
      <c r="Q7393">
        <v>0</v>
      </c>
      <c r="R7393">
        <v>0</v>
      </c>
      <c r="S7393">
        <v>0</v>
      </c>
      <c r="T7393">
        <v>0</v>
      </c>
      <c r="U7393">
        <v>6.701111</v>
      </c>
      <c r="V7393">
        <v>160.645555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2778810</v>
      </c>
      <c r="B7394">
        <v>1</v>
      </c>
      <c r="C7394" t="s">
        <v>77</v>
      </c>
      <c r="D7394" t="s">
        <v>114</v>
      </c>
      <c r="E7394" t="s">
        <v>126</v>
      </c>
      <c r="F7394" t="s">
        <v>20170</v>
      </c>
      <c r="G7394" t="s">
        <v>160</v>
      </c>
      <c r="H7394" t="s">
        <v>46</v>
      </c>
      <c r="I7394" t="s">
        <v>129</v>
      </c>
      <c r="J7394" t="s">
        <v>130</v>
      </c>
      <c r="K7394" t="s">
        <v>131</v>
      </c>
      <c r="L7394" t="s">
        <v>20171</v>
      </c>
      <c r="M7394" t="s">
        <v>20172</v>
      </c>
      <c r="N7394">
        <v>0.635833333</v>
      </c>
      <c r="O7394">
        <v>0</v>
      </c>
      <c r="P7394">
        <v>99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62.947499999999998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2778812</v>
      </c>
      <c r="B7395">
        <v>1</v>
      </c>
      <c r="C7395" t="s">
        <v>76</v>
      </c>
      <c r="D7395" t="s">
        <v>89</v>
      </c>
      <c r="E7395" t="s">
        <v>222</v>
      </c>
      <c r="F7395" t="s">
        <v>618</v>
      </c>
      <c r="G7395" t="s">
        <v>199</v>
      </c>
      <c r="H7395" t="s">
        <v>47</v>
      </c>
      <c r="I7395" t="s">
        <v>129</v>
      </c>
      <c r="J7395" t="s">
        <v>130</v>
      </c>
      <c r="K7395" t="s">
        <v>131</v>
      </c>
      <c r="L7395" t="s">
        <v>20173</v>
      </c>
      <c r="M7395" t="s">
        <v>20174</v>
      </c>
      <c r="N7395">
        <v>1.032777777</v>
      </c>
      <c r="O7395">
        <v>56</v>
      </c>
      <c r="P7395">
        <v>262</v>
      </c>
      <c r="Q7395">
        <v>0</v>
      </c>
      <c r="R7395">
        <v>0</v>
      </c>
      <c r="S7395">
        <v>0</v>
      </c>
      <c r="T7395">
        <v>0</v>
      </c>
      <c r="U7395">
        <v>57.835555999999997</v>
      </c>
      <c r="V7395">
        <v>270.58777800000001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2778821</v>
      </c>
      <c r="B7396">
        <v>1</v>
      </c>
      <c r="C7396" t="s">
        <v>76</v>
      </c>
      <c r="D7396" t="s">
        <v>101</v>
      </c>
      <c r="E7396" t="s">
        <v>158</v>
      </c>
      <c r="F7396" t="s">
        <v>16474</v>
      </c>
      <c r="G7396" t="s">
        <v>199</v>
      </c>
      <c r="H7396" t="s">
        <v>47</v>
      </c>
      <c r="I7396" t="s">
        <v>129</v>
      </c>
      <c r="J7396" t="s">
        <v>130</v>
      </c>
      <c r="K7396" t="s">
        <v>131</v>
      </c>
      <c r="L7396" t="s">
        <v>20175</v>
      </c>
      <c r="M7396" t="s">
        <v>20176</v>
      </c>
      <c r="N7396">
        <v>1.0191666660000001</v>
      </c>
      <c r="O7396">
        <v>37</v>
      </c>
      <c r="P7396">
        <v>887</v>
      </c>
      <c r="Q7396">
        <v>0</v>
      </c>
      <c r="R7396">
        <v>0</v>
      </c>
      <c r="S7396">
        <v>0</v>
      </c>
      <c r="T7396">
        <v>0</v>
      </c>
      <c r="U7396">
        <v>37.709167000000001</v>
      </c>
      <c r="V7396">
        <v>904.00083299999994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2778819</v>
      </c>
      <c r="B7397">
        <v>1</v>
      </c>
      <c r="C7397" t="s">
        <v>76</v>
      </c>
      <c r="D7397" t="s">
        <v>80</v>
      </c>
      <c r="E7397" t="s">
        <v>153</v>
      </c>
      <c r="F7397" t="s">
        <v>20177</v>
      </c>
      <c r="G7397" t="s">
        <v>249</v>
      </c>
      <c r="H7397" t="s">
        <v>46</v>
      </c>
      <c r="I7397" t="s">
        <v>129</v>
      </c>
      <c r="J7397" t="s">
        <v>130</v>
      </c>
      <c r="K7397" t="s">
        <v>131</v>
      </c>
      <c r="L7397" t="s">
        <v>20178</v>
      </c>
      <c r="M7397" t="s">
        <v>20179</v>
      </c>
      <c r="N7397">
        <v>5.6311111110000001</v>
      </c>
      <c r="O7397">
        <v>0</v>
      </c>
      <c r="P7397">
        <v>5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28.155556000000001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2778986</v>
      </c>
      <c r="B7398">
        <v>1</v>
      </c>
      <c r="C7398" t="s">
        <v>76</v>
      </c>
      <c r="D7398" t="s">
        <v>101</v>
      </c>
      <c r="E7398" t="s">
        <v>163</v>
      </c>
      <c r="F7398" t="s">
        <v>16775</v>
      </c>
      <c r="G7398" t="s">
        <v>264</v>
      </c>
      <c r="H7398" t="s">
        <v>47</v>
      </c>
      <c r="I7398" t="s">
        <v>129</v>
      </c>
      <c r="J7398" t="s">
        <v>130</v>
      </c>
      <c r="K7398" t="s">
        <v>131</v>
      </c>
      <c r="L7398" t="s">
        <v>20180</v>
      </c>
      <c r="M7398" t="s">
        <v>20181</v>
      </c>
      <c r="N7398">
        <v>7.9738888880000003</v>
      </c>
      <c r="O7398">
        <v>16</v>
      </c>
      <c r="P7398">
        <v>1</v>
      </c>
      <c r="Q7398">
        <v>0</v>
      </c>
      <c r="R7398">
        <v>0</v>
      </c>
      <c r="S7398">
        <v>0</v>
      </c>
      <c r="T7398">
        <v>0</v>
      </c>
      <c r="U7398">
        <v>127.582222</v>
      </c>
      <c r="V7398">
        <v>7.9738889999999998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2778853</v>
      </c>
      <c r="B7399">
        <v>1</v>
      </c>
      <c r="C7399" t="s">
        <v>76</v>
      </c>
      <c r="D7399" t="s">
        <v>79</v>
      </c>
      <c r="E7399" t="s">
        <v>153</v>
      </c>
      <c r="F7399" t="s">
        <v>20182</v>
      </c>
      <c r="G7399" t="s">
        <v>578</v>
      </c>
      <c r="H7399" t="s">
        <v>46</v>
      </c>
      <c r="I7399" t="s">
        <v>129</v>
      </c>
      <c r="J7399" t="s">
        <v>15</v>
      </c>
      <c r="K7399" t="s">
        <v>131</v>
      </c>
      <c r="L7399" t="s">
        <v>20183</v>
      </c>
      <c r="M7399" t="s">
        <v>20184</v>
      </c>
      <c r="N7399">
        <v>3.7411111109999999</v>
      </c>
      <c r="O7399">
        <v>0</v>
      </c>
      <c r="P7399">
        <v>1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3.7411110000000001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2778834</v>
      </c>
      <c r="B7400">
        <v>1</v>
      </c>
      <c r="C7400" t="s">
        <v>77</v>
      </c>
      <c r="D7400" t="s">
        <v>124</v>
      </c>
      <c r="E7400" t="s">
        <v>145</v>
      </c>
      <c r="F7400" t="s">
        <v>20185</v>
      </c>
      <c r="G7400" t="s">
        <v>160</v>
      </c>
      <c r="H7400" t="s">
        <v>46</v>
      </c>
      <c r="I7400" t="s">
        <v>129</v>
      </c>
      <c r="J7400" t="s">
        <v>130</v>
      </c>
      <c r="K7400" t="s">
        <v>131</v>
      </c>
      <c r="L7400" t="s">
        <v>20186</v>
      </c>
      <c r="M7400" t="s">
        <v>20187</v>
      </c>
      <c r="N7400">
        <v>1.4422222220000001</v>
      </c>
      <c r="O7400">
        <v>0</v>
      </c>
      <c r="P7400">
        <v>167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240.851111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2778843</v>
      </c>
      <c r="B7401">
        <v>1</v>
      </c>
      <c r="C7401" t="s">
        <v>77</v>
      </c>
      <c r="D7401" t="s">
        <v>124</v>
      </c>
      <c r="E7401" t="s">
        <v>153</v>
      </c>
      <c r="F7401" t="s">
        <v>20188</v>
      </c>
      <c r="G7401" t="s">
        <v>155</v>
      </c>
      <c r="H7401" t="s">
        <v>46</v>
      </c>
      <c r="I7401" t="s">
        <v>129</v>
      </c>
      <c r="J7401" t="s">
        <v>130</v>
      </c>
      <c r="K7401" t="s">
        <v>131</v>
      </c>
      <c r="L7401" t="s">
        <v>20189</v>
      </c>
      <c r="M7401" t="s">
        <v>20190</v>
      </c>
      <c r="N7401">
        <v>8.4272222219999993</v>
      </c>
      <c r="O7401">
        <v>0</v>
      </c>
      <c r="P7401">
        <v>21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176.971667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2778852</v>
      </c>
      <c r="B7402">
        <v>1</v>
      </c>
      <c r="C7402" t="s">
        <v>76</v>
      </c>
      <c r="D7402" t="s">
        <v>91</v>
      </c>
      <c r="E7402" t="s">
        <v>126</v>
      </c>
      <c r="F7402" t="s">
        <v>20191</v>
      </c>
      <c r="G7402" t="s">
        <v>160</v>
      </c>
      <c r="H7402" t="s">
        <v>46</v>
      </c>
      <c r="I7402" t="s">
        <v>129</v>
      </c>
      <c r="J7402" t="s">
        <v>130</v>
      </c>
      <c r="K7402" t="s">
        <v>131</v>
      </c>
      <c r="L7402" t="s">
        <v>20192</v>
      </c>
      <c r="M7402" t="s">
        <v>20193</v>
      </c>
      <c r="N7402">
        <v>0.97972222200000003</v>
      </c>
      <c r="O7402">
        <v>0</v>
      </c>
      <c r="P7402">
        <v>0</v>
      </c>
      <c r="Q7402">
        <v>0</v>
      </c>
      <c r="R7402">
        <v>69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67.600832999999994</v>
      </c>
      <c r="Y7402">
        <v>0</v>
      </c>
      <c r="Z7402">
        <v>0</v>
      </c>
    </row>
    <row r="7403" spans="1:26" x14ac:dyDescent="0.3">
      <c r="A7403">
        <v>2778858</v>
      </c>
      <c r="B7403">
        <v>1</v>
      </c>
      <c r="C7403" t="s">
        <v>77</v>
      </c>
      <c r="D7403" t="s">
        <v>109</v>
      </c>
      <c r="E7403" t="s">
        <v>163</v>
      </c>
      <c r="F7403" t="s">
        <v>6956</v>
      </c>
      <c r="G7403" t="s">
        <v>264</v>
      </c>
      <c r="H7403" t="s">
        <v>47</v>
      </c>
      <c r="I7403" t="s">
        <v>129</v>
      </c>
      <c r="J7403" t="s">
        <v>130</v>
      </c>
      <c r="K7403" t="s">
        <v>131</v>
      </c>
      <c r="L7403" t="s">
        <v>20194</v>
      </c>
      <c r="M7403" t="s">
        <v>20195</v>
      </c>
      <c r="N7403">
        <v>0.66444444400000002</v>
      </c>
      <c r="O7403">
        <v>6</v>
      </c>
      <c r="P7403">
        <v>255</v>
      </c>
      <c r="Q7403">
        <v>0</v>
      </c>
      <c r="R7403">
        <v>0</v>
      </c>
      <c r="S7403">
        <v>0</v>
      </c>
      <c r="T7403">
        <v>0</v>
      </c>
      <c r="U7403">
        <v>3.9866670000000002</v>
      </c>
      <c r="V7403">
        <v>169.433333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2778866</v>
      </c>
      <c r="B7404">
        <v>1</v>
      </c>
      <c r="C7404" t="s">
        <v>76</v>
      </c>
      <c r="D7404" t="s">
        <v>84</v>
      </c>
      <c r="E7404" t="s">
        <v>126</v>
      </c>
      <c r="F7404" t="s">
        <v>20196</v>
      </c>
      <c r="G7404" t="s">
        <v>227</v>
      </c>
      <c r="H7404" t="s">
        <v>46</v>
      </c>
      <c r="I7404" t="s">
        <v>129</v>
      </c>
      <c r="J7404" t="s">
        <v>130</v>
      </c>
      <c r="K7404" t="s">
        <v>131</v>
      </c>
      <c r="L7404" t="s">
        <v>20197</v>
      </c>
      <c r="M7404" t="s">
        <v>20198</v>
      </c>
      <c r="N7404">
        <v>1.320277777</v>
      </c>
      <c r="O7404">
        <v>0</v>
      </c>
      <c r="P7404">
        <v>38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50.170555999999998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2778868</v>
      </c>
      <c r="B7405">
        <v>1</v>
      </c>
      <c r="C7405" t="s">
        <v>76</v>
      </c>
      <c r="D7405" t="s">
        <v>99</v>
      </c>
      <c r="E7405" t="s">
        <v>158</v>
      </c>
      <c r="F7405" t="s">
        <v>20199</v>
      </c>
      <c r="G7405" t="s">
        <v>199</v>
      </c>
      <c r="H7405" t="s">
        <v>47</v>
      </c>
      <c r="I7405" t="s">
        <v>129</v>
      </c>
      <c r="J7405" t="s">
        <v>130</v>
      </c>
      <c r="K7405" t="s">
        <v>131</v>
      </c>
      <c r="L7405" t="s">
        <v>20200</v>
      </c>
      <c r="M7405" t="s">
        <v>20201</v>
      </c>
      <c r="N7405">
        <v>0.63388888799999998</v>
      </c>
      <c r="O7405">
        <v>16</v>
      </c>
      <c r="P7405">
        <v>7</v>
      </c>
      <c r="Q7405">
        <v>0</v>
      </c>
      <c r="R7405">
        <v>0</v>
      </c>
      <c r="S7405">
        <v>0</v>
      </c>
      <c r="T7405">
        <v>0</v>
      </c>
      <c r="U7405">
        <v>10.142222</v>
      </c>
      <c r="V7405">
        <v>4.4372220000000002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2778877</v>
      </c>
      <c r="B7406">
        <v>1</v>
      </c>
      <c r="C7406" t="s">
        <v>76</v>
      </c>
      <c r="D7406" t="s">
        <v>92</v>
      </c>
      <c r="E7406" t="s">
        <v>153</v>
      </c>
      <c r="F7406" t="s">
        <v>20202</v>
      </c>
      <c r="G7406" t="s">
        <v>249</v>
      </c>
      <c r="H7406" t="s">
        <v>46</v>
      </c>
      <c r="I7406" t="s">
        <v>129</v>
      </c>
      <c r="J7406" t="s">
        <v>130</v>
      </c>
      <c r="K7406" t="s">
        <v>131</v>
      </c>
      <c r="L7406" t="s">
        <v>20203</v>
      </c>
      <c r="M7406" t="s">
        <v>20204</v>
      </c>
      <c r="N7406">
        <v>3.5150000000000001</v>
      </c>
      <c r="O7406">
        <v>0</v>
      </c>
      <c r="P7406">
        <v>0</v>
      </c>
      <c r="Q7406">
        <v>0</v>
      </c>
      <c r="R7406">
        <v>1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3.5150000000000001</v>
      </c>
      <c r="Y7406">
        <v>0</v>
      </c>
      <c r="Z7406">
        <v>0</v>
      </c>
    </row>
    <row r="7407" spans="1:26" x14ac:dyDescent="0.3">
      <c r="A7407">
        <v>2778679</v>
      </c>
      <c r="B7407">
        <v>2</v>
      </c>
      <c r="C7407" t="s">
        <v>76</v>
      </c>
      <c r="D7407" t="s">
        <v>90</v>
      </c>
      <c r="E7407" t="s">
        <v>167</v>
      </c>
      <c r="F7407" t="s">
        <v>20205</v>
      </c>
      <c r="G7407" t="s">
        <v>155</v>
      </c>
      <c r="H7407" t="s">
        <v>46</v>
      </c>
      <c r="I7407" t="s">
        <v>129</v>
      </c>
      <c r="J7407" t="s">
        <v>130</v>
      </c>
      <c r="K7407" t="s">
        <v>131</v>
      </c>
      <c r="L7407" t="s">
        <v>20064</v>
      </c>
      <c r="M7407" t="s">
        <v>20206</v>
      </c>
      <c r="N7407">
        <v>0.64333333299999995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272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174.98666700000001</v>
      </c>
    </row>
    <row r="7408" spans="1:26" x14ac:dyDescent="0.3">
      <c r="A7408">
        <v>2778881</v>
      </c>
      <c r="B7408">
        <v>1</v>
      </c>
      <c r="C7408" t="s">
        <v>77</v>
      </c>
      <c r="D7408" t="s">
        <v>119</v>
      </c>
      <c r="E7408" t="s">
        <v>163</v>
      </c>
      <c r="F7408" t="s">
        <v>20207</v>
      </c>
      <c r="G7408" t="s">
        <v>348</v>
      </c>
      <c r="H7408" t="s">
        <v>47</v>
      </c>
      <c r="I7408" t="s">
        <v>129</v>
      </c>
      <c r="J7408" t="s">
        <v>130</v>
      </c>
      <c r="K7408" t="s">
        <v>142</v>
      </c>
      <c r="L7408" t="s">
        <v>20208</v>
      </c>
      <c r="M7408" t="s">
        <v>20209</v>
      </c>
      <c r="N7408">
        <v>3.0183333330000002</v>
      </c>
      <c r="O7408">
        <v>0</v>
      </c>
      <c r="P7408">
        <v>4577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13814.911665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2778899</v>
      </c>
      <c r="B7409">
        <v>1</v>
      </c>
      <c r="C7409" t="s">
        <v>76</v>
      </c>
      <c r="D7409" t="s">
        <v>101</v>
      </c>
      <c r="E7409" t="s">
        <v>126</v>
      </c>
      <c r="F7409" t="s">
        <v>20210</v>
      </c>
      <c r="G7409" t="s">
        <v>128</v>
      </c>
      <c r="H7409" t="s">
        <v>46</v>
      </c>
      <c r="I7409" t="s">
        <v>129</v>
      </c>
      <c r="J7409" t="s">
        <v>130</v>
      </c>
      <c r="K7409" t="s">
        <v>131</v>
      </c>
      <c r="L7409" t="s">
        <v>20211</v>
      </c>
      <c r="M7409" t="s">
        <v>20212</v>
      </c>
      <c r="N7409">
        <v>7.7569444440000002</v>
      </c>
      <c r="O7409">
        <v>0</v>
      </c>
      <c r="P7409">
        <v>16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124.11111099999999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2778885</v>
      </c>
      <c r="B7410">
        <v>1</v>
      </c>
      <c r="C7410" t="s">
        <v>76</v>
      </c>
      <c r="D7410" t="s">
        <v>99</v>
      </c>
      <c r="E7410" t="s">
        <v>153</v>
      </c>
      <c r="F7410" t="s">
        <v>20213</v>
      </c>
      <c r="G7410" t="s">
        <v>249</v>
      </c>
      <c r="H7410" t="s">
        <v>46</v>
      </c>
      <c r="I7410" t="s">
        <v>129</v>
      </c>
      <c r="J7410" t="s">
        <v>130</v>
      </c>
      <c r="K7410" t="s">
        <v>131</v>
      </c>
      <c r="L7410" t="s">
        <v>20214</v>
      </c>
      <c r="M7410" t="s">
        <v>20215</v>
      </c>
      <c r="N7410">
        <v>5.5805555550000001</v>
      </c>
      <c r="O7410">
        <v>0</v>
      </c>
      <c r="P7410">
        <v>1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5.5805559999999996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2778886</v>
      </c>
      <c r="B7411">
        <v>1</v>
      </c>
      <c r="C7411" t="s">
        <v>76</v>
      </c>
      <c r="D7411" t="s">
        <v>97</v>
      </c>
      <c r="E7411" t="s">
        <v>153</v>
      </c>
      <c r="F7411" t="s">
        <v>20216</v>
      </c>
      <c r="G7411" t="s">
        <v>155</v>
      </c>
      <c r="H7411" t="s">
        <v>46</v>
      </c>
      <c r="I7411" t="s">
        <v>129</v>
      </c>
      <c r="J7411" t="s">
        <v>130</v>
      </c>
      <c r="K7411" t="s">
        <v>131</v>
      </c>
      <c r="L7411" t="s">
        <v>20217</v>
      </c>
      <c r="M7411" t="s">
        <v>20218</v>
      </c>
      <c r="N7411">
        <v>0.66611111099999998</v>
      </c>
      <c r="O7411">
        <v>0</v>
      </c>
      <c r="P7411">
        <v>5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3.3305560000000001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2779019</v>
      </c>
      <c r="B7412">
        <v>1</v>
      </c>
      <c r="C7412" t="s">
        <v>77</v>
      </c>
      <c r="D7412" t="s">
        <v>113</v>
      </c>
      <c r="E7412" t="s">
        <v>163</v>
      </c>
      <c r="F7412" t="s">
        <v>20219</v>
      </c>
      <c r="G7412" t="s">
        <v>199</v>
      </c>
      <c r="H7412" t="s">
        <v>47</v>
      </c>
      <c r="I7412" t="s">
        <v>129</v>
      </c>
      <c r="J7412" t="s">
        <v>130</v>
      </c>
      <c r="K7412" t="s">
        <v>131</v>
      </c>
      <c r="L7412" t="s">
        <v>20220</v>
      </c>
      <c r="M7412" t="s">
        <v>20221</v>
      </c>
      <c r="N7412">
        <v>3.6694444439999998</v>
      </c>
      <c r="O7412">
        <v>0</v>
      </c>
      <c r="P7412">
        <v>0</v>
      </c>
      <c r="Q7412">
        <v>0</v>
      </c>
      <c r="R7412">
        <v>285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1045.791667</v>
      </c>
      <c r="Y7412">
        <v>0</v>
      </c>
      <c r="Z7412">
        <v>0</v>
      </c>
    </row>
    <row r="7413" spans="1:26" x14ac:dyDescent="0.3">
      <c r="A7413">
        <v>2778890</v>
      </c>
      <c r="B7413">
        <v>1</v>
      </c>
      <c r="C7413" t="s">
        <v>76</v>
      </c>
      <c r="D7413" t="s">
        <v>101</v>
      </c>
      <c r="E7413" t="s">
        <v>158</v>
      </c>
      <c r="F7413" t="s">
        <v>20222</v>
      </c>
      <c r="G7413" t="s">
        <v>199</v>
      </c>
      <c r="H7413" t="s">
        <v>47</v>
      </c>
      <c r="I7413" t="s">
        <v>129</v>
      </c>
      <c r="J7413" t="s">
        <v>130</v>
      </c>
      <c r="K7413" t="s">
        <v>131</v>
      </c>
      <c r="L7413" t="s">
        <v>20223</v>
      </c>
      <c r="M7413" t="s">
        <v>20224</v>
      </c>
      <c r="N7413">
        <v>1.1025</v>
      </c>
      <c r="O7413">
        <v>15</v>
      </c>
      <c r="P7413">
        <v>166</v>
      </c>
      <c r="Q7413">
        <v>0</v>
      </c>
      <c r="R7413">
        <v>0</v>
      </c>
      <c r="S7413">
        <v>0</v>
      </c>
      <c r="T7413">
        <v>0</v>
      </c>
      <c r="U7413">
        <v>16.537500000000001</v>
      </c>
      <c r="V7413">
        <v>183.01499999999999</v>
      </c>
      <c r="W7413">
        <v>0</v>
      </c>
      <c r="X7413">
        <v>0</v>
      </c>
      <c r="Y7413">
        <v>0</v>
      </c>
      <c r="Z7413">
        <v>0</v>
      </c>
    </row>
    <row r="7414" spans="1:26" x14ac:dyDescent="0.3">
      <c r="A7414">
        <v>2778902</v>
      </c>
      <c r="B7414">
        <v>1</v>
      </c>
      <c r="C7414" t="s">
        <v>76</v>
      </c>
      <c r="D7414" t="s">
        <v>107</v>
      </c>
      <c r="E7414" t="s">
        <v>153</v>
      </c>
      <c r="F7414" t="s">
        <v>20225</v>
      </c>
      <c r="G7414" t="s">
        <v>2281</v>
      </c>
      <c r="H7414" t="s">
        <v>46</v>
      </c>
      <c r="I7414" t="s">
        <v>129</v>
      </c>
      <c r="J7414" t="s">
        <v>130</v>
      </c>
      <c r="K7414" t="s">
        <v>131</v>
      </c>
      <c r="L7414" t="s">
        <v>20226</v>
      </c>
      <c r="M7414" t="s">
        <v>20227</v>
      </c>
      <c r="N7414">
        <v>1.501944444</v>
      </c>
      <c r="O7414">
        <v>0</v>
      </c>
      <c r="P7414">
        <v>9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13.5175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2778904</v>
      </c>
      <c r="B7415">
        <v>1</v>
      </c>
      <c r="C7415" t="s">
        <v>76</v>
      </c>
      <c r="D7415" t="s">
        <v>106</v>
      </c>
      <c r="E7415" t="s">
        <v>153</v>
      </c>
      <c r="F7415" t="s">
        <v>20228</v>
      </c>
      <c r="G7415" t="s">
        <v>206</v>
      </c>
      <c r="H7415" t="s">
        <v>46</v>
      </c>
      <c r="I7415" t="s">
        <v>129</v>
      </c>
      <c r="J7415" t="s">
        <v>130</v>
      </c>
      <c r="K7415" t="s">
        <v>131</v>
      </c>
      <c r="L7415" t="s">
        <v>20229</v>
      </c>
      <c r="M7415" t="s">
        <v>20230</v>
      </c>
      <c r="N7415">
        <v>4.7380555549999999</v>
      </c>
      <c r="O7415">
        <v>0</v>
      </c>
      <c r="P7415">
        <v>12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56.856667000000002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2778906</v>
      </c>
      <c r="B7416">
        <v>1</v>
      </c>
      <c r="C7416" t="s">
        <v>76</v>
      </c>
      <c r="D7416" t="s">
        <v>91</v>
      </c>
      <c r="E7416" t="s">
        <v>126</v>
      </c>
      <c r="F7416" t="s">
        <v>20231</v>
      </c>
      <c r="G7416" t="s">
        <v>160</v>
      </c>
      <c r="H7416" t="s">
        <v>46</v>
      </c>
      <c r="I7416" t="s">
        <v>129</v>
      </c>
      <c r="J7416" t="s">
        <v>130</v>
      </c>
      <c r="K7416" t="s">
        <v>131</v>
      </c>
      <c r="L7416" t="s">
        <v>20232</v>
      </c>
      <c r="M7416" t="s">
        <v>20233</v>
      </c>
      <c r="N7416">
        <v>0.90500000000000003</v>
      </c>
      <c r="O7416">
        <v>0</v>
      </c>
      <c r="P7416">
        <v>0</v>
      </c>
      <c r="Q7416">
        <v>0</v>
      </c>
      <c r="R7416">
        <v>44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39.82</v>
      </c>
      <c r="Y7416">
        <v>0</v>
      </c>
      <c r="Z7416">
        <v>0</v>
      </c>
    </row>
    <row r="7417" spans="1:26" x14ac:dyDescent="0.3">
      <c r="A7417">
        <v>2778918</v>
      </c>
      <c r="B7417">
        <v>1</v>
      </c>
      <c r="C7417" t="s">
        <v>77</v>
      </c>
      <c r="D7417" t="s">
        <v>108</v>
      </c>
      <c r="E7417" t="s">
        <v>126</v>
      </c>
      <c r="F7417" t="s">
        <v>20234</v>
      </c>
      <c r="G7417" t="s">
        <v>160</v>
      </c>
      <c r="H7417" t="s">
        <v>46</v>
      </c>
      <c r="I7417" t="s">
        <v>129</v>
      </c>
      <c r="J7417" t="s">
        <v>130</v>
      </c>
      <c r="K7417" t="s">
        <v>131</v>
      </c>
      <c r="L7417" t="s">
        <v>20235</v>
      </c>
      <c r="M7417" t="s">
        <v>20236</v>
      </c>
      <c r="N7417">
        <v>0.64222222200000001</v>
      </c>
      <c r="O7417">
        <v>0</v>
      </c>
      <c r="P7417">
        <v>106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68.075556000000006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2778927</v>
      </c>
      <c r="B7418">
        <v>1</v>
      </c>
      <c r="C7418" t="s">
        <v>76</v>
      </c>
      <c r="D7418" t="s">
        <v>103</v>
      </c>
      <c r="E7418" t="s">
        <v>153</v>
      </c>
      <c r="F7418" t="s">
        <v>17968</v>
      </c>
      <c r="G7418" t="s">
        <v>155</v>
      </c>
      <c r="H7418" t="s">
        <v>46</v>
      </c>
      <c r="I7418" t="s">
        <v>129</v>
      </c>
      <c r="J7418" t="s">
        <v>130</v>
      </c>
      <c r="K7418" t="s">
        <v>131</v>
      </c>
      <c r="L7418" t="s">
        <v>20237</v>
      </c>
      <c r="M7418" t="s">
        <v>20238</v>
      </c>
      <c r="N7418">
        <v>2.2455555550000001</v>
      </c>
      <c r="O7418">
        <v>0</v>
      </c>
      <c r="P7418">
        <v>0</v>
      </c>
      <c r="Q7418">
        <v>0</v>
      </c>
      <c r="R7418">
        <v>7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15.718889000000001</v>
      </c>
      <c r="Y7418">
        <v>0</v>
      </c>
      <c r="Z7418">
        <v>0</v>
      </c>
    </row>
    <row r="7419" spans="1:26" x14ac:dyDescent="0.3">
      <c r="A7419">
        <v>2778930</v>
      </c>
      <c r="B7419">
        <v>1</v>
      </c>
      <c r="C7419" t="s">
        <v>76</v>
      </c>
      <c r="D7419" t="s">
        <v>99</v>
      </c>
      <c r="E7419" t="s">
        <v>158</v>
      </c>
      <c r="F7419" t="s">
        <v>6893</v>
      </c>
      <c r="G7419" t="s">
        <v>344</v>
      </c>
      <c r="H7419" t="s">
        <v>47</v>
      </c>
      <c r="I7419" t="s">
        <v>129</v>
      </c>
      <c r="J7419" t="s">
        <v>130</v>
      </c>
      <c r="K7419" t="s">
        <v>142</v>
      </c>
      <c r="L7419" t="s">
        <v>20239</v>
      </c>
      <c r="M7419" t="s">
        <v>20240</v>
      </c>
      <c r="N7419">
        <v>0.45833333300000001</v>
      </c>
      <c r="O7419">
        <v>131</v>
      </c>
      <c r="P7419">
        <v>3857</v>
      </c>
      <c r="Q7419">
        <v>0</v>
      </c>
      <c r="R7419">
        <v>0</v>
      </c>
      <c r="S7419">
        <v>0</v>
      </c>
      <c r="T7419">
        <v>0</v>
      </c>
      <c r="U7419">
        <v>60.041666999999997</v>
      </c>
      <c r="V7419">
        <v>1767.791665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2778934</v>
      </c>
      <c r="B7420">
        <v>1</v>
      </c>
      <c r="C7420" t="s">
        <v>77</v>
      </c>
      <c r="D7420" t="s">
        <v>117</v>
      </c>
      <c r="E7420" t="s">
        <v>167</v>
      </c>
      <c r="F7420" t="s">
        <v>20241</v>
      </c>
      <c r="G7420" t="s">
        <v>578</v>
      </c>
      <c r="H7420" t="s">
        <v>46</v>
      </c>
      <c r="I7420" t="s">
        <v>129</v>
      </c>
      <c r="J7420" t="s">
        <v>15</v>
      </c>
      <c r="K7420" t="s">
        <v>131</v>
      </c>
      <c r="L7420" t="s">
        <v>20242</v>
      </c>
      <c r="M7420" t="s">
        <v>20243</v>
      </c>
      <c r="N7420">
        <v>4.1211111110000003</v>
      </c>
      <c r="O7420">
        <v>0</v>
      </c>
      <c r="P7420">
        <v>0</v>
      </c>
      <c r="Q7420">
        <v>0</v>
      </c>
      <c r="R7420">
        <v>108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445.08</v>
      </c>
      <c r="Y7420">
        <v>0</v>
      </c>
      <c r="Z7420">
        <v>0</v>
      </c>
    </row>
    <row r="7421" spans="1:26" x14ac:dyDescent="0.3">
      <c r="A7421">
        <v>2778957</v>
      </c>
      <c r="B7421">
        <v>1</v>
      </c>
      <c r="C7421" t="s">
        <v>77</v>
      </c>
      <c r="D7421" t="s">
        <v>123</v>
      </c>
      <c r="E7421" t="s">
        <v>145</v>
      </c>
      <c r="F7421" t="s">
        <v>20244</v>
      </c>
      <c r="G7421" t="s">
        <v>227</v>
      </c>
      <c r="H7421" t="s">
        <v>46</v>
      </c>
      <c r="I7421" t="s">
        <v>129</v>
      </c>
      <c r="J7421" t="s">
        <v>130</v>
      </c>
      <c r="K7421" t="s">
        <v>131</v>
      </c>
      <c r="L7421" t="s">
        <v>20245</v>
      </c>
      <c r="M7421" t="s">
        <v>20246</v>
      </c>
      <c r="N7421">
        <v>5.4913888880000004</v>
      </c>
      <c r="O7421">
        <v>0</v>
      </c>
      <c r="P7421">
        <v>55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302.02638899999999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2778938</v>
      </c>
      <c r="B7422">
        <v>1</v>
      </c>
      <c r="C7422" t="s">
        <v>76</v>
      </c>
      <c r="D7422" t="s">
        <v>88</v>
      </c>
      <c r="E7422" t="s">
        <v>163</v>
      </c>
      <c r="F7422" t="s">
        <v>20247</v>
      </c>
      <c r="G7422" t="s">
        <v>364</v>
      </c>
      <c r="H7422" t="s">
        <v>47</v>
      </c>
      <c r="I7422" t="s">
        <v>129</v>
      </c>
      <c r="J7422" t="s">
        <v>130</v>
      </c>
      <c r="K7422" t="s">
        <v>131</v>
      </c>
      <c r="L7422" t="s">
        <v>20248</v>
      </c>
      <c r="M7422" t="s">
        <v>20249</v>
      </c>
      <c r="N7422">
        <v>1.404722222</v>
      </c>
      <c r="O7422">
        <v>0</v>
      </c>
      <c r="P7422">
        <v>114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160.13833299999999</v>
      </c>
      <c r="W7422">
        <v>0</v>
      </c>
      <c r="X7422">
        <v>0</v>
      </c>
      <c r="Y7422">
        <v>0</v>
      </c>
      <c r="Z7422">
        <v>0</v>
      </c>
    </row>
    <row r="7423" spans="1:26" x14ac:dyDescent="0.3">
      <c r="A7423">
        <v>2778945</v>
      </c>
      <c r="B7423">
        <v>1</v>
      </c>
      <c r="C7423" t="s">
        <v>77</v>
      </c>
      <c r="D7423" t="s">
        <v>119</v>
      </c>
      <c r="E7423" t="s">
        <v>158</v>
      </c>
      <c r="F7423" t="s">
        <v>20250</v>
      </c>
      <c r="G7423" t="s">
        <v>199</v>
      </c>
      <c r="H7423" t="s">
        <v>47</v>
      </c>
      <c r="I7423" t="s">
        <v>129</v>
      </c>
      <c r="J7423" t="s">
        <v>130</v>
      </c>
      <c r="K7423" t="s">
        <v>131</v>
      </c>
      <c r="L7423" t="s">
        <v>20251</v>
      </c>
      <c r="M7423" t="s">
        <v>20252</v>
      </c>
      <c r="N7423">
        <v>0.71444444399999996</v>
      </c>
      <c r="O7423">
        <v>5</v>
      </c>
      <c r="P7423">
        <v>613</v>
      </c>
      <c r="Q7423">
        <v>0</v>
      </c>
      <c r="R7423">
        <v>4</v>
      </c>
      <c r="S7423">
        <v>6</v>
      </c>
      <c r="T7423">
        <v>246</v>
      </c>
      <c r="U7423">
        <v>3.572222</v>
      </c>
      <c r="V7423">
        <v>437.95444400000002</v>
      </c>
      <c r="W7423">
        <v>0</v>
      </c>
      <c r="X7423">
        <v>2.8577780000000002</v>
      </c>
      <c r="Y7423">
        <v>4.2866669999999996</v>
      </c>
      <c r="Z7423">
        <v>175.753333</v>
      </c>
    </row>
    <row r="7424" spans="1:26" x14ac:dyDescent="0.3">
      <c r="A7424">
        <v>2778955</v>
      </c>
      <c r="B7424">
        <v>1</v>
      </c>
      <c r="C7424" t="s">
        <v>77</v>
      </c>
      <c r="D7424" t="s">
        <v>109</v>
      </c>
      <c r="E7424" t="s">
        <v>153</v>
      </c>
      <c r="F7424" t="s">
        <v>20253</v>
      </c>
      <c r="G7424" t="s">
        <v>249</v>
      </c>
      <c r="H7424" t="s">
        <v>46</v>
      </c>
      <c r="I7424" t="s">
        <v>129</v>
      </c>
      <c r="J7424" t="s">
        <v>130</v>
      </c>
      <c r="K7424" t="s">
        <v>131</v>
      </c>
      <c r="L7424" t="s">
        <v>20254</v>
      </c>
      <c r="M7424" t="s">
        <v>20255</v>
      </c>
      <c r="N7424">
        <v>1.249166666</v>
      </c>
      <c r="O7424">
        <v>0</v>
      </c>
      <c r="P7424">
        <v>1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1.2491669999999999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2778958</v>
      </c>
      <c r="B7425">
        <v>1</v>
      </c>
      <c r="C7425" t="s">
        <v>77</v>
      </c>
      <c r="D7425" t="s">
        <v>114</v>
      </c>
      <c r="E7425" t="s">
        <v>153</v>
      </c>
      <c r="F7425" t="s">
        <v>20256</v>
      </c>
      <c r="G7425" t="s">
        <v>206</v>
      </c>
      <c r="H7425" t="s">
        <v>46</v>
      </c>
      <c r="I7425" t="s">
        <v>129</v>
      </c>
      <c r="J7425" t="s">
        <v>130</v>
      </c>
      <c r="K7425" t="s">
        <v>131</v>
      </c>
      <c r="L7425" t="s">
        <v>20257</v>
      </c>
      <c r="M7425" t="s">
        <v>20258</v>
      </c>
      <c r="N7425">
        <v>2.519722222</v>
      </c>
      <c r="O7425">
        <v>0</v>
      </c>
      <c r="P7425">
        <v>1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2.5197219999999998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2778965</v>
      </c>
      <c r="B7426">
        <v>1</v>
      </c>
      <c r="C7426" t="s">
        <v>76</v>
      </c>
      <c r="D7426" t="s">
        <v>104</v>
      </c>
      <c r="E7426" t="s">
        <v>126</v>
      </c>
      <c r="F7426" t="s">
        <v>20259</v>
      </c>
      <c r="G7426" t="s">
        <v>371</v>
      </c>
      <c r="H7426" t="s">
        <v>46</v>
      </c>
      <c r="I7426" t="s">
        <v>129</v>
      </c>
      <c r="J7426" t="s">
        <v>130</v>
      </c>
      <c r="K7426" t="s">
        <v>131</v>
      </c>
      <c r="L7426" t="s">
        <v>20260</v>
      </c>
      <c r="M7426" t="s">
        <v>20261</v>
      </c>
      <c r="N7426">
        <v>2.3336111110000002</v>
      </c>
      <c r="O7426">
        <v>0</v>
      </c>
      <c r="P7426">
        <v>0</v>
      </c>
      <c r="Q7426">
        <v>0</v>
      </c>
      <c r="R7426">
        <v>15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35.004167000000002</v>
      </c>
      <c r="Y7426">
        <v>0</v>
      </c>
      <c r="Z7426">
        <v>0</v>
      </c>
    </row>
    <row r="7427" spans="1:26" x14ac:dyDescent="0.3">
      <c r="A7427">
        <v>2778966</v>
      </c>
      <c r="B7427">
        <v>1</v>
      </c>
      <c r="C7427" t="s">
        <v>77</v>
      </c>
      <c r="D7427" t="s">
        <v>115</v>
      </c>
      <c r="E7427" t="s">
        <v>153</v>
      </c>
      <c r="F7427" t="s">
        <v>20262</v>
      </c>
      <c r="G7427" t="s">
        <v>249</v>
      </c>
      <c r="H7427" t="s">
        <v>46</v>
      </c>
      <c r="I7427" t="s">
        <v>129</v>
      </c>
      <c r="J7427" t="s">
        <v>130</v>
      </c>
      <c r="K7427" t="s">
        <v>131</v>
      </c>
      <c r="L7427" t="s">
        <v>20263</v>
      </c>
      <c r="M7427" t="s">
        <v>20264</v>
      </c>
      <c r="N7427">
        <v>1.2894444439999999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1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1.289444</v>
      </c>
    </row>
    <row r="7428" spans="1:26" x14ac:dyDescent="0.3">
      <c r="A7428">
        <v>2778968</v>
      </c>
      <c r="B7428">
        <v>1</v>
      </c>
      <c r="C7428" t="s">
        <v>76</v>
      </c>
      <c r="D7428" t="s">
        <v>97</v>
      </c>
      <c r="E7428" t="s">
        <v>126</v>
      </c>
      <c r="F7428" t="s">
        <v>8724</v>
      </c>
      <c r="G7428" t="s">
        <v>128</v>
      </c>
      <c r="H7428" t="s">
        <v>46</v>
      </c>
      <c r="I7428" t="s">
        <v>129</v>
      </c>
      <c r="J7428" t="s">
        <v>130</v>
      </c>
      <c r="K7428" t="s">
        <v>131</v>
      </c>
      <c r="L7428" t="s">
        <v>20265</v>
      </c>
      <c r="M7428" t="s">
        <v>20266</v>
      </c>
      <c r="N7428">
        <v>1.8386111110000001</v>
      </c>
      <c r="O7428">
        <v>0</v>
      </c>
      <c r="P7428">
        <v>37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68.028610999999998</v>
      </c>
      <c r="W7428">
        <v>0</v>
      </c>
      <c r="X7428">
        <v>0</v>
      </c>
      <c r="Y7428">
        <v>0</v>
      </c>
      <c r="Z7428">
        <v>0</v>
      </c>
    </row>
    <row r="7429" spans="1:26" x14ac:dyDescent="0.3">
      <c r="A7429">
        <v>2778978</v>
      </c>
      <c r="B7429">
        <v>1</v>
      </c>
      <c r="C7429" t="s">
        <v>76</v>
      </c>
      <c r="D7429" t="s">
        <v>100</v>
      </c>
      <c r="E7429" t="s">
        <v>126</v>
      </c>
      <c r="F7429" t="s">
        <v>20267</v>
      </c>
      <c r="G7429" t="s">
        <v>371</v>
      </c>
      <c r="H7429" t="s">
        <v>46</v>
      </c>
      <c r="I7429" t="s">
        <v>129</v>
      </c>
      <c r="J7429" t="s">
        <v>130</v>
      </c>
      <c r="K7429" t="s">
        <v>131</v>
      </c>
      <c r="L7429" t="s">
        <v>20268</v>
      </c>
      <c r="M7429" t="s">
        <v>20269</v>
      </c>
      <c r="N7429">
        <v>2.7255555550000001</v>
      </c>
      <c r="O7429">
        <v>0</v>
      </c>
      <c r="P7429">
        <v>28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76.315556000000001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2778970</v>
      </c>
      <c r="B7430">
        <v>1</v>
      </c>
      <c r="C7430" t="s">
        <v>77</v>
      </c>
      <c r="D7430" t="s">
        <v>114</v>
      </c>
      <c r="E7430" t="s">
        <v>158</v>
      </c>
      <c r="F7430" t="s">
        <v>20270</v>
      </c>
      <c r="G7430" t="s">
        <v>199</v>
      </c>
      <c r="H7430" t="s">
        <v>47</v>
      </c>
      <c r="I7430" t="s">
        <v>129</v>
      </c>
      <c r="J7430" t="s">
        <v>130</v>
      </c>
      <c r="K7430" t="s">
        <v>131</v>
      </c>
      <c r="L7430" t="s">
        <v>20271</v>
      </c>
      <c r="M7430" t="s">
        <v>20272</v>
      </c>
      <c r="N7430">
        <v>0.6</v>
      </c>
      <c r="O7430">
        <v>72</v>
      </c>
      <c r="P7430">
        <v>2177</v>
      </c>
      <c r="Q7430">
        <v>0</v>
      </c>
      <c r="R7430">
        <v>0</v>
      </c>
      <c r="S7430">
        <v>57</v>
      </c>
      <c r="T7430">
        <v>1652</v>
      </c>
      <c r="U7430">
        <v>43.2</v>
      </c>
      <c r="V7430">
        <v>1306.2</v>
      </c>
      <c r="W7430">
        <v>0</v>
      </c>
      <c r="X7430">
        <v>0</v>
      </c>
      <c r="Y7430">
        <v>34.200000000000003</v>
      </c>
      <c r="Z7430">
        <v>991.2</v>
      </c>
    </row>
    <row r="7431" spans="1:26" x14ac:dyDescent="0.3">
      <c r="A7431">
        <v>2778982</v>
      </c>
      <c r="B7431">
        <v>1</v>
      </c>
      <c r="C7431" t="s">
        <v>76</v>
      </c>
      <c r="D7431" t="s">
        <v>89</v>
      </c>
      <c r="E7431" t="s">
        <v>167</v>
      </c>
      <c r="F7431" t="s">
        <v>20273</v>
      </c>
      <c r="G7431" t="s">
        <v>195</v>
      </c>
      <c r="H7431" t="s">
        <v>46</v>
      </c>
      <c r="I7431" t="s">
        <v>129</v>
      </c>
      <c r="J7431" t="s">
        <v>130</v>
      </c>
      <c r="K7431" t="s">
        <v>131</v>
      </c>
      <c r="L7431" t="s">
        <v>20274</v>
      </c>
      <c r="M7431" t="s">
        <v>20275</v>
      </c>
      <c r="N7431">
        <v>3.741666666</v>
      </c>
      <c r="O7431">
        <v>0</v>
      </c>
      <c r="P7431">
        <v>21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78.575000000000003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2778991</v>
      </c>
      <c r="B7432">
        <v>1</v>
      </c>
      <c r="C7432" t="s">
        <v>76</v>
      </c>
      <c r="D7432" t="s">
        <v>81</v>
      </c>
      <c r="E7432" t="s">
        <v>153</v>
      </c>
      <c r="F7432" t="s">
        <v>20276</v>
      </c>
      <c r="G7432" t="s">
        <v>206</v>
      </c>
      <c r="H7432" t="s">
        <v>46</v>
      </c>
      <c r="I7432" t="s">
        <v>129</v>
      </c>
      <c r="J7432" t="s">
        <v>130</v>
      </c>
      <c r="K7432" t="s">
        <v>131</v>
      </c>
      <c r="L7432" t="s">
        <v>20277</v>
      </c>
      <c r="M7432" t="s">
        <v>20278</v>
      </c>
      <c r="N7432">
        <v>4.1180555549999998</v>
      </c>
      <c r="O7432">
        <v>0</v>
      </c>
      <c r="P7432">
        <v>19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78.243055999999996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2778977</v>
      </c>
      <c r="B7433">
        <v>1</v>
      </c>
      <c r="C7433" t="s">
        <v>77</v>
      </c>
      <c r="D7433" t="s">
        <v>124</v>
      </c>
      <c r="E7433" t="s">
        <v>145</v>
      </c>
      <c r="F7433" t="s">
        <v>20279</v>
      </c>
      <c r="G7433" t="s">
        <v>195</v>
      </c>
      <c r="H7433" t="s">
        <v>46</v>
      </c>
      <c r="I7433" t="s">
        <v>129</v>
      </c>
      <c r="J7433" t="s">
        <v>130</v>
      </c>
      <c r="K7433" t="s">
        <v>131</v>
      </c>
      <c r="L7433" t="s">
        <v>20280</v>
      </c>
      <c r="M7433" t="s">
        <v>20281</v>
      </c>
      <c r="N7433">
        <v>8.3330555549999996</v>
      </c>
      <c r="O7433">
        <v>0</v>
      </c>
      <c r="P7433">
        <v>242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2016.5994439999999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2778975</v>
      </c>
      <c r="B7434">
        <v>1</v>
      </c>
      <c r="C7434" t="s">
        <v>77</v>
      </c>
      <c r="D7434" t="s">
        <v>123</v>
      </c>
      <c r="E7434" t="s">
        <v>126</v>
      </c>
      <c r="F7434" t="s">
        <v>20282</v>
      </c>
      <c r="G7434" t="s">
        <v>128</v>
      </c>
      <c r="H7434" t="s">
        <v>46</v>
      </c>
      <c r="I7434" t="s">
        <v>129</v>
      </c>
      <c r="J7434" t="s">
        <v>130</v>
      </c>
      <c r="K7434" t="s">
        <v>131</v>
      </c>
      <c r="L7434" t="s">
        <v>20283</v>
      </c>
      <c r="M7434" t="s">
        <v>20284</v>
      </c>
      <c r="N7434">
        <v>2.1816666659999999</v>
      </c>
      <c r="O7434">
        <v>0</v>
      </c>
      <c r="P7434">
        <v>34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74.176666999999995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2778902</v>
      </c>
      <c r="B7435">
        <v>2</v>
      </c>
      <c r="C7435" t="s">
        <v>76</v>
      </c>
      <c r="D7435" t="s">
        <v>107</v>
      </c>
      <c r="E7435" t="s">
        <v>167</v>
      </c>
      <c r="F7435" t="s">
        <v>20285</v>
      </c>
      <c r="G7435" t="s">
        <v>2281</v>
      </c>
      <c r="H7435" t="s">
        <v>46</v>
      </c>
      <c r="I7435" t="s">
        <v>129</v>
      </c>
      <c r="J7435" t="s">
        <v>130</v>
      </c>
      <c r="K7435" t="s">
        <v>131</v>
      </c>
      <c r="L7435" t="s">
        <v>20227</v>
      </c>
      <c r="M7435" t="s">
        <v>20286</v>
      </c>
      <c r="N7435">
        <v>0.17861111099999999</v>
      </c>
      <c r="O7435">
        <v>0</v>
      </c>
      <c r="P7435">
        <v>430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76.802778000000004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2778983</v>
      </c>
      <c r="B7436">
        <v>1</v>
      </c>
      <c r="C7436" t="s">
        <v>77</v>
      </c>
      <c r="D7436" t="s">
        <v>108</v>
      </c>
      <c r="E7436" t="s">
        <v>158</v>
      </c>
      <c r="F7436" t="s">
        <v>17387</v>
      </c>
      <c r="G7436" t="s">
        <v>199</v>
      </c>
      <c r="H7436" t="s">
        <v>47</v>
      </c>
      <c r="I7436" t="s">
        <v>129</v>
      </c>
      <c r="J7436" t="s">
        <v>130</v>
      </c>
      <c r="K7436" t="s">
        <v>131</v>
      </c>
      <c r="L7436" t="s">
        <v>20287</v>
      </c>
      <c r="M7436" t="s">
        <v>20288</v>
      </c>
      <c r="N7436">
        <v>0.23861111099999999</v>
      </c>
      <c r="O7436">
        <v>99</v>
      </c>
      <c r="P7436">
        <v>902</v>
      </c>
      <c r="Q7436">
        <v>0</v>
      </c>
      <c r="R7436">
        <v>0</v>
      </c>
      <c r="S7436">
        <v>71</v>
      </c>
      <c r="T7436">
        <v>1867</v>
      </c>
      <c r="U7436">
        <v>23.622499999999999</v>
      </c>
      <c r="V7436">
        <v>215.22722200000001</v>
      </c>
      <c r="W7436">
        <v>0</v>
      </c>
      <c r="X7436">
        <v>0</v>
      </c>
      <c r="Y7436">
        <v>16.941389000000001</v>
      </c>
      <c r="Z7436">
        <v>445.48694399999999</v>
      </c>
    </row>
    <row r="7437" spans="1:26" x14ac:dyDescent="0.3">
      <c r="A7437">
        <v>2779030</v>
      </c>
      <c r="B7437">
        <v>1</v>
      </c>
      <c r="C7437" t="s">
        <v>76</v>
      </c>
      <c r="D7437" t="s">
        <v>84</v>
      </c>
      <c r="E7437" t="s">
        <v>167</v>
      </c>
      <c r="F7437" t="s">
        <v>20289</v>
      </c>
      <c r="G7437" t="s">
        <v>348</v>
      </c>
      <c r="H7437" t="s">
        <v>46</v>
      </c>
      <c r="I7437" t="s">
        <v>129</v>
      </c>
      <c r="J7437" t="s">
        <v>130</v>
      </c>
      <c r="K7437" t="s">
        <v>142</v>
      </c>
      <c r="L7437" t="s">
        <v>20290</v>
      </c>
      <c r="M7437" t="s">
        <v>20291</v>
      </c>
      <c r="N7437">
        <v>3.1752777769999998</v>
      </c>
      <c r="O7437">
        <v>0</v>
      </c>
      <c r="P7437">
        <v>567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1800.3824999999999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2779026</v>
      </c>
      <c r="B7438">
        <v>1</v>
      </c>
      <c r="C7438" t="s">
        <v>77</v>
      </c>
      <c r="D7438" t="s">
        <v>111</v>
      </c>
      <c r="E7438" t="s">
        <v>126</v>
      </c>
      <c r="F7438" t="s">
        <v>20292</v>
      </c>
      <c r="G7438" t="s">
        <v>128</v>
      </c>
      <c r="H7438" t="s">
        <v>46</v>
      </c>
      <c r="I7438" t="s">
        <v>129</v>
      </c>
      <c r="J7438" t="s">
        <v>130</v>
      </c>
      <c r="K7438" t="s">
        <v>131</v>
      </c>
      <c r="L7438" t="s">
        <v>20293</v>
      </c>
      <c r="M7438" t="s">
        <v>20294</v>
      </c>
      <c r="N7438">
        <v>3.8486111109999999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14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53.880555999999999</v>
      </c>
    </row>
    <row r="7439" spans="1:26" x14ac:dyDescent="0.3">
      <c r="A7439">
        <v>2778992</v>
      </c>
      <c r="B7439">
        <v>1</v>
      </c>
      <c r="C7439" t="s">
        <v>76</v>
      </c>
      <c r="D7439" t="s">
        <v>87</v>
      </c>
      <c r="E7439" t="s">
        <v>126</v>
      </c>
      <c r="F7439" t="s">
        <v>20295</v>
      </c>
      <c r="G7439" t="s">
        <v>160</v>
      </c>
      <c r="H7439" t="s">
        <v>46</v>
      </c>
      <c r="I7439" t="s">
        <v>129</v>
      </c>
      <c r="J7439" t="s">
        <v>130</v>
      </c>
      <c r="K7439" t="s">
        <v>131</v>
      </c>
      <c r="L7439" t="s">
        <v>20296</v>
      </c>
      <c r="M7439" t="s">
        <v>20209</v>
      </c>
      <c r="N7439">
        <v>0.77944444400000001</v>
      </c>
      <c r="O7439">
        <v>0</v>
      </c>
      <c r="P7439">
        <v>173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134.84388899999999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2778996</v>
      </c>
      <c r="B7440">
        <v>1</v>
      </c>
      <c r="C7440" t="s">
        <v>76</v>
      </c>
      <c r="D7440" t="s">
        <v>79</v>
      </c>
      <c r="E7440" t="s">
        <v>153</v>
      </c>
      <c r="F7440" t="s">
        <v>5434</v>
      </c>
      <c r="G7440" t="s">
        <v>206</v>
      </c>
      <c r="H7440" t="s">
        <v>46</v>
      </c>
      <c r="I7440" t="s">
        <v>129</v>
      </c>
      <c r="J7440" t="s">
        <v>130</v>
      </c>
      <c r="K7440" t="s">
        <v>131</v>
      </c>
      <c r="L7440" t="s">
        <v>20297</v>
      </c>
      <c r="M7440" t="s">
        <v>20298</v>
      </c>
      <c r="N7440">
        <v>2.2583333329999999</v>
      </c>
      <c r="O7440">
        <v>0</v>
      </c>
      <c r="P7440">
        <v>31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70.008332999999993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2778994</v>
      </c>
      <c r="B7441">
        <v>1</v>
      </c>
      <c r="C7441" t="s">
        <v>76</v>
      </c>
      <c r="D7441" t="s">
        <v>88</v>
      </c>
      <c r="E7441" t="s">
        <v>163</v>
      </c>
      <c r="F7441" t="s">
        <v>20299</v>
      </c>
      <c r="G7441" t="s">
        <v>199</v>
      </c>
      <c r="H7441" t="s">
        <v>47</v>
      </c>
      <c r="I7441" t="s">
        <v>129</v>
      </c>
      <c r="J7441" t="s">
        <v>130</v>
      </c>
      <c r="K7441" t="s">
        <v>131</v>
      </c>
      <c r="L7441" t="s">
        <v>20300</v>
      </c>
      <c r="M7441" t="s">
        <v>20301</v>
      </c>
      <c r="N7441">
        <v>0.52416666599999995</v>
      </c>
      <c r="O7441">
        <v>5</v>
      </c>
      <c r="P7441">
        <v>765</v>
      </c>
      <c r="Q7441">
        <v>0</v>
      </c>
      <c r="R7441">
        <v>0</v>
      </c>
      <c r="S7441">
        <v>0</v>
      </c>
      <c r="T7441">
        <v>0</v>
      </c>
      <c r="U7441">
        <v>2.6208330000000002</v>
      </c>
      <c r="V7441">
        <v>400.98749900000001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2779031</v>
      </c>
      <c r="B7442">
        <v>1</v>
      </c>
      <c r="C7442" t="s">
        <v>76</v>
      </c>
      <c r="D7442" t="s">
        <v>97</v>
      </c>
      <c r="E7442" t="s">
        <v>145</v>
      </c>
      <c r="F7442" t="s">
        <v>19471</v>
      </c>
      <c r="G7442" t="s">
        <v>150</v>
      </c>
      <c r="H7442" t="s">
        <v>46</v>
      </c>
      <c r="I7442" t="s">
        <v>129</v>
      </c>
      <c r="J7442" t="s">
        <v>130</v>
      </c>
      <c r="K7442" t="s">
        <v>131</v>
      </c>
      <c r="L7442" t="s">
        <v>20302</v>
      </c>
      <c r="M7442" t="s">
        <v>20303</v>
      </c>
      <c r="N7442">
        <v>2.605555555</v>
      </c>
      <c r="O7442">
        <v>0</v>
      </c>
      <c r="P7442">
        <v>34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88.588888999999995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2778641</v>
      </c>
      <c r="B7443">
        <v>2</v>
      </c>
      <c r="C7443" t="s">
        <v>76</v>
      </c>
      <c r="D7443" t="s">
        <v>92</v>
      </c>
      <c r="E7443" t="s">
        <v>222</v>
      </c>
      <c r="F7443" t="s">
        <v>11803</v>
      </c>
      <c r="G7443" t="s">
        <v>344</v>
      </c>
      <c r="H7443" t="s">
        <v>47</v>
      </c>
      <c r="I7443" t="s">
        <v>129</v>
      </c>
      <c r="J7443" t="s">
        <v>130</v>
      </c>
      <c r="K7443" t="s">
        <v>142</v>
      </c>
      <c r="L7443" t="s">
        <v>20040</v>
      </c>
      <c r="M7443" t="s">
        <v>20304</v>
      </c>
      <c r="N7443">
        <v>1.9908333330000001</v>
      </c>
      <c r="O7443">
        <v>0</v>
      </c>
      <c r="P7443">
        <v>0</v>
      </c>
      <c r="Q7443">
        <v>26</v>
      </c>
      <c r="R7443">
        <v>1263</v>
      </c>
      <c r="S7443">
        <v>0</v>
      </c>
      <c r="T7443">
        <v>0</v>
      </c>
      <c r="U7443">
        <v>0</v>
      </c>
      <c r="V7443">
        <v>0</v>
      </c>
      <c r="W7443">
        <v>51.761667000000003</v>
      </c>
      <c r="X7443">
        <v>2514.4225000000001</v>
      </c>
      <c r="Y7443">
        <v>0</v>
      </c>
      <c r="Z7443">
        <v>0</v>
      </c>
    </row>
    <row r="7444" spans="1:26" x14ac:dyDescent="0.3">
      <c r="A7444">
        <v>2779016</v>
      </c>
      <c r="B7444">
        <v>1</v>
      </c>
      <c r="C7444" t="s">
        <v>77</v>
      </c>
      <c r="D7444" t="s">
        <v>114</v>
      </c>
      <c r="E7444" t="s">
        <v>158</v>
      </c>
      <c r="F7444" t="s">
        <v>18523</v>
      </c>
      <c r="G7444" t="s">
        <v>199</v>
      </c>
      <c r="H7444" t="s">
        <v>47</v>
      </c>
      <c r="I7444" t="s">
        <v>129</v>
      </c>
      <c r="J7444" t="s">
        <v>130</v>
      </c>
      <c r="K7444" t="s">
        <v>131</v>
      </c>
      <c r="L7444" t="s">
        <v>20305</v>
      </c>
      <c r="M7444" t="s">
        <v>20306</v>
      </c>
      <c r="N7444">
        <v>0.42833333299999998</v>
      </c>
      <c r="O7444">
        <v>38</v>
      </c>
      <c r="P7444">
        <v>13</v>
      </c>
      <c r="Q7444">
        <v>0</v>
      </c>
      <c r="R7444">
        <v>0</v>
      </c>
      <c r="S7444">
        <v>5</v>
      </c>
      <c r="T7444">
        <v>0</v>
      </c>
      <c r="U7444">
        <v>16.276667</v>
      </c>
      <c r="V7444">
        <v>5.568333</v>
      </c>
      <c r="W7444">
        <v>0</v>
      </c>
      <c r="X7444">
        <v>0</v>
      </c>
      <c r="Y7444">
        <v>2.141667</v>
      </c>
      <c r="Z7444">
        <v>0</v>
      </c>
    </row>
    <row r="7445" spans="1:26" x14ac:dyDescent="0.3">
      <c r="A7445">
        <v>2779010</v>
      </c>
      <c r="B7445">
        <v>1</v>
      </c>
      <c r="C7445" t="s">
        <v>76</v>
      </c>
      <c r="D7445" t="s">
        <v>93</v>
      </c>
      <c r="E7445" t="s">
        <v>153</v>
      </c>
      <c r="F7445" t="s">
        <v>20307</v>
      </c>
      <c r="G7445" t="s">
        <v>155</v>
      </c>
      <c r="H7445" t="s">
        <v>46</v>
      </c>
      <c r="I7445" t="s">
        <v>129</v>
      </c>
      <c r="J7445" t="s">
        <v>130</v>
      </c>
      <c r="K7445" t="s">
        <v>131</v>
      </c>
      <c r="L7445" t="s">
        <v>20308</v>
      </c>
      <c r="M7445" t="s">
        <v>20309</v>
      </c>
      <c r="N7445">
        <v>3.011666666</v>
      </c>
      <c r="O7445">
        <v>0</v>
      </c>
      <c r="P7445">
        <v>2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6.023333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2779013</v>
      </c>
      <c r="B7446">
        <v>1</v>
      </c>
      <c r="C7446" t="s">
        <v>76</v>
      </c>
      <c r="D7446" t="s">
        <v>89</v>
      </c>
      <c r="E7446" t="s">
        <v>163</v>
      </c>
      <c r="F7446" t="s">
        <v>20310</v>
      </c>
      <c r="G7446" t="s">
        <v>264</v>
      </c>
      <c r="H7446" t="s">
        <v>47</v>
      </c>
      <c r="I7446" t="s">
        <v>129</v>
      </c>
      <c r="J7446" t="s">
        <v>130</v>
      </c>
      <c r="K7446" t="s">
        <v>131</v>
      </c>
      <c r="L7446" t="s">
        <v>20311</v>
      </c>
      <c r="M7446" t="s">
        <v>20312</v>
      </c>
      <c r="N7446">
        <v>0.93944444400000005</v>
      </c>
      <c r="O7446">
        <v>0</v>
      </c>
      <c r="P7446">
        <v>796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747.797777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2779029</v>
      </c>
      <c r="B7447">
        <v>1</v>
      </c>
      <c r="C7447" t="s">
        <v>76</v>
      </c>
      <c r="D7447" t="s">
        <v>89</v>
      </c>
      <c r="E7447" t="s">
        <v>153</v>
      </c>
      <c r="F7447" t="s">
        <v>20313</v>
      </c>
      <c r="G7447" t="s">
        <v>206</v>
      </c>
      <c r="H7447" t="s">
        <v>46</v>
      </c>
      <c r="I7447" t="s">
        <v>129</v>
      </c>
      <c r="J7447" t="s">
        <v>130</v>
      </c>
      <c r="K7447" t="s">
        <v>131</v>
      </c>
      <c r="L7447" t="s">
        <v>20314</v>
      </c>
      <c r="M7447" t="s">
        <v>20315</v>
      </c>
      <c r="N7447">
        <v>0.880833333</v>
      </c>
      <c r="O7447">
        <v>0</v>
      </c>
      <c r="P7447">
        <v>7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6.1658330000000001</v>
      </c>
      <c r="W7447">
        <v>0</v>
      </c>
      <c r="X7447">
        <v>0</v>
      </c>
      <c r="Y7447">
        <v>0</v>
      </c>
      <c r="Z7447">
        <v>0</v>
      </c>
    </row>
    <row r="7448" spans="1:26" x14ac:dyDescent="0.3">
      <c r="A7448">
        <v>2779020</v>
      </c>
      <c r="B7448">
        <v>1</v>
      </c>
      <c r="C7448" t="s">
        <v>76</v>
      </c>
      <c r="D7448" t="s">
        <v>91</v>
      </c>
      <c r="E7448" t="s">
        <v>163</v>
      </c>
      <c r="F7448" t="s">
        <v>20316</v>
      </c>
      <c r="G7448" t="s">
        <v>199</v>
      </c>
      <c r="H7448" t="s">
        <v>47</v>
      </c>
      <c r="I7448" t="s">
        <v>129</v>
      </c>
      <c r="J7448" t="s">
        <v>130</v>
      </c>
      <c r="K7448" t="s">
        <v>131</v>
      </c>
      <c r="L7448" t="s">
        <v>20317</v>
      </c>
      <c r="M7448" t="s">
        <v>20318</v>
      </c>
      <c r="N7448">
        <v>1.3774999999999999</v>
      </c>
      <c r="O7448">
        <v>8</v>
      </c>
      <c r="P7448">
        <v>387</v>
      </c>
      <c r="Q7448">
        <v>0</v>
      </c>
      <c r="R7448">
        <v>0</v>
      </c>
      <c r="S7448">
        <v>0</v>
      </c>
      <c r="T7448">
        <v>0</v>
      </c>
      <c r="U7448">
        <v>11.02</v>
      </c>
      <c r="V7448">
        <v>533.09249999999997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2779022</v>
      </c>
      <c r="B7449">
        <v>1</v>
      </c>
      <c r="C7449" t="s">
        <v>77</v>
      </c>
      <c r="D7449" t="s">
        <v>123</v>
      </c>
      <c r="E7449" t="s">
        <v>145</v>
      </c>
      <c r="F7449" t="s">
        <v>20319</v>
      </c>
      <c r="G7449" t="s">
        <v>150</v>
      </c>
      <c r="H7449" t="s">
        <v>46</v>
      </c>
      <c r="I7449" t="s">
        <v>129</v>
      </c>
      <c r="J7449" t="s">
        <v>130</v>
      </c>
      <c r="K7449" t="s">
        <v>131</v>
      </c>
      <c r="L7449" t="s">
        <v>20320</v>
      </c>
      <c r="M7449" t="s">
        <v>20321</v>
      </c>
      <c r="N7449">
        <v>6.1372222220000001</v>
      </c>
      <c r="O7449">
        <v>0</v>
      </c>
      <c r="P7449">
        <v>101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619.85944400000005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2779028</v>
      </c>
      <c r="B7450">
        <v>1</v>
      </c>
      <c r="C7450" t="s">
        <v>76</v>
      </c>
      <c r="D7450" t="s">
        <v>82</v>
      </c>
      <c r="E7450" t="s">
        <v>153</v>
      </c>
      <c r="F7450" t="s">
        <v>20322</v>
      </c>
      <c r="G7450" t="s">
        <v>155</v>
      </c>
      <c r="H7450" t="s">
        <v>46</v>
      </c>
      <c r="I7450" t="s">
        <v>129</v>
      </c>
      <c r="J7450" t="s">
        <v>130</v>
      </c>
      <c r="K7450" t="s">
        <v>131</v>
      </c>
      <c r="L7450" t="s">
        <v>20323</v>
      </c>
      <c r="M7450" t="s">
        <v>20324</v>
      </c>
      <c r="N7450">
        <v>5.4536111109999998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5.4536110000000004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2779032</v>
      </c>
      <c r="B7451">
        <v>1</v>
      </c>
      <c r="C7451" t="s">
        <v>76</v>
      </c>
      <c r="D7451" t="s">
        <v>92</v>
      </c>
      <c r="E7451" t="s">
        <v>153</v>
      </c>
      <c r="F7451" t="s">
        <v>20325</v>
      </c>
      <c r="G7451" t="s">
        <v>578</v>
      </c>
      <c r="H7451" t="s">
        <v>46</v>
      </c>
      <c r="I7451" t="s">
        <v>129</v>
      </c>
      <c r="J7451" t="s">
        <v>15</v>
      </c>
      <c r="K7451" t="s">
        <v>131</v>
      </c>
      <c r="L7451" t="s">
        <v>20326</v>
      </c>
      <c r="M7451" t="s">
        <v>20327</v>
      </c>
      <c r="N7451">
        <v>3.7166666660000001</v>
      </c>
      <c r="O7451">
        <v>0</v>
      </c>
      <c r="P7451">
        <v>0</v>
      </c>
      <c r="Q7451">
        <v>0</v>
      </c>
      <c r="R7451">
        <v>8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29.733332999999998</v>
      </c>
      <c r="Y7451">
        <v>0</v>
      </c>
      <c r="Z7451">
        <v>0</v>
      </c>
    </row>
    <row r="7452" spans="1:26" x14ac:dyDescent="0.3">
      <c r="A7452">
        <v>2779035</v>
      </c>
      <c r="B7452">
        <v>1</v>
      </c>
      <c r="C7452" t="s">
        <v>76</v>
      </c>
      <c r="D7452" t="s">
        <v>101</v>
      </c>
      <c r="E7452" t="s">
        <v>222</v>
      </c>
      <c r="F7452" t="s">
        <v>20328</v>
      </c>
      <c r="G7452" t="s">
        <v>1072</v>
      </c>
      <c r="H7452" t="s">
        <v>47</v>
      </c>
      <c r="I7452" t="s">
        <v>129</v>
      </c>
      <c r="J7452" t="s">
        <v>130</v>
      </c>
      <c r="K7452" t="s">
        <v>131</v>
      </c>
      <c r="L7452" t="s">
        <v>20329</v>
      </c>
      <c r="M7452" t="s">
        <v>20330</v>
      </c>
      <c r="N7452">
        <v>1.0252777769999999</v>
      </c>
      <c r="O7452">
        <v>55</v>
      </c>
      <c r="P7452">
        <v>699</v>
      </c>
      <c r="Q7452">
        <v>0</v>
      </c>
      <c r="R7452">
        <v>0</v>
      </c>
      <c r="S7452">
        <v>0</v>
      </c>
      <c r="T7452">
        <v>0</v>
      </c>
      <c r="U7452">
        <v>56.390278000000002</v>
      </c>
      <c r="V7452">
        <v>716.66916600000002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2779053</v>
      </c>
      <c r="B7453">
        <v>1</v>
      </c>
      <c r="C7453" t="s">
        <v>76</v>
      </c>
      <c r="D7453" t="s">
        <v>84</v>
      </c>
      <c r="E7453" t="s">
        <v>153</v>
      </c>
      <c r="F7453" t="s">
        <v>20331</v>
      </c>
      <c r="G7453" t="s">
        <v>155</v>
      </c>
      <c r="H7453" t="s">
        <v>46</v>
      </c>
      <c r="I7453" t="s">
        <v>129</v>
      </c>
      <c r="J7453" t="s">
        <v>130</v>
      </c>
      <c r="K7453" t="s">
        <v>131</v>
      </c>
      <c r="L7453" t="s">
        <v>20332</v>
      </c>
      <c r="M7453" t="s">
        <v>20333</v>
      </c>
      <c r="N7453">
        <v>2.5916666660000001</v>
      </c>
      <c r="O7453">
        <v>0</v>
      </c>
      <c r="P7453">
        <v>5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12.958333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2779050</v>
      </c>
      <c r="B7454">
        <v>1</v>
      </c>
      <c r="C7454" t="s">
        <v>76</v>
      </c>
      <c r="D7454" t="s">
        <v>81</v>
      </c>
      <c r="E7454" t="s">
        <v>153</v>
      </c>
      <c r="F7454" t="s">
        <v>20334</v>
      </c>
      <c r="G7454" t="s">
        <v>206</v>
      </c>
      <c r="H7454" t="s">
        <v>46</v>
      </c>
      <c r="I7454" t="s">
        <v>129</v>
      </c>
      <c r="J7454" t="s">
        <v>130</v>
      </c>
      <c r="K7454" t="s">
        <v>131</v>
      </c>
      <c r="L7454" t="s">
        <v>20335</v>
      </c>
      <c r="M7454" t="s">
        <v>20336</v>
      </c>
      <c r="N7454">
        <v>4.9805555549999996</v>
      </c>
      <c r="O7454">
        <v>0</v>
      </c>
      <c r="P7454">
        <v>12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59.766666999999998</v>
      </c>
      <c r="W7454">
        <v>0</v>
      </c>
      <c r="X7454">
        <v>0</v>
      </c>
      <c r="Y7454">
        <v>0</v>
      </c>
      <c r="Z7454">
        <v>0</v>
      </c>
    </row>
    <row r="7455" spans="1:26" x14ac:dyDescent="0.3">
      <c r="A7455">
        <v>2779043</v>
      </c>
      <c r="B7455">
        <v>1</v>
      </c>
      <c r="C7455" t="s">
        <v>76</v>
      </c>
      <c r="D7455" t="s">
        <v>89</v>
      </c>
      <c r="E7455" t="s">
        <v>126</v>
      </c>
      <c r="F7455" t="s">
        <v>20337</v>
      </c>
      <c r="G7455" t="s">
        <v>128</v>
      </c>
      <c r="H7455" t="s">
        <v>46</v>
      </c>
      <c r="I7455" t="s">
        <v>129</v>
      </c>
      <c r="J7455" t="s">
        <v>130</v>
      </c>
      <c r="K7455" t="s">
        <v>131</v>
      </c>
      <c r="L7455" t="s">
        <v>20338</v>
      </c>
      <c r="M7455" t="s">
        <v>20339</v>
      </c>
      <c r="N7455">
        <v>1.0761111109999999</v>
      </c>
      <c r="O7455">
        <v>0</v>
      </c>
      <c r="P7455">
        <v>62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66.718889000000004</v>
      </c>
      <c r="W7455">
        <v>0</v>
      </c>
      <c r="X7455">
        <v>0</v>
      </c>
      <c r="Y7455">
        <v>0</v>
      </c>
      <c r="Z7455">
        <v>0</v>
      </c>
    </row>
    <row r="7456" spans="1:26" x14ac:dyDescent="0.3">
      <c r="A7456">
        <v>2779045</v>
      </c>
      <c r="B7456">
        <v>1</v>
      </c>
      <c r="C7456" t="s">
        <v>76</v>
      </c>
      <c r="D7456" t="s">
        <v>103</v>
      </c>
      <c r="E7456" t="s">
        <v>167</v>
      </c>
      <c r="F7456" t="s">
        <v>20340</v>
      </c>
      <c r="G7456" t="s">
        <v>160</v>
      </c>
      <c r="H7456" t="s">
        <v>46</v>
      </c>
      <c r="I7456" t="s">
        <v>129</v>
      </c>
      <c r="J7456" t="s">
        <v>130</v>
      </c>
      <c r="K7456" t="s">
        <v>131</v>
      </c>
      <c r="L7456" t="s">
        <v>20341</v>
      </c>
      <c r="M7456" t="s">
        <v>20342</v>
      </c>
      <c r="N7456">
        <v>1.578333333</v>
      </c>
      <c r="O7456">
        <v>0</v>
      </c>
      <c r="P7456">
        <v>0</v>
      </c>
      <c r="Q7456">
        <v>0</v>
      </c>
      <c r="R7456">
        <v>25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39.458333000000003</v>
      </c>
      <c r="Y7456">
        <v>0</v>
      </c>
      <c r="Z7456">
        <v>0</v>
      </c>
    </row>
    <row r="7457" spans="1:26" x14ac:dyDescent="0.3">
      <c r="A7457">
        <v>2779042</v>
      </c>
      <c r="B7457">
        <v>1</v>
      </c>
      <c r="C7457" t="s">
        <v>77</v>
      </c>
      <c r="D7457" t="s">
        <v>123</v>
      </c>
      <c r="E7457" t="s">
        <v>158</v>
      </c>
      <c r="F7457" t="s">
        <v>15841</v>
      </c>
      <c r="G7457" t="s">
        <v>199</v>
      </c>
      <c r="H7457" t="s">
        <v>47</v>
      </c>
      <c r="I7457" t="s">
        <v>129</v>
      </c>
      <c r="J7457" t="s">
        <v>130</v>
      </c>
      <c r="K7457" t="s">
        <v>131</v>
      </c>
      <c r="L7457" t="s">
        <v>20343</v>
      </c>
      <c r="M7457" t="s">
        <v>20344</v>
      </c>
      <c r="N7457">
        <v>0.22777777699999999</v>
      </c>
      <c r="O7457">
        <v>17</v>
      </c>
      <c r="P7457">
        <v>150</v>
      </c>
      <c r="Q7457">
        <v>0</v>
      </c>
      <c r="R7457">
        <v>0</v>
      </c>
      <c r="S7457">
        <v>0</v>
      </c>
      <c r="T7457">
        <v>0</v>
      </c>
      <c r="U7457">
        <v>3.8722219999999998</v>
      </c>
      <c r="V7457">
        <v>34.166666999999997</v>
      </c>
      <c r="W7457">
        <v>0</v>
      </c>
      <c r="X7457">
        <v>0</v>
      </c>
      <c r="Y7457">
        <v>0</v>
      </c>
      <c r="Z7457">
        <v>0</v>
      </c>
    </row>
    <row r="7458" spans="1:26" x14ac:dyDescent="0.3">
      <c r="A7458">
        <v>2779048</v>
      </c>
      <c r="B7458">
        <v>1</v>
      </c>
      <c r="C7458" t="s">
        <v>76</v>
      </c>
      <c r="D7458" t="s">
        <v>81</v>
      </c>
      <c r="E7458" t="s">
        <v>153</v>
      </c>
      <c r="F7458" t="s">
        <v>10394</v>
      </c>
      <c r="G7458" t="s">
        <v>206</v>
      </c>
      <c r="H7458" t="s">
        <v>46</v>
      </c>
      <c r="I7458" t="s">
        <v>129</v>
      </c>
      <c r="J7458" t="s">
        <v>130</v>
      </c>
      <c r="K7458" t="s">
        <v>131</v>
      </c>
      <c r="L7458" t="s">
        <v>20345</v>
      </c>
      <c r="M7458" t="s">
        <v>20346</v>
      </c>
      <c r="N7458">
        <v>3.1722222219999998</v>
      </c>
      <c r="O7458">
        <v>0</v>
      </c>
      <c r="P7458">
        <v>10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31.722221999999999</v>
      </c>
      <c r="W7458">
        <v>0</v>
      </c>
      <c r="X7458">
        <v>0</v>
      </c>
      <c r="Y7458">
        <v>0</v>
      </c>
      <c r="Z7458">
        <v>0</v>
      </c>
    </row>
    <row r="7459" spans="1:26" x14ac:dyDescent="0.3">
      <c r="A7459">
        <v>2779061</v>
      </c>
      <c r="B7459">
        <v>1</v>
      </c>
      <c r="C7459" t="s">
        <v>77</v>
      </c>
      <c r="D7459" t="s">
        <v>114</v>
      </c>
      <c r="E7459" t="s">
        <v>163</v>
      </c>
      <c r="F7459" t="s">
        <v>20347</v>
      </c>
      <c r="G7459" t="s">
        <v>264</v>
      </c>
      <c r="H7459" t="s">
        <v>47</v>
      </c>
      <c r="I7459" t="s">
        <v>129</v>
      </c>
      <c r="J7459" t="s">
        <v>130</v>
      </c>
      <c r="K7459" t="s">
        <v>131</v>
      </c>
      <c r="L7459" t="s">
        <v>20348</v>
      </c>
      <c r="M7459" t="s">
        <v>20349</v>
      </c>
      <c r="N7459">
        <v>1.6744444439999999</v>
      </c>
      <c r="O7459">
        <v>0</v>
      </c>
      <c r="P7459">
        <v>0</v>
      </c>
      <c r="Q7459">
        <v>0</v>
      </c>
      <c r="R7459">
        <v>0</v>
      </c>
      <c r="S7459">
        <v>5</v>
      </c>
      <c r="T7459">
        <v>433</v>
      </c>
      <c r="U7459">
        <v>0</v>
      </c>
      <c r="V7459">
        <v>0</v>
      </c>
      <c r="W7459">
        <v>0</v>
      </c>
      <c r="X7459">
        <v>0</v>
      </c>
      <c r="Y7459">
        <v>8.3722220000000007</v>
      </c>
      <c r="Z7459">
        <v>725.03444400000001</v>
      </c>
    </row>
    <row r="7460" spans="1:26" x14ac:dyDescent="0.3">
      <c r="A7460">
        <v>2779064</v>
      </c>
      <c r="B7460">
        <v>1</v>
      </c>
      <c r="C7460" t="s">
        <v>76</v>
      </c>
      <c r="D7460" t="s">
        <v>79</v>
      </c>
      <c r="E7460" t="s">
        <v>167</v>
      </c>
      <c r="F7460" t="s">
        <v>20350</v>
      </c>
      <c r="G7460" t="s">
        <v>348</v>
      </c>
      <c r="H7460" t="s">
        <v>46</v>
      </c>
      <c r="I7460" t="s">
        <v>129</v>
      </c>
      <c r="J7460" t="s">
        <v>130</v>
      </c>
      <c r="K7460" t="s">
        <v>142</v>
      </c>
      <c r="L7460" t="s">
        <v>20351</v>
      </c>
      <c r="M7460" t="s">
        <v>20352</v>
      </c>
      <c r="N7460">
        <v>2.9383333330000001</v>
      </c>
      <c r="O7460">
        <v>0</v>
      </c>
      <c r="P7460">
        <v>78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229.19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2779065</v>
      </c>
      <c r="B7461">
        <v>1</v>
      </c>
      <c r="C7461" t="s">
        <v>76</v>
      </c>
      <c r="D7461" t="s">
        <v>82</v>
      </c>
      <c r="E7461" t="s">
        <v>126</v>
      </c>
      <c r="F7461" t="s">
        <v>20353</v>
      </c>
      <c r="G7461" t="s">
        <v>160</v>
      </c>
      <c r="H7461" t="s">
        <v>46</v>
      </c>
      <c r="I7461" t="s">
        <v>129</v>
      </c>
      <c r="J7461" t="s">
        <v>130</v>
      </c>
      <c r="K7461" t="s">
        <v>131</v>
      </c>
      <c r="L7461" t="s">
        <v>20354</v>
      </c>
      <c r="M7461" t="s">
        <v>20355</v>
      </c>
      <c r="N7461">
        <v>0.57527777700000005</v>
      </c>
      <c r="O7461">
        <v>0</v>
      </c>
      <c r="P7461">
        <v>187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107.576944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2779074</v>
      </c>
      <c r="B7462">
        <v>1</v>
      </c>
      <c r="C7462" t="s">
        <v>77</v>
      </c>
      <c r="D7462" t="s">
        <v>117</v>
      </c>
      <c r="E7462" t="s">
        <v>163</v>
      </c>
      <c r="F7462" t="s">
        <v>20356</v>
      </c>
      <c r="G7462" t="s">
        <v>364</v>
      </c>
      <c r="H7462" t="s">
        <v>47</v>
      </c>
      <c r="I7462" t="s">
        <v>129</v>
      </c>
      <c r="J7462" t="s">
        <v>130</v>
      </c>
      <c r="K7462" t="s">
        <v>131</v>
      </c>
      <c r="L7462" t="s">
        <v>20357</v>
      </c>
      <c r="M7462" t="s">
        <v>20358</v>
      </c>
      <c r="N7462">
        <v>3.4827777769999999</v>
      </c>
      <c r="O7462">
        <v>0</v>
      </c>
      <c r="P7462">
        <v>0</v>
      </c>
      <c r="Q7462">
        <v>1</v>
      </c>
      <c r="R7462">
        <v>74</v>
      </c>
      <c r="S7462">
        <v>1</v>
      </c>
      <c r="T7462">
        <v>0</v>
      </c>
      <c r="U7462">
        <v>0</v>
      </c>
      <c r="V7462">
        <v>0</v>
      </c>
      <c r="W7462">
        <v>3.4827780000000002</v>
      </c>
      <c r="X7462">
        <v>257.72555499999999</v>
      </c>
      <c r="Y7462">
        <v>3.4827780000000002</v>
      </c>
      <c r="Z7462">
        <v>0</v>
      </c>
    </row>
    <row r="7463" spans="1:26" x14ac:dyDescent="0.3">
      <c r="A7463">
        <v>2779075</v>
      </c>
      <c r="B7463">
        <v>1</v>
      </c>
      <c r="C7463" t="s">
        <v>76</v>
      </c>
      <c r="D7463" t="s">
        <v>98</v>
      </c>
      <c r="E7463" t="s">
        <v>167</v>
      </c>
      <c r="F7463" t="s">
        <v>20359</v>
      </c>
      <c r="G7463" t="s">
        <v>160</v>
      </c>
      <c r="H7463" t="s">
        <v>46</v>
      </c>
      <c r="I7463" t="s">
        <v>129</v>
      </c>
      <c r="J7463" t="s">
        <v>130</v>
      </c>
      <c r="K7463" t="s">
        <v>131</v>
      </c>
      <c r="L7463" t="s">
        <v>20360</v>
      </c>
      <c r="M7463" t="s">
        <v>20361</v>
      </c>
      <c r="N7463">
        <v>0.46777777700000001</v>
      </c>
      <c r="O7463">
        <v>0</v>
      </c>
      <c r="P7463">
        <v>0</v>
      </c>
      <c r="Q7463">
        <v>0</v>
      </c>
      <c r="R7463">
        <v>74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34.615555000000001</v>
      </c>
      <c r="Y7463">
        <v>0</v>
      </c>
      <c r="Z7463">
        <v>0</v>
      </c>
    </row>
    <row r="7464" spans="1:26" x14ac:dyDescent="0.3">
      <c r="A7464">
        <v>2779124</v>
      </c>
      <c r="B7464">
        <v>1</v>
      </c>
      <c r="C7464" t="s">
        <v>77</v>
      </c>
      <c r="D7464" t="s">
        <v>113</v>
      </c>
      <c r="E7464" t="s">
        <v>163</v>
      </c>
      <c r="F7464" t="s">
        <v>20362</v>
      </c>
      <c r="G7464" t="s">
        <v>264</v>
      </c>
      <c r="H7464" t="s">
        <v>47</v>
      </c>
      <c r="I7464" t="s">
        <v>129</v>
      </c>
      <c r="J7464" t="s">
        <v>130</v>
      </c>
      <c r="K7464" t="s">
        <v>131</v>
      </c>
      <c r="L7464" t="s">
        <v>20363</v>
      </c>
      <c r="M7464" t="s">
        <v>20364</v>
      </c>
      <c r="N7464">
        <v>2.3430555549999998</v>
      </c>
      <c r="O7464">
        <v>0</v>
      </c>
      <c r="P7464">
        <v>0</v>
      </c>
      <c r="Q7464">
        <v>0</v>
      </c>
      <c r="R7464">
        <v>0</v>
      </c>
      <c r="S7464">
        <v>1</v>
      </c>
      <c r="T7464">
        <v>77</v>
      </c>
      <c r="U7464">
        <v>0</v>
      </c>
      <c r="V7464">
        <v>0</v>
      </c>
      <c r="W7464">
        <v>0</v>
      </c>
      <c r="X7464">
        <v>0</v>
      </c>
      <c r="Y7464">
        <v>2.3430559999999998</v>
      </c>
      <c r="Z7464">
        <v>180.415278</v>
      </c>
    </row>
    <row r="7465" spans="1:26" x14ac:dyDescent="0.3">
      <c r="A7465">
        <v>2779087</v>
      </c>
      <c r="B7465">
        <v>1</v>
      </c>
      <c r="C7465" t="s">
        <v>77</v>
      </c>
      <c r="D7465" t="s">
        <v>119</v>
      </c>
      <c r="E7465" t="s">
        <v>126</v>
      </c>
      <c r="F7465" t="s">
        <v>20365</v>
      </c>
      <c r="G7465" t="s">
        <v>128</v>
      </c>
      <c r="H7465" t="s">
        <v>46</v>
      </c>
      <c r="I7465" t="s">
        <v>129</v>
      </c>
      <c r="J7465" t="s">
        <v>130</v>
      </c>
      <c r="K7465" t="s">
        <v>131</v>
      </c>
      <c r="L7465" t="s">
        <v>20366</v>
      </c>
      <c r="M7465" t="s">
        <v>20367</v>
      </c>
      <c r="N7465">
        <v>5.5541666660000004</v>
      </c>
      <c r="O7465">
        <v>0</v>
      </c>
      <c r="P7465">
        <v>411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2282.7624999999998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2779082</v>
      </c>
      <c r="B7466">
        <v>1</v>
      </c>
      <c r="C7466" t="s">
        <v>77</v>
      </c>
      <c r="D7466" t="s">
        <v>116</v>
      </c>
      <c r="E7466" t="s">
        <v>158</v>
      </c>
      <c r="F7466" t="s">
        <v>16968</v>
      </c>
      <c r="G7466" t="s">
        <v>199</v>
      </c>
      <c r="H7466" t="s">
        <v>47</v>
      </c>
      <c r="I7466" t="s">
        <v>129</v>
      </c>
      <c r="J7466" t="s">
        <v>130</v>
      </c>
      <c r="K7466" t="s">
        <v>131</v>
      </c>
      <c r="L7466" t="s">
        <v>20368</v>
      </c>
      <c r="M7466" t="s">
        <v>20369</v>
      </c>
      <c r="N7466">
        <v>0.40833333300000002</v>
      </c>
      <c r="O7466">
        <v>26</v>
      </c>
      <c r="P7466">
        <v>0</v>
      </c>
      <c r="Q7466">
        <v>0</v>
      </c>
      <c r="R7466">
        <v>0</v>
      </c>
      <c r="S7466">
        <v>2</v>
      </c>
      <c r="T7466">
        <v>0</v>
      </c>
      <c r="U7466">
        <v>10.616667</v>
      </c>
      <c r="V7466">
        <v>0</v>
      </c>
      <c r="W7466">
        <v>0</v>
      </c>
      <c r="X7466">
        <v>0</v>
      </c>
      <c r="Y7466">
        <v>0.81666700000000003</v>
      </c>
      <c r="Z7466">
        <v>0</v>
      </c>
    </row>
    <row r="7467" spans="1:26" x14ac:dyDescent="0.3">
      <c r="A7467">
        <v>2779123</v>
      </c>
      <c r="B7467">
        <v>1</v>
      </c>
      <c r="C7467" t="s">
        <v>76</v>
      </c>
      <c r="D7467" t="s">
        <v>94</v>
      </c>
      <c r="E7467" t="s">
        <v>153</v>
      </c>
      <c r="F7467" t="s">
        <v>20370</v>
      </c>
      <c r="G7467" t="s">
        <v>249</v>
      </c>
      <c r="H7467" t="s">
        <v>46</v>
      </c>
      <c r="I7467" t="s">
        <v>129</v>
      </c>
      <c r="J7467" t="s">
        <v>130</v>
      </c>
      <c r="K7467" t="s">
        <v>131</v>
      </c>
      <c r="L7467" t="s">
        <v>20371</v>
      </c>
      <c r="M7467" t="s">
        <v>20372</v>
      </c>
      <c r="N7467">
        <v>5.363888888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5.3638890000000004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2779092</v>
      </c>
      <c r="B7468">
        <v>1</v>
      </c>
      <c r="C7468" t="s">
        <v>77</v>
      </c>
      <c r="D7468" t="s">
        <v>123</v>
      </c>
      <c r="E7468" t="s">
        <v>158</v>
      </c>
      <c r="F7468" t="s">
        <v>10410</v>
      </c>
      <c r="G7468" t="s">
        <v>199</v>
      </c>
      <c r="H7468" t="s">
        <v>47</v>
      </c>
      <c r="I7468" t="s">
        <v>129</v>
      </c>
      <c r="J7468" t="s">
        <v>130</v>
      </c>
      <c r="K7468" t="s">
        <v>131</v>
      </c>
      <c r="L7468" t="s">
        <v>20373</v>
      </c>
      <c r="M7468" t="s">
        <v>20374</v>
      </c>
      <c r="N7468">
        <v>2.7088888880000002</v>
      </c>
      <c r="O7468">
        <v>51</v>
      </c>
      <c r="P7468">
        <v>27</v>
      </c>
      <c r="Q7468">
        <v>0</v>
      </c>
      <c r="R7468">
        <v>0</v>
      </c>
      <c r="S7468">
        <v>0</v>
      </c>
      <c r="T7468">
        <v>0</v>
      </c>
      <c r="U7468">
        <v>138.153333</v>
      </c>
      <c r="V7468">
        <v>73.14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2779035</v>
      </c>
      <c r="B7469">
        <v>2</v>
      </c>
      <c r="C7469" t="s">
        <v>76</v>
      </c>
      <c r="D7469" t="s">
        <v>101</v>
      </c>
      <c r="E7469" t="s">
        <v>222</v>
      </c>
      <c r="F7469" t="s">
        <v>12658</v>
      </c>
      <c r="G7469" t="s">
        <v>1072</v>
      </c>
      <c r="H7469" t="s">
        <v>47</v>
      </c>
      <c r="I7469" t="s">
        <v>129</v>
      </c>
      <c r="J7469" t="s">
        <v>130</v>
      </c>
      <c r="K7469" t="s">
        <v>131</v>
      </c>
      <c r="L7469" t="s">
        <v>20330</v>
      </c>
      <c r="M7469" t="s">
        <v>20375</v>
      </c>
      <c r="N7469">
        <v>1.9588888879999999</v>
      </c>
      <c r="O7469">
        <v>45</v>
      </c>
      <c r="P7469">
        <v>201</v>
      </c>
      <c r="Q7469">
        <v>0</v>
      </c>
      <c r="R7469">
        <v>0</v>
      </c>
      <c r="S7469">
        <v>0</v>
      </c>
      <c r="T7469">
        <v>0</v>
      </c>
      <c r="U7469">
        <v>88.15</v>
      </c>
      <c r="V7469">
        <v>393.73666600000001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2778965</v>
      </c>
      <c r="B7470">
        <v>2</v>
      </c>
      <c r="C7470" t="s">
        <v>76</v>
      </c>
      <c r="D7470" t="s">
        <v>104</v>
      </c>
      <c r="E7470" t="s">
        <v>167</v>
      </c>
      <c r="F7470" t="s">
        <v>20376</v>
      </c>
      <c r="G7470" t="s">
        <v>371</v>
      </c>
      <c r="H7470" t="s">
        <v>46</v>
      </c>
      <c r="I7470" t="s">
        <v>129</v>
      </c>
      <c r="J7470" t="s">
        <v>130</v>
      </c>
      <c r="K7470" t="s">
        <v>131</v>
      </c>
      <c r="L7470" t="s">
        <v>20261</v>
      </c>
      <c r="M7470" t="s">
        <v>20377</v>
      </c>
      <c r="N7470">
        <v>1.021111111</v>
      </c>
      <c r="O7470">
        <v>0</v>
      </c>
      <c r="P7470">
        <v>0</v>
      </c>
      <c r="Q7470">
        <v>0</v>
      </c>
      <c r="R7470">
        <v>34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34.717778000000003</v>
      </c>
      <c r="Y7470">
        <v>0</v>
      </c>
      <c r="Z7470">
        <v>0</v>
      </c>
    </row>
    <row r="7471" spans="1:26" x14ac:dyDescent="0.3">
      <c r="A7471">
        <v>2779105</v>
      </c>
      <c r="B7471">
        <v>1</v>
      </c>
      <c r="C7471" t="s">
        <v>77</v>
      </c>
      <c r="D7471" t="s">
        <v>118</v>
      </c>
      <c r="E7471" t="s">
        <v>153</v>
      </c>
      <c r="F7471" t="s">
        <v>20378</v>
      </c>
      <c r="G7471" t="s">
        <v>249</v>
      </c>
      <c r="H7471" t="s">
        <v>46</v>
      </c>
      <c r="I7471" t="s">
        <v>129</v>
      </c>
      <c r="J7471" t="s">
        <v>130</v>
      </c>
      <c r="K7471" t="s">
        <v>131</v>
      </c>
      <c r="L7471" t="s">
        <v>20379</v>
      </c>
      <c r="M7471" t="s">
        <v>20380</v>
      </c>
      <c r="N7471">
        <v>2.3391666660000001</v>
      </c>
      <c r="O7471">
        <v>0</v>
      </c>
      <c r="P7471">
        <v>12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28.07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2779102</v>
      </c>
      <c r="B7472">
        <v>1</v>
      </c>
      <c r="C7472" t="s">
        <v>76</v>
      </c>
      <c r="D7472" t="s">
        <v>81</v>
      </c>
      <c r="E7472" t="s">
        <v>153</v>
      </c>
      <c r="F7472" t="s">
        <v>20381</v>
      </c>
      <c r="G7472" t="s">
        <v>206</v>
      </c>
      <c r="H7472" t="s">
        <v>46</v>
      </c>
      <c r="I7472" t="s">
        <v>129</v>
      </c>
      <c r="J7472" t="s">
        <v>130</v>
      </c>
      <c r="K7472" t="s">
        <v>131</v>
      </c>
      <c r="L7472" t="s">
        <v>20382</v>
      </c>
      <c r="M7472" t="s">
        <v>20383</v>
      </c>
      <c r="N7472">
        <v>5.7041666659999999</v>
      </c>
      <c r="O7472">
        <v>0</v>
      </c>
      <c r="P7472">
        <v>20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114.083333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2779110</v>
      </c>
      <c r="B7473">
        <v>1</v>
      </c>
      <c r="C7473" t="s">
        <v>76</v>
      </c>
      <c r="D7473" t="s">
        <v>96</v>
      </c>
      <c r="E7473" t="s">
        <v>145</v>
      </c>
      <c r="F7473" t="s">
        <v>20384</v>
      </c>
      <c r="G7473" t="s">
        <v>371</v>
      </c>
      <c r="H7473" t="s">
        <v>46</v>
      </c>
      <c r="I7473" t="s">
        <v>129</v>
      </c>
      <c r="J7473" t="s">
        <v>130</v>
      </c>
      <c r="K7473" t="s">
        <v>131</v>
      </c>
      <c r="L7473" t="s">
        <v>20385</v>
      </c>
      <c r="M7473" t="s">
        <v>20386</v>
      </c>
      <c r="N7473">
        <v>1.5652777769999999</v>
      </c>
      <c r="O7473">
        <v>0</v>
      </c>
      <c r="P7473">
        <v>10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15.652778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2779122</v>
      </c>
      <c r="B7474">
        <v>1</v>
      </c>
      <c r="C7474" t="s">
        <v>77</v>
      </c>
      <c r="D7474" t="s">
        <v>113</v>
      </c>
      <c r="E7474" t="s">
        <v>163</v>
      </c>
      <c r="F7474" t="s">
        <v>20387</v>
      </c>
      <c r="G7474" t="s">
        <v>199</v>
      </c>
      <c r="H7474" t="s">
        <v>47</v>
      </c>
      <c r="I7474" t="s">
        <v>129</v>
      </c>
      <c r="J7474" t="s">
        <v>130</v>
      </c>
      <c r="K7474" t="s">
        <v>131</v>
      </c>
      <c r="L7474" t="s">
        <v>20388</v>
      </c>
      <c r="M7474" t="s">
        <v>20389</v>
      </c>
      <c r="N7474">
        <v>2.3705555550000001</v>
      </c>
      <c r="O7474">
        <v>0</v>
      </c>
      <c r="P7474">
        <v>0</v>
      </c>
      <c r="Q7474">
        <v>0</v>
      </c>
      <c r="R7474">
        <v>285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675.60833300000002</v>
      </c>
      <c r="Y7474">
        <v>0</v>
      </c>
      <c r="Z7474">
        <v>0</v>
      </c>
    </row>
    <row r="7475" spans="1:26" x14ac:dyDescent="0.3">
      <c r="A7475">
        <v>2779116</v>
      </c>
      <c r="B7475">
        <v>1</v>
      </c>
      <c r="C7475" t="s">
        <v>76</v>
      </c>
      <c r="D7475" t="s">
        <v>103</v>
      </c>
      <c r="E7475" t="s">
        <v>126</v>
      </c>
      <c r="F7475" t="s">
        <v>3807</v>
      </c>
      <c r="G7475" t="s">
        <v>160</v>
      </c>
      <c r="H7475" t="s">
        <v>46</v>
      </c>
      <c r="I7475" t="s">
        <v>129</v>
      </c>
      <c r="J7475" t="s">
        <v>130</v>
      </c>
      <c r="K7475" t="s">
        <v>131</v>
      </c>
      <c r="L7475" t="s">
        <v>20390</v>
      </c>
      <c r="M7475" t="s">
        <v>20391</v>
      </c>
      <c r="N7475">
        <v>0.99305555499999998</v>
      </c>
      <c r="O7475">
        <v>0</v>
      </c>
      <c r="P7475">
        <v>0</v>
      </c>
      <c r="Q7475">
        <v>0</v>
      </c>
      <c r="R7475">
        <v>6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5.9583329999999997</v>
      </c>
      <c r="Y7475">
        <v>0</v>
      </c>
      <c r="Z7475">
        <v>0</v>
      </c>
    </row>
    <row r="7476" spans="1:26" x14ac:dyDescent="0.3">
      <c r="A7476">
        <v>2779139</v>
      </c>
      <c r="B7476">
        <v>1</v>
      </c>
      <c r="C7476" t="s">
        <v>77</v>
      </c>
      <c r="D7476" t="s">
        <v>117</v>
      </c>
      <c r="E7476" t="s">
        <v>153</v>
      </c>
      <c r="F7476" t="s">
        <v>20392</v>
      </c>
      <c r="G7476" t="s">
        <v>155</v>
      </c>
      <c r="H7476" t="s">
        <v>46</v>
      </c>
      <c r="I7476" t="s">
        <v>129</v>
      </c>
      <c r="J7476" t="s">
        <v>130</v>
      </c>
      <c r="K7476" t="s">
        <v>131</v>
      </c>
      <c r="L7476" t="s">
        <v>20393</v>
      </c>
      <c r="M7476" t="s">
        <v>20394</v>
      </c>
      <c r="N7476">
        <v>4.0547222219999997</v>
      </c>
      <c r="O7476">
        <v>0</v>
      </c>
      <c r="P7476">
        <v>0</v>
      </c>
      <c r="Q7476">
        <v>0</v>
      </c>
      <c r="R7476">
        <v>4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16.218889000000001</v>
      </c>
      <c r="Y7476">
        <v>0</v>
      </c>
      <c r="Z7476">
        <v>0</v>
      </c>
    </row>
    <row r="7477" spans="1:26" x14ac:dyDescent="0.3">
      <c r="A7477">
        <v>2779119</v>
      </c>
      <c r="B7477">
        <v>1</v>
      </c>
      <c r="C7477" t="s">
        <v>76</v>
      </c>
      <c r="D7477" t="s">
        <v>90</v>
      </c>
      <c r="E7477" t="s">
        <v>167</v>
      </c>
      <c r="F7477" t="s">
        <v>20395</v>
      </c>
      <c r="G7477" t="s">
        <v>160</v>
      </c>
      <c r="H7477" t="s">
        <v>46</v>
      </c>
      <c r="I7477" t="s">
        <v>129</v>
      </c>
      <c r="J7477" t="s">
        <v>130</v>
      </c>
      <c r="K7477" t="s">
        <v>131</v>
      </c>
      <c r="L7477" t="s">
        <v>20396</v>
      </c>
      <c r="M7477" t="s">
        <v>20397</v>
      </c>
      <c r="N7477">
        <v>0.50472222200000005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85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42.901389000000002</v>
      </c>
    </row>
    <row r="7478" spans="1:26" x14ac:dyDescent="0.3">
      <c r="A7478">
        <v>2779125</v>
      </c>
      <c r="B7478">
        <v>1</v>
      </c>
      <c r="C7478" t="s">
        <v>76</v>
      </c>
      <c r="D7478" t="s">
        <v>99</v>
      </c>
      <c r="E7478" t="s">
        <v>138</v>
      </c>
      <c r="F7478" t="s">
        <v>20398</v>
      </c>
      <c r="G7478" t="s">
        <v>160</v>
      </c>
      <c r="H7478" t="s">
        <v>47</v>
      </c>
      <c r="I7478" t="s">
        <v>129</v>
      </c>
      <c r="J7478" t="s">
        <v>130</v>
      </c>
      <c r="K7478" t="s">
        <v>131</v>
      </c>
      <c r="L7478" t="s">
        <v>20399</v>
      </c>
      <c r="M7478" t="s">
        <v>20400</v>
      </c>
      <c r="N7478">
        <v>0.62333333300000004</v>
      </c>
      <c r="O7478">
        <v>111</v>
      </c>
      <c r="P7478">
        <v>2553</v>
      </c>
      <c r="Q7478">
        <v>0</v>
      </c>
      <c r="R7478">
        <v>0</v>
      </c>
      <c r="S7478">
        <v>0</v>
      </c>
      <c r="T7478">
        <v>0</v>
      </c>
      <c r="U7478">
        <v>69.19</v>
      </c>
      <c r="V7478">
        <v>1591.369999</v>
      </c>
      <c r="W7478">
        <v>0</v>
      </c>
      <c r="X7478">
        <v>0</v>
      </c>
      <c r="Y7478">
        <v>0</v>
      </c>
      <c r="Z7478">
        <v>0</v>
      </c>
    </row>
    <row r="7479" spans="1:26" x14ac:dyDescent="0.3">
      <c r="A7479">
        <v>2779157</v>
      </c>
      <c r="B7479">
        <v>1</v>
      </c>
      <c r="C7479" t="s">
        <v>77</v>
      </c>
      <c r="D7479" t="s">
        <v>114</v>
      </c>
      <c r="E7479" t="s">
        <v>126</v>
      </c>
      <c r="F7479" t="s">
        <v>20401</v>
      </c>
      <c r="G7479" t="s">
        <v>128</v>
      </c>
      <c r="H7479" t="s">
        <v>46</v>
      </c>
      <c r="I7479" t="s">
        <v>129</v>
      </c>
      <c r="J7479" t="s">
        <v>130</v>
      </c>
      <c r="K7479" t="s">
        <v>131</v>
      </c>
      <c r="L7479" t="s">
        <v>20402</v>
      </c>
      <c r="M7479" t="s">
        <v>20403</v>
      </c>
      <c r="N7479">
        <v>3.04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12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36.479999999999997</v>
      </c>
    </row>
    <row r="7480" spans="1:26" x14ac:dyDescent="0.3">
      <c r="A7480">
        <v>2779148</v>
      </c>
      <c r="B7480">
        <v>1</v>
      </c>
      <c r="C7480" t="s">
        <v>76</v>
      </c>
      <c r="D7480" t="s">
        <v>91</v>
      </c>
      <c r="E7480" t="s">
        <v>153</v>
      </c>
      <c r="F7480" t="s">
        <v>20404</v>
      </c>
      <c r="G7480" t="s">
        <v>155</v>
      </c>
      <c r="H7480" t="s">
        <v>46</v>
      </c>
      <c r="I7480" t="s">
        <v>129</v>
      </c>
      <c r="J7480" t="s">
        <v>130</v>
      </c>
      <c r="K7480" t="s">
        <v>131</v>
      </c>
      <c r="L7480" t="s">
        <v>20405</v>
      </c>
      <c r="M7480" t="s">
        <v>20406</v>
      </c>
      <c r="N7480">
        <v>1.9388888879999999</v>
      </c>
      <c r="O7480">
        <v>0</v>
      </c>
      <c r="P7480">
        <v>0</v>
      </c>
      <c r="Q7480">
        <v>0</v>
      </c>
      <c r="R7480">
        <v>3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5.8166669999999998</v>
      </c>
      <c r="Y7480">
        <v>0</v>
      </c>
      <c r="Z7480">
        <v>0</v>
      </c>
    </row>
    <row r="7481" spans="1:26" x14ac:dyDescent="0.3">
      <c r="A7481">
        <v>2779147</v>
      </c>
      <c r="B7481">
        <v>1</v>
      </c>
      <c r="C7481" t="s">
        <v>76</v>
      </c>
      <c r="D7481" t="s">
        <v>89</v>
      </c>
      <c r="E7481" t="s">
        <v>222</v>
      </c>
      <c r="F7481" t="s">
        <v>618</v>
      </c>
      <c r="G7481" t="s">
        <v>199</v>
      </c>
      <c r="H7481" t="s">
        <v>47</v>
      </c>
      <c r="I7481" t="s">
        <v>129</v>
      </c>
      <c r="J7481" t="s">
        <v>130</v>
      </c>
      <c r="K7481" t="s">
        <v>131</v>
      </c>
      <c r="L7481" t="s">
        <v>20407</v>
      </c>
      <c r="M7481" t="s">
        <v>20408</v>
      </c>
      <c r="N7481">
        <v>7.4999999999999997E-2</v>
      </c>
      <c r="O7481">
        <v>56</v>
      </c>
      <c r="P7481">
        <v>262</v>
      </c>
      <c r="Q7481">
        <v>0</v>
      </c>
      <c r="R7481">
        <v>0</v>
      </c>
      <c r="S7481">
        <v>0</v>
      </c>
      <c r="T7481">
        <v>0</v>
      </c>
      <c r="U7481">
        <v>4.2</v>
      </c>
      <c r="V7481">
        <v>19.649999999999999</v>
      </c>
      <c r="W7481">
        <v>0</v>
      </c>
      <c r="X7481">
        <v>0</v>
      </c>
      <c r="Y7481">
        <v>0</v>
      </c>
      <c r="Z7481">
        <v>0</v>
      </c>
    </row>
    <row r="7482" spans="1:26" x14ac:dyDescent="0.3">
      <c r="A7482">
        <v>2779153</v>
      </c>
      <c r="B7482">
        <v>1</v>
      </c>
      <c r="C7482" t="s">
        <v>77</v>
      </c>
      <c r="D7482" t="s">
        <v>108</v>
      </c>
      <c r="E7482" t="s">
        <v>153</v>
      </c>
      <c r="F7482" t="s">
        <v>20409</v>
      </c>
      <c r="G7482" t="s">
        <v>249</v>
      </c>
      <c r="H7482" t="s">
        <v>46</v>
      </c>
      <c r="I7482" t="s">
        <v>129</v>
      </c>
      <c r="J7482" t="s">
        <v>130</v>
      </c>
      <c r="K7482" t="s">
        <v>131</v>
      </c>
      <c r="L7482" t="s">
        <v>20410</v>
      </c>
      <c r="M7482" t="s">
        <v>20411</v>
      </c>
      <c r="N7482">
        <v>1.718611111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1.7186110000000001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2779146</v>
      </c>
      <c r="B7483">
        <v>1</v>
      </c>
      <c r="C7483" t="s">
        <v>77</v>
      </c>
      <c r="D7483" t="s">
        <v>113</v>
      </c>
      <c r="E7483" t="s">
        <v>222</v>
      </c>
      <c r="F7483" t="s">
        <v>7457</v>
      </c>
      <c r="G7483" t="s">
        <v>160</v>
      </c>
      <c r="H7483" t="s">
        <v>47</v>
      </c>
      <c r="I7483" t="s">
        <v>129</v>
      </c>
      <c r="J7483" t="s">
        <v>130</v>
      </c>
      <c r="K7483" t="s">
        <v>131</v>
      </c>
      <c r="L7483" t="s">
        <v>20412</v>
      </c>
      <c r="M7483" t="s">
        <v>20413</v>
      </c>
      <c r="N7483">
        <v>0.73194444400000003</v>
      </c>
      <c r="O7483">
        <v>0</v>
      </c>
      <c r="P7483">
        <v>0</v>
      </c>
      <c r="Q7483">
        <v>30</v>
      </c>
      <c r="R7483">
        <v>856</v>
      </c>
      <c r="S7483">
        <v>29</v>
      </c>
      <c r="T7483">
        <v>709</v>
      </c>
      <c r="U7483">
        <v>0</v>
      </c>
      <c r="V7483">
        <v>0</v>
      </c>
      <c r="W7483">
        <v>21.958333</v>
      </c>
      <c r="X7483">
        <v>626.544444</v>
      </c>
      <c r="Y7483">
        <v>21.226389000000001</v>
      </c>
      <c r="Z7483">
        <v>518.94861100000003</v>
      </c>
    </row>
    <row r="7484" spans="1:26" x14ac:dyDescent="0.3">
      <c r="A7484">
        <v>2779168</v>
      </c>
      <c r="B7484">
        <v>1</v>
      </c>
      <c r="C7484" t="s">
        <v>76</v>
      </c>
      <c r="D7484" t="s">
        <v>84</v>
      </c>
      <c r="E7484" t="s">
        <v>145</v>
      </c>
      <c r="F7484" t="s">
        <v>20414</v>
      </c>
      <c r="G7484" t="s">
        <v>150</v>
      </c>
      <c r="H7484" t="s">
        <v>46</v>
      </c>
      <c r="I7484" t="s">
        <v>129</v>
      </c>
      <c r="J7484" t="s">
        <v>130</v>
      </c>
      <c r="K7484" t="s">
        <v>131</v>
      </c>
      <c r="L7484" t="s">
        <v>20415</v>
      </c>
      <c r="M7484" t="s">
        <v>20416</v>
      </c>
      <c r="N7484">
        <v>0.93833333299999999</v>
      </c>
      <c r="O7484">
        <v>0</v>
      </c>
      <c r="P7484">
        <v>138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129.49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2779173</v>
      </c>
      <c r="B7485">
        <v>1</v>
      </c>
      <c r="C7485" t="s">
        <v>76</v>
      </c>
      <c r="D7485" t="s">
        <v>86</v>
      </c>
      <c r="E7485" t="s">
        <v>153</v>
      </c>
      <c r="F7485" t="s">
        <v>20417</v>
      </c>
      <c r="G7485" t="s">
        <v>249</v>
      </c>
      <c r="H7485" t="s">
        <v>46</v>
      </c>
      <c r="I7485" t="s">
        <v>129</v>
      </c>
      <c r="J7485" t="s">
        <v>130</v>
      </c>
      <c r="K7485" t="s">
        <v>131</v>
      </c>
      <c r="L7485" t="s">
        <v>20418</v>
      </c>
      <c r="M7485" t="s">
        <v>20419</v>
      </c>
      <c r="N7485">
        <v>1.419444444</v>
      </c>
      <c r="O7485">
        <v>0</v>
      </c>
      <c r="P7485">
        <v>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2.838889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2779206</v>
      </c>
      <c r="B7486">
        <v>1</v>
      </c>
      <c r="C7486" t="s">
        <v>76</v>
      </c>
      <c r="D7486" t="s">
        <v>78</v>
      </c>
      <c r="E7486" t="s">
        <v>153</v>
      </c>
      <c r="F7486" t="s">
        <v>20420</v>
      </c>
      <c r="G7486" t="s">
        <v>2130</v>
      </c>
      <c r="H7486" t="s">
        <v>46</v>
      </c>
      <c r="I7486" t="s">
        <v>129</v>
      </c>
      <c r="J7486" t="s">
        <v>130</v>
      </c>
      <c r="K7486" t="s">
        <v>131</v>
      </c>
      <c r="L7486" t="s">
        <v>20421</v>
      </c>
      <c r="M7486" t="s">
        <v>20422</v>
      </c>
      <c r="N7486">
        <v>0.70444444399999995</v>
      </c>
      <c r="O7486">
        <v>0</v>
      </c>
      <c r="P7486">
        <v>5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3.5222220000000002</v>
      </c>
      <c r="W7486">
        <v>0</v>
      </c>
      <c r="X7486">
        <v>0</v>
      </c>
      <c r="Y7486">
        <v>0</v>
      </c>
      <c r="Z7486">
        <v>0</v>
      </c>
    </row>
    <row r="7487" spans="1:26" x14ac:dyDescent="0.3">
      <c r="A7487">
        <v>2779199</v>
      </c>
      <c r="B7487">
        <v>1</v>
      </c>
      <c r="C7487" t="s">
        <v>76</v>
      </c>
      <c r="D7487" t="s">
        <v>106</v>
      </c>
      <c r="E7487" t="s">
        <v>153</v>
      </c>
      <c r="F7487" t="s">
        <v>20423</v>
      </c>
      <c r="G7487" t="s">
        <v>155</v>
      </c>
      <c r="H7487" t="s">
        <v>46</v>
      </c>
      <c r="I7487" t="s">
        <v>129</v>
      </c>
      <c r="J7487" t="s">
        <v>130</v>
      </c>
      <c r="K7487" t="s">
        <v>131</v>
      </c>
      <c r="L7487" t="s">
        <v>20424</v>
      </c>
      <c r="M7487" t="s">
        <v>20425</v>
      </c>
      <c r="N7487">
        <v>1.8702777770000001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1.8702780000000001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2779203</v>
      </c>
      <c r="B7488">
        <v>1</v>
      </c>
      <c r="C7488" t="s">
        <v>76</v>
      </c>
      <c r="D7488" t="s">
        <v>101</v>
      </c>
      <c r="E7488" t="s">
        <v>126</v>
      </c>
      <c r="F7488" t="s">
        <v>13098</v>
      </c>
      <c r="G7488" t="s">
        <v>128</v>
      </c>
      <c r="H7488" t="s">
        <v>46</v>
      </c>
      <c r="I7488" t="s">
        <v>129</v>
      </c>
      <c r="J7488" t="s">
        <v>130</v>
      </c>
      <c r="K7488" t="s">
        <v>131</v>
      </c>
      <c r="L7488" t="s">
        <v>20426</v>
      </c>
      <c r="M7488" t="s">
        <v>20427</v>
      </c>
      <c r="N7488">
        <v>1.717222222</v>
      </c>
      <c r="O7488">
        <v>0</v>
      </c>
      <c r="P7488">
        <v>118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202.63222200000001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2779202</v>
      </c>
      <c r="B7489">
        <v>1</v>
      </c>
      <c r="C7489" t="s">
        <v>76</v>
      </c>
      <c r="D7489" t="s">
        <v>90</v>
      </c>
      <c r="E7489" t="s">
        <v>126</v>
      </c>
      <c r="F7489" t="s">
        <v>20428</v>
      </c>
      <c r="G7489" t="s">
        <v>160</v>
      </c>
      <c r="H7489" t="s">
        <v>46</v>
      </c>
      <c r="I7489" t="s">
        <v>129</v>
      </c>
      <c r="J7489" t="s">
        <v>130</v>
      </c>
      <c r="K7489" t="s">
        <v>131</v>
      </c>
      <c r="L7489" t="s">
        <v>20429</v>
      </c>
      <c r="M7489" t="s">
        <v>20430</v>
      </c>
      <c r="N7489">
        <v>0.811111111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10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8.1111109999999993</v>
      </c>
    </row>
    <row r="7490" spans="1:26" x14ac:dyDescent="0.3">
      <c r="A7490">
        <v>2779208</v>
      </c>
      <c r="B7490">
        <v>1</v>
      </c>
      <c r="C7490" t="s">
        <v>76</v>
      </c>
      <c r="D7490" t="s">
        <v>97</v>
      </c>
      <c r="E7490" t="s">
        <v>153</v>
      </c>
      <c r="F7490" t="s">
        <v>20431</v>
      </c>
      <c r="G7490" t="s">
        <v>155</v>
      </c>
      <c r="H7490" t="s">
        <v>46</v>
      </c>
      <c r="I7490" t="s">
        <v>129</v>
      </c>
      <c r="J7490" t="s">
        <v>130</v>
      </c>
      <c r="K7490" t="s">
        <v>131</v>
      </c>
      <c r="L7490" t="s">
        <v>20432</v>
      </c>
      <c r="M7490" t="s">
        <v>20433</v>
      </c>
      <c r="N7490">
        <v>1.126944444</v>
      </c>
      <c r="O7490">
        <v>0</v>
      </c>
      <c r="P7490">
        <v>4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4.5077780000000001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2779221</v>
      </c>
      <c r="B7491">
        <v>1</v>
      </c>
      <c r="C7491" t="s">
        <v>76</v>
      </c>
      <c r="D7491" t="s">
        <v>101</v>
      </c>
      <c r="E7491" t="s">
        <v>126</v>
      </c>
      <c r="F7491" t="s">
        <v>20434</v>
      </c>
      <c r="G7491" t="s">
        <v>578</v>
      </c>
      <c r="H7491" t="s">
        <v>46</v>
      </c>
      <c r="I7491" t="s">
        <v>129</v>
      </c>
      <c r="J7491" t="s">
        <v>15</v>
      </c>
      <c r="K7491" t="s">
        <v>131</v>
      </c>
      <c r="L7491" t="s">
        <v>20435</v>
      </c>
      <c r="M7491" t="s">
        <v>20436</v>
      </c>
      <c r="N7491">
        <v>3.383888888</v>
      </c>
      <c r="O7491">
        <v>0</v>
      </c>
      <c r="P7491">
        <v>26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87.981110999999999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2779229</v>
      </c>
      <c r="B7492">
        <v>1</v>
      </c>
      <c r="C7492" t="s">
        <v>76</v>
      </c>
      <c r="D7492" t="s">
        <v>106</v>
      </c>
      <c r="E7492" t="s">
        <v>153</v>
      </c>
      <c r="F7492" t="s">
        <v>20437</v>
      </c>
      <c r="G7492" t="s">
        <v>249</v>
      </c>
      <c r="H7492" t="s">
        <v>46</v>
      </c>
      <c r="I7492" t="s">
        <v>129</v>
      </c>
      <c r="J7492" t="s">
        <v>130</v>
      </c>
      <c r="K7492" t="s">
        <v>131</v>
      </c>
      <c r="L7492" t="s">
        <v>20438</v>
      </c>
      <c r="M7492" t="s">
        <v>20439</v>
      </c>
      <c r="N7492">
        <v>2.0338888879999999</v>
      </c>
      <c r="O7492">
        <v>0</v>
      </c>
      <c r="P7492">
        <v>4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8.1355559999999993</v>
      </c>
      <c r="W7492">
        <v>0</v>
      </c>
      <c r="X7492">
        <v>0</v>
      </c>
      <c r="Y7492">
        <v>0</v>
      </c>
      <c r="Z7492">
        <v>0</v>
      </c>
    </row>
    <row r="7493" spans="1:26" x14ac:dyDescent="0.3">
      <c r="A7493">
        <v>2779227</v>
      </c>
      <c r="B7493">
        <v>1</v>
      </c>
      <c r="C7493" t="s">
        <v>76</v>
      </c>
      <c r="D7493" t="s">
        <v>90</v>
      </c>
      <c r="E7493" t="s">
        <v>163</v>
      </c>
      <c r="F7493" t="s">
        <v>20440</v>
      </c>
      <c r="G7493" t="s">
        <v>264</v>
      </c>
      <c r="H7493" t="s">
        <v>47</v>
      </c>
      <c r="I7493" t="s">
        <v>129</v>
      </c>
      <c r="J7493" t="s">
        <v>130</v>
      </c>
      <c r="K7493" t="s">
        <v>131</v>
      </c>
      <c r="L7493" t="s">
        <v>20441</v>
      </c>
      <c r="M7493" t="s">
        <v>20442</v>
      </c>
      <c r="N7493">
        <v>9.1980555549999998</v>
      </c>
      <c r="O7493">
        <v>0</v>
      </c>
      <c r="P7493">
        <v>0</v>
      </c>
      <c r="Q7493">
        <v>0</v>
      </c>
      <c r="R7493">
        <v>44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404.71444400000001</v>
      </c>
      <c r="Y7493">
        <v>0</v>
      </c>
      <c r="Z7493">
        <v>0</v>
      </c>
    </row>
    <row r="7494" spans="1:26" x14ac:dyDescent="0.3">
      <c r="A7494">
        <v>2779231</v>
      </c>
      <c r="B7494">
        <v>1</v>
      </c>
      <c r="C7494" t="s">
        <v>76</v>
      </c>
      <c r="D7494" t="s">
        <v>92</v>
      </c>
      <c r="E7494" t="s">
        <v>153</v>
      </c>
      <c r="F7494" t="s">
        <v>1618</v>
      </c>
      <c r="G7494" t="s">
        <v>578</v>
      </c>
      <c r="H7494" t="s">
        <v>46</v>
      </c>
      <c r="I7494" t="s">
        <v>129</v>
      </c>
      <c r="J7494" t="s">
        <v>130</v>
      </c>
      <c r="K7494" t="s">
        <v>131</v>
      </c>
      <c r="L7494" t="s">
        <v>20443</v>
      </c>
      <c r="M7494" t="s">
        <v>20444</v>
      </c>
      <c r="N7494">
        <v>2.1347222220000002</v>
      </c>
      <c r="O7494">
        <v>0</v>
      </c>
      <c r="P7494">
        <v>0</v>
      </c>
      <c r="Q7494">
        <v>0</v>
      </c>
      <c r="R7494">
        <v>1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2.134722</v>
      </c>
      <c r="Y7494">
        <v>0</v>
      </c>
      <c r="Z7494">
        <v>0</v>
      </c>
    </row>
    <row r="7495" spans="1:26" x14ac:dyDescent="0.3">
      <c r="A7495">
        <v>2779237</v>
      </c>
      <c r="B7495">
        <v>1</v>
      </c>
      <c r="C7495" t="s">
        <v>76</v>
      </c>
      <c r="D7495" t="s">
        <v>92</v>
      </c>
      <c r="E7495" t="s">
        <v>153</v>
      </c>
      <c r="F7495" t="s">
        <v>20445</v>
      </c>
      <c r="G7495" t="s">
        <v>249</v>
      </c>
      <c r="H7495" t="s">
        <v>46</v>
      </c>
      <c r="I7495" t="s">
        <v>129</v>
      </c>
      <c r="J7495" t="s">
        <v>130</v>
      </c>
      <c r="K7495" t="s">
        <v>131</v>
      </c>
      <c r="L7495" t="s">
        <v>20446</v>
      </c>
      <c r="M7495" t="s">
        <v>20447</v>
      </c>
      <c r="N7495">
        <v>1.1386111109999999</v>
      </c>
      <c r="O7495">
        <v>0</v>
      </c>
      <c r="P7495">
        <v>0</v>
      </c>
      <c r="Q7495">
        <v>0</v>
      </c>
      <c r="R7495">
        <v>3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3.4158330000000001</v>
      </c>
      <c r="Y7495">
        <v>0</v>
      </c>
      <c r="Z7495">
        <v>0</v>
      </c>
    </row>
    <row r="7496" spans="1:26" x14ac:dyDescent="0.3">
      <c r="A7496">
        <v>2779240</v>
      </c>
      <c r="B7496">
        <v>1</v>
      </c>
      <c r="C7496" t="s">
        <v>77</v>
      </c>
      <c r="D7496" t="s">
        <v>109</v>
      </c>
      <c r="E7496" t="s">
        <v>163</v>
      </c>
      <c r="F7496" t="s">
        <v>20448</v>
      </c>
      <c r="G7496" t="s">
        <v>264</v>
      </c>
      <c r="H7496" t="s">
        <v>47</v>
      </c>
      <c r="I7496" t="s">
        <v>129</v>
      </c>
      <c r="J7496" t="s">
        <v>130</v>
      </c>
      <c r="K7496" t="s">
        <v>131</v>
      </c>
      <c r="L7496" t="s">
        <v>20449</v>
      </c>
      <c r="M7496" t="s">
        <v>20450</v>
      </c>
      <c r="N7496">
        <v>5.0136111110000003</v>
      </c>
      <c r="O7496">
        <v>0</v>
      </c>
      <c r="P7496">
        <v>131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656.78305599999999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2779241</v>
      </c>
      <c r="B7497">
        <v>1</v>
      </c>
      <c r="C7497" t="s">
        <v>77</v>
      </c>
      <c r="D7497" t="s">
        <v>109</v>
      </c>
      <c r="E7497" t="s">
        <v>153</v>
      </c>
      <c r="F7497" t="s">
        <v>20451</v>
      </c>
      <c r="G7497" t="s">
        <v>206</v>
      </c>
      <c r="H7497" t="s">
        <v>46</v>
      </c>
      <c r="I7497" t="s">
        <v>129</v>
      </c>
      <c r="J7497" t="s">
        <v>130</v>
      </c>
      <c r="K7497" t="s">
        <v>131</v>
      </c>
      <c r="L7497" t="s">
        <v>20452</v>
      </c>
      <c r="M7497" t="s">
        <v>20453</v>
      </c>
      <c r="N7497">
        <v>2.4483333329999999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2.4483329999999999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2779246</v>
      </c>
      <c r="B7498">
        <v>1</v>
      </c>
      <c r="C7498" t="s">
        <v>76</v>
      </c>
      <c r="D7498" t="s">
        <v>90</v>
      </c>
      <c r="E7498" t="s">
        <v>167</v>
      </c>
      <c r="F7498" t="s">
        <v>20454</v>
      </c>
      <c r="G7498" t="s">
        <v>160</v>
      </c>
      <c r="H7498" t="s">
        <v>46</v>
      </c>
      <c r="I7498" t="s">
        <v>129</v>
      </c>
      <c r="J7498" t="s">
        <v>130</v>
      </c>
      <c r="K7498" t="s">
        <v>131</v>
      </c>
      <c r="L7498" t="s">
        <v>20455</v>
      </c>
      <c r="M7498" t="s">
        <v>20456</v>
      </c>
      <c r="N7498">
        <v>0.36583333299999998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182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66.581666999999996</v>
      </c>
    </row>
    <row r="7499" spans="1:26" x14ac:dyDescent="0.3">
      <c r="A7499">
        <v>2779269</v>
      </c>
      <c r="B7499">
        <v>1</v>
      </c>
      <c r="C7499" t="s">
        <v>77</v>
      </c>
      <c r="D7499" t="s">
        <v>114</v>
      </c>
      <c r="E7499" t="s">
        <v>126</v>
      </c>
      <c r="F7499" t="s">
        <v>5488</v>
      </c>
      <c r="G7499" t="s">
        <v>128</v>
      </c>
      <c r="H7499" t="s">
        <v>46</v>
      </c>
      <c r="I7499" t="s">
        <v>129</v>
      </c>
      <c r="J7499" t="s">
        <v>130</v>
      </c>
      <c r="K7499" t="s">
        <v>131</v>
      </c>
      <c r="L7499" t="s">
        <v>20457</v>
      </c>
      <c r="M7499" t="s">
        <v>20458</v>
      </c>
      <c r="N7499">
        <v>0.889444444</v>
      </c>
      <c r="O7499">
        <v>0</v>
      </c>
      <c r="P7499">
        <v>259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230.36611099999999</v>
      </c>
      <c r="W7499">
        <v>0</v>
      </c>
      <c r="X7499">
        <v>0</v>
      </c>
      <c r="Y7499">
        <v>0</v>
      </c>
      <c r="Z7499">
        <v>0</v>
      </c>
    </row>
    <row r="7500" spans="1:26" x14ac:dyDescent="0.3">
      <c r="A7500">
        <v>2779272</v>
      </c>
      <c r="B7500">
        <v>1</v>
      </c>
      <c r="C7500" t="s">
        <v>76</v>
      </c>
      <c r="D7500" t="s">
        <v>100</v>
      </c>
      <c r="E7500" t="s">
        <v>153</v>
      </c>
      <c r="F7500" t="s">
        <v>17249</v>
      </c>
      <c r="G7500" t="s">
        <v>206</v>
      </c>
      <c r="H7500" t="s">
        <v>46</v>
      </c>
      <c r="I7500" t="s">
        <v>129</v>
      </c>
      <c r="J7500" t="s">
        <v>130</v>
      </c>
      <c r="K7500" t="s">
        <v>131</v>
      </c>
      <c r="L7500" t="s">
        <v>20459</v>
      </c>
      <c r="M7500" t="s">
        <v>20460</v>
      </c>
      <c r="N7500">
        <v>0.95638888799999999</v>
      </c>
      <c r="O7500">
        <v>0</v>
      </c>
      <c r="P7500">
        <v>5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4.7819440000000002</v>
      </c>
      <c r="W7500">
        <v>0</v>
      </c>
      <c r="X7500">
        <v>0</v>
      </c>
      <c r="Y7500">
        <v>0</v>
      </c>
      <c r="Z7500">
        <v>0</v>
      </c>
    </row>
    <row r="7501" spans="1:26" x14ac:dyDescent="0.3">
      <c r="A7501">
        <v>2779277</v>
      </c>
      <c r="B7501">
        <v>1</v>
      </c>
      <c r="C7501" t="s">
        <v>76</v>
      </c>
      <c r="D7501" t="s">
        <v>96</v>
      </c>
      <c r="E7501" t="s">
        <v>153</v>
      </c>
      <c r="F7501" t="s">
        <v>20461</v>
      </c>
      <c r="G7501" t="s">
        <v>249</v>
      </c>
      <c r="H7501" t="s">
        <v>46</v>
      </c>
      <c r="I7501" t="s">
        <v>129</v>
      </c>
      <c r="J7501" t="s">
        <v>130</v>
      </c>
      <c r="K7501" t="s">
        <v>131</v>
      </c>
      <c r="L7501" t="s">
        <v>20462</v>
      </c>
      <c r="M7501" t="s">
        <v>20463</v>
      </c>
      <c r="N7501">
        <v>2.7055555550000001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2.7055560000000001</v>
      </c>
      <c r="W7501">
        <v>0</v>
      </c>
      <c r="X7501">
        <v>0</v>
      </c>
      <c r="Y7501">
        <v>0</v>
      </c>
      <c r="Z7501">
        <v>0</v>
      </c>
    </row>
    <row r="7502" spans="1:26" x14ac:dyDescent="0.3">
      <c r="A7502">
        <v>2779280</v>
      </c>
      <c r="B7502">
        <v>1</v>
      </c>
      <c r="C7502" t="s">
        <v>77</v>
      </c>
      <c r="D7502" t="s">
        <v>108</v>
      </c>
      <c r="E7502" t="s">
        <v>126</v>
      </c>
      <c r="F7502" t="s">
        <v>1308</v>
      </c>
      <c r="G7502" t="s">
        <v>128</v>
      </c>
      <c r="H7502" t="s">
        <v>46</v>
      </c>
      <c r="I7502" t="s">
        <v>129</v>
      </c>
      <c r="J7502" t="s">
        <v>130</v>
      </c>
      <c r="K7502" t="s">
        <v>131</v>
      </c>
      <c r="L7502" t="s">
        <v>20464</v>
      </c>
      <c r="M7502" t="s">
        <v>20465</v>
      </c>
      <c r="N7502">
        <v>1.936666666</v>
      </c>
      <c r="O7502">
        <v>0</v>
      </c>
      <c r="P7502">
        <v>96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185.92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2779281</v>
      </c>
      <c r="B7503">
        <v>1</v>
      </c>
      <c r="C7503" t="s">
        <v>77</v>
      </c>
      <c r="D7503" t="s">
        <v>119</v>
      </c>
      <c r="E7503" t="s">
        <v>163</v>
      </c>
      <c r="F7503" t="s">
        <v>20466</v>
      </c>
      <c r="G7503" t="s">
        <v>199</v>
      </c>
      <c r="H7503" t="s">
        <v>47</v>
      </c>
      <c r="I7503" t="s">
        <v>129</v>
      </c>
      <c r="J7503" t="s">
        <v>130</v>
      </c>
      <c r="K7503" t="s">
        <v>131</v>
      </c>
      <c r="L7503" t="s">
        <v>20467</v>
      </c>
      <c r="M7503" t="s">
        <v>20468</v>
      </c>
      <c r="N7503">
        <v>0.60499999999999998</v>
      </c>
      <c r="O7503">
        <v>7</v>
      </c>
      <c r="P7503">
        <v>2599</v>
      </c>
      <c r="Q7503">
        <v>0</v>
      </c>
      <c r="R7503">
        <v>0</v>
      </c>
      <c r="S7503">
        <v>0</v>
      </c>
      <c r="T7503">
        <v>0</v>
      </c>
      <c r="U7503">
        <v>4.2350000000000003</v>
      </c>
      <c r="V7503">
        <v>1572.395</v>
      </c>
      <c r="W7503">
        <v>0</v>
      </c>
      <c r="X7503">
        <v>0</v>
      </c>
      <c r="Y7503">
        <v>0</v>
      </c>
      <c r="Z7503">
        <v>0</v>
      </c>
    </row>
    <row r="7504" spans="1:26" x14ac:dyDescent="0.3">
      <c r="A7504">
        <v>2779284</v>
      </c>
      <c r="B7504">
        <v>1</v>
      </c>
      <c r="C7504" t="s">
        <v>77</v>
      </c>
      <c r="D7504" t="s">
        <v>119</v>
      </c>
      <c r="E7504" t="s">
        <v>126</v>
      </c>
      <c r="F7504" t="s">
        <v>20469</v>
      </c>
      <c r="G7504" t="s">
        <v>128</v>
      </c>
      <c r="H7504" t="s">
        <v>46</v>
      </c>
      <c r="I7504" t="s">
        <v>129</v>
      </c>
      <c r="J7504" t="s">
        <v>130</v>
      </c>
      <c r="K7504" t="s">
        <v>131</v>
      </c>
      <c r="L7504" t="s">
        <v>20470</v>
      </c>
      <c r="M7504" t="s">
        <v>20471</v>
      </c>
      <c r="N7504">
        <v>2.8916666659999999</v>
      </c>
      <c r="O7504">
        <v>0</v>
      </c>
      <c r="P7504">
        <v>635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1836.208333</v>
      </c>
      <c r="W7504">
        <v>0</v>
      </c>
      <c r="X7504">
        <v>0</v>
      </c>
      <c r="Y7504">
        <v>0</v>
      </c>
      <c r="Z7504">
        <v>0</v>
      </c>
    </row>
    <row r="7505" spans="1:26" x14ac:dyDescent="0.3">
      <c r="A7505">
        <v>2779292</v>
      </c>
      <c r="B7505">
        <v>1</v>
      </c>
      <c r="C7505" t="s">
        <v>76</v>
      </c>
      <c r="D7505" t="s">
        <v>97</v>
      </c>
      <c r="E7505" t="s">
        <v>145</v>
      </c>
      <c r="F7505" t="s">
        <v>19673</v>
      </c>
      <c r="G7505" t="s">
        <v>128</v>
      </c>
      <c r="H7505" t="s">
        <v>46</v>
      </c>
      <c r="I7505" t="s">
        <v>129</v>
      </c>
      <c r="J7505" t="s">
        <v>130</v>
      </c>
      <c r="K7505" t="s">
        <v>131</v>
      </c>
      <c r="L7505" t="s">
        <v>20472</v>
      </c>
      <c r="M7505" t="s">
        <v>20473</v>
      </c>
      <c r="N7505">
        <v>2.5175000000000001</v>
      </c>
      <c r="O7505">
        <v>0</v>
      </c>
      <c r="P7505">
        <v>25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62.9375</v>
      </c>
      <c r="W7505">
        <v>0</v>
      </c>
      <c r="X7505">
        <v>0</v>
      </c>
      <c r="Y7505">
        <v>0</v>
      </c>
      <c r="Z7505">
        <v>0</v>
      </c>
    </row>
    <row r="7506" spans="1:26" x14ac:dyDescent="0.3">
      <c r="A7506">
        <v>2779302</v>
      </c>
      <c r="B7506">
        <v>1</v>
      </c>
      <c r="C7506" t="s">
        <v>76</v>
      </c>
      <c r="D7506" t="s">
        <v>92</v>
      </c>
      <c r="E7506" t="s">
        <v>153</v>
      </c>
      <c r="F7506" t="s">
        <v>20474</v>
      </c>
      <c r="G7506" t="s">
        <v>249</v>
      </c>
      <c r="H7506" t="s">
        <v>46</v>
      </c>
      <c r="I7506" t="s">
        <v>129</v>
      </c>
      <c r="J7506" t="s">
        <v>130</v>
      </c>
      <c r="K7506" t="s">
        <v>131</v>
      </c>
      <c r="L7506" t="s">
        <v>20475</v>
      </c>
      <c r="M7506" t="s">
        <v>20476</v>
      </c>
      <c r="N7506">
        <v>1.6613888880000001</v>
      </c>
      <c r="O7506">
        <v>0</v>
      </c>
      <c r="P7506">
        <v>0</v>
      </c>
      <c r="Q7506">
        <v>0</v>
      </c>
      <c r="R7506">
        <v>1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1.661389</v>
      </c>
      <c r="Y7506">
        <v>0</v>
      </c>
      <c r="Z7506">
        <v>0</v>
      </c>
    </row>
    <row r="7507" spans="1:26" x14ac:dyDescent="0.3">
      <c r="A7507">
        <v>2779308</v>
      </c>
      <c r="B7507">
        <v>1</v>
      </c>
      <c r="C7507" t="s">
        <v>76</v>
      </c>
      <c r="D7507" t="s">
        <v>95</v>
      </c>
      <c r="E7507" t="s">
        <v>222</v>
      </c>
      <c r="F7507" t="s">
        <v>10484</v>
      </c>
      <c r="G7507" t="s">
        <v>199</v>
      </c>
      <c r="H7507" t="s">
        <v>47</v>
      </c>
      <c r="I7507" t="s">
        <v>129</v>
      </c>
      <c r="J7507" t="s">
        <v>130</v>
      </c>
      <c r="K7507" t="s">
        <v>131</v>
      </c>
      <c r="L7507" t="s">
        <v>20477</v>
      </c>
      <c r="M7507" t="s">
        <v>20478</v>
      </c>
      <c r="N7507">
        <v>0.11027777699999999</v>
      </c>
      <c r="O7507">
        <v>0</v>
      </c>
      <c r="P7507">
        <v>0</v>
      </c>
      <c r="Q7507">
        <v>0</v>
      </c>
      <c r="R7507">
        <v>0</v>
      </c>
      <c r="S7507">
        <v>8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0.88222199999999995</v>
      </c>
      <c r="Z7507">
        <v>0</v>
      </c>
    </row>
    <row r="7508" spans="1:26" x14ac:dyDescent="0.3">
      <c r="A7508">
        <v>2779310</v>
      </c>
      <c r="B7508">
        <v>1</v>
      </c>
      <c r="C7508" t="s">
        <v>76</v>
      </c>
      <c r="D7508" t="s">
        <v>82</v>
      </c>
      <c r="E7508" t="s">
        <v>163</v>
      </c>
      <c r="F7508" t="s">
        <v>20479</v>
      </c>
      <c r="G7508" t="s">
        <v>2081</v>
      </c>
      <c r="H7508" t="s">
        <v>47</v>
      </c>
      <c r="I7508" t="s">
        <v>129</v>
      </c>
      <c r="J7508" t="s">
        <v>130</v>
      </c>
      <c r="K7508" t="s">
        <v>131</v>
      </c>
      <c r="L7508" t="s">
        <v>20480</v>
      </c>
      <c r="M7508" t="s">
        <v>20481</v>
      </c>
      <c r="N7508">
        <v>0.43583333299999999</v>
      </c>
      <c r="O7508">
        <v>0</v>
      </c>
      <c r="P7508">
        <v>168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73.22</v>
      </c>
      <c r="W7508">
        <v>0</v>
      </c>
      <c r="X7508">
        <v>0</v>
      </c>
      <c r="Y7508">
        <v>0</v>
      </c>
      <c r="Z7508">
        <v>0</v>
      </c>
    </row>
    <row r="7509" spans="1:26" x14ac:dyDescent="0.3">
      <c r="A7509">
        <v>2779311</v>
      </c>
      <c r="B7509">
        <v>1</v>
      </c>
      <c r="C7509" t="s">
        <v>77</v>
      </c>
      <c r="D7509" t="s">
        <v>113</v>
      </c>
      <c r="E7509" t="s">
        <v>158</v>
      </c>
      <c r="F7509" t="s">
        <v>18177</v>
      </c>
      <c r="G7509" t="s">
        <v>199</v>
      </c>
      <c r="H7509" t="s">
        <v>47</v>
      </c>
      <c r="I7509" t="s">
        <v>129</v>
      </c>
      <c r="J7509" t="s">
        <v>130</v>
      </c>
      <c r="K7509" t="s">
        <v>131</v>
      </c>
      <c r="L7509" t="s">
        <v>20482</v>
      </c>
      <c r="M7509" t="s">
        <v>20483</v>
      </c>
      <c r="N7509">
        <v>0.70499999999999996</v>
      </c>
      <c r="O7509">
        <v>0</v>
      </c>
      <c r="P7509">
        <v>0</v>
      </c>
      <c r="Q7509">
        <v>18</v>
      </c>
      <c r="R7509">
        <v>1237</v>
      </c>
      <c r="S7509">
        <v>0</v>
      </c>
      <c r="T7509">
        <v>0</v>
      </c>
      <c r="U7509">
        <v>0</v>
      </c>
      <c r="V7509">
        <v>0</v>
      </c>
      <c r="W7509">
        <v>12.69</v>
      </c>
      <c r="X7509">
        <v>872.08500000000004</v>
      </c>
      <c r="Y7509">
        <v>0</v>
      </c>
      <c r="Z7509">
        <v>0</v>
      </c>
    </row>
    <row r="7510" spans="1:26" x14ac:dyDescent="0.3">
      <c r="A7510">
        <v>2779313</v>
      </c>
      <c r="B7510">
        <v>1</v>
      </c>
      <c r="C7510" t="s">
        <v>76</v>
      </c>
      <c r="D7510" t="s">
        <v>90</v>
      </c>
      <c r="E7510" t="s">
        <v>222</v>
      </c>
      <c r="F7510" t="s">
        <v>20484</v>
      </c>
      <c r="G7510" t="s">
        <v>160</v>
      </c>
      <c r="H7510" t="s">
        <v>47</v>
      </c>
      <c r="I7510" t="s">
        <v>129</v>
      </c>
      <c r="J7510" t="s">
        <v>130</v>
      </c>
      <c r="K7510" t="s">
        <v>131</v>
      </c>
      <c r="L7510" t="s">
        <v>20485</v>
      </c>
      <c r="M7510" t="s">
        <v>20486</v>
      </c>
      <c r="N7510">
        <v>3.3758333330000001</v>
      </c>
      <c r="O7510">
        <v>0</v>
      </c>
      <c r="P7510">
        <v>0</v>
      </c>
      <c r="Q7510">
        <v>3</v>
      </c>
      <c r="R7510">
        <v>1189</v>
      </c>
      <c r="S7510">
        <v>0</v>
      </c>
      <c r="T7510">
        <v>0</v>
      </c>
      <c r="U7510">
        <v>0</v>
      </c>
      <c r="V7510">
        <v>0</v>
      </c>
      <c r="W7510">
        <v>10.1275</v>
      </c>
      <c r="X7510">
        <v>4013.8658329999998</v>
      </c>
      <c r="Y7510">
        <v>0</v>
      </c>
      <c r="Z7510">
        <v>0</v>
      </c>
    </row>
    <row r="7511" spans="1:26" x14ac:dyDescent="0.3">
      <c r="A7511">
        <v>2779314</v>
      </c>
      <c r="B7511">
        <v>1</v>
      </c>
      <c r="C7511" t="s">
        <v>77</v>
      </c>
      <c r="D7511" t="s">
        <v>118</v>
      </c>
      <c r="E7511" t="s">
        <v>163</v>
      </c>
      <c r="F7511" t="s">
        <v>19825</v>
      </c>
      <c r="G7511" t="s">
        <v>187</v>
      </c>
      <c r="H7511" t="s">
        <v>47</v>
      </c>
      <c r="I7511" t="s">
        <v>129</v>
      </c>
      <c r="J7511" t="s">
        <v>130</v>
      </c>
      <c r="K7511" t="s">
        <v>131</v>
      </c>
      <c r="L7511" t="s">
        <v>20487</v>
      </c>
      <c r="M7511" t="s">
        <v>20488</v>
      </c>
      <c r="N7511">
        <v>3.9580555550000001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46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182.07055600000001</v>
      </c>
    </row>
    <row r="7512" spans="1:26" x14ac:dyDescent="0.3">
      <c r="A7512">
        <v>2779315</v>
      </c>
      <c r="B7512">
        <v>1</v>
      </c>
      <c r="C7512" t="s">
        <v>76</v>
      </c>
      <c r="D7512" t="s">
        <v>93</v>
      </c>
      <c r="E7512" t="s">
        <v>158</v>
      </c>
      <c r="F7512" t="s">
        <v>20489</v>
      </c>
      <c r="G7512" t="s">
        <v>728</v>
      </c>
      <c r="H7512" t="s">
        <v>47</v>
      </c>
      <c r="I7512" t="s">
        <v>129</v>
      </c>
      <c r="J7512" t="s">
        <v>130</v>
      </c>
      <c r="K7512" t="s">
        <v>142</v>
      </c>
      <c r="L7512" t="s">
        <v>20490</v>
      </c>
      <c r="M7512" t="s">
        <v>20491</v>
      </c>
      <c r="N7512">
        <v>0.15333333299999999</v>
      </c>
      <c r="O7512">
        <v>32</v>
      </c>
      <c r="P7512">
        <v>4172</v>
      </c>
      <c r="Q7512">
        <v>0</v>
      </c>
      <c r="R7512">
        <v>0</v>
      </c>
      <c r="S7512">
        <v>0</v>
      </c>
      <c r="T7512">
        <v>0</v>
      </c>
      <c r="U7512">
        <v>4.9066669999999997</v>
      </c>
      <c r="V7512">
        <v>639.70666500000004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2779318</v>
      </c>
      <c r="B7513">
        <v>1</v>
      </c>
      <c r="C7513" t="s">
        <v>76</v>
      </c>
      <c r="D7513" t="s">
        <v>86</v>
      </c>
      <c r="E7513" t="s">
        <v>167</v>
      </c>
      <c r="F7513" t="s">
        <v>20492</v>
      </c>
      <c r="G7513" t="s">
        <v>160</v>
      </c>
      <c r="H7513" t="s">
        <v>46</v>
      </c>
      <c r="I7513" t="s">
        <v>129</v>
      </c>
      <c r="J7513" t="s">
        <v>130</v>
      </c>
      <c r="K7513" t="s">
        <v>131</v>
      </c>
      <c r="L7513" t="s">
        <v>20493</v>
      </c>
      <c r="M7513" t="s">
        <v>20494</v>
      </c>
      <c r="N7513">
        <v>0.72972222200000003</v>
      </c>
      <c r="O7513">
        <v>0</v>
      </c>
      <c r="P7513">
        <v>712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519.56222200000002</v>
      </c>
      <c r="W7513">
        <v>0</v>
      </c>
      <c r="X7513">
        <v>0</v>
      </c>
      <c r="Y7513">
        <v>0</v>
      </c>
      <c r="Z7513">
        <v>0</v>
      </c>
    </row>
    <row r="7514" spans="1:26" x14ac:dyDescent="0.3">
      <c r="A7514">
        <v>2779319</v>
      </c>
      <c r="B7514">
        <v>1</v>
      </c>
      <c r="C7514" t="s">
        <v>76</v>
      </c>
      <c r="D7514" t="s">
        <v>97</v>
      </c>
      <c r="E7514" t="s">
        <v>126</v>
      </c>
      <c r="F7514" t="s">
        <v>20495</v>
      </c>
      <c r="G7514" t="s">
        <v>160</v>
      </c>
      <c r="H7514" t="s">
        <v>46</v>
      </c>
      <c r="I7514" t="s">
        <v>129</v>
      </c>
      <c r="J7514" t="s">
        <v>130</v>
      </c>
      <c r="K7514" t="s">
        <v>131</v>
      </c>
      <c r="L7514" t="s">
        <v>20496</v>
      </c>
      <c r="M7514" t="s">
        <v>20497</v>
      </c>
      <c r="N7514">
        <v>1.8388888880000001</v>
      </c>
      <c r="O7514">
        <v>0</v>
      </c>
      <c r="P7514">
        <v>81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148.94999999999999</v>
      </c>
      <c r="W7514">
        <v>0</v>
      </c>
      <c r="X7514">
        <v>0</v>
      </c>
      <c r="Y7514">
        <v>0</v>
      </c>
      <c r="Z7514">
        <v>0</v>
      </c>
    </row>
    <row r="7515" spans="1:26" x14ac:dyDescent="0.3">
      <c r="A7515">
        <v>2779320</v>
      </c>
      <c r="B7515">
        <v>1</v>
      </c>
      <c r="C7515" t="s">
        <v>76</v>
      </c>
      <c r="D7515" t="s">
        <v>101</v>
      </c>
      <c r="E7515" t="s">
        <v>158</v>
      </c>
      <c r="F7515" t="s">
        <v>20498</v>
      </c>
      <c r="G7515" t="s">
        <v>199</v>
      </c>
      <c r="H7515" t="s">
        <v>47</v>
      </c>
      <c r="I7515" t="s">
        <v>129</v>
      </c>
      <c r="J7515" t="s">
        <v>130</v>
      </c>
      <c r="K7515" t="s">
        <v>131</v>
      </c>
      <c r="L7515" t="s">
        <v>20499</v>
      </c>
      <c r="M7515" t="s">
        <v>20500</v>
      </c>
      <c r="N7515">
        <v>0.65611111099999997</v>
      </c>
      <c r="O7515">
        <v>29</v>
      </c>
      <c r="P7515">
        <v>1306</v>
      </c>
      <c r="Q7515">
        <v>0</v>
      </c>
      <c r="R7515">
        <v>0</v>
      </c>
      <c r="S7515">
        <v>0</v>
      </c>
      <c r="T7515">
        <v>0</v>
      </c>
      <c r="U7515">
        <v>19.027221999999998</v>
      </c>
      <c r="V7515">
        <v>856.88111100000003</v>
      </c>
      <c r="W7515">
        <v>0</v>
      </c>
      <c r="X7515">
        <v>0</v>
      </c>
      <c r="Y7515">
        <v>0</v>
      </c>
      <c r="Z7515">
        <v>0</v>
      </c>
    </row>
    <row r="7516" spans="1:26" x14ac:dyDescent="0.3">
      <c r="A7516">
        <v>2779322</v>
      </c>
      <c r="B7516">
        <v>1</v>
      </c>
      <c r="C7516" t="s">
        <v>76</v>
      </c>
      <c r="D7516" t="s">
        <v>91</v>
      </c>
      <c r="E7516" t="s">
        <v>126</v>
      </c>
      <c r="F7516" t="s">
        <v>18322</v>
      </c>
      <c r="G7516" t="s">
        <v>160</v>
      </c>
      <c r="H7516" t="s">
        <v>46</v>
      </c>
      <c r="I7516" t="s">
        <v>129</v>
      </c>
      <c r="J7516" t="s">
        <v>130</v>
      </c>
      <c r="K7516" t="s">
        <v>131</v>
      </c>
      <c r="L7516" t="s">
        <v>20501</v>
      </c>
      <c r="M7516" t="s">
        <v>20502</v>
      </c>
      <c r="N7516">
        <v>1.1869444440000001</v>
      </c>
      <c r="O7516">
        <v>0</v>
      </c>
      <c r="P7516">
        <v>209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248.07138900000001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2779333</v>
      </c>
      <c r="B7517">
        <v>1</v>
      </c>
      <c r="C7517" t="s">
        <v>77</v>
      </c>
      <c r="D7517" t="s">
        <v>113</v>
      </c>
      <c r="E7517" t="s">
        <v>158</v>
      </c>
      <c r="F7517" t="s">
        <v>20503</v>
      </c>
      <c r="G7517" t="s">
        <v>199</v>
      </c>
      <c r="H7517" t="s">
        <v>47</v>
      </c>
      <c r="I7517" t="s">
        <v>129</v>
      </c>
      <c r="J7517" t="s">
        <v>130</v>
      </c>
      <c r="K7517" t="s">
        <v>131</v>
      </c>
      <c r="L7517" t="s">
        <v>20504</v>
      </c>
      <c r="M7517" t="s">
        <v>20505</v>
      </c>
      <c r="N7517">
        <v>1.1599999999999999</v>
      </c>
      <c r="O7517">
        <v>0</v>
      </c>
      <c r="P7517">
        <v>0</v>
      </c>
      <c r="Q7517">
        <v>18</v>
      </c>
      <c r="R7517">
        <v>1237</v>
      </c>
      <c r="S7517">
        <v>0</v>
      </c>
      <c r="T7517">
        <v>0</v>
      </c>
      <c r="U7517">
        <v>0</v>
      </c>
      <c r="V7517">
        <v>0</v>
      </c>
      <c r="W7517">
        <v>20.88</v>
      </c>
      <c r="X7517">
        <v>1434.92</v>
      </c>
      <c r="Y7517">
        <v>0</v>
      </c>
      <c r="Z7517">
        <v>0</v>
      </c>
    </row>
    <row r="7518" spans="1:26" x14ac:dyDescent="0.3">
      <c r="A7518">
        <v>2779334</v>
      </c>
      <c r="B7518">
        <v>1</v>
      </c>
      <c r="C7518" t="s">
        <v>77</v>
      </c>
      <c r="D7518" t="s">
        <v>116</v>
      </c>
      <c r="E7518" t="s">
        <v>222</v>
      </c>
      <c r="F7518" t="s">
        <v>7917</v>
      </c>
      <c r="G7518" t="s">
        <v>199</v>
      </c>
      <c r="H7518" t="s">
        <v>47</v>
      </c>
      <c r="I7518" t="s">
        <v>129</v>
      </c>
      <c r="J7518" t="s">
        <v>130</v>
      </c>
      <c r="K7518" t="s">
        <v>131</v>
      </c>
      <c r="L7518" t="s">
        <v>20506</v>
      </c>
      <c r="M7518" t="s">
        <v>20507</v>
      </c>
      <c r="N7518">
        <v>8.6388887999999997E-2</v>
      </c>
      <c r="O7518">
        <v>341</v>
      </c>
      <c r="P7518">
        <v>4135</v>
      </c>
      <c r="Q7518">
        <v>0</v>
      </c>
      <c r="R7518">
        <v>0</v>
      </c>
      <c r="S7518">
        <v>0</v>
      </c>
      <c r="T7518">
        <v>0</v>
      </c>
      <c r="U7518">
        <v>29.458611000000001</v>
      </c>
      <c r="V7518">
        <v>357.218052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2779344</v>
      </c>
      <c r="B7519">
        <v>1</v>
      </c>
      <c r="C7519" t="s">
        <v>77</v>
      </c>
      <c r="D7519" t="s">
        <v>119</v>
      </c>
      <c r="E7519" t="s">
        <v>126</v>
      </c>
      <c r="F7519" t="s">
        <v>20365</v>
      </c>
      <c r="G7519" t="s">
        <v>128</v>
      </c>
      <c r="H7519" t="s">
        <v>46</v>
      </c>
      <c r="I7519" t="s">
        <v>129</v>
      </c>
      <c r="J7519" t="s">
        <v>130</v>
      </c>
      <c r="K7519" t="s">
        <v>131</v>
      </c>
      <c r="L7519" t="s">
        <v>20508</v>
      </c>
      <c r="M7519" t="s">
        <v>20509</v>
      </c>
      <c r="N7519">
        <v>4.3936111110000002</v>
      </c>
      <c r="O7519">
        <v>0</v>
      </c>
      <c r="P7519">
        <v>411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1805.774167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2779347</v>
      </c>
      <c r="B7520">
        <v>1</v>
      </c>
      <c r="C7520" t="s">
        <v>76</v>
      </c>
      <c r="D7520" t="s">
        <v>96</v>
      </c>
      <c r="E7520" t="s">
        <v>163</v>
      </c>
      <c r="F7520" t="s">
        <v>20510</v>
      </c>
      <c r="G7520" t="s">
        <v>732</v>
      </c>
      <c r="H7520" t="s">
        <v>47</v>
      </c>
      <c r="I7520" t="s">
        <v>129</v>
      </c>
      <c r="J7520" t="s">
        <v>130</v>
      </c>
      <c r="K7520" t="s">
        <v>131</v>
      </c>
      <c r="L7520" t="s">
        <v>20511</v>
      </c>
      <c r="M7520" t="s">
        <v>20512</v>
      </c>
      <c r="N7520">
        <v>1.4450000000000001</v>
      </c>
      <c r="O7520">
        <v>24</v>
      </c>
      <c r="P7520">
        <v>522</v>
      </c>
      <c r="Q7520">
        <v>0</v>
      </c>
      <c r="R7520">
        <v>0</v>
      </c>
      <c r="S7520">
        <v>0</v>
      </c>
      <c r="T7520">
        <v>0</v>
      </c>
      <c r="U7520">
        <v>34.68</v>
      </c>
      <c r="V7520">
        <v>754.29</v>
      </c>
      <c r="W7520">
        <v>0</v>
      </c>
      <c r="X7520">
        <v>0</v>
      </c>
      <c r="Y7520">
        <v>0</v>
      </c>
      <c r="Z7520">
        <v>0</v>
      </c>
    </row>
    <row r="7521" spans="1:26" x14ac:dyDescent="0.3">
      <c r="A7521">
        <v>2779349</v>
      </c>
      <c r="B7521">
        <v>1</v>
      </c>
      <c r="C7521" t="s">
        <v>77</v>
      </c>
      <c r="D7521" t="s">
        <v>116</v>
      </c>
      <c r="E7521" t="s">
        <v>163</v>
      </c>
      <c r="F7521" t="s">
        <v>20513</v>
      </c>
      <c r="G7521" t="s">
        <v>364</v>
      </c>
      <c r="H7521" t="s">
        <v>47</v>
      </c>
      <c r="I7521" t="s">
        <v>129</v>
      </c>
      <c r="J7521" t="s">
        <v>130</v>
      </c>
      <c r="K7521" t="s">
        <v>131</v>
      </c>
      <c r="L7521" t="s">
        <v>20514</v>
      </c>
      <c r="M7521" t="s">
        <v>20515</v>
      </c>
      <c r="N7521">
        <v>1.1369444440000001</v>
      </c>
      <c r="O7521">
        <v>22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25.012778000000001</v>
      </c>
      <c r="V7521">
        <v>0</v>
      </c>
      <c r="W7521">
        <v>0</v>
      </c>
      <c r="X7521">
        <v>0</v>
      </c>
      <c r="Y7521">
        <v>0</v>
      </c>
      <c r="Z7521">
        <v>0</v>
      </c>
    </row>
    <row r="7522" spans="1:26" x14ac:dyDescent="0.3">
      <c r="A7522">
        <v>2779354</v>
      </c>
      <c r="B7522">
        <v>1</v>
      </c>
      <c r="C7522" t="s">
        <v>76</v>
      </c>
      <c r="D7522" t="s">
        <v>91</v>
      </c>
      <c r="E7522" t="s">
        <v>153</v>
      </c>
      <c r="F7522" t="s">
        <v>20404</v>
      </c>
      <c r="G7522" t="s">
        <v>155</v>
      </c>
      <c r="H7522" t="s">
        <v>46</v>
      </c>
      <c r="I7522" t="s">
        <v>129</v>
      </c>
      <c r="J7522" t="s">
        <v>130</v>
      </c>
      <c r="K7522" t="s">
        <v>131</v>
      </c>
      <c r="L7522" t="s">
        <v>20516</v>
      </c>
      <c r="M7522" t="s">
        <v>20517</v>
      </c>
      <c r="N7522">
        <v>2.491944444</v>
      </c>
      <c r="O7522">
        <v>0</v>
      </c>
      <c r="P7522">
        <v>0</v>
      </c>
      <c r="Q7522">
        <v>0</v>
      </c>
      <c r="R7522">
        <v>3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7.4758329999999997</v>
      </c>
      <c r="Y7522">
        <v>0</v>
      </c>
      <c r="Z7522">
        <v>0</v>
      </c>
    </row>
    <row r="7523" spans="1:26" x14ac:dyDescent="0.3">
      <c r="A7523">
        <v>2779353</v>
      </c>
      <c r="B7523">
        <v>1</v>
      </c>
      <c r="C7523" t="s">
        <v>77</v>
      </c>
      <c r="D7523" t="s">
        <v>116</v>
      </c>
      <c r="E7523" t="s">
        <v>158</v>
      </c>
      <c r="F7523" t="s">
        <v>4619</v>
      </c>
      <c r="G7523" t="s">
        <v>199</v>
      </c>
      <c r="H7523" t="s">
        <v>47</v>
      </c>
      <c r="I7523" t="s">
        <v>129</v>
      </c>
      <c r="J7523" t="s">
        <v>130</v>
      </c>
      <c r="K7523" t="s">
        <v>131</v>
      </c>
      <c r="L7523" t="s">
        <v>20518</v>
      </c>
      <c r="M7523" t="s">
        <v>20519</v>
      </c>
      <c r="N7523">
        <v>1.724444444</v>
      </c>
      <c r="O7523">
        <v>76</v>
      </c>
      <c r="P7523">
        <v>32</v>
      </c>
      <c r="Q7523">
        <v>0</v>
      </c>
      <c r="R7523">
        <v>0</v>
      </c>
      <c r="S7523">
        <v>0</v>
      </c>
      <c r="T7523">
        <v>0</v>
      </c>
      <c r="U7523">
        <v>131.05777800000001</v>
      </c>
      <c r="V7523">
        <v>55.182222000000003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2779356</v>
      </c>
      <c r="B7524">
        <v>1</v>
      </c>
      <c r="C7524" t="s">
        <v>77</v>
      </c>
      <c r="D7524" t="s">
        <v>116</v>
      </c>
      <c r="E7524" t="s">
        <v>158</v>
      </c>
      <c r="F7524" t="s">
        <v>20520</v>
      </c>
      <c r="G7524" t="s">
        <v>160</v>
      </c>
      <c r="H7524" t="s">
        <v>47</v>
      </c>
      <c r="I7524" t="s">
        <v>129</v>
      </c>
      <c r="J7524" t="s">
        <v>130</v>
      </c>
      <c r="K7524" t="s">
        <v>131</v>
      </c>
      <c r="L7524" t="s">
        <v>20521</v>
      </c>
      <c r="M7524" t="s">
        <v>20522</v>
      </c>
      <c r="N7524">
        <v>0.177777777</v>
      </c>
      <c r="O7524">
        <v>82</v>
      </c>
      <c r="P7524">
        <v>72</v>
      </c>
      <c r="Q7524">
        <v>0</v>
      </c>
      <c r="R7524">
        <v>0</v>
      </c>
      <c r="S7524">
        <v>0</v>
      </c>
      <c r="T7524">
        <v>0</v>
      </c>
      <c r="U7524">
        <v>14.577778</v>
      </c>
      <c r="V7524">
        <v>12.8</v>
      </c>
      <c r="W7524">
        <v>0</v>
      </c>
      <c r="X7524">
        <v>0</v>
      </c>
      <c r="Y7524">
        <v>0</v>
      </c>
      <c r="Z7524">
        <v>0</v>
      </c>
    </row>
    <row r="7525" spans="1:26" x14ac:dyDescent="0.3">
      <c r="A7525">
        <v>2779359</v>
      </c>
      <c r="B7525">
        <v>1</v>
      </c>
      <c r="C7525" t="s">
        <v>77</v>
      </c>
      <c r="D7525" t="s">
        <v>124</v>
      </c>
      <c r="E7525" t="s">
        <v>153</v>
      </c>
      <c r="F7525" t="s">
        <v>20523</v>
      </c>
      <c r="G7525" t="s">
        <v>206</v>
      </c>
      <c r="H7525" t="s">
        <v>46</v>
      </c>
      <c r="I7525" t="s">
        <v>129</v>
      </c>
      <c r="J7525" t="s">
        <v>130</v>
      </c>
      <c r="K7525" t="s">
        <v>131</v>
      </c>
      <c r="L7525" t="s">
        <v>20524</v>
      </c>
      <c r="M7525" t="s">
        <v>20525</v>
      </c>
      <c r="N7525">
        <v>4.4405555550000004</v>
      </c>
      <c r="O7525">
        <v>0</v>
      </c>
      <c r="P7525">
        <v>10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44.405555999999997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2779347</v>
      </c>
      <c r="B7526">
        <v>2</v>
      </c>
      <c r="C7526" t="s">
        <v>76</v>
      </c>
      <c r="D7526" t="s">
        <v>96</v>
      </c>
      <c r="E7526" t="s">
        <v>222</v>
      </c>
      <c r="F7526" t="s">
        <v>2120</v>
      </c>
      <c r="G7526" t="s">
        <v>732</v>
      </c>
      <c r="H7526" t="s">
        <v>47</v>
      </c>
      <c r="I7526" t="s">
        <v>129</v>
      </c>
      <c r="J7526" t="s">
        <v>130</v>
      </c>
      <c r="K7526" t="s">
        <v>131</v>
      </c>
      <c r="L7526" t="s">
        <v>20512</v>
      </c>
      <c r="M7526" t="s">
        <v>20526</v>
      </c>
      <c r="N7526">
        <v>2.7411111109999999</v>
      </c>
      <c r="O7526">
        <v>41</v>
      </c>
      <c r="P7526">
        <v>738</v>
      </c>
      <c r="Q7526">
        <v>0</v>
      </c>
      <c r="R7526">
        <v>0</v>
      </c>
      <c r="S7526">
        <v>0</v>
      </c>
      <c r="T7526">
        <v>0</v>
      </c>
      <c r="U7526">
        <v>112.38555599999999</v>
      </c>
      <c r="V7526">
        <v>2022.94</v>
      </c>
      <c r="W7526">
        <v>0</v>
      </c>
      <c r="X7526">
        <v>0</v>
      </c>
      <c r="Y7526">
        <v>0</v>
      </c>
      <c r="Z7526">
        <v>0</v>
      </c>
    </row>
    <row r="7527" spans="1:26" x14ac:dyDescent="0.3">
      <c r="A7527">
        <v>2779364</v>
      </c>
      <c r="B7527">
        <v>1</v>
      </c>
      <c r="C7527" t="s">
        <v>76</v>
      </c>
      <c r="D7527" t="s">
        <v>85</v>
      </c>
      <c r="E7527" t="s">
        <v>153</v>
      </c>
      <c r="F7527" t="s">
        <v>20527</v>
      </c>
      <c r="G7527" t="s">
        <v>155</v>
      </c>
      <c r="H7527" t="s">
        <v>46</v>
      </c>
      <c r="I7527" t="s">
        <v>129</v>
      </c>
      <c r="J7527" t="s">
        <v>130</v>
      </c>
      <c r="K7527" t="s">
        <v>131</v>
      </c>
      <c r="L7527" t="s">
        <v>20528</v>
      </c>
      <c r="M7527" t="s">
        <v>20529</v>
      </c>
      <c r="N7527">
        <v>3.4436111110000001</v>
      </c>
      <c r="O7527">
        <v>0</v>
      </c>
      <c r="P7527">
        <v>2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6.8872220000000004</v>
      </c>
      <c r="W7527">
        <v>0</v>
      </c>
      <c r="X7527">
        <v>0</v>
      </c>
      <c r="Y7527">
        <v>0</v>
      </c>
      <c r="Z7527">
        <v>0</v>
      </c>
    </row>
    <row r="7528" spans="1:26" x14ac:dyDescent="0.3">
      <c r="A7528">
        <v>2779368</v>
      </c>
      <c r="B7528">
        <v>1</v>
      </c>
      <c r="C7528" t="s">
        <v>76</v>
      </c>
      <c r="D7528" t="s">
        <v>103</v>
      </c>
      <c r="E7528" t="s">
        <v>153</v>
      </c>
      <c r="F7528" t="s">
        <v>20530</v>
      </c>
      <c r="G7528" t="s">
        <v>155</v>
      </c>
      <c r="H7528" t="s">
        <v>46</v>
      </c>
      <c r="I7528" t="s">
        <v>129</v>
      </c>
      <c r="J7528" t="s">
        <v>130</v>
      </c>
      <c r="K7528" t="s">
        <v>131</v>
      </c>
      <c r="L7528" t="s">
        <v>20531</v>
      </c>
      <c r="M7528" t="s">
        <v>20532</v>
      </c>
      <c r="N7528">
        <v>4.1241666659999998</v>
      </c>
      <c r="O7528">
        <v>0</v>
      </c>
      <c r="P7528">
        <v>0</v>
      </c>
      <c r="Q7528">
        <v>0</v>
      </c>
      <c r="R7528">
        <v>1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4.1241669999999999</v>
      </c>
      <c r="Y7528">
        <v>0</v>
      </c>
      <c r="Z7528">
        <v>0</v>
      </c>
    </row>
    <row r="7529" spans="1:26" x14ac:dyDescent="0.3">
      <c r="A7529">
        <v>2779374</v>
      </c>
      <c r="B7529">
        <v>1</v>
      </c>
      <c r="C7529" t="s">
        <v>76</v>
      </c>
      <c r="D7529" t="s">
        <v>99</v>
      </c>
      <c r="E7529" t="s">
        <v>158</v>
      </c>
      <c r="F7529" t="s">
        <v>1603</v>
      </c>
      <c r="G7529" t="s">
        <v>199</v>
      </c>
      <c r="H7529" t="s">
        <v>47</v>
      </c>
      <c r="I7529" t="s">
        <v>129</v>
      </c>
      <c r="J7529" t="s">
        <v>130</v>
      </c>
      <c r="K7529" t="s">
        <v>131</v>
      </c>
      <c r="L7529" t="s">
        <v>20533</v>
      </c>
      <c r="M7529" t="s">
        <v>20534</v>
      </c>
      <c r="N7529">
        <v>0.64583333300000001</v>
      </c>
      <c r="O7529">
        <v>57</v>
      </c>
      <c r="P7529">
        <v>123</v>
      </c>
      <c r="Q7529">
        <v>0</v>
      </c>
      <c r="R7529">
        <v>0</v>
      </c>
      <c r="S7529">
        <v>0</v>
      </c>
      <c r="T7529">
        <v>0</v>
      </c>
      <c r="U7529">
        <v>36.8125</v>
      </c>
      <c r="V7529">
        <v>79.4375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2779375</v>
      </c>
      <c r="B7530">
        <v>1</v>
      </c>
      <c r="C7530" t="s">
        <v>76</v>
      </c>
      <c r="D7530" t="s">
        <v>78</v>
      </c>
      <c r="E7530" t="s">
        <v>153</v>
      </c>
      <c r="F7530" t="s">
        <v>20535</v>
      </c>
      <c r="G7530" t="s">
        <v>206</v>
      </c>
      <c r="H7530" t="s">
        <v>46</v>
      </c>
      <c r="I7530" t="s">
        <v>129</v>
      </c>
      <c r="J7530" t="s">
        <v>130</v>
      </c>
      <c r="K7530" t="s">
        <v>131</v>
      </c>
      <c r="L7530" t="s">
        <v>20536</v>
      </c>
      <c r="M7530" t="s">
        <v>20537</v>
      </c>
      <c r="N7530">
        <v>0.99138888800000002</v>
      </c>
      <c r="O7530">
        <v>0</v>
      </c>
      <c r="P7530">
        <v>9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8.9224999999999994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2779376</v>
      </c>
      <c r="B7531">
        <v>1</v>
      </c>
      <c r="C7531" t="s">
        <v>76</v>
      </c>
      <c r="D7531" t="s">
        <v>93</v>
      </c>
      <c r="E7531" t="s">
        <v>153</v>
      </c>
      <c r="F7531" t="s">
        <v>20538</v>
      </c>
      <c r="G7531" t="s">
        <v>155</v>
      </c>
      <c r="H7531" t="s">
        <v>46</v>
      </c>
      <c r="I7531" t="s">
        <v>129</v>
      </c>
      <c r="J7531" t="s">
        <v>130</v>
      </c>
      <c r="K7531" t="s">
        <v>131</v>
      </c>
      <c r="L7531" t="s">
        <v>20539</v>
      </c>
      <c r="M7531" t="s">
        <v>20540</v>
      </c>
      <c r="N7531">
        <v>4.4375</v>
      </c>
      <c r="O7531">
        <v>0</v>
      </c>
      <c r="P7531">
        <v>8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35.5</v>
      </c>
      <c r="W7531">
        <v>0</v>
      </c>
      <c r="X7531">
        <v>0</v>
      </c>
      <c r="Y7531">
        <v>0</v>
      </c>
      <c r="Z7531">
        <v>0</v>
      </c>
    </row>
    <row r="7532" spans="1:26" x14ac:dyDescent="0.3">
      <c r="A7532">
        <v>2779379</v>
      </c>
      <c r="B7532">
        <v>1</v>
      </c>
      <c r="C7532" t="s">
        <v>76</v>
      </c>
      <c r="D7532" t="s">
        <v>101</v>
      </c>
      <c r="E7532" t="s">
        <v>126</v>
      </c>
      <c r="F7532" t="s">
        <v>20434</v>
      </c>
      <c r="G7532" t="s">
        <v>128</v>
      </c>
      <c r="H7532" t="s">
        <v>46</v>
      </c>
      <c r="I7532" t="s">
        <v>129</v>
      </c>
      <c r="J7532" t="s">
        <v>130</v>
      </c>
      <c r="K7532" t="s">
        <v>131</v>
      </c>
      <c r="L7532" t="s">
        <v>20541</v>
      </c>
      <c r="M7532" t="s">
        <v>20542</v>
      </c>
      <c r="N7532">
        <v>5.2472222220000004</v>
      </c>
      <c r="O7532">
        <v>0</v>
      </c>
      <c r="P7532">
        <v>26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136.42777799999999</v>
      </c>
      <c r="W7532">
        <v>0</v>
      </c>
      <c r="X7532">
        <v>0</v>
      </c>
      <c r="Y7532">
        <v>0</v>
      </c>
      <c r="Z7532">
        <v>0</v>
      </c>
    </row>
    <row r="7533" spans="1:26" x14ac:dyDescent="0.3">
      <c r="A7533">
        <v>2779384</v>
      </c>
      <c r="B7533">
        <v>1</v>
      </c>
      <c r="C7533" t="s">
        <v>77</v>
      </c>
      <c r="D7533" t="s">
        <v>109</v>
      </c>
      <c r="E7533" t="s">
        <v>163</v>
      </c>
      <c r="F7533" t="s">
        <v>20543</v>
      </c>
      <c r="G7533" t="s">
        <v>264</v>
      </c>
      <c r="H7533" t="s">
        <v>47</v>
      </c>
      <c r="I7533" t="s">
        <v>129</v>
      </c>
      <c r="J7533" t="s">
        <v>130</v>
      </c>
      <c r="K7533" t="s">
        <v>131</v>
      </c>
      <c r="L7533" t="s">
        <v>20544</v>
      </c>
      <c r="M7533" t="s">
        <v>20545</v>
      </c>
      <c r="N7533">
        <v>0.87388888799999997</v>
      </c>
      <c r="O7533">
        <v>0</v>
      </c>
      <c r="P7533">
        <v>203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177.39944399999999</v>
      </c>
      <c r="W7533">
        <v>0</v>
      </c>
      <c r="X7533">
        <v>0</v>
      </c>
      <c r="Y7533">
        <v>0</v>
      </c>
      <c r="Z7533">
        <v>0</v>
      </c>
    </row>
    <row r="7534" spans="1:26" x14ac:dyDescent="0.3">
      <c r="A7534">
        <v>2779381</v>
      </c>
      <c r="B7534">
        <v>1</v>
      </c>
      <c r="C7534" t="s">
        <v>76</v>
      </c>
      <c r="D7534" t="s">
        <v>80</v>
      </c>
      <c r="E7534" t="s">
        <v>167</v>
      </c>
      <c r="F7534" t="s">
        <v>3626</v>
      </c>
      <c r="G7534" t="s">
        <v>348</v>
      </c>
      <c r="H7534" t="s">
        <v>46</v>
      </c>
      <c r="I7534" t="s">
        <v>129</v>
      </c>
      <c r="J7534" t="s">
        <v>130</v>
      </c>
      <c r="K7534" t="s">
        <v>142</v>
      </c>
      <c r="L7534" t="s">
        <v>20546</v>
      </c>
      <c r="M7534" t="s">
        <v>20547</v>
      </c>
      <c r="N7534">
        <v>7.9141666659999999</v>
      </c>
      <c r="O7534">
        <v>0</v>
      </c>
      <c r="P7534">
        <v>780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6173.0499989999998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2779386</v>
      </c>
      <c r="B7535">
        <v>1</v>
      </c>
      <c r="C7535" t="s">
        <v>76</v>
      </c>
      <c r="D7535" t="s">
        <v>93</v>
      </c>
      <c r="E7535" t="s">
        <v>145</v>
      </c>
      <c r="F7535" t="s">
        <v>20548</v>
      </c>
      <c r="G7535" t="s">
        <v>128</v>
      </c>
      <c r="H7535" t="s">
        <v>46</v>
      </c>
      <c r="I7535" t="s">
        <v>129</v>
      </c>
      <c r="J7535" t="s">
        <v>130</v>
      </c>
      <c r="K7535" t="s">
        <v>131</v>
      </c>
      <c r="L7535" t="s">
        <v>20549</v>
      </c>
      <c r="M7535" t="s">
        <v>20550</v>
      </c>
      <c r="N7535">
        <v>0.97416666600000001</v>
      </c>
      <c r="O7535">
        <v>0</v>
      </c>
      <c r="P7535">
        <v>4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3.8966669999999999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2779388</v>
      </c>
      <c r="B7536">
        <v>1</v>
      </c>
      <c r="C7536" t="s">
        <v>76</v>
      </c>
      <c r="D7536" t="s">
        <v>90</v>
      </c>
      <c r="E7536" t="s">
        <v>158</v>
      </c>
      <c r="F7536" t="s">
        <v>20551</v>
      </c>
      <c r="G7536" t="s">
        <v>344</v>
      </c>
      <c r="H7536" t="s">
        <v>47</v>
      </c>
      <c r="I7536" t="s">
        <v>129</v>
      </c>
      <c r="J7536" t="s">
        <v>130</v>
      </c>
      <c r="K7536" t="s">
        <v>142</v>
      </c>
      <c r="L7536" t="s">
        <v>20552</v>
      </c>
      <c r="M7536" t="s">
        <v>20553</v>
      </c>
      <c r="N7536">
        <v>2.8066666659999999</v>
      </c>
      <c r="O7536">
        <v>7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19.646667000000001</v>
      </c>
      <c r="V7536">
        <v>0</v>
      </c>
      <c r="W7536">
        <v>0</v>
      </c>
      <c r="X7536">
        <v>0</v>
      </c>
      <c r="Y7536">
        <v>0</v>
      </c>
      <c r="Z7536">
        <v>0</v>
      </c>
    </row>
    <row r="7537" spans="1:26" x14ac:dyDescent="0.3">
      <c r="A7537">
        <v>2779389</v>
      </c>
      <c r="B7537">
        <v>1</v>
      </c>
      <c r="C7537" t="s">
        <v>76</v>
      </c>
      <c r="D7537" t="s">
        <v>102</v>
      </c>
      <c r="E7537" t="s">
        <v>222</v>
      </c>
      <c r="F7537" t="s">
        <v>1743</v>
      </c>
      <c r="G7537" t="s">
        <v>199</v>
      </c>
      <c r="H7537" t="s">
        <v>47</v>
      </c>
      <c r="I7537" t="s">
        <v>129</v>
      </c>
      <c r="J7537" t="s">
        <v>130</v>
      </c>
      <c r="K7537" t="s">
        <v>131</v>
      </c>
      <c r="L7537" t="s">
        <v>20554</v>
      </c>
      <c r="M7537" t="s">
        <v>20555</v>
      </c>
      <c r="N7537">
        <v>0.149166666</v>
      </c>
      <c r="O7537">
        <v>97</v>
      </c>
      <c r="P7537">
        <v>408</v>
      </c>
      <c r="Q7537">
        <v>0</v>
      </c>
      <c r="R7537">
        <v>0</v>
      </c>
      <c r="S7537">
        <v>0</v>
      </c>
      <c r="T7537">
        <v>0</v>
      </c>
      <c r="U7537">
        <v>14.469167000000001</v>
      </c>
      <c r="V7537">
        <v>60.86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2779394</v>
      </c>
      <c r="B7538">
        <v>1</v>
      </c>
      <c r="C7538" t="s">
        <v>76</v>
      </c>
      <c r="D7538" t="s">
        <v>78</v>
      </c>
      <c r="E7538" t="s">
        <v>153</v>
      </c>
      <c r="F7538" t="s">
        <v>19828</v>
      </c>
      <c r="G7538" t="s">
        <v>206</v>
      </c>
      <c r="H7538" t="s">
        <v>46</v>
      </c>
      <c r="I7538" t="s">
        <v>129</v>
      </c>
      <c r="J7538" t="s">
        <v>130</v>
      </c>
      <c r="K7538" t="s">
        <v>131</v>
      </c>
      <c r="L7538" t="s">
        <v>20556</v>
      </c>
      <c r="M7538" t="s">
        <v>20557</v>
      </c>
      <c r="N7538">
        <v>1.745833333</v>
      </c>
      <c r="O7538">
        <v>0</v>
      </c>
      <c r="P7538">
        <v>17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29.679167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2779391</v>
      </c>
      <c r="B7539">
        <v>1</v>
      </c>
      <c r="C7539" t="s">
        <v>76</v>
      </c>
      <c r="D7539" t="s">
        <v>87</v>
      </c>
      <c r="E7539" t="s">
        <v>222</v>
      </c>
      <c r="F7539" t="s">
        <v>20558</v>
      </c>
      <c r="G7539" t="s">
        <v>344</v>
      </c>
      <c r="H7539" t="s">
        <v>47</v>
      </c>
      <c r="I7539" t="s">
        <v>129</v>
      </c>
      <c r="J7539" t="s">
        <v>130</v>
      </c>
      <c r="K7539" t="s">
        <v>142</v>
      </c>
      <c r="L7539" t="s">
        <v>20559</v>
      </c>
      <c r="M7539" t="s">
        <v>20560</v>
      </c>
      <c r="N7539">
        <v>6.4902777770000002</v>
      </c>
      <c r="O7539">
        <v>0</v>
      </c>
      <c r="P7539">
        <v>0</v>
      </c>
      <c r="Q7539">
        <v>7</v>
      </c>
      <c r="R7539">
        <v>4</v>
      </c>
      <c r="S7539">
        <v>0</v>
      </c>
      <c r="T7539">
        <v>0</v>
      </c>
      <c r="U7539">
        <v>0</v>
      </c>
      <c r="V7539">
        <v>0</v>
      </c>
      <c r="W7539">
        <v>45.431944000000001</v>
      </c>
      <c r="X7539">
        <v>25.961110999999999</v>
      </c>
      <c r="Y7539">
        <v>0</v>
      </c>
      <c r="Z7539">
        <v>0</v>
      </c>
    </row>
    <row r="7540" spans="1:26" x14ac:dyDescent="0.3">
      <c r="A7540">
        <v>2779392</v>
      </c>
      <c r="B7540">
        <v>1</v>
      </c>
      <c r="C7540" t="s">
        <v>76</v>
      </c>
      <c r="D7540" t="s">
        <v>98</v>
      </c>
      <c r="E7540" t="s">
        <v>222</v>
      </c>
      <c r="F7540" t="s">
        <v>11233</v>
      </c>
      <c r="G7540" t="s">
        <v>199</v>
      </c>
      <c r="H7540" t="s">
        <v>47</v>
      </c>
      <c r="I7540" t="s">
        <v>129</v>
      </c>
      <c r="J7540" t="s">
        <v>130</v>
      </c>
      <c r="K7540" t="s">
        <v>131</v>
      </c>
      <c r="L7540" t="s">
        <v>20561</v>
      </c>
      <c r="M7540" t="s">
        <v>20562</v>
      </c>
      <c r="N7540">
        <v>0.32250000000000001</v>
      </c>
      <c r="O7540">
        <v>0</v>
      </c>
      <c r="P7540">
        <v>0</v>
      </c>
      <c r="Q7540">
        <v>1</v>
      </c>
      <c r="R7540">
        <v>0</v>
      </c>
      <c r="S7540">
        <v>5</v>
      </c>
      <c r="T7540">
        <v>450</v>
      </c>
      <c r="U7540">
        <v>0</v>
      </c>
      <c r="V7540">
        <v>0</v>
      </c>
      <c r="W7540">
        <v>0.32250000000000001</v>
      </c>
      <c r="X7540">
        <v>0</v>
      </c>
      <c r="Y7540">
        <v>1.6125</v>
      </c>
      <c r="Z7540">
        <v>145.125</v>
      </c>
    </row>
    <row r="7541" spans="1:26" x14ac:dyDescent="0.3">
      <c r="A7541">
        <v>2779398</v>
      </c>
      <c r="B7541">
        <v>1</v>
      </c>
      <c r="C7541" t="s">
        <v>76</v>
      </c>
      <c r="D7541" t="s">
        <v>103</v>
      </c>
      <c r="E7541" t="s">
        <v>163</v>
      </c>
      <c r="F7541" t="s">
        <v>20563</v>
      </c>
      <c r="G7541" t="s">
        <v>348</v>
      </c>
      <c r="H7541" t="s">
        <v>47</v>
      </c>
      <c r="I7541" t="s">
        <v>129</v>
      </c>
      <c r="J7541" t="s">
        <v>130</v>
      </c>
      <c r="K7541" t="s">
        <v>142</v>
      </c>
      <c r="L7541" t="s">
        <v>20564</v>
      </c>
      <c r="M7541" t="s">
        <v>20565</v>
      </c>
      <c r="N7541">
        <v>3.534166666</v>
      </c>
      <c r="O7541">
        <v>0</v>
      </c>
      <c r="P7541">
        <v>0</v>
      </c>
      <c r="Q7541">
        <v>8</v>
      </c>
      <c r="R7541">
        <v>35</v>
      </c>
      <c r="S7541">
        <v>0</v>
      </c>
      <c r="T7541">
        <v>0</v>
      </c>
      <c r="U7541">
        <v>0</v>
      </c>
      <c r="V7541">
        <v>0</v>
      </c>
      <c r="W7541">
        <v>28.273333000000001</v>
      </c>
      <c r="X7541">
        <v>123.69583299999999</v>
      </c>
      <c r="Y7541">
        <v>0</v>
      </c>
      <c r="Z7541">
        <v>0</v>
      </c>
    </row>
    <row r="7542" spans="1:26" x14ac:dyDescent="0.3">
      <c r="A7542">
        <v>2779404</v>
      </c>
      <c r="B7542">
        <v>1</v>
      </c>
      <c r="C7542" t="s">
        <v>76</v>
      </c>
      <c r="D7542" t="s">
        <v>101</v>
      </c>
      <c r="E7542" t="s">
        <v>222</v>
      </c>
      <c r="F7542" t="s">
        <v>20566</v>
      </c>
      <c r="G7542" t="s">
        <v>199</v>
      </c>
      <c r="H7542" t="s">
        <v>47</v>
      </c>
      <c r="I7542" t="s">
        <v>129</v>
      </c>
      <c r="J7542" t="s">
        <v>130</v>
      </c>
      <c r="K7542" t="s">
        <v>131</v>
      </c>
      <c r="L7542" t="s">
        <v>20567</v>
      </c>
      <c r="M7542" t="s">
        <v>20568</v>
      </c>
      <c r="N7542">
        <v>0.94444444400000005</v>
      </c>
      <c r="O7542">
        <v>5</v>
      </c>
      <c r="P7542">
        <v>22</v>
      </c>
      <c r="Q7542">
        <v>0</v>
      </c>
      <c r="R7542">
        <v>0</v>
      </c>
      <c r="S7542">
        <v>0</v>
      </c>
      <c r="T7542">
        <v>0</v>
      </c>
      <c r="U7542">
        <v>4.7222220000000004</v>
      </c>
      <c r="V7542">
        <v>20.777778000000001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2779399</v>
      </c>
      <c r="B7543">
        <v>1</v>
      </c>
      <c r="C7543" t="s">
        <v>76</v>
      </c>
      <c r="D7543" t="s">
        <v>100</v>
      </c>
      <c r="E7543" t="s">
        <v>222</v>
      </c>
      <c r="F7543" t="s">
        <v>20569</v>
      </c>
      <c r="G7543" t="s">
        <v>348</v>
      </c>
      <c r="H7543" t="s">
        <v>47</v>
      </c>
      <c r="I7543" t="s">
        <v>129</v>
      </c>
      <c r="J7543" t="s">
        <v>130</v>
      </c>
      <c r="K7543" t="s">
        <v>142</v>
      </c>
      <c r="L7543" t="s">
        <v>20570</v>
      </c>
      <c r="M7543" t="s">
        <v>20571</v>
      </c>
      <c r="N7543">
        <v>8.4408333330000005</v>
      </c>
      <c r="O7543">
        <v>43</v>
      </c>
      <c r="P7543">
        <v>570</v>
      </c>
      <c r="Q7543">
        <v>0</v>
      </c>
      <c r="R7543">
        <v>0</v>
      </c>
      <c r="S7543">
        <v>0</v>
      </c>
      <c r="T7543">
        <v>0</v>
      </c>
      <c r="U7543">
        <v>362.95583299999998</v>
      </c>
      <c r="V7543">
        <v>4811.2749999999996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2779402</v>
      </c>
      <c r="B7544">
        <v>1</v>
      </c>
      <c r="C7544" t="s">
        <v>76</v>
      </c>
      <c r="D7544" t="s">
        <v>79</v>
      </c>
      <c r="E7544" t="s">
        <v>126</v>
      </c>
      <c r="F7544" t="s">
        <v>12302</v>
      </c>
      <c r="G7544" t="s">
        <v>348</v>
      </c>
      <c r="H7544" t="s">
        <v>46</v>
      </c>
      <c r="I7544" t="s">
        <v>129</v>
      </c>
      <c r="J7544" t="s">
        <v>130</v>
      </c>
      <c r="K7544" t="s">
        <v>142</v>
      </c>
      <c r="L7544" t="s">
        <v>20572</v>
      </c>
      <c r="M7544" t="s">
        <v>20573</v>
      </c>
      <c r="N7544">
        <v>7.1966666659999996</v>
      </c>
      <c r="O7544">
        <v>0</v>
      </c>
      <c r="P7544">
        <v>71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510.96333299999998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2779410</v>
      </c>
      <c r="B7545">
        <v>1</v>
      </c>
      <c r="C7545" t="s">
        <v>76</v>
      </c>
      <c r="D7545" t="s">
        <v>96</v>
      </c>
      <c r="E7545" t="s">
        <v>163</v>
      </c>
      <c r="F7545" t="s">
        <v>20574</v>
      </c>
      <c r="G7545" t="s">
        <v>344</v>
      </c>
      <c r="H7545" t="s">
        <v>47</v>
      </c>
      <c r="I7545" t="s">
        <v>129</v>
      </c>
      <c r="J7545" t="s">
        <v>130</v>
      </c>
      <c r="K7545" t="s">
        <v>142</v>
      </c>
      <c r="L7545" t="s">
        <v>20575</v>
      </c>
      <c r="M7545" t="s">
        <v>20576</v>
      </c>
      <c r="N7545">
        <v>6.2750000000000004</v>
      </c>
      <c r="O7545">
        <v>0</v>
      </c>
      <c r="P7545">
        <v>440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2761</v>
      </c>
      <c r="W7545">
        <v>0</v>
      </c>
      <c r="X7545">
        <v>0</v>
      </c>
      <c r="Y7545">
        <v>0</v>
      </c>
      <c r="Z7545">
        <v>0</v>
      </c>
    </row>
    <row r="7546" spans="1:26" x14ac:dyDescent="0.3">
      <c r="A7546">
        <v>2779417</v>
      </c>
      <c r="B7546">
        <v>1</v>
      </c>
      <c r="C7546" t="s">
        <v>77</v>
      </c>
      <c r="D7546" t="s">
        <v>114</v>
      </c>
      <c r="E7546" t="s">
        <v>163</v>
      </c>
      <c r="F7546" t="s">
        <v>20577</v>
      </c>
      <c r="G7546" t="s">
        <v>264</v>
      </c>
      <c r="H7546" t="s">
        <v>47</v>
      </c>
      <c r="I7546" t="s">
        <v>129</v>
      </c>
      <c r="J7546" t="s">
        <v>130</v>
      </c>
      <c r="K7546" t="s">
        <v>131</v>
      </c>
      <c r="L7546" t="s">
        <v>20578</v>
      </c>
      <c r="M7546" t="s">
        <v>20579</v>
      </c>
      <c r="N7546">
        <v>2.4722222220000001</v>
      </c>
      <c r="O7546">
        <v>0</v>
      </c>
      <c r="P7546">
        <v>0</v>
      </c>
      <c r="Q7546">
        <v>0</v>
      </c>
      <c r="R7546">
        <v>0</v>
      </c>
      <c r="S7546">
        <v>5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12.361110999999999</v>
      </c>
      <c r="Z7546">
        <v>0</v>
      </c>
    </row>
    <row r="7547" spans="1:26" x14ac:dyDescent="0.3">
      <c r="A7547">
        <v>2779414</v>
      </c>
      <c r="B7547">
        <v>1</v>
      </c>
      <c r="C7547" t="s">
        <v>76</v>
      </c>
      <c r="D7547" t="s">
        <v>83</v>
      </c>
      <c r="E7547" t="s">
        <v>167</v>
      </c>
      <c r="F7547" t="s">
        <v>20580</v>
      </c>
      <c r="G7547" t="s">
        <v>348</v>
      </c>
      <c r="H7547" t="s">
        <v>46</v>
      </c>
      <c r="I7547" t="s">
        <v>129</v>
      </c>
      <c r="J7547" t="s">
        <v>130</v>
      </c>
      <c r="K7547" t="s">
        <v>142</v>
      </c>
      <c r="L7547" t="s">
        <v>20581</v>
      </c>
      <c r="M7547" t="s">
        <v>20582</v>
      </c>
      <c r="N7547">
        <v>1.365277777</v>
      </c>
      <c r="O7547">
        <v>0</v>
      </c>
      <c r="P7547">
        <v>168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229.36666700000001</v>
      </c>
      <c r="W7547">
        <v>0</v>
      </c>
      <c r="X7547">
        <v>0</v>
      </c>
      <c r="Y7547">
        <v>0</v>
      </c>
      <c r="Z7547">
        <v>0</v>
      </c>
    </row>
    <row r="7548" spans="1:26" x14ac:dyDescent="0.3">
      <c r="A7548">
        <v>2779412</v>
      </c>
      <c r="B7548">
        <v>1</v>
      </c>
      <c r="C7548" t="s">
        <v>77</v>
      </c>
      <c r="D7548" t="s">
        <v>108</v>
      </c>
      <c r="E7548" t="s">
        <v>163</v>
      </c>
      <c r="F7548" t="s">
        <v>19898</v>
      </c>
      <c r="G7548" t="s">
        <v>344</v>
      </c>
      <c r="H7548" t="s">
        <v>47</v>
      </c>
      <c r="I7548" t="s">
        <v>129</v>
      </c>
      <c r="J7548" t="s">
        <v>130</v>
      </c>
      <c r="K7548" t="s">
        <v>142</v>
      </c>
      <c r="L7548" t="s">
        <v>20583</v>
      </c>
      <c r="M7548" t="s">
        <v>20584</v>
      </c>
      <c r="N7548">
        <v>8.3294444439999999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39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324.84833300000003</v>
      </c>
    </row>
    <row r="7549" spans="1:26" x14ac:dyDescent="0.3">
      <c r="A7549">
        <v>2779413</v>
      </c>
      <c r="B7549">
        <v>1</v>
      </c>
      <c r="C7549" t="s">
        <v>76</v>
      </c>
      <c r="D7549" t="s">
        <v>100</v>
      </c>
      <c r="E7549" t="s">
        <v>158</v>
      </c>
      <c r="F7549" t="s">
        <v>16858</v>
      </c>
      <c r="G7549" t="s">
        <v>344</v>
      </c>
      <c r="H7549" t="s">
        <v>47</v>
      </c>
      <c r="I7549" t="s">
        <v>129</v>
      </c>
      <c r="J7549" t="s">
        <v>130</v>
      </c>
      <c r="K7549" t="s">
        <v>142</v>
      </c>
      <c r="L7549" t="s">
        <v>20585</v>
      </c>
      <c r="M7549" t="s">
        <v>20586</v>
      </c>
      <c r="N7549">
        <v>6.5794444439999999</v>
      </c>
      <c r="O7549">
        <v>13</v>
      </c>
      <c r="P7549">
        <v>539</v>
      </c>
      <c r="Q7549">
        <v>0</v>
      </c>
      <c r="R7549">
        <v>0</v>
      </c>
      <c r="S7549">
        <v>0</v>
      </c>
      <c r="T7549">
        <v>0</v>
      </c>
      <c r="U7549">
        <v>85.532777999999993</v>
      </c>
      <c r="V7549">
        <v>3546.3205549999998</v>
      </c>
      <c r="W7549">
        <v>0</v>
      </c>
      <c r="X7549">
        <v>0</v>
      </c>
      <c r="Y7549">
        <v>0</v>
      </c>
      <c r="Z7549">
        <v>0</v>
      </c>
    </row>
    <row r="7550" spans="1:26" x14ac:dyDescent="0.3">
      <c r="A7550">
        <v>2779416</v>
      </c>
      <c r="B7550">
        <v>1</v>
      </c>
      <c r="C7550" t="s">
        <v>76</v>
      </c>
      <c r="D7550" t="s">
        <v>99</v>
      </c>
      <c r="E7550" t="s">
        <v>153</v>
      </c>
      <c r="F7550" t="s">
        <v>20587</v>
      </c>
      <c r="G7550" t="s">
        <v>249</v>
      </c>
      <c r="H7550" t="s">
        <v>46</v>
      </c>
      <c r="I7550" t="s">
        <v>129</v>
      </c>
      <c r="J7550" t="s">
        <v>130</v>
      </c>
      <c r="K7550" t="s">
        <v>131</v>
      </c>
      <c r="L7550" t="s">
        <v>20588</v>
      </c>
      <c r="M7550" t="s">
        <v>20589</v>
      </c>
      <c r="N7550">
        <v>1.9183333330000001</v>
      </c>
      <c r="O7550">
        <v>0</v>
      </c>
      <c r="P7550">
        <v>1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1.9183330000000001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2779415</v>
      </c>
      <c r="B7551">
        <v>1</v>
      </c>
      <c r="C7551" t="s">
        <v>76</v>
      </c>
      <c r="D7551" t="s">
        <v>82</v>
      </c>
      <c r="E7551" t="s">
        <v>126</v>
      </c>
      <c r="F7551" t="s">
        <v>20590</v>
      </c>
      <c r="G7551" t="s">
        <v>344</v>
      </c>
      <c r="H7551" t="s">
        <v>46</v>
      </c>
      <c r="I7551" t="s">
        <v>129</v>
      </c>
      <c r="J7551" t="s">
        <v>130</v>
      </c>
      <c r="K7551" t="s">
        <v>142</v>
      </c>
      <c r="L7551" t="s">
        <v>20591</v>
      </c>
      <c r="M7551" t="s">
        <v>20592</v>
      </c>
      <c r="N7551">
        <v>7.0988888880000003</v>
      </c>
      <c r="O7551">
        <v>0</v>
      </c>
      <c r="P7551">
        <v>189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1341.69</v>
      </c>
      <c r="W7551">
        <v>0</v>
      </c>
      <c r="X7551">
        <v>0</v>
      </c>
      <c r="Y7551">
        <v>0</v>
      </c>
      <c r="Z7551">
        <v>0</v>
      </c>
    </row>
    <row r="7552" spans="1:26" x14ac:dyDescent="0.3">
      <c r="A7552">
        <v>2779418</v>
      </c>
      <c r="B7552">
        <v>1</v>
      </c>
      <c r="C7552" t="s">
        <v>77</v>
      </c>
      <c r="D7552" t="s">
        <v>115</v>
      </c>
      <c r="E7552" t="s">
        <v>163</v>
      </c>
      <c r="F7552" t="s">
        <v>20593</v>
      </c>
      <c r="G7552" t="s">
        <v>348</v>
      </c>
      <c r="H7552" t="s">
        <v>47</v>
      </c>
      <c r="I7552" t="s">
        <v>129</v>
      </c>
      <c r="J7552" t="s">
        <v>130</v>
      </c>
      <c r="K7552" t="s">
        <v>142</v>
      </c>
      <c r="L7552" t="s">
        <v>20594</v>
      </c>
      <c r="M7552" t="s">
        <v>20595</v>
      </c>
      <c r="N7552">
        <v>6.4047222220000002</v>
      </c>
      <c r="O7552">
        <v>0</v>
      </c>
      <c r="P7552">
        <v>0</v>
      </c>
      <c r="Q7552">
        <v>0</v>
      </c>
      <c r="R7552">
        <v>199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1274.539722</v>
      </c>
      <c r="Y7552">
        <v>0</v>
      </c>
      <c r="Z7552">
        <v>0</v>
      </c>
    </row>
    <row r="7553" spans="1:26" x14ac:dyDescent="0.3">
      <c r="A7553">
        <v>2779423</v>
      </c>
      <c r="B7553">
        <v>1</v>
      </c>
      <c r="C7553" t="s">
        <v>76</v>
      </c>
      <c r="D7553" t="s">
        <v>82</v>
      </c>
      <c r="E7553" t="s">
        <v>153</v>
      </c>
      <c r="F7553" t="s">
        <v>20596</v>
      </c>
      <c r="G7553" t="s">
        <v>155</v>
      </c>
      <c r="H7553" t="s">
        <v>46</v>
      </c>
      <c r="I7553" t="s">
        <v>129</v>
      </c>
      <c r="J7553" t="s">
        <v>130</v>
      </c>
      <c r="K7553" t="s">
        <v>131</v>
      </c>
      <c r="L7553" t="s">
        <v>20594</v>
      </c>
      <c r="M7553" t="s">
        <v>20597</v>
      </c>
      <c r="N7553">
        <v>2.2241666659999999</v>
      </c>
      <c r="O7553">
        <v>0</v>
      </c>
      <c r="P7553">
        <v>1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2.224167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2779419</v>
      </c>
      <c r="B7554">
        <v>1</v>
      </c>
      <c r="C7554" t="s">
        <v>77</v>
      </c>
      <c r="D7554" t="s">
        <v>109</v>
      </c>
      <c r="E7554" t="s">
        <v>158</v>
      </c>
      <c r="F7554" t="s">
        <v>10303</v>
      </c>
      <c r="G7554" t="s">
        <v>344</v>
      </c>
      <c r="H7554" t="s">
        <v>47</v>
      </c>
      <c r="I7554" t="s">
        <v>129</v>
      </c>
      <c r="J7554" t="s">
        <v>130</v>
      </c>
      <c r="K7554" t="s">
        <v>142</v>
      </c>
      <c r="L7554" t="s">
        <v>20598</v>
      </c>
      <c r="M7554" t="s">
        <v>20599</v>
      </c>
      <c r="N7554">
        <v>6.573611111</v>
      </c>
      <c r="O7554">
        <v>3</v>
      </c>
      <c r="P7554">
        <v>103</v>
      </c>
      <c r="Q7554">
        <v>0</v>
      </c>
      <c r="R7554">
        <v>0</v>
      </c>
      <c r="S7554">
        <v>0</v>
      </c>
      <c r="T7554">
        <v>0</v>
      </c>
      <c r="U7554">
        <v>19.720832999999999</v>
      </c>
      <c r="V7554">
        <v>677.08194400000002</v>
      </c>
      <c r="W7554">
        <v>0</v>
      </c>
      <c r="X7554">
        <v>0</v>
      </c>
      <c r="Y7554">
        <v>0</v>
      </c>
      <c r="Z7554">
        <v>0</v>
      </c>
    </row>
    <row r="7555" spans="1:26" x14ac:dyDescent="0.3">
      <c r="A7555">
        <v>2779424</v>
      </c>
      <c r="B7555">
        <v>1</v>
      </c>
      <c r="C7555" t="s">
        <v>76</v>
      </c>
      <c r="D7555" t="s">
        <v>93</v>
      </c>
      <c r="E7555" t="s">
        <v>153</v>
      </c>
      <c r="F7555" t="s">
        <v>20600</v>
      </c>
      <c r="G7555" t="s">
        <v>249</v>
      </c>
      <c r="H7555" t="s">
        <v>46</v>
      </c>
      <c r="I7555" t="s">
        <v>129</v>
      </c>
      <c r="J7555" t="s">
        <v>130</v>
      </c>
      <c r="K7555" t="s">
        <v>131</v>
      </c>
      <c r="L7555" t="s">
        <v>20601</v>
      </c>
      <c r="M7555" t="s">
        <v>20602</v>
      </c>
      <c r="N7555">
        <v>3.7877777770000001</v>
      </c>
      <c r="O7555">
        <v>0</v>
      </c>
      <c r="P7555">
        <v>1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3.7877779999999999</v>
      </c>
      <c r="W7555">
        <v>0</v>
      </c>
      <c r="X7555">
        <v>0</v>
      </c>
      <c r="Y7555">
        <v>0</v>
      </c>
      <c r="Z7555">
        <v>0</v>
      </c>
    </row>
    <row r="7556" spans="1:26" x14ac:dyDescent="0.3">
      <c r="A7556">
        <v>2779420</v>
      </c>
      <c r="B7556">
        <v>1</v>
      </c>
      <c r="C7556" t="s">
        <v>77</v>
      </c>
      <c r="D7556" t="s">
        <v>123</v>
      </c>
      <c r="E7556" t="s">
        <v>158</v>
      </c>
      <c r="F7556" t="s">
        <v>159</v>
      </c>
      <c r="G7556" t="s">
        <v>344</v>
      </c>
      <c r="H7556" t="s">
        <v>47</v>
      </c>
      <c r="I7556" t="s">
        <v>129</v>
      </c>
      <c r="J7556" t="s">
        <v>130</v>
      </c>
      <c r="K7556" t="s">
        <v>142</v>
      </c>
      <c r="L7556" t="s">
        <v>20603</v>
      </c>
      <c r="M7556" t="s">
        <v>20604</v>
      </c>
      <c r="N7556">
        <v>8.9155555549999992</v>
      </c>
      <c r="O7556">
        <v>213</v>
      </c>
      <c r="P7556">
        <v>141</v>
      </c>
      <c r="Q7556">
        <v>0</v>
      </c>
      <c r="R7556">
        <v>0</v>
      </c>
      <c r="S7556">
        <v>0</v>
      </c>
      <c r="T7556">
        <v>0</v>
      </c>
      <c r="U7556">
        <v>1899.0133330000001</v>
      </c>
      <c r="V7556">
        <v>1257.093333</v>
      </c>
      <c r="W7556">
        <v>0</v>
      </c>
      <c r="X7556">
        <v>0</v>
      </c>
      <c r="Y7556">
        <v>0</v>
      </c>
      <c r="Z7556">
        <v>0</v>
      </c>
    </row>
    <row r="7557" spans="1:26" x14ac:dyDescent="0.3">
      <c r="A7557">
        <v>2779421</v>
      </c>
      <c r="B7557">
        <v>1</v>
      </c>
      <c r="C7557" t="s">
        <v>76</v>
      </c>
      <c r="D7557" t="s">
        <v>98</v>
      </c>
      <c r="E7557" t="s">
        <v>163</v>
      </c>
      <c r="F7557" t="s">
        <v>20605</v>
      </c>
      <c r="G7557" t="s">
        <v>728</v>
      </c>
      <c r="H7557" t="s">
        <v>47</v>
      </c>
      <c r="I7557" t="s">
        <v>129</v>
      </c>
      <c r="J7557" t="s">
        <v>130</v>
      </c>
      <c r="K7557" t="s">
        <v>131</v>
      </c>
      <c r="L7557" t="s">
        <v>20606</v>
      </c>
      <c r="M7557" t="s">
        <v>20607</v>
      </c>
      <c r="N7557">
        <v>0.30944444399999999</v>
      </c>
      <c r="O7557">
        <v>0</v>
      </c>
      <c r="P7557">
        <v>0</v>
      </c>
      <c r="Q7557">
        <v>0</v>
      </c>
      <c r="R7557">
        <v>254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78.598889</v>
      </c>
      <c r="Y7557">
        <v>0</v>
      </c>
      <c r="Z7557">
        <v>0</v>
      </c>
    </row>
    <row r="7558" spans="1:26" x14ac:dyDescent="0.3">
      <c r="A7558">
        <v>2779422</v>
      </c>
      <c r="B7558">
        <v>1</v>
      </c>
      <c r="C7558" t="s">
        <v>77</v>
      </c>
      <c r="D7558" t="s">
        <v>113</v>
      </c>
      <c r="E7558" t="s">
        <v>126</v>
      </c>
      <c r="F7558" t="s">
        <v>20608</v>
      </c>
      <c r="G7558" t="s">
        <v>160</v>
      </c>
      <c r="H7558" t="s">
        <v>46</v>
      </c>
      <c r="I7558" t="s">
        <v>129</v>
      </c>
      <c r="J7558" t="s">
        <v>130</v>
      </c>
      <c r="K7558" t="s">
        <v>131</v>
      </c>
      <c r="L7558" t="s">
        <v>20609</v>
      </c>
      <c r="M7558" t="s">
        <v>20610</v>
      </c>
      <c r="N7558">
        <v>0.69555555499999999</v>
      </c>
      <c r="O7558">
        <v>0</v>
      </c>
      <c r="P7558">
        <v>0</v>
      </c>
      <c r="Q7558">
        <v>0</v>
      </c>
      <c r="R7558">
        <v>43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29.908888999999999</v>
      </c>
      <c r="Y7558">
        <v>0</v>
      </c>
      <c r="Z7558">
        <v>0</v>
      </c>
    </row>
    <row r="7559" spans="1:26" x14ac:dyDescent="0.3">
      <c r="A7559">
        <v>2779426</v>
      </c>
      <c r="B7559">
        <v>1</v>
      </c>
      <c r="C7559" t="s">
        <v>77</v>
      </c>
      <c r="D7559" t="s">
        <v>114</v>
      </c>
      <c r="E7559" t="s">
        <v>126</v>
      </c>
      <c r="F7559" t="s">
        <v>20611</v>
      </c>
      <c r="G7559" t="s">
        <v>160</v>
      </c>
      <c r="H7559" t="s">
        <v>46</v>
      </c>
      <c r="I7559" t="s">
        <v>129</v>
      </c>
      <c r="J7559" t="s">
        <v>130</v>
      </c>
      <c r="K7559" t="s">
        <v>131</v>
      </c>
      <c r="L7559" t="s">
        <v>20612</v>
      </c>
      <c r="M7559" t="s">
        <v>20613</v>
      </c>
      <c r="N7559">
        <v>0.58833333300000001</v>
      </c>
      <c r="O7559">
        <v>0</v>
      </c>
      <c r="P7559">
        <v>39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22.945</v>
      </c>
      <c r="W7559">
        <v>0</v>
      </c>
      <c r="X7559">
        <v>0</v>
      </c>
      <c r="Y7559">
        <v>0</v>
      </c>
      <c r="Z7559">
        <v>0</v>
      </c>
    </row>
    <row r="7560" spans="1:26" x14ac:dyDescent="0.3">
      <c r="A7560">
        <v>2779427</v>
      </c>
      <c r="B7560">
        <v>1</v>
      </c>
      <c r="C7560" t="s">
        <v>76</v>
      </c>
      <c r="D7560" t="s">
        <v>80</v>
      </c>
      <c r="E7560" t="s">
        <v>153</v>
      </c>
      <c r="F7560" t="s">
        <v>20614</v>
      </c>
      <c r="G7560" t="s">
        <v>206</v>
      </c>
      <c r="H7560" t="s">
        <v>46</v>
      </c>
      <c r="I7560" t="s">
        <v>129</v>
      </c>
      <c r="J7560" t="s">
        <v>130</v>
      </c>
      <c r="K7560" t="s">
        <v>131</v>
      </c>
      <c r="L7560" t="s">
        <v>20615</v>
      </c>
      <c r="M7560" t="s">
        <v>20616</v>
      </c>
      <c r="N7560">
        <v>2.568888888</v>
      </c>
      <c r="O7560">
        <v>0</v>
      </c>
      <c r="P7560">
        <v>2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5.137778</v>
      </c>
      <c r="W7560">
        <v>0</v>
      </c>
      <c r="X7560">
        <v>0</v>
      </c>
      <c r="Y7560">
        <v>0</v>
      </c>
      <c r="Z7560">
        <v>0</v>
      </c>
    </row>
    <row r="7561" spans="1:26" x14ac:dyDescent="0.3">
      <c r="A7561">
        <v>2779437</v>
      </c>
      <c r="B7561">
        <v>1</v>
      </c>
      <c r="C7561" t="s">
        <v>76</v>
      </c>
      <c r="D7561" t="s">
        <v>79</v>
      </c>
      <c r="E7561" t="s">
        <v>167</v>
      </c>
      <c r="F7561" t="s">
        <v>20617</v>
      </c>
      <c r="G7561" t="s">
        <v>195</v>
      </c>
      <c r="H7561" t="s">
        <v>46</v>
      </c>
      <c r="I7561" t="s">
        <v>129</v>
      </c>
      <c r="J7561" t="s">
        <v>130</v>
      </c>
      <c r="K7561" t="s">
        <v>131</v>
      </c>
      <c r="L7561" t="s">
        <v>20618</v>
      </c>
      <c r="M7561" t="s">
        <v>20619</v>
      </c>
      <c r="N7561">
        <v>2.5649999999999999</v>
      </c>
      <c r="O7561">
        <v>0</v>
      </c>
      <c r="P7561">
        <v>8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20.52</v>
      </c>
      <c r="W7561">
        <v>0</v>
      </c>
      <c r="X7561">
        <v>0</v>
      </c>
      <c r="Y7561">
        <v>0</v>
      </c>
      <c r="Z7561">
        <v>0</v>
      </c>
    </row>
    <row r="7562" spans="1:26" x14ac:dyDescent="0.3">
      <c r="A7562">
        <v>2779434</v>
      </c>
      <c r="B7562">
        <v>1</v>
      </c>
      <c r="C7562" t="s">
        <v>76</v>
      </c>
      <c r="D7562" t="s">
        <v>89</v>
      </c>
      <c r="E7562" t="s">
        <v>222</v>
      </c>
      <c r="F7562" t="s">
        <v>18142</v>
      </c>
      <c r="G7562" t="s">
        <v>344</v>
      </c>
      <c r="H7562" t="s">
        <v>47</v>
      </c>
      <c r="I7562" t="s">
        <v>129</v>
      </c>
      <c r="J7562" t="s">
        <v>130</v>
      </c>
      <c r="K7562" t="s">
        <v>142</v>
      </c>
      <c r="L7562" t="s">
        <v>20620</v>
      </c>
      <c r="M7562" t="s">
        <v>20621</v>
      </c>
      <c r="N7562">
        <v>6.4902777770000002</v>
      </c>
      <c r="O7562">
        <v>0</v>
      </c>
      <c r="P7562">
        <v>0</v>
      </c>
      <c r="Q7562">
        <v>0</v>
      </c>
      <c r="R7562">
        <v>0</v>
      </c>
      <c r="S7562">
        <v>7</v>
      </c>
      <c r="T7562">
        <v>632</v>
      </c>
      <c r="U7562">
        <v>0</v>
      </c>
      <c r="V7562">
        <v>0</v>
      </c>
      <c r="W7562">
        <v>0</v>
      </c>
      <c r="X7562">
        <v>0</v>
      </c>
      <c r="Y7562">
        <v>45.431944000000001</v>
      </c>
      <c r="Z7562">
        <v>4101.8555550000001</v>
      </c>
    </row>
    <row r="7563" spans="1:26" x14ac:dyDescent="0.3">
      <c r="A7563">
        <v>2779435</v>
      </c>
      <c r="B7563">
        <v>1</v>
      </c>
      <c r="C7563" t="s">
        <v>76</v>
      </c>
      <c r="D7563" t="s">
        <v>95</v>
      </c>
      <c r="E7563" t="s">
        <v>222</v>
      </c>
      <c r="F7563" t="s">
        <v>1878</v>
      </c>
      <c r="G7563" t="s">
        <v>344</v>
      </c>
      <c r="H7563" t="s">
        <v>47</v>
      </c>
      <c r="I7563" t="s">
        <v>129</v>
      </c>
      <c r="J7563" t="s">
        <v>130</v>
      </c>
      <c r="K7563" t="s">
        <v>142</v>
      </c>
      <c r="L7563" t="s">
        <v>20622</v>
      </c>
      <c r="M7563" t="s">
        <v>20623</v>
      </c>
      <c r="N7563">
        <v>4.7377777769999998</v>
      </c>
      <c r="O7563">
        <v>0</v>
      </c>
      <c r="P7563">
        <v>0</v>
      </c>
      <c r="Q7563">
        <v>7</v>
      </c>
      <c r="R7563">
        <v>598</v>
      </c>
      <c r="S7563">
        <v>1</v>
      </c>
      <c r="T7563">
        <v>399</v>
      </c>
      <c r="U7563">
        <v>0</v>
      </c>
      <c r="V7563">
        <v>0</v>
      </c>
      <c r="W7563">
        <v>33.164444000000003</v>
      </c>
      <c r="X7563">
        <v>2833.1911110000001</v>
      </c>
      <c r="Y7563">
        <v>4.7377779999999996</v>
      </c>
      <c r="Z7563">
        <v>1890.373333</v>
      </c>
    </row>
    <row r="7564" spans="1:26" x14ac:dyDescent="0.3">
      <c r="A7564">
        <v>2779438</v>
      </c>
      <c r="B7564">
        <v>1</v>
      </c>
      <c r="C7564" t="s">
        <v>77</v>
      </c>
      <c r="D7564" t="s">
        <v>124</v>
      </c>
      <c r="E7564" t="s">
        <v>163</v>
      </c>
      <c r="F7564" t="s">
        <v>20624</v>
      </c>
      <c r="G7564" t="s">
        <v>364</v>
      </c>
      <c r="H7564" t="s">
        <v>47</v>
      </c>
      <c r="I7564" t="s">
        <v>129</v>
      </c>
      <c r="J7564" t="s">
        <v>130</v>
      </c>
      <c r="K7564" t="s">
        <v>131</v>
      </c>
      <c r="L7564" t="s">
        <v>20625</v>
      </c>
      <c r="M7564" t="s">
        <v>20626</v>
      </c>
      <c r="N7564">
        <v>3.361388888</v>
      </c>
      <c r="O7564">
        <v>0</v>
      </c>
      <c r="P7564">
        <v>12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40.336666999999998</v>
      </c>
      <c r="W7564">
        <v>0</v>
      </c>
      <c r="X7564">
        <v>0</v>
      </c>
      <c r="Y7564">
        <v>0</v>
      </c>
      <c r="Z7564">
        <v>0</v>
      </c>
    </row>
    <row r="7565" spans="1:26" x14ac:dyDescent="0.3">
      <c r="A7565">
        <v>2779442</v>
      </c>
      <c r="B7565">
        <v>1</v>
      </c>
      <c r="C7565" t="s">
        <v>77</v>
      </c>
      <c r="D7565" t="s">
        <v>119</v>
      </c>
      <c r="E7565" t="s">
        <v>167</v>
      </c>
      <c r="F7565" t="s">
        <v>20627</v>
      </c>
      <c r="G7565" t="s">
        <v>348</v>
      </c>
      <c r="H7565" t="s">
        <v>46</v>
      </c>
      <c r="I7565" t="s">
        <v>129</v>
      </c>
      <c r="J7565" t="s">
        <v>130</v>
      </c>
      <c r="K7565" t="s">
        <v>142</v>
      </c>
      <c r="L7565" t="s">
        <v>20628</v>
      </c>
      <c r="M7565" t="s">
        <v>20629</v>
      </c>
      <c r="N7565">
        <v>4.5083333330000004</v>
      </c>
      <c r="O7565">
        <v>0</v>
      </c>
      <c r="P7565">
        <v>250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1127.083333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2779421</v>
      </c>
      <c r="B7566">
        <v>2</v>
      </c>
      <c r="C7566" t="s">
        <v>76</v>
      </c>
      <c r="D7566" t="s">
        <v>98</v>
      </c>
      <c r="E7566" t="s">
        <v>163</v>
      </c>
      <c r="F7566" t="s">
        <v>20630</v>
      </c>
      <c r="G7566" t="s">
        <v>2081</v>
      </c>
      <c r="H7566" t="s">
        <v>47</v>
      </c>
      <c r="I7566" t="s">
        <v>129</v>
      </c>
      <c r="J7566" t="s">
        <v>130</v>
      </c>
      <c r="K7566" t="s">
        <v>131</v>
      </c>
      <c r="L7566" t="s">
        <v>20607</v>
      </c>
      <c r="M7566" t="s">
        <v>20631</v>
      </c>
      <c r="N7566">
        <v>0.45388888799999999</v>
      </c>
      <c r="O7566">
        <v>0</v>
      </c>
      <c r="P7566">
        <v>0</v>
      </c>
      <c r="Q7566">
        <v>1</v>
      </c>
      <c r="R7566">
        <v>957</v>
      </c>
      <c r="S7566">
        <v>0</v>
      </c>
      <c r="T7566">
        <v>0</v>
      </c>
      <c r="U7566">
        <v>0</v>
      </c>
      <c r="V7566">
        <v>0</v>
      </c>
      <c r="W7566">
        <v>0.45388899999999999</v>
      </c>
      <c r="X7566">
        <v>434.371666</v>
      </c>
      <c r="Y7566">
        <v>0</v>
      </c>
      <c r="Z7566">
        <v>0</v>
      </c>
    </row>
    <row r="7567" spans="1:26" x14ac:dyDescent="0.3">
      <c r="A7567">
        <v>2779458</v>
      </c>
      <c r="B7567">
        <v>1</v>
      </c>
      <c r="C7567" t="s">
        <v>76</v>
      </c>
      <c r="D7567" t="s">
        <v>81</v>
      </c>
      <c r="E7567" t="s">
        <v>153</v>
      </c>
      <c r="F7567" t="s">
        <v>20632</v>
      </c>
      <c r="G7567" t="s">
        <v>155</v>
      </c>
      <c r="H7567" t="s">
        <v>46</v>
      </c>
      <c r="I7567" t="s">
        <v>129</v>
      </c>
      <c r="J7567" t="s">
        <v>130</v>
      </c>
      <c r="K7567" t="s">
        <v>131</v>
      </c>
      <c r="L7567" t="s">
        <v>20633</v>
      </c>
      <c r="M7567" t="s">
        <v>20634</v>
      </c>
      <c r="N7567">
        <v>2.3908333329999998</v>
      </c>
      <c r="O7567">
        <v>0</v>
      </c>
      <c r="P7567">
        <v>6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14.345000000000001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2779447</v>
      </c>
      <c r="B7568">
        <v>1</v>
      </c>
      <c r="C7568" t="s">
        <v>76</v>
      </c>
      <c r="D7568" t="s">
        <v>79</v>
      </c>
      <c r="E7568" t="s">
        <v>126</v>
      </c>
      <c r="F7568" t="s">
        <v>20635</v>
      </c>
      <c r="G7568" t="s">
        <v>160</v>
      </c>
      <c r="H7568" t="s">
        <v>46</v>
      </c>
      <c r="I7568" t="s">
        <v>129</v>
      </c>
      <c r="J7568" t="s">
        <v>130</v>
      </c>
      <c r="K7568" t="s">
        <v>131</v>
      </c>
      <c r="L7568" t="s">
        <v>20636</v>
      </c>
      <c r="M7568" t="s">
        <v>20637</v>
      </c>
      <c r="N7568">
        <v>1.8691666659999999</v>
      </c>
      <c r="O7568">
        <v>0</v>
      </c>
      <c r="P7568">
        <v>276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515.89</v>
      </c>
      <c r="W7568">
        <v>0</v>
      </c>
      <c r="X7568">
        <v>0</v>
      </c>
      <c r="Y7568">
        <v>0</v>
      </c>
      <c r="Z7568">
        <v>0</v>
      </c>
    </row>
    <row r="7569" spans="1:26" x14ac:dyDescent="0.3">
      <c r="A7569">
        <v>2779450</v>
      </c>
      <c r="B7569">
        <v>1</v>
      </c>
      <c r="C7569" t="s">
        <v>77</v>
      </c>
      <c r="D7569" t="s">
        <v>114</v>
      </c>
      <c r="E7569" t="s">
        <v>138</v>
      </c>
      <c r="F7569" t="s">
        <v>4892</v>
      </c>
      <c r="G7569" t="s">
        <v>199</v>
      </c>
      <c r="H7569" t="s">
        <v>47</v>
      </c>
      <c r="I7569" t="s">
        <v>129</v>
      </c>
      <c r="J7569" t="s">
        <v>130</v>
      </c>
      <c r="K7569" t="s">
        <v>131</v>
      </c>
      <c r="L7569" t="s">
        <v>20638</v>
      </c>
      <c r="M7569" t="s">
        <v>20639</v>
      </c>
      <c r="N7569">
        <v>0.124444444</v>
      </c>
      <c r="O7569">
        <v>0</v>
      </c>
      <c r="P7569">
        <v>0</v>
      </c>
      <c r="Q7569">
        <v>131</v>
      </c>
      <c r="R7569">
        <v>6424</v>
      </c>
      <c r="S7569">
        <v>145</v>
      </c>
      <c r="T7569">
        <v>4837</v>
      </c>
      <c r="U7569">
        <v>0</v>
      </c>
      <c r="V7569">
        <v>0</v>
      </c>
      <c r="W7569">
        <v>16.302222</v>
      </c>
      <c r="X7569">
        <v>799.43110799999999</v>
      </c>
      <c r="Y7569">
        <v>18.044443999999999</v>
      </c>
      <c r="Z7569">
        <v>601.93777599999999</v>
      </c>
    </row>
    <row r="7570" spans="1:26" x14ac:dyDescent="0.3">
      <c r="A7570">
        <v>2779449</v>
      </c>
      <c r="B7570">
        <v>1</v>
      </c>
      <c r="C7570" t="s">
        <v>76</v>
      </c>
      <c r="D7570" t="s">
        <v>80</v>
      </c>
      <c r="E7570" t="s">
        <v>167</v>
      </c>
      <c r="F7570" t="s">
        <v>20640</v>
      </c>
      <c r="G7570" t="s">
        <v>348</v>
      </c>
      <c r="H7570" t="s">
        <v>46</v>
      </c>
      <c r="I7570" t="s">
        <v>129</v>
      </c>
      <c r="J7570" t="s">
        <v>130</v>
      </c>
      <c r="K7570" t="s">
        <v>142</v>
      </c>
      <c r="L7570" t="s">
        <v>20641</v>
      </c>
      <c r="M7570" t="s">
        <v>20642</v>
      </c>
      <c r="N7570">
        <v>3.8827777769999998</v>
      </c>
      <c r="O7570">
        <v>0</v>
      </c>
      <c r="P7570">
        <v>383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1487.103889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2779453</v>
      </c>
      <c r="B7571">
        <v>1</v>
      </c>
      <c r="C7571" t="s">
        <v>76</v>
      </c>
      <c r="D7571" t="s">
        <v>104</v>
      </c>
      <c r="E7571" t="s">
        <v>158</v>
      </c>
      <c r="F7571" t="s">
        <v>1437</v>
      </c>
      <c r="G7571" t="s">
        <v>348</v>
      </c>
      <c r="H7571" t="s">
        <v>47</v>
      </c>
      <c r="I7571" t="s">
        <v>129</v>
      </c>
      <c r="J7571" t="s">
        <v>130</v>
      </c>
      <c r="K7571" t="s">
        <v>142</v>
      </c>
      <c r="L7571" t="s">
        <v>20643</v>
      </c>
      <c r="M7571" t="s">
        <v>20644</v>
      </c>
      <c r="N7571">
        <v>5.238611111</v>
      </c>
      <c r="O7571">
        <v>0</v>
      </c>
      <c r="P7571">
        <v>0</v>
      </c>
      <c r="Q7571">
        <v>8</v>
      </c>
      <c r="R7571">
        <v>1144</v>
      </c>
      <c r="S7571">
        <v>0</v>
      </c>
      <c r="T7571">
        <v>0</v>
      </c>
      <c r="U7571">
        <v>0</v>
      </c>
      <c r="V7571">
        <v>0</v>
      </c>
      <c r="W7571">
        <v>41.908889000000002</v>
      </c>
      <c r="X7571">
        <v>5992.9711109999998</v>
      </c>
      <c r="Y7571">
        <v>0</v>
      </c>
      <c r="Z7571">
        <v>0</v>
      </c>
    </row>
    <row r="7572" spans="1:26" x14ac:dyDescent="0.3">
      <c r="A7572">
        <v>2779493</v>
      </c>
      <c r="B7572">
        <v>1</v>
      </c>
      <c r="C7572" t="s">
        <v>77</v>
      </c>
      <c r="D7572" t="s">
        <v>123</v>
      </c>
      <c r="E7572" t="s">
        <v>222</v>
      </c>
      <c r="F7572" t="s">
        <v>20645</v>
      </c>
      <c r="G7572" t="s">
        <v>344</v>
      </c>
      <c r="H7572" t="s">
        <v>47</v>
      </c>
      <c r="I7572" t="s">
        <v>129</v>
      </c>
      <c r="J7572" t="s">
        <v>130</v>
      </c>
      <c r="K7572" t="s">
        <v>142</v>
      </c>
      <c r="L7572" t="s">
        <v>20646</v>
      </c>
      <c r="M7572" t="s">
        <v>20647</v>
      </c>
      <c r="N7572">
        <v>5.7822222219999997</v>
      </c>
      <c r="O7572">
        <v>16</v>
      </c>
      <c r="P7572">
        <v>1609</v>
      </c>
      <c r="Q7572">
        <v>0</v>
      </c>
      <c r="R7572">
        <v>0</v>
      </c>
      <c r="S7572">
        <v>0</v>
      </c>
      <c r="T7572">
        <v>0</v>
      </c>
      <c r="U7572">
        <v>92.515556000000004</v>
      </c>
      <c r="V7572">
        <v>9303.5955549999999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2779474</v>
      </c>
      <c r="B7573">
        <v>1</v>
      </c>
      <c r="C7573" t="s">
        <v>77</v>
      </c>
      <c r="D7573" t="s">
        <v>119</v>
      </c>
      <c r="E7573" t="s">
        <v>167</v>
      </c>
      <c r="F7573" t="s">
        <v>4934</v>
      </c>
      <c r="G7573" t="s">
        <v>348</v>
      </c>
      <c r="H7573" t="s">
        <v>46</v>
      </c>
      <c r="I7573" t="s">
        <v>129</v>
      </c>
      <c r="J7573" t="s">
        <v>130</v>
      </c>
      <c r="K7573" t="s">
        <v>142</v>
      </c>
      <c r="L7573" t="s">
        <v>20648</v>
      </c>
      <c r="M7573" t="s">
        <v>20649</v>
      </c>
      <c r="N7573">
        <v>6.3230555549999998</v>
      </c>
      <c r="O7573">
        <v>0</v>
      </c>
      <c r="P7573">
        <v>218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1378.426111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2779459</v>
      </c>
      <c r="B7574">
        <v>1</v>
      </c>
      <c r="C7574" t="s">
        <v>76</v>
      </c>
      <c r="D7574" t="s">
        <v>78</v>
      </c>
      <c r="E7574" t="s">
        <v>153</v>
      </c>
      <c r="F7574" t="s">
        <v>20650</v>
      </c>
      <c r="G7574" t="s">
        <v>155</v>
      </c>
      <c r="H7574" t="s">
        <v>46</v>
      </c>
      <c r="I7574" t="s">
        <v>129</v>
      </c>
      <c r="J7574" t="s">
        <v>130</v>
      </c>
      <c r="K7574" t="s">
        <v>131</v>
      </c>
      <c r="L7574" t="s">
        <v>20651</v>
      </c>
      <c r="M7574" t="s">
        <v>20652</v>
      </c>
      <c r="N7574">
        <v>2.6955555549999999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2.6955559999999998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2779462</v>
      </c>
      <c r="B7575">
        <v>1</v>
      </c>
      <c r="C7575" t="s">
        <v>76</v>
      </c>
      <c r="D7575" t="s">
        <v>96</v>
      </c>
      <c r="E7575" t="s">
        <v>222</v>
      </c>
      <c r="F7575" t="s">
        <v>19807</v>
      </c>
      <c r="G7575" t="s">
        <v>160</v>
      </c>
      <c r="H7575" t="s">
        <v>47</v>
      </c>
      <c r="I7575" t="s">
        <v>129</v>
      </c>
      <c r="J7575" t="s">
        <v>130</v>
      </c>
      <c r="K7575" t="s">
        <v>131</v>
      </c>
      <c r="L7575" t="s">
        <v>20653</v>
      </c>
      <c r="M7575" t="s">
        <v>20654</v>
      </c>
      <c r="N7575">
        <v>1.0080555550000001</v>
      </c>
      <c r="O7575">
        <v>2</v>
      </c>
      <c r="P7575">
        <v>860</v>
      </c>
      <c r="Q7575">
        <v>0</v>
      </c>
      <c r="R7575">
        <v>0</v>
      </c>
      <c r="S7575">
        <v>0</v>
      </c>
      <c r="T7575">
        <v>0</v>
      </c>
      <c r="U7575">
        <v>2.016111</v>
      </c>
      <c r="V7575">
        <v>866.92777699999999</v>
      </c>
      <c r="W7575">
        <v>0</v>
      </c>
      <c r="X7575">
        <v>0</v>
      </c>
      <c r="Y7575">
        <v>0</v>
      </c>
      <c r="Z7575">
        <v>0</v>
      </c>
    </row>
    <row r="7576" spans="1:26" x14ac:dyDescent="0.3">
      <c r="A7576">
        <v>2779465</v>
      </c>
      <c r="B7576">
        <v>1</v>
      </c>
      <c r="C7576" t="s">
        <v>77</v>
      </c>
      <c r="D7576" t="s">
        <v>112</v>
      </c>
      <c r="E7576" t="s">
        <v>167</v>
      </c>
      <c r="F7576" t="s">
        <v>20655</v>
      </c>
      <c r="G7576" t="s">
        <v>344</v>
      </c>
      <c r="H7576" t="s">
        <v>46</v>
      </c>
      <c r="I7576" t="s">
        <v>129</v>
      </c>
      <c r="J7576" t="s">
        <v>130</v>
      </c>
      <c r="K7576" t="s">
        <v>142</v>
      </c>
      <c r="L7576" t="s">
        <v>20656</v>
      </c>
      <c r="M7576" t="s">
        <v>20657</v>
      </c>
      <c r="N7576">
        <v>4.4583333329999997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593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2643.7916660000001</v>
      </c>
    </row>
    <row r="7577" spans="1:26" x14ac:dyDescent="0.3">
      <c r="A7577">
        <v>2779473</v>
      </c>
      <c r="B7577">
        <v>1</v>
      </c>
      <c r="C7577" t="s">
        <v>77</v>
      </c>
      <c r="D7577" t="s">
        <v>114</v>
      </c>
      <c r="E7577" t="s">
        <v>163</v>
      </c>
      <c r="F7577" t="s">
        <v>20658</v>
      </c>
      <c r="G7577" t="s">
        <v>264</v>
      </c>
      <c r="H7577" t="s">
        <v>47</v>
      </c>
      <c r="I7577" t="s">
        <v>129</v>
      </c>
      <c r="J7577" t="s">
        <v>130</v>
      </c>
      <c r="K7577" t="s">
        <v>131</v>
      </c>
      <c r="L7577" t="s">
        <v>20659</v>
      </c>
      <c r="M7577" t="s">
        <v>20660</v>
      </c>
      <c r="N7577">
        <v>2.4222222219999998</v>
      </c>
      <c r="O7577">
        <v>0</v>
      </c>
      <c r="P7577">
        <v>0</v>
      </c>
      <c r="Q7577">
        <v>0</v>
      </c>
      <c r="R7577">
        <v>0</v>
      </c>
      <c r="S7577">
        <v>7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16.955556000000001</v>
      </c>
      <c r="Z7577">
        <v>0</v>
      </c>
    </row>
    <row r="7578" spans="1:26" x14ac:dyDescent="0.3">
      <c r="A7578">
        <v>2779467</v>
      </c>
      <c r="B7578">
        <v>1</v>
      </c>
      <c r="C7578" t="s">
        <v>76</v>
      </c>
      <c r="D7578" t="s">
        <v>90</v>
      </c>
      <c r="E7578" t="s">
        <v>222</v>
      </c>
      <c r="F7578" t="s">
        <v>4835</v>
      </c>
      <c r="G7578" t="s">
        <v>199</v>
      </c>
      <c r="H7578" t="s">
        <v>47</v>
      </c>
      <c r="I7578" t="s">
        <v>129</v>
      </c>
      <c r="J7578" t="s">
        <v>130</v>
      </c>
      <c r="K7578" t="s">
        <v>131</v>
      </c>
      <c r="L7578" t="s">
        <v>20661</v>
      </c>
      <c r="M7578" t="s">
        <v>20662</v>
      </c>
      <c r="N7578">
        <v>0.76194444400000005</v>
      </c>
      <c r="O7578">
        <v>0</v>
      </c>
      <c r="P7578">
        <v>0</v>
      </c>
      <c r="Q7578">
        <v>0</v>
      </c>
      <c r="R7578">
        <v>0</v>
      </c>
      <c r="S7578">
        <v>48</v>
      </c>
      <c r="T7578">
        <v>3533</v>
      </c>
      <c r="U7578">
        <v>0</v>
      </c>
      <c r="V7578">
        <v>0</v>
      </c>
      <c r="W7578">
        <v>0</v>
      </c>
      <c r="X7578">
        <v>0</v>
      </c>
      <c r="Y7578">
        <v>36.573332999999998</v>
      </c>
      <c r="Z7578">
        <v>2691.949721</v>
      </c>
    </row>
    <row r="7579" spans="1:26" x14ac:dyDescent="0.3">
      <c r="A7579">
        <v>2779476</v>
      </c>
      <c r="B7579">
        <v>1</v>
      </c>
      <c r="C7579" t="s">
        <v>76</v>
      </c>
      <c r="D7579" t="s">
        <v>90</v>
      </c>
      <c r="E7579" t="s">
        <v>222</v>
      </c>
      <c r="F7579" t="s">
        <v>20663</v>
      </c>
      <c r="G7579" t="s">
        <v>199</v>
      </c>
      <c r="H7579" t="s">
        <v>47</v>
      </c>
      <c r="I7579" t="s">
        <v>129</v>
      </c>
      <c r="J7579" t="s">
        <v>130</v>
      </c>
      <c r="K7579" t="s">
        <v>131</v>
      </c>
      <c r="L7579" t="s">
        <v>20661</v>
      </c>
      <c r="M7579" t="s">
        <v>20662</v>
      </c>
      <c r="N7579">
        <v>0.76194444400000005</v>
      </c>
      <c r="O7579">
        <v>0</v>
      </c>
      <c r="P7579">
        <v>0</v>
      </c>
      <c r="Q7579">
        <v>0</v>
      </c>
      <c r="R7579">
        <v>0</v>
      </c>
      <c r="S7579">
        <v>8</v>
      </c>
      <c r="T7579">
        <v>1051</v>
      </c>
      <c r="U7579">
        <v>0</v>
      </c>
      <c r="V7579">
        <v>0</v>
      </c>
      <c r="W7579">
        <v>0</v>
      </c>
      <c r="X7579">
        <v>0</v>
      </c>
      <c r="Y7579">
        <v>6.0955560000000002</v>
      </c>
      <c r="Z7579">
        <v>800.80361100000005</v>
      </c>
    </row>
    <row r="7580" spans="1:26" x14ac:dyDescent="0.3">
      <c r="A7580">
        <v>2779469</v>
      </c>
      <c r="B7580">
        <v>1</v>
      </c>
      <c r="C7580" t="s">
        <v>76</v>
      </c>
      <c r="D7580" t="s">
        <v>89</v>
      </c>
      <c r="E7580" t="s">
        <v>222</v>
      </c>
      <c r="F7580" t="s">
        <v>20664</v>
      </c>
      <c r="G7580" t="s">
        <v>344</v>
      </c>
      <c r="H7580" t="s">
        <v>47</v>
      </c>
      <c r="I7580" t="s">
        <v>129</v>
      </c>
      <c r="J7580" t="s">
        <v>130</v>
      </c>
      <c r="K7580" t="s">
        <v>142</v>
      </c>
      <c r="L7580" t="s">
        <v>20665</v>
      </c>
      <c r="M7580" t="s">
        <v>20666</v>
      </c>
      <c r="N7580">
        <v>7.7102777769999999</v>
      </c>
      <c r="O7580">
        <v>13</v>
      </c>
      <c r="P7580">
        <v>762</v>
      </c>
      <c r="Q7580">
        <v>0</v>
      </c>
      <c r="R7580">
        <v>0</v>
      </c>
      <c r="S7580">
        <v>1</v>
      </c>
      <c r="T7580">
        <v>0</v>
      </c>
      <c r="U7580">
        <v>100.233611</v>
      </c>
      <c r="V7580">
        <v>5875.2316659999997</v>
      </c>
      <c r="W7580">
        <v>0</v>
      </c>
      <c r="X7580">
        <v>0</v>
      </c>
      <c r="Y7580">
        <v>7.7102779999999997</v>
      </c>
      <c r="Z7580">
        <v>0</v>
      </c>
    </row>
    <row r="7581" spans="1:26" x14ac:dyDescent="0.3">
      <c r="A7581">
        <v>2779470</v>
      </c>
      <c r="B7581">
        <v>1</v>
      </c>
      <c r="C7581" t="s">
        <v>76</v>
      </c>
      <c r="D7581" t="s">
        <v>101</v>
      </c>
      <c r="E7581" t="s">
        <v>158</v>
      </c>
      <c r="F7581" t="s">
        <v>20667</v>
      </c>
      <c r="G7581" t="s">
        <v>344</v>
      </c>
      <c r="H7581" t="s">
        <v>47</v>
      </c>
      <c r="I7581" t="s">
        <v>129</v>
      </c>
      <c r="J7581" t="s">
        <v>130</v>
      </c>
      <c r="K7581" t="s">
        <v>142</v>
      </c>
      <c r="L7581" t="s">
        <v>20668</v>
      </c>
      <c r="M7581" t="s">
        <v>20669</v>
      </c>
      <c r="N7581">
        <v>1.4269444440000001</v>
      </c>
      <c r="O7581">
        <v>0</v>
      </c>
      <c r="P7581">
        <v>5015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7156.1263870000002</v>
      </c>
      <c r="W7581">
        <v>0</v>
      </c>
      <c r="X7581">
        <v>0</v>
      </c>
      <c r="Y7581">
        <v>0</v>
      </c>
      <c r="Z7581">
        <v>0</v>
      </c>
    </row>
    <row r="7582" spans="1:26" x14ac:dyDescent="0.3">
      <c r="A7582">
        <v>2779471</v>
      </c>
      <c r="B7582">
        <v>1</v>
      </c>
      <c r="C7582" t="s">
        <v>76</v>
      </c>
      <c r="D7582" t="s">
        <v>93</v>
      </c>
      <c r="E7582" t="s">
        <v>126</v>
      </c>
      <c r="F7582" t="s">
        <v>20000</v>
      </c>
      <c r="G7582" t="s">
        <v>348</v>
      </c>
      <c r="H7582" t="s">
        <v>46</v>
      </c>
      <c r="I7582" t="s">
        <v>129</v>
      </c>
      <c r="J7582" t="s">
        <v>130</v>
      </c>
      <c r="K7582" t="s">
        <v>142</v>
      </c>
      <c r="L7582" t="s">
        <v>20670</v>
      </c>
      <c r="M7582" t="s">
        <v>20671</v>
      </c>
      <c r="N7582">
        <v>7.2013888880000003</v>
      </c>
      <c r="O7582">
        <v>0</v>
      </c>
      <c r="P7582">
        <v>290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2088.4027780000001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2779475</v>
      </c>
      <c r="B7583">
        <v>1</v>
      </c>
      <c r="C7583" t="s">
        <v>76</v>
      </c>
      <c r="D7583" t="s">
        <v>82</v>
      </c>
      <c r="E7583" t="s">
        <v>153</v>
      </c>
      <c r="F7583" t="s">
        <v>14634</v>
      </c>
      <c r="G7583" t="s">
        <v>155</v>
      </c>
      <c r="H7583" t="s">
        <v>46</v>
      </c>
      <c r="I7583" t="s">
        <v>129</v>
      </c>
      <c r="J7583" t="s">
        <v>130</v>
      </c>
      <c r="K7583" t="s">
        <v>131</v>
      </c>
      <c r="L7583" t="s">
        <v>20672</v>
      </c>
      <c r="M7583" t="s">
        <v>20673</v>
      </c>
      <c r="N7583">
        <v>3.8880555550000002</v>
      </c>
      <c r="O7583">
        <v>0</v>
      </c>
      <c r="P7583">
        <v>1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3.8880560000000002</v>
      </c>
      <c r="W7583">
        <v>0</v>
      </c>
      <c r="X7583">
        <v>0</v>
      </c>
      <c r="Y7583">
        <v>0</v>
      </c>
      <c r="Z7583">
        <v>0</v>
      </c>
    </row>
    <row r="7584" spans="1:26" x14ac:dyDescent="0.3">
      <c r="A7584">
        <v>2779483</v>
      </c>
      <c r="B7584">
        <v>1</v>
      </c>
      <c r="C7584" t="s">
        <v>76</v>
      </c>
      <c r="D7584" t="s">
        <v>96</v>
      </c>
      <c r="E7584" t="s">
        <v>126</v>
      </c>
      <c r="F7584" t="s">
        <v>20674</v>
      </c>
      <c r="G7584" t="s">
        <v>135</v>
      </c>
      <c r="H7584" t="s">
        <v>46</v>
      </c>
      <c r="I7584" t="s">
        <v>129</v>
      </c>
      <c r="J7584" t="s">
        <v>130</v>
      </c>
      <c r="K7584" t="s">
        <v>131</v>
      </c>
      <c r="L7584" t="s">
        <v>20675</v>
      </c>
      <c r="M7584" t="s">
        <v>20676</v>
      </c>
      <c r="N7584">
        <v>3.0583333330000002</v>
      </c>
      <c r="O7584">
        <v>0</v>
      </c>
      <c r="P7584">
        <v>21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64.224999999999994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2779480</v>
      </c>
      <c r="B7585">
        <v>1</v>
      </c>
      <c r="C7585" t="s">
        <v>77</v>
      </c>
      <c r="D7585" t="s">
        <v>111</v>
      </c>
      <c r="E7585" t="s">
        <v>126</v>
      </c>
      <c r="F7585" t="s">
        <v>20677</v>
      </c>
      <c r="G7585" t="s">
        <v>128</v>
      </c>
      <c r="H7585" t="s">
        <v>46</v>
      </c>
      <c r="I7585" t="s">
        <v>129</v>
      </c>
      <c r="J7585" t="s">
        <v>130</v>
      </c>
      <c r="K7585" t="s">
        <v>131</v>
      </c>
      <c r="L7585" t="s">
        <v>20678</v>
      </c>
      <c r="M7585" t="s">
        <v>20679</v>
      </c>
      <c r="N7585">
        <v>0.67027777700000002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10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6.7027780000000003</v>
      </c>
    </row>
    <row r="7586" spans="1:26" x14ac:dyDescent="0.3">
      <c r="A7586">
        <v>2779479</v>
      </c>
      <c r="B7586">
        <v>1</v>
      </c>
      <c r="C7586" t="s">
        <v>76</v>
      </c>
      <c r="D7586" t="s">
        <v>97</v>
      </c>
      <c r="E7586" t="s">
        <v>158</v>
      </c>
      <c r="F7586" t="s">
        <v>20680</v>
      </c>
      <c r="G7586" t="s">
        <v>199</v>
      </c>
      <c r="H7586" t="s">
        <v>47</v>
      </c>
      <c r="I7586" t="s">
        <v>129</v>
      </c>
      <c r="J7586" t="s">
        <v>130</v>
      </c>
      <c r="K7586" t="s">
        <v>131</v>
      </c>
      <c r="L7586" t="s">
        <v>20681</v>
      </c>
      <c r="M7586" t="s">
        <v>20682</v>
      </c>
      <c r="N7586">
        <v>0.42166666600000002</v>
      </c>
      <c r="O7586">
        <v>21</v>
      </c>
      <c r="P7586">
        <v>346</v>
      </c>
      <c r="Q7586">
        <v>0</v>
      </c>
      <c r="R7586">
        <v>0</v>
      </c>
      <c r="S7586">
        <v>0</v>
      </c>
      <c r="T7586">
        <v>0</v>
      </c>
      <c r="U7586">
        <v>8.8550000000000004</v>
      </c>
      <c r="V7586">
        <v>145.89666600000001</v>
      </c>
      <c r="W7586">
        <v>0</v>
      </c>
      <c r="X7586">
        <v>0</v>
      </c>
      <c r="Y7586">
        <v>0</v>
      </c>
      <c r="Z7586">
        <v>0</v>
      </c>
    </row>
    <row r="7587" spans="1:26" x14ac:dyDescent="0.3">
      <c r="A7587">
        <v>2779484</v>
      </c>
      <c r="B7587">
        <v>1</v>
      </c>
      <c r="C7587" t="s">
        <v>77</v>
      </c>
      <c r="D7587" t="s">
        <v>108</v>
      </c>
      <c r="E7587" t="s">
        <v>167</v>
      </c>
      <c r="F7587" t="s">
        <v>1479</v>
      </c>
      <c r="G7587" t="s">
        <v>195</v>
      </c>
      <c r="H7587" t="s">
        <v>46</v>
      </c>
      <c r="I7587" t="s">
        <v>129</v>
      </c>
      <c r="J7587" t="s">
        <v>130</v>
      </c>
      <c r="K7587" t="s">
        <v>131</v>
      </c>
      <c r="L7587" t="s">
        <v>20683</v>
      </c>
      <c r="M7587" t="s">
        <v>20684</v>
      </c>
      <c r="N7587">
        <v>1.433333333</v>
      </c>
      <c r="O7587">
        <v>0</v>
      </c>
      <c r="P7587">
        <v>161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230.76666700000001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2779482</v>
      </c>
      <c r="B7588">
        <v>1</v>
      </c>
      <c r="C7588" t="s">
        <v>76</v>
      </c>
      <c r="D7588" t="s">
        <v>90</v>
      </c>
      <c r="E7588" t="s">
        <v>167</v>
      </c>
      <c r="F7588" t="s">
        <v>17278</v>
      </c>
      <c r="G7588" t="s">
        <v>160</v>
      </c>
      <c r="H7588" t="s">
        <v>46</v>
      </c>
      <c r="I7588" t="s">
        <v>129</v>
      </c>
      <c r="J7588" t="s">
        <v>130</v>
      </c>
      <c r="K7588" t="s">
        <v>131</v>
      </c>
      <c r="L7588" t="s">
        <v>20685</v>
      </c>
      <c r="M7588" t="s">
        <v>20686</v>
      </c>
      <c r="N7588">
        <v>0.62416666600000004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138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86.135000000000005</v>
      </c>
    </row>
    <row r="7589" spans="1:26" x14ac:dyDescent="0.3">
      <c r="A7589">
        <v>2779492</v>
      </c>
      <c r="B7589">
        <v>1</v>
      </c>
      <c r="C7589" t="s">
        <v>76</v>
      </c>
      <c r="D7589" t="s">
        <v>97</v>
      </c>
      <c r="E7589" t="s">
        <v>158</v>
      </c>
      <c r="F7589" t="s">
        <v>20687</v>
      </c>
      <c r="G7589" t="s">
        <v>1302</v>
      </c>
      <c r="H7589" t="s">
        <v>47</v>
      </c>
      <c r="I7589" t="s">
        <v>129</v>
      </c>
      <c r="J7589" t="s">
        <v>130</v>
      </c>
      <c r="K7589" t="s">
        <v>131</v>
      </c>
      <c r="L7589" t="s">
        <v>20688</v>
      </c>
      <c r="M7589" t="s">
        <v>20689</v>
      </c>
      <c r="N7589">
        <v>1.4683333329999999</v>
      </c>
      <c r="O7589">
        <v>2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2.9366669999999999</v>
      </c>
      <c r="V7589">
        <v>0</v>
      </c>
      <c r="W7589">
        <v>0</v>
      </c>
      <c r="X7589">
        <v>0</v>
      </c>
      <c r="Y7589">
        <v>0</v>
      </c>
      <c r="Z7589">
        <v>0</v>
      </c>
    </row>
    <row r="7590" spans="1:26" x14ac:dyDescent="0.3">
      <c r="A7590">
        <v>2779494</v>
      </c>
      <c r="B7590">
        <v>1</v>
      </c>
      <c r="C7590" t="s">
        <v>77</v>
      </c>
      <c r="D7590" t="s">
        <v>118</v>
      </c>
      <c r="E7590" t="s">
        <v>222</v>
      </c>
      <c r="F7590" t="s">
        <v>5347</v>
      </c>
      <c r="G7590" t="s">
        <v>348</v>
      </c>
      <c r="H7590" t="s">
        <v>47</v>
      </c>
      <c r="I7590" t="s">
        <v>129</v>
      </c>
      <c r="J7590" t="s">
        <v>130</v>
      </c>
      <c r="K7590" t="s">
        <v>142</v>
      </c>
      <c r="L7590" t="s">
        <v>20690</v>
      </c>
      <c r="M7590" t="s">
        <v>20691</v>
      </c>
      <c r="N7590">
        <v>6.2116666660000002</v>
      </c>
      <c r="O7590">
        <v>2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12.423333</v>
      </c>
      <c r="V7590">
        <v>0</v>
      </c>
      <c r="W7590">
        <v>0</v>
      </c>
      <c r="X7590">
        <v>0</v>
      </c>
      <c r="Y7590">
        <v>0</v>
      </c>
      <c r="Z7590">
        <v>0</v>
      </c>
    </row>
    <row r="7591" spans="1:26" x14ac:dyDescent="0.3">
      <c r="A7591">
        <v>2779495</v>
      </c>
      <c r="B7591">
        <v>1</v>
      </c>
      <c r="C7591" t="s">
        <v>76</v>
      </c>
      <c r="D7591" t="s">
        <v>101</v>
      </c>
      <c r="E7591" t="s">
        <v>167</v>
      </c>
      <c r="F7591" t="s">
        <v>20692</v>
      </c>
      <c r="G7591" t="s">
        <v>3201</v>
      </c>
      <c r="H7591" t="s">
        <v>46</v>
      </c>
      <c r="I7591" t="s">
        <v>129</v>
      </c>
      <c r="J7591" t="s">
        <v>130</v>
      </c>
      <c r="K7591" t="s">
        <v>131</v>
      </c>
      <c r="L7591" t="s">
        <v>20693</v>
      </c>
      <c r="M7591" t="s">
        <v>20694</v>
      </c>
      <c r="N7591">
        <v>1.2952777769999999</v>
      </c>
      <c r="O7591">
        <v>0</v>
      </c>
      <c r="P7591">
        <v>128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165.79555500000001</v>
      </c>
      <c r="W7591">
        <v>0</v>
      </c>
      <c r="X7591">
        <v>0</v>
      </c>
      <c r="Y7591">
        <v>0</v>
      </c>
      <c r="Z7591">
        <v>0</v>
      </c>
    </row>
    <row r="7592" spans="1:26" x14ac:dyDescent="0.3">
      <c r="A7592">
        <v>2779506</v>
      </c>
      <c r="B7592">
        <v>1</v>
      </c>
      <c r="C7592" t="s">
        <v>77</v>
      </c>
      <c r="D7592" t="s">
        <v>123</v>
      </c>
      <c r="E7592" t="s">
        <v>222</v>
      </c>
      <c r="F7592" t="s">
        <v>20695</v>
      </c>
      <c r="G7592" t="s">
        <v>344</v>
      </c>
      <c r="H7592" t="s">
        <v>47</v>
      </c>
      <c r="I7592" t="s">
        <v>129</v>
      </c>
      <c r="J7592" t="s">
        <v>130</v>
      </c>
      <c r="K7592" t="s">
        <v>142</v>
      </c>
      <c r="L7592" t="s">
        <v>20696</v>
      </c>
      <c r="M7592" t="s">
        <v>20697</v>
      </c>
      <c r="N7592">
        <v>4.8105555549999997</v>
      </c>
      <c r="O7592">
        <v>35</v>
      </c>
      <c r="P7592">
        <v>985</v>
      </c>
      <c r="Q7592">
        <v>0</v>
      </c>
      <c r="R7592">
        <v>0</v>
      </c>
      <c r="S7592">
        <v>0</v>
      </c>
      <c r="T7592">
        <v>0</v>
      </c>
      <c r="U7592">
        <v>168.36944399999999</v>
      </c>
      <c r="V7592">
        <v>4738.3972219999996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2779498</v>
      </c>
      <c r="B7593">
        <v>1</v>
      </c>
      <c r="C7593" t="s">
        <v>77</v>
      </c>
      <c r="D7593" t="s">
        <v>119</v>
      </c>
      <c r="E7593" t="s">
        <v>163</v>
      </c>
      <c r="F7593" t="s">
        <v>20698</v>
      </c>
      <c r="G7593" t="s">
        <v>348</v>
      </c>
      <c r="H7593" t="s">
        <v>47</v>
      </c>
      <c r="I7593" t="s">
        <v>129</v>
      </c>
      <c r="J7593" t="s">
        <v>130</v>
      </c>
      <c r="K7593" t="s">
        <v>142</v>
      </c>
      <c r="L7593" t="s">
        <v>20699</v>
      </c>
      <c r="M7593" t="s">
        <v>20700</v>
      </c>
      <c r="N7593">
        <v>6.5244444440000002</v>
      </c>
      <c r="O7593">
        <v>1</v>
      </c>
      <c r="P7593">
        <v>823</v>
      </c>
      <c r="Q7593">
        <v>0</v>
      </c>
      <c r="R7593">
        <v>0</v>
      </c>
      <c r="S7593">
        <v>0</v>
      </c>
      <c r="T7593">
        <v>0</v>
      </c>
      <c r="U7593">
        <v>6.5244439999999999</v>
      </c>
      <c r="V7593">
        <v>5369.6177770000004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2779499</v>
      </c>
      <c r="B7594">
        <v>1</v>
      </c>
      <c r="C7594" t="s">
        <v>76</v>
      </c>
      <c r="D7594" t="s">
        <v>83</v>
      </c>
      <c r="E7594" t="s">
        <v>163</v>
      </c>
      <c r="F7594" t="s">
        <v>20701</v>
      </c>
      <c r="G7594" t="s">
        <v>344</v>
      </c>
      <c r="H7594" t="s">
        <v>47</v>
      </c>
      <c r="I7594" t="s">
        <v>129</v>
      </c>
      <c r="J7594" t="s">
        <v>130</v>
      </c>
      <c r="K7594" t="s">
        <v>142</v>
      </c>
      <c r="L7594" t="s">
        <v>20702</v>
      </c>
      <c r="M7594" t="s">
        <v>20703</v>
      </c>
      <c r="N7594">
        <v>5.6130555549999999</v>
      </c>
      <c r="O7594">
        <v>0</v>
      </c>
      <c r="P7594">
        <v>971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5450.2769440000002</v>
      </c>
      <c r="W7594">
        <v>0</v>
      </c>
      <c r="X7594">
        <v>0</v>
      </c>
      <c r="Y7594">
        <v>0</v>
      </c>
      <c r="Z7594">
        <v>0</v>
      </c>
    </row>
    <row r="7595" spans="1:26" x14ac:dyDescent="0.3">
      <c r="A7595">
        <v>2779532</v>
      </c>
      <c r="B7595">
        <v>1</v>
      </c>
      <c r="C7595" t="s">
        <v>77</v>
      </c>
      <c r="D7595" t="s">
        <v>118</v>
      </c>
      <c r="E7595" t="s">
        <v>222</v>
      </c>
      <c r="F7595" t="s">
        <v>1893</v>
      </c>
      <c r="G7595" t="s">
        <v>160</v>
      </c>
      <c r="H7595" t="s">
        <v>47</v>
      </c>
      <c r="I7595" t="s">
        <v>129</v>
      </c>
      <c r="J7595" t="s">
        <v>130</v>
      </c>
      <c r="K7595" t="s">
        <v>131</v>
      </c>
      <c r="L7595" t="s">
        <v>20704</v>
      </c>
      <c r="M7595" t="s">
        <v>20705</v>
      </c>
      <c r="N7595">
        <v>6.0136111110000003</v>
      </c>
      <c r="O7595">
        <v>25</v>
      </c>
      <c r="P7595">
        <v>0</v>
      </c>
      <c r="Q7595">
        <v>0</v>
      </c>
      <c r="R7595">
        <v>0</v>
      </c>
      <c r="S7595">
        <v>0</v>
      </c>
      <c r="T7595">
        <v>118</v>
      </c>
      <c r="U7595">
        <v>150.34027800000001</v>
      </c>
      <c r="V7595">
        <v>0</v>
      </c>
      <c r="W7595">
        <v>0</v>
      </c>
      <c r="X7595">
        <v>0</v>
      </c>
      <c r="Y7595">
        <v>0</v>
      </c>
      <c r="Z7595">
        <v>709.60611100000006</v>
      </c>
    </row>
    <row r="7596" spans="1:26" x14ac:dyDescent="0.3">
      <c r="A7596">
        <v>2779512</v>
      </c>
      <c r="B7596">
        <v>1</v>
      </c>
      <c r="C7596" t="s">
        <v>76</v>
      </c>
      <c r="D7596" t="s">
        <v>86</v>
      </c>
      <c r="E7596" t="s">
        <v>163</v>
      </c>
      <c r="F7596" t="s">
        <v>20706</v>
      </c>
      <c r="G7596" t="s">
        <v>348</v>
      </c>
      <c r="H7596" t="s">
        <v>47</v>
      </c>
      <c r="I7596" t="s">
        <v>129</v>
      </c>
      <c r="J7596" t="s">
        <v>130</v>
      </c>
      <c r="K7596" t="s">
        <v>142</v>
      </c>
      <c r="L7596" t="s">
        <v>20707</v>
      </c>
      <c r="M7596" t="s">
        <v>20708</v>
      </c>
      <c r="N7596">
        <v>6.8158333329999996</v>
      </c>
      <c r="O7596">
        <v>0</v>
      </c>
      <c r="P7596">
        <v>578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3939.5516659999998</v>
      </c>
      <c r="W7596">
        <v>0</v>
      </c>
      <c r="X7596">
        <v>0</v>
      </c>
      <c r="Y7596">
        <v>0</v>
      </c>
      <c r="Z7596">
        <v>0</v>
      </c>
    </row>
    <row r="7597" spans="1:26" x14ac:dyDescent="0.3">
      <c r="A7597">
        <v>2779510</v>
      </c>
      <c r="B7597">
        <v>1</v>
      </c>
      <c r="C7597" t="s">
        <v>76</v>
      </c>
      <c r="D7597" t="s">
        <v>93</v>
      </c>
      <c r="E7597" t="s">
        <v>222</v>
      </c>
      <c r="F7597" t="s">
        <v>20709</v>
      </c>
      <c r="G7597" t="s">
        <v>344</v>
      </c>
      <c r="H7597" t="s">
        <v>47</v>
      </c>
      <c r="I7597" t="s">
        <v>129</v>
      </c>
      <c r="J7597" t="s">
        <v>130</v>
      </c>
      <c r="K7597" t="s">
        <v>142</v>
      </c>
      <c r="L7597" t="s">
        <v>20710</v>
      </c>
      <c r="M7597" t="s">
        <v>20711</v>
      </c>
      <c r="N7597">
        <v>7.8211111109999996</v>
      </c>
      <c r="O7597">
        <v>22</v>
      </c>
      <c r="P7597">
        <v>5212</v>
      </c>
      <c r="Q7597">
        <v>0</v>
      </c>
      <c r="R7597">
        <v>0</v>
      </c>
      <c r="S7597">
        <v>0</v>
      </c>
      <c r="T7597">
        <v>0</v>
      </c>
      <c r="U7597">
        <v>172.06444400000001</v>
      </c>
      <c r="V7597">
        <v>40763.631111000002</v>
      </c>
      <c r="W7597">
        <v>0</v>
      </c>
      <c r="X7597">
        <v>0</v>
      </c>
      <c r="Y7597">
        <v>0</v>
      </c>
      <c r="Z7597">
        <v>0</v>
      </c>
    </row>
    <row r="7598" spans="1:26" x14ac:dyDescent="0.3">
      <c r="A7598">
        <v>2779508</v>
      </c>
      <c r="B7598">
        <v>1</v>
      </c>
      <c r="C7598" t="s">
        <v>76</v>
      </c>
      <c r="D7598" t="s">
        <v>102</v>
      </c>
      <c r="E7598" t="s">
        <v>222</v>
      </c>
      <c r="F7598" t="s">
        <v>1743</v>
      </c>
      <c r="G7598" t="s">
        <v>199</v>
      </c>
      <c r="H7598" t="s">
        <v>47</v>
      </c>
      <c r="I7598" t="s">
        <v>129</v>
      </c>
      <c r="J7598" t="s">
        <v>130</v>
      </c>
      <c r="K7598" t="s">
        <v>131</v>
      </c>
      <c r="L7598" t="s">
        <v>20712</v>
      </c>
      <c r="M7598" t="s">
        <v>20713</v>
      </c>
      <c r="N7598">
        <v>5.0277777000000003E-2</v>
      </c>
      <c r="O7598">
        <v>97</v>
      </c>
      <c r="P7598">
        <v>408</v>
      </c>
      <c r="Q7598">
        <v>0</v>
      </c>
      <c r="R7598">
        <v>0</v>
      </c>
      <c r="S7598">
        <v>0</v>
      </c>
      <c r="T7598">
        <v>0</v>
      </c>
      <c r="U7598">
        <v>4.8769439999999999</v>
      </c>
      <c r="V7598">
        <v>20.513332999999999</v>
      </c>
      <c r="W7598">
        <v>0</v>
      </c>
      <c r="X7598">
        <v>0</v>
      </c>
      <c r="Y7598">
        <v>0</v>
      </c>
      <c r="Z7598">
        <v>0</v>
      </c>
    </row>
    <row r="7599" spans="1:26" x14ac:dyDescent="0.3">
      <c r="A7599">
        <v>2779507</v>
      </c>
      <c r="B7599">
        <v>1</v>
      </c>
      <c r="C7599" t="s">
        <v>77</v>
      </c>
      <c r="D7599" t="s">
        <v>123</v>
      </c>
      <c r="E7599" t="s">
        <v>158</v>
      </c>
      <c r="F7599" t="s">
        <v>20714</v>
      </c>
      <c r="G7599" t="s">
        <v>344</v>
      </c>
      <c r="H7599" t="s">
        <v>47</v>
      </c>
      <c r="I7599" t="s">
        <v>129</v>
      </c>
      <c r="J7599" t="s">
        <v>130</v>
      </c>
      <c r="K7599" t="s">
        <v>142</v>
      </c>
      <c r="L7599" t="s">
        <v>20715</v>
      </c>
      <c r="M7599" t="s">
        <v>20716</v>
      </c>
      <c r="N7599">
        <v>4.4988888879999998</v>
      </c>
      <c r="O7599">
        <v>373</v>
      </c>
      <c r="P7599">
        <v>3039</v>
      </c>
      <c r="Q7599">
        <v>0</v>
      </c>
      <c r="R7599">
        <v>0</v>
      </c>
      <c r="S7599">
        <v>0</v>
      </c>
      <c r="T7599">
        <v>0</v>
      </c>
      <c r="U7599">
        <v>1678.0855550000001</v>
      </c>
      <c r="V7599">
        <v>13672.123331000001</v>
      </c>
      <c r="W7599">
        <v>0</v>
      </c>
      <c r="X7599">
        <v>0</v>
      </c>
      <c r="Y7599">
        <v>0</v>
      </c>
      <c r="Z7599">
        <v>0</v>
      </c>
    </row>
    <row r="7600" spans="1:26" x14ac:dyDescent="0.3">
      <c r="A7600">
        <v>2779513</v>
      </c>
      <c r="B7600">
        <v>1</v>
      </c>
      <c r="C7600" t="s">
        <v>76</v>
      </c>
      <c r="D7600" t="s">
        <v>80</v>
      </c>
      <c r="E7600" t="s">
        <v>153</v>
      </c>
      <c r="F7600" t="s">
        <v>20717</v>
      </c>
      <c r="G7600" t="s">
        <v>249</v>
      </c>
      <c r="H7600" t="s">
        <v>46</v>
      </c>
      <c r="I7600" t="s">
        <v>129</v>
      </c>
      <c r="J7600" t="s">
        <v>130</v>
      </c>
      <c r="K7600" t="s">
        <v>131</v>
      </c>
      <c r="L7600" t="s">
        <v>20718</v>
      </c>
      <c r="M7600" t="s">
        <v>20719</v>
      </c>
      <c r="N7600">
        <v>2.6572222220000001</v>
      </c>
      <c r="O7600">
        <v>0</v>
      </c>
      <c r="P7600">
        <v>3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7.9716670000000001</v>
      </c>
      <c r="W7600">
        <v>0</v>
      </c>
      <c r="X7600">
        <v>0</v>
      </c>
      <c r="Y7600">
        <v>0</v>
      </c>
      <c r="Z7600">
        <v>0</v>
      </c>
    </row>
    <row r="7601" spans="1:26" x14ac:dyDescent="0.3">
      <c r="A7601">
        <v>2779522</v>
      </c>
      <c r="B7601">
        <v>1</v>
      </c>
      <c r="C7601" t="s">
        <v>76</v>
      </c>
      <c r="D7601" t="s">
        <v>97</v>
      </c>
      <c r="E7601" t="s">
        <v>167</v>
      </c>
      <c r="F7601" t="s">
        <v>17845</v>
      </c>
      <c r="G7601" t="s">
        <v>195</v>
      </c>
      <c r="H7601" t="s">
        <v>46</v>
      </c>
      <c r="I7601" t="s">
        <v>129</v>
      </c>
      <c r="J7601" t="s">
        <v>130</v>
      </c>
      <c r="K7601" t="s">
        <v>131</v>
      </c>
      <c r="L7601" t="s">
        <v>20720</v>
      </c>
      <c r="M7601" t="s">
        <v>20721</v>
      </c>
      <c r="N7601">
        <v>0.42777777700000003</v>
      </c>
      <c r="O7601">
        <v>0</v>
      </c>
      <c r="P7601">
        <v>144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61.6</v>
      </c>
      <c r="W7601">
        <v>0</v>
      </c>
      <c r="X7601">
        <v>0</v>
      </c>
      <c r="Y7601">
        <v>0</v>
      </c>
      <c r="Z7601">
        <v>0</v>
      </c>
    </row>
    <row r="7602" spans="1:26" x14ac:dyDescent="0.3">
      <c r="A7602">
        <v>2779514</v>
      </c>
      <c r="B7602">
        <v>1</v>
      </c>
      <c r="C7602" t="s">
        <v>77</v>
      </c>
      <c r="D7602" t="s">
        <v>114</v>
      </c>
      <c r="E7602" t="s">
        <v>126</v>
      </c>
      <c r="F7602" t="s">
        <v>20722</v>
      </c>
      <c r="G7602" t="s">
        <v>160</v>
      </c>
      <c r="H7602" t="s">
        <v>46</v>
      </c>
      <c r="I7602" t="s">
        <v>129</v>
      </c>
      <c r="J7602" t="s">
        <v>130</v>
      </c>
      <c r="K7602" t="s">
        <v>131</v>
      </c>
      <c r="L7602" t="s">
        <v>20723</v>
      </c>
      <c r="M7602" t="s">
        <v>20724</v>
      </c>
      <c r="N7602">
        <v>0.84777777700000001</v>
      </c>
      <c r="O7602">
        <v>0</v>
      </c>
      <c r="P7602">
        <v>38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32.215555999999999</v>
      </c>
      <c r="W7602">
        <v>0</v>
      </c>
      <c r="X7602">
        <v>0</v>
      </c>
      <c r="Y7602">
        <v>0</v>
      </c>
      <c r="Z7602">
        <v>0</v>
      </c>
    </row>
    <row r="7603" spans="1:26" x14ac:dyDescent="0.3">
      <c r="A7603">
        <v>2779516</v>
      </c>
      <c r="B7603">
        <v>1</v>
      </c>
      <c r="C7603" t="s">
        <v>76</v>
      </c>
      <c r="D7603" t="s">
        <v>92</v>
      </c>
      <c r="E7603" t="s">
        <v>158</v>
      </c>
      <c r="F7603" t="s">
        <v>3163</v>
      </c>
      <c r="G7603" t="s">
        <v>344</v>
      </c>
      <c r="H7603" t="s">
        <v>47</v>
      </c>
      <c r="I7603" t="s">
        <v>129</v>
      </c>
      <c r="J7603" t="s">
        <v>130</v>
      </c>
      <c r="K7603" t="s">
        <v>142</v>
      </c>
      <c r="L7603" t="s">
        <v>20725</v>
      </c>
      <c r="M7603" t="s">
        <v>20726</v>
      </c>
      <c r="N7603">
        <v>1.4511111109999999</v>
      </c>
      <c r="O7603">
        <v>0</v>
      </c>
      <c r="P7603">
        <v>0</v>
      </c>
      <c r="Q7603">
        <v>0</v>
      </c>
      <c r="R7603">
        <v>0</v>
      </c>
      <c r="S7603">
        <v>29</v>
      </c>
      <c r="T7603">
        <v>401</v>
      </c>
      <c r="U7603">
        <v>0</v>
      </c>
      <c r="V7603">
        <v>0</v>
      </c>
      <c r="W7603">
        <v>0</v>
      </c>
      <c r="X7603">
        <v>0</v>
      </c>
      <c r="Y7603">
        <v>42.082222000000002</v>
      </c>
      <c r="Z7603">
        <v>581.89555600000006</v>
      </c>
    </row>
    <row r="7604" spans="1:26" x14ac:dyDescent="0.3">
      <c r="A7604">
        <v>2779518</v>
      </c>
      <c r="B7604">
        <v>1</v>
      </c>
      <c r="C7604" t="s">
        <v>76</v>
      </c>
      <c r="D7604" t="s">
        <v>90</v>
      </c>
      <c r="E7604" t="s">
        <v>167</v>
      </c>
      <c r="F7604" t="s">
        <v>17278</v>
      </c>
      <c r="G7604" t="s">
        <v>344</v>
      </c>
      <c r="H7604" t="s">
        <v>46</v>
      </c>
      <c r="I7604" t="s">
        <v>129</v>
      </c>
      <c r="J7604" t="s">
        <v>130</v>
      </c>
      <c r="K7604" t="s">
        <v>142</v>
      </c>
      <c r="L7604" t="s">
        <v>20727</v>
      </c>
      <c r="M7604" t="s">
        <v>20728</v>
      </c>
      <c r="N7604">
        <v>7.0552777769999997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138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973.628333</v>
      </c>
    </row>
    <row r="7605" spans="1:26" x14ac:dyDescent="0.3">
      <c r="A7605">
        <v>2779524</v>
      </c>
      <c r="B7605">
        <v>1</v>
      </c>
      <c r="C7605" t="s">
        <v>76</v>
      </c>
      <c r="D7605" t="s">
        <v>102</v>
      </c>
      <c r="E7605" t="s">
        <v>222</v>
      </c>
      <c r="F7605" t="s">
        <v>1743</v>
      </c>
      <c r="G7605" t="s">
        <v>199</v>
      </c>
      <c r="H7605" t="s">
        <v>47</v>
      </c>
      <c r="I7605" t="s">
        <v>129</v>
      </c>
      <c r="J7605" t="s">
        <v>130</v>
      </c>
      <c r="K7605" t="s">
        <v>131</v>
      </c>
      <c r="L7605" t="s">
        <v>20729</v>
      </c>
      <c r="M7605" t="s">
        <v>20730</v>
      </c>
      <c r="N7605">
        <v>0.30416666599999997</v>
      </c>
      <c r="O7605">
        <v>97</v>
      </c>
      <c r="P7605">
        <v>408</v>
      </c>
      <c r="Q7605">
        <v>0</v>
      </c>
      <c r="R7605">
        <v>0</v>
      </c>
      <c r="S7605">
        <v>0</v>
      </c>
      <c r="T7605">
        <v>0</v>
      </c>
      <c r="U7605">
        <v>29.504166999999999</v>
      </c>
      <c r="V7605">
        <v>124.1</v>
      </c>
      <c r="W7605">
        <v>0</v>
      </c>
      <c r="X7605">
        <v>0</v>
      </c>
      <c r="Y7605">
        <v>0</v>
      </c>
      <c r="Z7605">
        <v>0</v>
      </c>
    </row>
    <row r="7606" spans="1:26" x14ac:dyDescent="0.3">
      <c r="A7606">
        <v>2779562</v>
      </c>
      <c r="B7606">
        <v>1</v>
      </c>
      <c r="C7606" t="s">
        <v>76</v>
      </c>
      <c r="D7606" t="s">
        <v>89</v>
      </c>
      <c r="E7606" t="s">
        <v>222</v>
      </c>
      <c r="F7606" t="s">
        <v>20731</v>
      </c>
      <c r="G7606" t="s">
        <v>348</v>
      </c>
      <c r="H7606" t="s">
        <v>47</v>
      </c>
      <c r="I7606" t="s">
        <v>129</v>
      </c>
      <c r="J7606" t="s">
        <v>130</v>
      </c>
      <c r="K7606" t="s">
        <v>142</v>
      </c>
      <c r="L7606" t="s">
        <v>20732</v>
      </c>
      <c r="M7606" t="s">
        <v>20733</v>
      </c>
      <c r="N7606">
        <v>2.378055555</v>
      </c>
      <c r="O7606">
        <v>0</v>
      </c>
      <c r="P7606">
        <v>3704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8808.3177759999999</v>
      </c>
      <c r="W7606">
        <v>0</v>
      </c>
      <c r="X7606">
        <v>0</v>
      </c>
      <c r="Y7606">
        <v>0</v>
      </c>
      <c r="Z7606">
        <v>0</v>
      </c>
    </row>
    <row r="7607" spans="1:26" x14ac:dyDescent="0.3">
      <c r="A7607">
        <v>2779530</v>
      </c>
      <c r="B7607">
        <v>1</v>
      </c>
      <c r="C7607" t="s">
        <v>76</v>
      </c>
      <c r="D7607" t="s">
        <v>84</v>
      </c>
      <c r="E7607" t="s">
        <v>167</v>
      </c>
      <c r="F7607" t="s">
        <v>19972</v>
      </c>
      <c r="G7607" t="s">
        <v>160</v>
      </c>
      <c r="H7607" t="s">
        <v>46</v>
      </c>
      <c r="I7607" t="s">
        <v>129</v>
      </c>
      <c r="J7607" t="s">
        <v>130</v>
      </c>
      <c r="K7607" t="s">
        <v>131</v>
      </c>
      <c r="L7607" t="s">
        <v>20734</v>
      </c>
      <c r="M7607" t="s">
        <v>20735</v>
      </c>
      <c r="N7607">
        <v>1.7413888879999999</v>
      </c>
      <c r="O7607">
        <v>0</v>
      </c>
      <c r="P7607">
        <v>871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1516.7497209999999</v>
      </c>
      <c r="W7607">
        <v>0</v>
      </c>
      <c r="X7607">
        <v>0</v>
      </c>
      <c r="Y7607">
        <v>0</v>
      </c>
      <c r="Z7607">
        <v>0</v>
      </c>
    </row>
    <row r="7608" spans="1:26" x14ac:dyDescent="0.3">
      <c r="A7608">
        <v>2779534</v>
      </c>
      <c r="B7608">
        <v>1</v>
      </c>
      <c r="C7608" t="s">
        <v>76</v>
      </c>
      <c r="D7608" t="s">
        <v>99</v>
      </c>
      <c r="E7608" t="s">
        <v>153</v>
      </c>
      <c r="F7608" t="s">
        <v>20736</v>
      </c>
      <c r="G7608" t="s">
        <v>249</v>
      </c>
      <c r="H7608" t="s">
        <v>46</v>
      </c>
      <c r="I7608" t="s">
        <v>129</v>
      </c>
      <c r="J7608" t="s">
        <v>130</v>
      </c>
      <c r="K7608" t="s">
        <v>131</v>
      </c>
      <c r="L7608" t="s">
        <v>20737</v>
      </c>
      <c r="M7608" t="s">
        <v>20738</v>
      </c>
      <c r="N7608">
        <v>1.2680555549999999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1.2680560000000001</v>
      </c>
      <c r="W7608">
        <v>0</v>
      </c>
      <c r="X7608">
        <v>0</v>
      </c>
      <c r="Y7608">
        <v>0</v>
      </c>
      <c r="Z7608">
        <v>0</v>
      </c>
    </row>
    <row r="7609" spans="1:26" x14ac:dyDescent="0.3">
      <c r="A7609">
        <v>2779536</v>
      </c>
      <c r="B7609">
        <v>1</v>
      </c>
      <c r="C7609" t="s">
        <v>76</v>
      </c>
      <c r="D7609" t="s">
        <v>92</v>
      </c>
      <c r="E7609" t="s">
        <v>138</v>
      </c>
      <c r="F7609" t="s">
        <v>8782</v>
      </c>
      <c r="G7609" t="s">
        <v>344</v>
      </c>
      <c r="H7609" t="s">
        <v>47</v>
      </c>
      <c r="I7609" t="s">
        <v>129</v>
      </c>
      <c r="J7609" t="s">
        <v>130</v>
      </c>
      <c r="K7609" t="s">
        <v>142</v>
      </c>
      <c r="L7609" t="s">
        <v>20739</v>
      </c>
      <c r="M7609" t="s">
        <v>20740</v>
      </c>
      <c r="N7609">
        <v>1.274444444</v>
      </c>
      <c r="O7609">
        <v>0</v>
      </c>
      <c r="P7609">
        <v>0</v>
      </c>
      <c r="Q7609">
        <v>2</v>
      </c>
      <c r="R7609">
        <v>201</v>
      </c>
      <c r="S7609">
        <v>0</v>
      </c>
      <c r="T7609">
        <v>0</v>
      </c>
      <c r="U7609">
        <v>0</v>
      </c>
      <c r="V7609">
        <v>0</v>
      </c>
      <c r="W7609">
        <v>2.548889</v>
      </c>
      <c r="X7609">
        <v>256.16333300000002</v>
      </c>
      <c r="Y7609">
        <v>0</v>
      </c>
      <c r="Z7609">
        <v>0</v>
      </c>
    </row>
    <row r="7610" spans="1:26" x14ac:dyDescent="0.3">
      <c r="A7610">
        <v>2779544</v>
      </c>
      <c r="B7610">
        <v>1</v>
      </c>
      <c r="C7610" t="s">
        <v>76</v>
      </c>
      <c r="D7610" t="s">
        <v>90</v>
      </c>
      <c r="E7610" t="s">
        <v>153</v>
      </c>
      <c r="F7610" t="s">
        <v>20741</v>
      </c>
      <c r="G7610" t="s">
        <v>249</v>
      </c>
      <c r="H7610" t="s">
        <v>46</v>
      </c>
      <c r="I7610" t="s">
        <v>129</v>
      </c>
      <c r="J7610" t="s">
        <v>130</v>
      </c>
      <c r="K7610" t="s">
        <v>131</v>
      </c>
      <c r="L7610" t="s">
        <v>20742</v>
      </c>
      <c r="M7610" t="s">
        <v>20743</v>
      </c>
      <c r="N7610">
        <v>4.2613888879999999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2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8.5227780000000006</v>
      </c>
    </row>
    <row r="7611" spans="1:26" x14ac:dyDescent="0.3">
      <c r="A7611">
        <v>2779542</v>
      </c>
      <c r="B7611">
        <v>1</v>
      </c>
      <c r="C7611" t="s">
        <v>77</v>
      </c>
      <c r="D7611" t="s">
        <v>115</v>
      </c>
      <c r="E7611" t="s">
        <v>126</v>
      </c>
      <c r="F7611" t="s">
        <v>20744</v>
      </c>
      <c r="G7611" t="s">
        <v>160</v>
      </c>
      <c r="H7611" t="s">
        <v>46</v>
      </c>
      <c r="I7611" t="s">
        <v>129</v>
      </c>
      <c r="J7611" t="s">
        <v>130</v>
      </c>
      <c r="K7611" t="s">
        <v>131</v>
      </c>
      <c r="L7611" t="s">
        <v>20745</v>
      </c>
      <c r="M7611" t="s">
        <v>20746</v>
      </c>
      <c r="N7611">
        <v>0.82416666599999999</v>
      </c>
      <c r="O7611">
        <v>0</v>
      </c>
      <c r="P7611">
        <v>0</v>
      </c>
      <c r="Q7611">
        <v>0</v>
      </c>
      <c r="R7611">
        <v>94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77.471666999999997</v>
      </c>
      <c r="Y7611">
        <v>0</v>
      </c>
      <c r="Z7611">
        <v>0</v>
      </c>
    </row>
    <row r="7612" spans="1:26" x14ac:dyDescent="0.3">
      <c r="A7612">
        <v>2779549</v>
      </c>
      <c r="B7612">
        <v>1</v>
      </c>
      <c r="C7612" t="s">
        <v>77</v>
      </c>
      <c r="D7612" t="s">
        <v>118</v>
      </c>
      <c r="E7612" t="s">
        <v>153</v>
      </c>
      <c r="F7612" t="s">
        <v>20747</v>
      </c>
      <c r="G7612" t="s">
        <v>155</v>
      </c>
      <c r="H7612" t="s">
        <v>46</v>
      </c>
      <c r="I7612" t="s">
        <v>129</v>
      </c>
      <c r="J7612" t="s">
        <v>130</v>
      </c>
      <c r="K7612" t="s">
        <v>131</v>
      </c>
      <c r="L7612" t="s">
        <v>20748</v>
      </c>
      <c r="M7612" t="s">
        <v>20749</v>
      </c>
      <c r="N7612">
        <v>1.9913888879999999</v>
      </c>
      <c r="O7612">
        <v>0</v>
      </c>
      <c r="P7612">
        <v>11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21.905277999999999</v>
      </c>
      <c r="W7612">
        <v>0</v>
      </c>
      <c r="X7612">
        <v>0</v>
      </c>
      <c r="Y7612">
        <v>0</v>
      </c>
      <c r="Z7612">
        <v>0</v>
      </c>
    </row>
    <row r="7613" spans="1:26" x14ac:dyDescent="0.3">
      <c r="A7613">
        <v>2779550</v>
      </c>
      <c r="B7613">
        <v>1</v>
      </c>
      <c r="C7613" t="s">
        <v>77</v>
      </c>
      <c r="D7613" t="s">
        <v>114</v>
      </c>
      <c r="E7613" t="s">
        <v>153</v>
      </c>
      <c r="F7613" t="s">
        <v>18479</v>
      </c>
      <c r="G7613" t="s">
        <v>249</v>
      </c>
      <c r="H7613" t="s">
        <v>46</v>
      </c>
      <c r="I7613" t="s">
        <v>129</v>
      </c>
      <c r="J7613" t="s">
        <v>130</v>
      </c>
      <c r="K7613" t="s">
        <v>131</v>
      </c>
      <c r="L7613" t="s">
        <v>20750</v>
      </c>
      <c r="M7613" t="s">
        <v>20751</v>
      </c>
      <c r="N7613">
        <v>1.3502777770000001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1.3502780000000001</v>
      </c>
      <c r="W7613">
        <v>0</v>
      </c>
      <c r="X7613">
        <v>0</v>
      </c>
      <c r="Y7613">
        <v>0</v>
      </c>
      <c r="Z7613">
        <v>0</v>
      </c>
    </row>
    <row r="7614" spans="1:26" x14ac:dyDescent="0.3">
      <c r="A7614">
        <v>2779551</v>
      </c>
      <c r="B7614">
        <v>1</v>
      </c>
      <c r="C7614" t="s">
        <v>76</v>
      </c>
      <c r="D7614" t="s">
        <v>93</v>
      </c>
      <c r="E7614" t="s">
        <v>158</v>
      </c>
      <c r="F7614" t="s">
        <v>20752</v>
      </c>
      <c r="G7614" t="s">
        <v>417</v>
      </c>
      <c r="H7614" t="s">
        <v>47</v>
      </c>
      <c r="I7614" t="s">
        <v>129</v>
      </c>
      <c r="J7614" t="s">
        <v>130</v>
      </c>
      <c r="K7614" t="s">
        <v>142</v>
      </c>
      <c r="L7614" t="s">
        <v>20753</v>
      </c>
      <c r="M7614" t="s">
        <v>20754</v>
      </c>
      <c r="N7614">
        <v>5.4305555549999998</v>
      </c>
      <c r="O7614">
        <v>2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10.861110999999999</v>
      </c>
      <c r="V7614">
        <v>0</v>
      </c>
      <c r="W7614">
        <v>0</v>
      </c>
      <c r="X7614">
        <v>0</v>
      </c>
      <c r="Y7614">
        <v>0</v>
      </c>
      <c r="Z7614">
        <v>0</v>
      </c>
    </row>
    <row r="7615" spans="1:26" x14ac:dyDescent="0.3">
      <c r="A7615">
        <v>2779556</v>
      </c>
      <c r="B7615">
        <v>1</v>
      </c>
      <c r="C7615" t="s">
        <v>77</v>
      </c>
      <c r="D7615" t="s">
        <v>108</v>
      </c>
      <c r="E7615" t="s">
        <v>126</v>
      </c>
      <c r="F7615" t="s">
        <v>20755</v>
      </c>
      <c r="G7615" t="s">
        <v>128</v>
      </c>
      <c r="H7615" t="s">
        <v>46</v>
      </c>
      <c r="I7615" t="s">
        <v>129</v>
      </c>
      <c r="J7615" t="s">
        <v>130</v>
      </c>
      <c r="K7615" t="s">
        <v>131</v>
      </c>
      <c r="L7615" t="s">
        <v>20756</v>
      </c>
      <c r="M7615" t="s">
        <v>20757</v>
      </c>
      <c r="N7615">
        <v>2.3047222220000001</v>
      </c>
      <c r="O7615">
        <v>0</v>
      </c>
      <c r="P7615">
        <v>0</v>
      </c>
      <c r="Q7615">
        <v>0</v>
      </c>
      <c r="R7615">
        <v>12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27.656666999999999</v>
      </c>
      <c r="Y7615">
        <v>0</v>
      </c>
      <c r="Z7615">
        <v>0</v>
      </c>
    </row>
    <row r="7616" spans="1:26" x14ac:dyDescent="0.3">
      <c r="A7616">
        <v>2779558</v>
      </c>
      <c r="B7616">
        <v>1</v>
      </c>
      <c r="C7616" t="s">
        <v>77</v>
      </c>
      <c r="D7616" t="s">
        <v>118</v>
      </c>
      <c r="E7616" t="s">
        <v>222</v>
      </c>
      <c r="F7616" t="s">
        <v>20758</v>
      </c>
      <c r="G7616" t="s">
        <v>348</v>
      </c>
      <c r="H7616" t="s">
        <v>47</v>
      </c>
      <c r="I7616" t="s">
        <v>129</v>
      </c>
      <c r="J7616" t="s">
        <v>130</v>
      </c>
      <c r="K7616" t="s">
        <v>142</v>
      </c>
      <c r="L7616" t="s">
        <v>20759</v>
      </c>
      <c r="M7616" t="s">
        <v>20760</v>
      </c>
      <c r="N7616">
        <v>3.8938888880000002</v>
      </c>
      <c r="O7616">
        <v>15</v>
      </c>
      <c r="P7616">
        <v>296</v>
      </c>
      <c r="Q7616">
        <v>0</v>
      </c>
      <c r="R7616">
        <v>0</v>
      </c>
      <c r="S7616">
        <v>6</v>
      </c>
      <c r="T7616">
        <v>702</v>
      </c>
      <c r="U7616">
        <v>58.408332999999999</v>
      </c>
      <c r="V7616">
        <v>1152.591111</v>
      </c>
      <c r="W7616">
        <v>0</v>
      </c>
      <c r="X7616">
        <v>0</v>
      </c>
      <c r="Y7616">
        <v>23.363333000000001</v>
      </c>
      <c r="Z7616">
        <v>2733.5099989999999</v>
      </c>
    </row>
    <row r="7617" spans="1:26" x14ac:dyDescent="0.3">
      <c r="A7617">
        <v>2779567</v>
      </c>
      <c r="B7617">
        <v>1</v>
      </c>
      <c r="C7617" t="s">
        <v>76</v>
      </c>
      <c r="D7617" t="s">
        <v>86</v>
      </c>
      <c r="E7617" t="s">
        <v>126</v>
      </c>
      <c r="F7617" t="s">
        <v>20761</v>
      </c>
      <c r="G7617" t="s">
        <v>128</v>
      </c>
      <c r="H7617" t="s">
        <v>46</v>
      </c>
      <c r="I7617" t="s">
        <v>129</v>
      </c>
      <c r="J7617" t="s">
        <v>130</v>
      </c>
      <c r="K7617" t="s">
        <v>131</v>
      </c>
      <c r="L7617" t="s">
        <v>20762</v>
      </c>
      <c r="M7617" t="s">
        <v>20763</v>
      </c>
      <c r="N7617">
        <v>1.69</v>
      </c>
      <c r="O7617">
        <v>0</v>
      </c>
      <c r="P7617">
        <v>220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371.8</v>
      </c>
      <c r="W7617">
        <v>0</v>
      </c>
      <c r="X7617">
        <v>0</v>
      </c>
      <c r="Y7617">
        <v>0</v>
      </c>
      <c r="Z7617">
        <v>0</v>
      </c>
    </row>
    <row r="7618" spans="1:26" x14ac:dyDescent="0.3">
      <c r="A7618">
        <v>2779569</v>
      </c>
      <c r="B7618">
        <v>1</v>
      </c>
      <c r="C7618" t="s">
        <v>76</v>
      </c>
      <c r="D7618" t="s">
        <v>86</v>
      </c>
      <c r="E7618" t="s">
        <v>126</v>
      </c>
      <c r="F7618" t="s">
        <v>20764</v>
      </c>
      <c r="G7618" t="s">
        <v>160</v>
      </c>
      <c r="H7618" t="s">
        <v>46</v>
      </c>
      <c r="I7618" t="s">
        <v>129</v>
      </c>
      <c r="J7618" t="s">
        <v>130</v>
      </c>
      <c r="K7618" t="s">
        <v>131</v>
      </c>
      <c r="L7618" t="s">
        <v>20765</v>
      </c>
      <c r="M7618" t="s">
        <v>20766</v>
      </c>
      <c r="N7618">
        <v>0.28694444400000002</v>
      </c>
      <c r="O7618">
        <v>0</v>
      </c>
      <c r="P7618">
        <v>149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42.754722000000001</v>
      </c>
      <c r="W7618">
        <v>0</v>
      </c>
      <c r="X7618">
        <v>0</v>
      </c>
      <c r="Y7618">
        <v>0</v>
      </c>
      <c r="Z7618">
        <v>0</v>
      </c>
    </row>
    <row r="7619" spans="1:26" x14ac:dyDescent="0.3">
      <c r="A7619">
        <v>2779572</v>
      </c>
      <c r="B7619">
        <v>1</v>
      </c>
      <c r="C7619" t="s">
        <v>77</v>
      </c>
      <c r="D7619" t="s">
        <v>116</v>
      </c>
      <c r="E7619" t="s">
        <v>167</v>
      </c>
      <c r="F7619" t="s">
        <v>20767</v>
      </c>
      <c r="G7619" t="s">
        <v>195</v>
      </c>
      <c r="H7619" t="s">
        <v>46</v>
      </c>
      <c r="I7619" t="s">
        <v>129</v>
      </c>
      <c r="J7619" t="s">
        <v>130</v>
      </c>
      <c r="K7619" t="s">
        <v>131</v>
      </c>
      <c r="L7619" t="s">
        <v>20768</v>
      </c>
      <c r="M7619" t="s">
        <v>20769</v>
      </c>
      <c r="N7619">
        <v>0.60305555499999997</v>
      </c>
      <c r="O7619">
        <v>0</v>
      </c>
      <c r="P7619">
        <v>137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82.618611000000001</v>
      </c>
      <c r="W7619">
        <v>0</v>
      </c>
      <c r="X7619">
        <v>0</v>
      </c>
      <c r="Y7619">
        <v>0</v>
      </c>
      <c r="Z7619">
        <v>0</v>
      </c>
    </row>
    <row r="7620" spans="1:26" x14ac:dyDescent="0.3">
      <c r="A7620">
        <v>2779578</v>
      </c>
      <c r="B7620">
        <v>1</v>
      </c>
      <c r="C7620" t="s">
        <v>76</v>
      </c>
      <c r="D7620" t="s">
        <v>101</v>
      </c>
      <c r="E7620" t="s">
        <v>167</v>
      </c>
      <c r="F7620" t="s">
        <v>20770</v>
      </c>
      <c r="G7620" t="s">
        <v>160</v>
      </c>
      <c r="H7620" t="s">
        <v>46</v>
      </c>
      <c r="I7620" t="s">
        <v>129</v>
      </c>
      <c r="J7620" t="s">
        <v>130</v>
      </c>
      <c r="K7620" t="s">
        <v>131</v>
      </c>
      <c r="L7620" t="s">
        <v>20771</v>
      </c>
      <c r="M7620" t="s">
        <v>20772</v>
      </c>
      <c r="N7620">
        <v>0.66500000000000004</v>
      </c>
      <c r="O7620">
        <v>0</v>
      </c>
      <c r="P7620">
        <v>679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451.53500000000003</v>
      </c>
      <c r="W7620">
        <v>0</v>
      </c>
      <c r="X7620">
        <v>0</v>
      </c>
      <c r="Y7620">
        <v>0</v>
      </c>
      <c r="Z7620">
        <v>0</v>
      </c>
    </row>
    <row r="7621" spans="1:26" x14ac:dyDescent="0.3">
      <c r="A7621">
        <v>2779594</v>
      </c>
      <c r="B7621">
        <v>1</v>
      </c>
      <c r="C7621" t="s">
        <v>76</v>
      </c>
      <c r="D7621" t="s">
        <v>97</v>
      </c>
      <c r="E7621" t="s">
        <v>167</v>
      </c>
      <c r="F7621" t="s">
        <v>17845</v>
      </c>
      <c r="G7621" t="s">
        <v>160</v>
      </c>
      <c r="H7621" t="s">
        <v>46</v>
      </c>
      <c r="I7621" t="s">
        <v>129</v>
      </c>
      <c r="J7621" t="s">
        <v>130</v>
      </c>
      <c r="K7621" t="s">
        <v>131</v>
      </c>
      <c r="L7621" t="s">
        <v>20773</v>
      </c>
      <c r="M7621" t="s">
        <v>20774</v>
      </c>
      <c r="N7621">
        <v>1.7036111110000001</v>
      </c>
      <c r="O7621">
        <v>0</v>
      </c>
      <c r="P7621">
        <v>144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245.32</v>
      </c>
      <c r="W7621">
        <v>0</v>
      </c>
      <c r="X7621">
        <v>0</v>
      </c>
      <c r="Y7621">
        <v>0</v>
      </c>
      <c r="Z7621">
        <v>0</v>
      </c>
    </row>
    <row r="7622" spans="1:26" x14ac:dyDescent="0.3">
      <c r="A7622">
        <v>2779602</v>
      </c>
      <c r="B7622">
        <v>1</v>
      </c>
      <c r="C7622" t="s">
        <v>77</v>
      </c>
      <c r="D7622" t="s">
        <v>108</v>
      </c>
      <c r="E7622" t="s">
        <v>126</v>
      </c>
      <c r="F7622" t="s">
        <v>20775</v>
      </c>
      <c r="G7622" t="s">
        <v>227</v>
      </c>
      <c r="H7622" t="s">
        <v>46</v>
      </c>
      <c r="I7622" t="s">
        <v>129</v>
      </c>
      <c r="J7622" t="s">
        <v>130</v>
      </c>
      <c r="K7622" t="s">
        <v>131</v>
      </c>
      <c r="L7622" t="s">
        <v>20776</v>
      </c>
      <c r="M7622" t="s">
        <v>20777</v>
      </c>
      <c r="N7622">
        <v>1.7452777770000001</v>
      </c>
      <c r="O7622">
        <v>0</v>
      </c>
      <c r="P7622">
        <v>11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19.198056000000001</v>
      </c>
      <c r="W7622">
        <v>0</v>
      </c>
      <c r="X7622">
        <v>0</v>
      </c>
      <c r="Y7622">
        <v>0</v>
      </c>
      <c r="Z7622">
        <v>0</v>
      </c>
    </row>
    <row r="7623" spans="1:26" x14ac:dyDescent="0.3">
      <c r="A7623">
        <v>2779598</v>
      </c>
      <c r="B7623">
        <v>1</v>
      </c>
      <c r="C7623" t="s">
        <v>76</v>
      </c>
      <c r="D7623" t="s">
        <v>78</v>
      </c>
      <c r="E7623" t="s">
        <v>153</v>
      </c>
      <c r="F7623" t="s">
        <v>19828</v>
      </c>
      <c r="G7623" t="s">
        <v>155</v>
      </c>
      <c r="H7623" t="s">
        <v>46</v>
      </c>
      <c r="I7623" t="s">
        <v>129</v>
      </c>
      <c r="J7623" t="s">
        <v>130</v>
      </c>
      <c r="K7623" t="s">
        <v>131</v>
      </c>
      <c r="L7623" t="s">
        <v>20778</v>
      </c>
      <c r="M7623" t="s">
        <v>20779</v>
      </c>
      <c r="N7623">
        <v>1.696111111</v>
      </c>
      <c r="O7623">
        <v>0</v>
      </c>
      <c r="P7623">
        <v>17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28.833888999999999</v>
      </c>
      <c r="W7623">
        <v>0</v>
      </c>
      <c r="X7623">
        <v>0</v>
      </c>
      <c r="Y7623">
        <v>0</v>
      </c>
      <c r="Z7623">
        <v>0</v>
      </c>
    </row>
    <row r="7624" spans="1:26" x14ac:dyDescent="0.3">
      <c r="A7624">
        <v>2779599</v>
      </c>
      <c r="B7624">
        <v>1</v>
      </c>
      <c r="C7624" t="s">
        <v>76</v>
      </c>
      <c r="D7624" t="s">
        <v>99</v>
      </c>
      <c r="E7624" t="s">
        <v>222</v>
      </c>
      <c r="F7624" t="s">
        <v>16304</v>
      </c>
      <c r="G7624" t="s">
        <v>199</v>
      </c>
      <c r="H7624" t="s">
        <v>47</v>
      </c>
      <c r="I7624" t="s">
        <v>129</v>
      </c>
      <c r="J7624" t="s">
        <v>130</v>
      </c>
      <c r="K7624" t="s">
        <v>131</v>
      </c>
      <c r="L7624" t="s">
        <v>20780</v>
      </c>
      <c r="M7624" t="s">
        <v>20781</v>
      </c>
      <c r="N7624">
        <v>0.73305555499999997</v>
      </c>
      <c r="O7624">
        <v>34</v>
      </c>
      <c r="P7624">
        <v>464</v>
      </c>
      <c r="Q7624">
        <v>0</v>
      </c>
      <c r="R7624">
        <v>0</v>
      </c>
      <c r="S7624">
        <v>0</v>
      </c>
      <c r="T7624">
        <v>0</v>
      </c>
      <c r="U7624">
        <v>24.923888999999999</v>
      </c>
      <c r="V7624">
        <v>340.13777800000003</v>
      </c>
      <c r="W7624">
        <v>0</v>
      </c>
      <c r="X7624">
        <v>0</v>
      </c>
      <c r="Y7624">
        <v>0</v>
      </c>
      <c r="Z7624">
        <v>0</v>
      </c>
    </row>
    <row r="7625" spans="1:26" x14ac:dyDescent="0.3">
      <c r="A7625">
        <v>2779607</v>
      </c>
      <c r="B7625">
        <v>1</v>
      </c>
      <c r="C7625" t="s">
        <v>77</v>
      </c>
      <c r="D7625" t="s">
        <v>121</v>
      </c>
      <c r="E7625" t="s">
        <v>222</v>
      </c>
      <c r="F7625" t="s">
        <v>12075</v>
      </c>
      <c r="G7625" t="s">
        <v>199</v>
      </c>
      <c r="H7625" t="s">
        <v>47</v>
      </c>
      <c r="I7625" t="s">
        <v>129</v>
      </c>
      <c r="J7625" t="s">
        <v>130</v>
      </c>
      <c r="K7625" t="s">
        <v>131</v>
      </c>
      <c r="L7625" t="s">
        <v>20782</v>
      </c>
      <c r="M7625" t="s">
        <v>20783</v>
      </c>
      <c r="N7625">
        <v>0.26638888799999999</v>
      </c>
      <c r="O7625">
        <v>0</v>
      </c>
      <c r="P7625">
        <v>0</v>
      </c>
      <c r="Q7625">
        <v>39</v>
      </c>
      <c r="R7625">
        <v>205</v>
      </c>
      <c r="S7625">
        <v>0</v>
      </c>
      <c r="T7625">
        <v>53</v>
      </c>
      <c r="U7625">
        <v>0</v>
      </c>
      <c r="V7625">
        <v>0</v>
      </c>
      <c r="W7625">
        <v>10.389167</v>
      </c>
      <c r="X7625">
        <v>54.609721999999998</v>
      </c>
      <c r="Y7625">
        <v>0</v>
      </c>
      <c r="Z7625">
        <v>14.118611</v>
      </c>
    </row>
    <row r="7626" spans="1:26" x14ac:dyDescent="0.3">
      <c r="A7626">
        <v>2779606</v>
      </c>
      <c r="B7626">
        <v>1</v>
      </c>
      <c r="C7626" t="s">
        <v>76</v>
      </c>
      <c r="D7626" t="s">
        <v>99</v>
      </c>
      <c r="E7626" t="s">
        <v>222</v>
      </c>
      <c r="F7626" t="s">
        <v>2427</v>
      </c>
      <c r="G7626" t="s">
        <v>199</v>
      </c>
      <c r="H7626" t="s">
        <v>47</v>
      </c>
      <c r="I7626" t="s">
        <v>129</v>
      </c>
      <c r="J7626" t="s">
        <v>130</v>
      </c>
      <c r="K7626" t="s">
        <v>131</v>
      </c>
      <c r="L7626" t="s">
        <v>20784</v>
      </c>
      <c r="M7626" t="s">
        <v>20785</v>
      </c>
      <c r="N7626">
        <v>9.8055555000000003E-2</v>
      </c>
      <c r="O7626">
        <v>23</v>
      </c>
      <c r="P7626">
        <v>112</v>
      </c>
      <c r="Q7626">
        <v>0</v>
      </c>
      <c r="R7626">
        <v>0</v>
      </c>
      <c r="S7626">
        <v>0</v>
      </c>
      <c r="T7626">
        <v>0</v>
      </c>
      <c r="U7626">
        <v>2.2552780000000001</v>
      </c>
      <c r="V7626">
        <v>10.982222</v>
      </c>
      <c r="W7626">
        <v>0</v>
      </c>
      <c r="X7626">
        <v>0</v>
      </c>
      <c r="Y7626">
        <v>0</v>
      </c>
      <c r="Z7626">
        <v>0</v>
      </c>
    </row>
    <row r="7627" spans="1:26" x14ac:dyDescent="0.3">
      <c r="A7627">
        <v>2779608</v>
      </c>
      <c r="B7627">
        <v>1</v>
      </c>
      <c r="C7627" t="s">
        <v>77</v>
      </c>
      <c r="D7627" t="s">
        <v>116</v>
      </c>
      <c r="E7627" t="s">
        <v>167</v>
      </c>
      <c r="F7627" t="s">
        <v>20786</v>
      </c>
      <c r="G7627" t="s">
        <v>160</v>
      </c>
      <c r="H7627" t="s">
        <v>46</v>
      </c>
      <c r="I7627" t="s">
        <v>129</v>
      </c>
      <c r="J7627" t="s">
        <v>130</v>
      </c>
      <c r="K7627" t="s">
        <v>131</v>
      </c>
      <c r="L7627" t="s">
        <v>20787</v>
      </c>
      <c r="M7627" t="s">
        <v>20788</v>
      </c>
      <c r="N7627">
        <v>0.41666666600000002</v>
      </c>
      <c r="O7627">
        <v>0</v>
      </c>
      <c r="P7627">
        <v>224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93.333332999999996</v>
      </c>
      <c r="W7627">
        <v>0</v>
      </c>
      <c r="X7627">
        <v>0</v>
      </c>
      <c r="Y7627">
        <v>0</v>
      </c>
      <c r="Z7627">
        <v>0</v>
      </c>
    </row>
    <row r="7628" spans="1:26" x14ac:dyDescent="0.3">
      <c r="A7628">
        <v>2779609</v>
      </c>
      <c r="B7628">
        <v>1</v>
      </c>
      <c r="C7628" t="s">
        <v>76</v>
      </c>
      <c r="D7628" t="s">
        <v>94</v>
      </c>
      <c r="E7628" t="s">
        <v>126</v>
      </c>
      <c r="F7628" t="s">
        <v>20789</v>
      </c>
      <c r="G7628" t="s">
        <v>2299</v>
      </c>
      <c r="H7628" t="s">
        <v>46</v>
      </c>
      <c r="I7628" t="s">
        <v>129</v>
      </c>
      <c r="J7628" t="s">
        <v>130</v>
      </c>
      <c r="K7628" t="s">
        <v>131</v>
      </c>
      <c r="L7628" t="s">
        <v>20790</v>
      </c>
      <c r="M7628" t="s">
        <v>20791</v>
      </c>
      <c r="N7628">
        <v>2.4280555549999998</v>
      </c>
      <c r="O7628">
        <v>0</v>
      </c>
      <c r="P7628">
        <v>3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7.2841670000000001</v>
      </c>
      <c r="W7628">
        <v>0</v>
      </c>
      <c r="X7628">
        <v>0</v>
      </c>
      <c r="Y7628">
        <v>0</v>
      </c>
      <c r="Z7628">
        <v>0</v>
      </c>
    </row>
    <row r="7629" spans="1:26" x14ac:dyDescent="0.3">
      <c r="A7629">
        <v>2779613</v>
      </c>
      <c r="B7629">
        <v>1</v>
      </c>
      <c r="C7629" t="s">
        <v>77</v>
      </c>
      <c r="D7629" t="s">
        <v>113</v>
      </c>
      <c r="E7629" t="s">
        <v>153</v>
      </c>
      <c r="F7629" t="s">
        <v>20792</v>
      </c>
      <c r="G7629" t="s">
        <v>206</v>
      </c>
      <c r="H7629" t="s">
        <v>46</v>
      </c>
      <c r="I7629" t="s">
        <v>129</v>
      </c>
      <c r="J7629" t="s">
        <v>130</v>
      </c>
      <c r="K7629" t="s">
        <v>131</v>
      </c>
      <c r="L7629" t="s">
        <v>20793</v>
      </c>
      <c r="M7629" t="s">
        <v>20794</v>
      </c>
      <c r="N7629">
        <v>2.5594444439999999</v>
      </c>
      <c r="O7629">
        <v>0</v>
      </c>
      <c r="P7629">
        <v>0</v>
      </c>
      <c r="Q7629">
        <v>0</v>
      </c>
      <c r="R7629">
        <v>1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2.5594440000000001</v>
      </c>
      <c r="Y7629">
        <v>0</v>
      </c>
      <c r="Z7629">
        <v>0</v>
      </c>
    </row>
    <row r="7630" spans="1:26" x14ac:dyDescent="0.3">
      <c r="A7630">
        <v>2779610</v>
      </c>
      <c r="B7630">
        <v>1</v>
      </c>
      <c r="C7630" t="s">
        <v>76</v>
      </c>
      <c r="D7630" t="s">
        <v>84</v>
      </c>
      <c r="E7630" t="s">
        <v>145</v>
      </c>
      <c r="F7630" t="s">
        <v>18934</v>
      </c>
      <c r="G7630" t="s">
        <v>160</v>
      </c>
      <c r="H7630" t="s">
        <v>46</v>
      </c>
      <c r="I7630" t="s">
        <v>129</v>
      </c>
      <c r="J7630" t="s">
        <v>130</v>
      </c>
      <c r="K7630" t="s">
        <v>131</v>
      </c>
      <c r="L7630" t="s">
        <v>20795</v>
      </c>
      <c r="M7630" t="s">
        <v>20796</v>
      </c>
      <c r="N7630">
        <v>0.75777777700000004</v>
      </c>
      <c r="O7630">
        <v>0</v>
      </c>
      <c r="P7630">
        <v>43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32.584443999999998</v>
      </c>
      <c r="W7630">
        <v>0</v>
      </c>
      <c r="X7630">
        <v>0</v>
      </c>
      <c r="Y7630">
        <v>0</v>
      </c>
      <c r="Z7630">
        <v>0</v>
      </c>
    </row>
    <row r="7631" spans="1:26" x14ac:dyDescent="0.3">
      <c r="A7631">
        <v>2779625</v>
      </c>
      <c r="B7631">
        <v>1</v>
      </c>
      <c r="C7631" t="s">
        <v>76</v>
      </c>
      <c r="D7631" t="s">
        <v>102</v>
      </c>
      <c r="E7631" t="s">
        <v>167</v>
      </c>
      <c r="F7631" t="s">
        <v>20797</v>
      </c>
      <c r="G7631" t="s">
        <v>195</v>
      </c>
      <c r="H7631" t="s">
        <v>46</v>
      </c>
      <c r="I7631" t="s">
        <v>129</v>
      </c>
      <c r="J7631" t="s">
        <v>130</v>
      </c>
      <c r="K7631" t="s">
        <v>131</v>
      </c>
      <c r="L7631" t="s">
        <v>20798</v>
      </c>
      <c r="M7631" t="s">
        <v>20799</v>
      </c>
      <c r="N7631">
        <v>0.90472222199999996</v>
      </c>
      <c r="O7631">
        <v>0</v>
      </c>
      <c r="P7631">
        <v>44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39.807777999999999</v>
      </c>
      <c r="W7631">
        <v>0</v>
      </c>
      <c r="X7631">
        <v>0</v>
      </c>
      <c r="Y7631">
        <v>0</v>
      </c>
      <c r="Z7631">
        <v>0</v>
      </c>
    </row>
    <row r="7632" spans="1:26" x14ac:dyDescent="0.3">
      <c r="A7632">
        <v>2779629</v>
      </c>
      <c r="B7632">
        <v>1</v>
      </c>
      <c r="C7632" t="s">
        <v>76</v>
      </c>
      <c r="D7632" t="s">
        <v>89</v>
      </c>
      <c r="E7632" t="s">
        <v>153</v>
      </c>
      <c r="F7632" t="s">
        <v>20800</v>
      </c>
      <c r="G7632" t="s">
        <v>206</v>
      </c>
      <c r="H7632" t="s">
        <v>46</v>
      </c>
      <c r="I7632" t="s">
        <v>129</v>
      </c>
      <c r="J7632" t="s">
        <v>130</v>
      </c>
      <c r="K7632" t="s">
        <v>131</v>
      </c>
      <c r="L7632" t="s">
        <v>20801</v>
      </c>
      <c r="M7632" t="s">
        <v>20802</v>
      </c>
      <c r="N7632">
        <v>2.1047222219999999</v>
      </c>
      <c r="O7632">
        <v>0</v>
      </c>
      <c r="P7632">
        <v>1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2.1047220000000002</v>
      </c>
      <c r="W7632">
        <v>0</v>
      </c>
      <c r="X7632">
        <v>0</v>
      </c>
      <c r="Y7632">
        <v>0</v>
      </c>
      <c r="Z7632">
        <v>0</v>
      </c>
    </row>
    <row r="7633" spans="1:26" x14ac:dyDescent="0.3">
      <c r="A7633">
        <v>2779618</v>
      </c>
      <c r="B7633">
        <v>1</v>
      </c>
      <c r="C7633" t="s">
        <v>77</v>
      </c>
      <c r="D7633" t="s">
        <v>124</v>
      </c>
      <c r="E7633" t="s">
        <v>222</v>
      </c>
      <c r="F7633" t="s">
        <v>20803</v>
      </c>
      <c r="G7633" t="s">
        <v>199</v>
      </c>
      <c r="H7633" t="s">
        <v>47</v>
      </c>
      <c r="I7633" t="s">
        <v>129</v>
      </c>
      <c r="J7633" t="s">
        <v>130</v>
      </c>
      <c r="K7633" t="s">
        <v>131</v>
      </c>
      <c r="L7633" t="s">
        <v>20804</v>
      </c>
      <c r="M7633" t="s">
        <v>20805</v>
      </c>
      <c r="N7633">
        <v>1.581388888</v>
      </c>
      <c r="O7633">
        <v>4</v>
      </c>
      <c r="P7633">
        <v>2</v>
      </c>
      <c r="Q7633">
        <v>0</v>
      </c>
      <c r="R7633">
        <v>0</v>
      </c>
      <c r="S7633">
        <v>0</v>
      </c>
      <c r="T7633">
        <v>0</v>
      </c>
      <c r="U7633">
        <v>6.3255559999999997</v>
      </c>
      <c r="V7633">
        <v>3.1627779999999999</v>
      </c>
      <c r="W7633">
        <v>0</v>
      </c>
      <c r="X7633">
        <v>0</v>
      </c>
      <c r="Y7633">
        <v>0</v>
      </c>
      <c r="Z7633">
        <v>0</v>
      </c>
    </row>
    <row r="7634" spans="1:26" x14ac:dyDescent="0.3">
      <c r="A7634">
        <v>2779438</v>
      </c>
      <c r="B7634">
        <v>2</v>
      </c>
      <c r="C7634" t="s">
        <v>77</v>
      </c>
      <c r="D7634" t="s">
        <v>124</v>
      </c>
      <c r="E7634" t="s">
        <v>222</v>
      </c>
      <c r="F7634" t="s">
        <v>13949</v>
      </c>
      <c r="G7634" t="s">
        <v>364</v>
      </c>
      <c r="H7634" t="s">
        <v>47</v>
      </c>
      <c r="I7634" t="s">
        <v>129</v>
      </c>
      <c r="J7634" t="s">
        <v>130</v>
      </c>
      <c r="K7634" t="s">
        <v>131</v>
      </c>
      <c r="L7634" t="s">
        <v>20626</v>
      </c>
      <c r="M7634" t="s">
        <v>20806</v>
      </c>
      <c r="N7634">
        <v>0.68388888800000003</v>
      </c>
      <c r="O7634">
        <v>345</v>
      </c>
      <c r="P7634">
        <v>312</v>
      </c>
      <c r="Q7634">
        <v>0</v>
      </c>
      <c r="R7634">
        <v>0</v>
      </c>
      <c r="S7634">
        <v>0</v>
      </c>
      <c r="T7634">
        <v>0</v>
      </c>
      <c r="U7634">
        <v>235.941666</v>
      </c>
      <c r="V7634">
        <v>213.373333</v>
      </c>
      <c r="W7634">
        <v>0</v>
      </c>
      <c r="X7634">
        <v>0</v>
      </c>
      <c r="Y7634">
        <v>0</v>
      </c>
      <c r="Z7634">
        <v>0</v>
      </c>
    </row>
    <row r="7635" spans="1:26" x14ac:dyDescent="0.3">
      <c r="A7635">
        <v>2779637</v>
      </c>
      <c r="B7635">
        <v>1</v>
      </c>
      <c r="C7635" t="s">
        <v>77</v>
      </c>
      <c r="D7635" t="s">
        <v>114</v>
      </c>
      <c r="E7635" t="s">
        <v>158</v>
      </c>
      <c r="F7635" t="s">
        <v>20807</v>
      </c>
      <c r="G7635" t="s">
        <v>199</v>
      </c>
      <c r="H7635" t="s">
        <v>47</v>
      </c>
      <c r="I7635" t="s">
        <v>129</v>
      </c>
      <c r="J7635" t="s">
        <v>130</v>
      </c>
      <c r="K7635" t="s">
        <v>131</v>
      </c>
      <c r="L7635" t="s">
        <v>20808</v>
      </c>
      <c r="M7635" t="s">
        <v>20809</v>
      </c>
      <c r="N7635">
        <v>0.42027777700000002</v>
      </c>
      <c r="O7635">
        <v>28</v>
      </c>
      <c r="P7635">
        <v>728</v>
      </c>
      <c r="Q7635">
        <v>0</v>
      </c>
      <c r="R7635">
        <v>0</v>
      </c>
      <c r="S7635">
        <v>0</v>
      </c>
      <c r="T7635">
        <v>0</v>
      </c>
      <c r="U7635">
        <v>11.767778</v>
      </c>
      <c r="V7635">
        <v>305.962222</v>
      </c>
      <c r="W7635">
        <v>0</v>
      </c>
      <c r="X7635">
        <v>0</v>
      </c>
      <c r="Y7635">
        <v>0</v>
      </c>
      <c r="Z7635">
        <v>0</v>
      </c>
    </row>
    <row r="7636" spans="1:26" x14ac:dyDescent="0.3">
      <c r="A7636">
        <v>2779483</v>
      </c>
      <c r="B7636">
        <v>2</v>
      </c>
      <c r="C7636" t="s">
        <v>76</v>
      </c>
      <c r="D7636" t="s">
        <v>96</v>
      </c>
      <c r="E7636" t="s">
        <v>167</v>
      </c>
      <c r="F7636" t="s">
        <v>20810</v>
      </c>
      <c r="G7636" t="s">
        <v>135</v>
      </c>
      <c r="H7636" t="s">
        <v>46</v>
      </c>
      <c r="I7636" t="s">
        <v>129</v>
      </c>
      <c r="J7636" t="s">
        <v>130</v>
      </c>
      <c r="K7636" t="s">
        <v>131</v>
      </c>
      <c r="L7636" t="s">
        <v>20676</v>
      </c>
      <c r="M7636" t="s">
        <v>20811</v>
      </c>
      <c r="N7636">
        <v>4.7983333330000004</v>
      </c>
      <c r="O7636">
        <v>0</v>
      </c>
      <c r="P7636">
        <v>123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590.19500000000005</v>
      </c>
      <c r="W7636">
        <v>0</v>
      </c>
      <c r="X7636">
        <v>0</v>
      </c>
      <c r="Y7636">
        <v>0</v>
      </c>
      <c r="Z7636">
        <v>0</v>
      </c>
    </row>
    <row r="7637" spans="1:26" x14ac:dyDescent="0.3">
      <c r="A7637">
        <v>2780602</v>
      </c>
      <c r="B7637">
        <v>1</v>
      </c>
      <c r="C7637" t="s">
        <v>76</v>
      </c>
      <c r="D7637" t="s">
        <v>80</v>
      </c>
      <c r="E7637" t="s">
        <v>138</v>
      </c>
      <c r="F7637" t="s">
        <v>20812</v>
      </c>
      <c r="G7637" t="s">
        <v>1097</v>
      </c>
      <c r="H7637" t="s">
        <v>47</v>
      </c>
      <c r="I7637" t="s">
        <v>129</v>
      </c>
      <c r="J7637" t="s">
        <v>130</v>
      </c>
      <c r="K7637" t="s">
        <v>131</v>
      </c>
      <c r="L7637" t="s">
        <v>20813</v>
      </c>
      <c r="M7637" t="s">
        <v>20814</v>
      </c>
      <c r="N7637">
        <v>0.8</v>
      </c>
      <c r="O7637">
        <v>11</v>
      </c>
      <c r="P7637">
        <v>38368</v>
      </c>
      <c r="Q7637">
        <v>0</v>
      </c>
      <c r="R7637">
        <v>0</v>
      </c>
      <c r="S7637">
        <v>0</v>
      </c>
      <c r="T7637">
        <v>0</v>
      </c>
      <c r="U7637">
        <v>8.8000000000000007</v>
      </c>
      <c r="V7637">
        <v>30694.400000000001</v>
      </c>
      <c r="W7637">
        <v>0</v>
      </c>
      <c r="X7637">
        <v>0</v>
      </c>
      <c r="Y7637">
        <v>0</v>
      </c>
      <c r="Z7637">
        <v>0</v>
      </c>
    </row>
    <row r="7638" spans="1:26" x14ac:dyDescent="0.3">
      <c r="A7638">
        <v>2779659</v>
      </c>
      <c r="B7638">
        <v>1</v>
      </c>
      <c r="C7638" t="s">
        <v>76</v>
      </c>
      <c r="D7638" t="s">
        <v>80</v>
      </c>
      <c r="E7638" t="s">
        <v>163</v>
      </c>
      <c r="F7638" t="s">
        <v>20815</v>
      </c>
      <c r="G7638" t="s">
        <v>199</v>
      </c>
      <c r="H7638" t="s">
        <v>47</v>
      </c>
      <c r="I7638" t="s">
        <v>129</v>
      </c>
      <c r="J7638" t="s">
        <v>130</v>
      </c>
      <c r="K7638" t="s">
        <v>131</v>
      </c>
      <c r="L7638" t="s">
        <v>20816</v>
      </c>
      <c r="M7638" t="s">
        <v>20817</v>
      </c>
      <c r="N7638">
        <v>0.49111111099999999</v>
      </c>
      <c r="O7638">
        <v>4</v>
      </c>
      <c r="P7638">
        <v>13585</v>
      </c>
      <c r="Q7638">
        <v>0</v>
      </c>
      <c r="R7638">
        <v>0</v>
      </c>
      <c r="S7638">
        <v>0</v>
      </c>
      <c r="T7638">
        <v>0</v>
      </c>
      <c r="U7638">
        <v>1.9644440000000001</v>
      </c>
      <c r="V7638">
        <v>6671.7444429999996</v>
      </c>
      <c r="W7638">
        <v>0</v>
      </c>
      <c r="X7638">
        <v>0</v>
      </c>
      <c r="Y7638">
        <v>0</v>
      </c>
      <c r="Z7638">
        <v>0</v>
      </c>
    </row>
    <row r="7639" spans="1:26" x14ac:dyDescent="0.3">
      <c r="A7639">
        <v>2779655</v>
      </c>
      <c r="B7639">
        <v>1</v>
      </c>
      <c r="C7639" t="s">
        <v>77</v>
      </c>
      <c r="D7639" t="s">
        <v>116</v>
      </c>
      <c r="E7639" t="s">
        <v>153</v>
      </c>
      <c r="F7639" t="s">
        <v>14204</v>
      </c>
      <c r="G7639" t="s">
        <v>155</v>
      </c>
      <c r="H7639" t="s">
        <v>46</v>
      </c>
      <c r="I7639" t="s">
        <v>129</v>
      </c>
      <c r="J7639" t="s">
        <v>130</v>
      </c>
      <c r="K7639" t="s">
        <v>131</v>
      </c>
      <c r="L7639" t="s">
        <v>20818</v>
      </c>
      <c r="M7639" t="s">
        <v>20819</v>
      </c>
      <c r="N7639">
        <v>4.2619444440000001</v>
      </c>
      <c r="O7639">
        <v>0</v>
      </c>
      <c r="P7639">
        <v>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4.2619439999999997</v>
      </c>
      <c r="W7639">
        <v>0</v>
      </c>
      <c r="X7639">
        <v>0</v>
      </c>
      <c r="Y7639">
        <v>0</v>
      </c>
      <c r="Z7639">
        <v>0</v>
      </c>
    </row>
    <row r="7640" spans="1:26" x14ac:dyDescent="0.3">
      <c r="A7640">
        <v>2779656</v>
      </c>
      <c r="B7640">
        <v>1</v>
      </c>
      <c r="C7640" t="s">
        <v>76</v>
      </c>
      <c r="D7640" t="s">
        <v>80</v>
      </c>
      <c r="E7640" t="s">
        <v>138</v>
      </c>
      <c r="F7640" t="s">
        <v>20820</v>
      </c>
      <c r="G7640" t="s">
        <v>199</v>
      </c>
      <c r="H7640" t="s">
        <v>47</v>
      </c>
      <c r="I7640" t="s">
        <v>129</v>
      </c>
      <c r="J7640" t="s">
        <v>130</v>
      </c>
      <c r="K7640" t="s">
        <v>131</v>
      </c>
      <c r="L7640" t="s">
        <v>20821</v>
      </c>
      <c r="M7640" t="s">
        <v>20822</v>
      </c>
      <c r="N7640">
        <v>0.20694444400000001</v>
      </c>
      <c r="O7640">
        <v>11</v>
      </c>
      <c r="P7640">
        <v>23688</v>
      </c>
      <c r="Q7640">
        <v>0</v>
      </c>
      <c r="R7640">
        <v>0</v>
      </c>
      <c r="S7640">
        <v>0</v>
      </c>
      <c r="T7640">
        <v>0</v>
      </c>
      <c r="U7640">
        <v>2.276389</v>
      </c>
      <c r="V7640">
        <v>4902.0999890000003</v>
      </c>
      <c r="W7640">
        <v>0</v>
      </c>
      <c r="X7640">
        <v>0</v>
      </c>
      <c r="Y7640">
        <v>0</v>
      </c>
      <c r="Z7640">
        <v>0</v>
      </c>
    </row>
    <row r="7641" spans="1:26" x14ac:dyDescent="0.3">
      <c r="A7641">
        <v>2779666</v>
      </c>
      <c r="B7641">
        <v>1</v>
      </c>
      <c r="C7641" t="s">
        <v>76</v>
      </c>
      <c r="D7641" t="s">
        <v>101</v>
      </c>
      <c r="E7641" t="s">
        <v>163</v>
      </c>
      <c r="F7641" t="s">
        <v>20823</v>
      </c>
      <c r="G7641" t="s">
        <v>199</v>
      </c>
      <c r="H7641" t="s">
        <v>47</v>
      </c>
      <c r="I7641" t="s">
        <v>129</v>
      </c>
      <c r="J7641" t="s">
        <v>130</v>
      </c>
      <c r="K7641" t="s">
        <v>131</v>
      </c>
      <c r="L7641" t="s">
        <v>20824</v>
      </c>
      <c r="M7641" t="s">
        <v>20825</v>
      </c>
      <c r="N7641">
        <v>2.1575000000000002</v>
      </c>
      <c r="O7641">
        <v>0</v>
      </c>
      <c r="P7641">
        <v>335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722.76250000000005</v>
      </c>
      <c r="W7641">
        <v>0</v>
      </c>
      <c r="X7641">
        <v>0</v>
      </c>
      <c r="Y7641">
        <v>0</v>
      </c>
      <c r="Z7641">
        <v>0</v>
      </c>
    </row>
    <row r="7642" spans="1:26" x14ac:dyDescent="0.3">
      <c r="A7642">
        <v>2779665</v>
      </c>
      <c r="B7642">
        <v>1</v>
      </c>
      <c r="C7642" t="s">
        <v>76</v>
      </c>
      <c r="D7642" t="s">
        <v>94</v>
      </c>
      <c r="E7642" t="s">
        <v>222</v>
      </c>
      <c r="F7642" t="s">
        <v>20826</v>
      </c>
      <c r="G7642" t="s">
        <v>728</v>
      </c>
      <c r="H7642" t="s">
        <v>47</v>
      </c>
      <c r="I7642" t="s">
        <v>129</v>
      </c>
      <c r="J7642" t="s">
        <v>130</v>
      </c>
      <c r="K7642" t="s">
        <v>131</v>
      </c>
      <c r="L7642" t="s">
        <v>20827</v>
      </c>
      <c r="M7642" t="s">
        <v>20828</v>
      </c>
      <c r="N7642">
        <v>0.170833333</v>
      </c>
      <c r="O7642">
        <v>72</v>
      </c>
      <c r="P7642">
        <v>5892</v>
      </c>
      <c r="Q7642">
        <v>3</v>
      </c>
      <c r="R7642">
        <v>1376</v>
      </c>
      <c r="S7642">
        <v>0</v>
      </c>
      <c r="T7642">
        <v>281</v>
      </c>
      <c r="U7642">
        <v>12.3</v>
      </c>
      <c r="V7642">
        <v>1006.549998</v>
      </c>
      <c r="W7642">
        <v>0.51249999999999996</v>
      </c>
      <c r="X7642">
        <v>235.066666</v>
      </c>
      <c r="Y7642">
        <v>0</v>
      </c>
      <c r="Z7642">
        <v>48.004167000000002</v>
      </c>
    </row>
    <row r="7643" spans="1:26" x14ac:dyDescent="0.3">
      <c r="A7643">
        <v>2779669</v>
      </c>
      <c r="B7643">
        <v>1</v>
      </c>
      <c r="C7643" t="s">
        <v>77</v>
      </c>
      <c r="D7643" t="s">
        <v>115</v>
      </c>
      <c r="E7643" t="s">
        <v>126</v>
      </c>
      <c r="F7643" t="s">
        <v>20829</v>
      </c>
      <c r="G7643" t="s">
        <v>160</v>
      </c>
      <c r="H7643" t="s">
        <v>46</v>
      </c>
      <c r="I7643" t="s">
        <v>129</v>
      </c>
      <c r="J7643" t="s">
        <v>130</v>
      </c>
      <c r="K7643" t="s">
        <v>131</v>
      </c>
      <c r="L7643" t="s">
        <v>20830</v>
      </c>
      <c r="M7643" t="s">
        <v>20831</v>
      </c>
      <c r="N7643">
        <v>0.61194444400000003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37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22.641943999999999</v>
      </c>
    </row>
    <row r="7644" spans="1:26" x14ac:dyDescent="0.3">
      <c r="A7644">
        <v>2779671</v>
      </c>
      <c r="B7644">
        <v>1</v>
      </c>
      <c r="C7644" t="s">
        <v>76</v>
      </c>
      <c r="D7644" t="s">
        <v>96</v>
      </c>
      <c r="E7644" t="s">
        <v>222</v>
      </c>
      <c r="F7644" t="s">
        <v>4476</v>
      </c>
      <c r="G7644" t="s">
        <v>199</v>
      </c>
      <c r="H7644" t="s">
        <v>47</v>
      </c>
      <c r="I7644" t="s">
        <v>129</v>
      </c>
      <c r="J7644" t="s">
        <v>130</v>
      </c>
      <c r="K7644" t="s">
        <v>131</v>
      </c>
      <c r="L7644" t="s">
        <v>20832</v>
      </c>
      <c r="M7644" t="s">
        <v>20833</v>
      </c>
      <c r="N7644">
        <v>0.1275</v>
      </c>
      <c r="O7644">
        <v>60</v>
      </c>
      <c r="P7644">
        <v>75</v>
      </c>
      <c r="Q7644">
        <v>0</v>
      </c>
      <c r="R7644">
        <v>0</v>
      </c>
      <c r="S7644">
        <v>0</v>
      </c>
      <c r="T7644">
        <v>0</v>
      </c>
      <c r="U7644">
        <v>7.65</v>
      </c>
      <c r="V7644">
        <v>9.5625</v>
      </c>
      <c r="W7644">
        <v>0</v>
      </c>
      <c r="X7644">
        <v>0</v>
      </c>
      <c r="Y7644">
        <v>0</v>
      </c>
      <c r="Z7644">
        <v>0</v>
      </c>
    </row>
    <row r="7645" spans="1:26" x14ac:dyDescent="0.3">
      <c r="A7645">
        <v>2779678</v>
      </c>
      <c r="B7645">
        <v>1</v>
      </c>
      <c r="C7645" t="s">
        <v>76</v>
      </c>
      <c r="D7645" t="s">
        <v>80</v>
      </c>
      <c r="E7645" t="s">
        <v>163</v>
      </c>
      <c r="F7645" t="s">
        <v>20834</v>
      </c>
      <c r="G7645" t="s">
        <v>199</v>
      </c>
      <c r="H7645" t="s">
        <v>47</v>
      </c>
      <c r="I7645" t="s">
        <v>129</v>
      </c>
      <c r="J7645" t="s">
        <v>130</v>
      </c>
      <c r="K7645" t="s">
        <v>131</v>
      </c>
      <c r="L7645" t="s">
        <v>20835</v>
      </c>
      <c r="M7645" t="s">
        <v>20836</v>
      </c>
      <c r="N7645">
        <v>0.66249999999999998</v>
      </c>
      <c r="O7645">
        <v>8</v>
      </c>
      <c r="P7645">
        <v>23084</v>
      </c>
      <c r="Q7645">
        <v>0</v>
      </c>
      <c r="R7645">
        <v>0</v>
      </c>
      <c r="S7645">
        <v>0</v>
      </c>
      <c r="T7645">
        <v>0</v>
      </c>
      <c r="U7645">
        <v>5.3</v>
      </c>
      <c r="V7645">
        <v>15293.15</v>
      </c>
      <c r="W7645">
        <v>0</v>
      </c>
      <c r="X7645">
        <v>0</v>
      </c>
      <c r="Y7645">
        <v>0</v>
      </c>
      <c r="Z7645">
        <v>0</v>
      </c>
    </row>
    <row r="7646" spans="1:26" x14ac:dyDescent="0.3">
      <c r="A7646">
        <v>2779673</v>
      </c>
      <c r="B7646">
        <v>1</v>
      </c>
      <c r="C7646" t="s">
        <v>76</v>
      </c>
      <c r="D7646" t="s">
        <v>101</v>
      </c>
      <c r="E7646" t="s">
        <v>222</v>
      </c>
      <c r="F7646" t="s">
        <v>20837</v>
      </c>
      <c r="G7646" t="s">
        <v>199</v>
      </c>
      <c r="H7646" t="s">
        <v>47</v>
      </c>
      <c r="I7646" t="s">
        <v>129</v>
      </c>
      <c r="J7646" t="s">
        <v>130</v>
      </c>
      <c r="K7646" t="s">
        <v>131</v>
      </c>
      <c r="L7646" t="s">
        <v>20838</v>
      </c>
      <c r="M7646" t="s">
        <v>20839</v>
      </c>
      <c r="N7646">
        <v>0.16416666599999999</v>
      </c>
      <c r="O7646">
        <v>9</v>
      </c>
      <c r="P7646">
        <v>456</v>
      </c>
      <c r="Q7646">
        <v>0</v>
      </c>
      <c r="R7646">
        <v>0</v>
      </c>
      <c r="S7646">
        <v>0</v>
      </c>
      <c r="T7646">
        <v>0</v>
      </c>
      <c r="U7646">
        <v>1.4775</v>
      </c>
      <c r="V7646">
        <v>74.86</v>
      </c>
      <c r="W7646">
        <v>0</v>
      </c>
      <c r="X7646">
        <v>0</v>
      </c>
      <c r="Y7646">
        <v>0</v>
      </c>
      <c r="Z7646">
        <v>0</v>
      </c>
    </row>
    <row r="7647" spans="1:26" x14ac:dyDescent="0.3">
      <c r="A7647">
        <v>2779672</v>
      </c>
      <c r="B7647">
        <v>1</v>
      </c>
      <c r="C7647" t="s">
        <v>76</v>
      </c>
      <c r="D7647" t="s">
        <v>84</v>
      </c>
      <c r="E7647" t="s">
        <v>167</v>
      </c>
      <c r="F7647" t="s">
        <v>20289</v>
      </c>
      <c r="G7647" t="s">
        <v>160</v>
      </c>
      <c r="H7647" t="s">
        <v>46</v>
      </c>
      <c r="I7647" t="s">
        <v>129</v>
      </c>
      <c r="J7647" t="s">
        <v>130</v>
      </c>
      <c r="K7647" t="s">
        <v>131</v>
      </c>
      <c r="L7647" t="s">
        <v>20840</v>
      </c>
      <c r="M7647" t="s">
        <v>20841</v>
      </c>
      <c r="N7647">
        <v>1.267222222</v>
      </c>
      <c r="O7647">
        <v>0</v>
      </c>
      <c r="P7647">
        <v>567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718.51499999999999</v>
      </c>
      <c r="W7647">
        <v>0</v>
      </c>
      <c r="X7647">
        <v>0</v>
      </c>
      <c r="Y7647">
        <v>0</v>
      </c>
      <c r="Z7647">
        <v>0</v>
      </c>
    </row>
    <row r="7648" spans="1:26" x14ac:dyDescent="0.3">
      <c r="A7648">
        <v>2779685</v>
      </c>
      <c r="B7648">
        <v>1</v>
      </c>
      <c r="C7648" t="s">
        <v>76</v>
      </c>
      <c r="D7648" t="s">
        <v>101</v>
      </c>
      <c r="E7648" t="s">
        <v>222</v>
      </c>
      <c r="F7648" t="s">
        <v>8278</v>
      </c>
      <c r="G7648" t="s">
        <v>199</v>
      </c>
      <c r="H7648" t="s">
        <v>47</v>
      </c>
      <c r="I7648" t="s">
        <v>129</v>
      </c>
      <c r="J7648" t="s">
        <v>130</v>
      </c>
      <c r="K7648" t="s">
        <v>131</v>
      </c>
      <c r="L7648" t="s">
        <v>20842</v>
      </c>
      <c r="M7648" t="s">
        <v>20843</v>
      </c>
      <c r="N7648">
        <v>0.49555555499999998</v>
      </c>
      <c r="O7648">
        <v>0</v>
      </c>
      <c r="P7648">
        <v>692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342.92444399999999</v>
      </c>
      <c r="W7648">
        <v>0</v>
      </c>
      <c r="X7648">
        <v>0</v>
      </c>
      <c r="Y7648">
        <v>0</v>
      </c>
      <c r="Z7648">
        <v>0</v>
      </c>
    </row>
    <row r="7649" spans="1:26" x14ac:dyDescent="0.3">
      <c r="A7649">
        <v>2779682</v>
      </c>
      <c r="B7649">
        <v>1</v>
      </c>
      <c r="C7649" t="s">
        <v>77</v>
      </c>
      <c r="D7649" t="s">
        <v>117</v>
      </c>
      <c r="E7649" t="s">
        <v>163</v>
      </c>
      <c r="F7649" t="s">
        <v>20356</v>
      </c>
      <c r="G7649" t="s">
        <v>264</v>
      </c>
      <c r="H7649" t="s">
        <v>47</v>
      </c>
      <c r="I7649" t="s">
        <v>129</v>
      </c>
      <c r="J7649" t="s">
        <v>130</v>
      </c>
      <c r="K7649" t="s">
        <v>131</v>
      </c>
      <c r="L7649" t="s">
        <v>20844</v>
      </c>
      <c r="M7649" t="s">
        <v>20845</v>
      </c>
      <c r="N7649">
        <v>1.1372222219999999</v>
      </c>
      <c r="O7649">
        <v>0</v>
      </c>
      <c r="P7649">
        <v>0</v>
      </c>
      <c r="Q7649">
        <v>1</v>
      </c>
      <c r="R7649">
        <v>74</v>
      </c>
      <c r="S7649">
        <v>1</v>
      </c>
      <c r="T7649">
        <v>0</v>
      </c>
      <c r="U7649">
        <v>0</v>
      </c>
      <c r="V7649">
        <v>0</v>
      </c>
      <c r="W7649">
        <v>1.137222</v>
      </c>
      <c r="X7649">
        <v>84.154443999999998</v>
      </c>
      <c r="Y7649">
        <v>1.137222</v>
      </c>
      <c r="Z7649">
        <v>0</v>
      </c>
    </row>
    <row r="7650" spans="1:26" x14ac:dyDescent="0.3">
      <c r="A7650">
        <v>2779696</v>
      </c>
      <c r="B7650">
        <v>1</v>
      </c>
      <c r="C7650" t="s">
        <v>76</v>
      </c>
      <c r="D7650" t="s">
        <v>97</v>
      </c>
      <c r="E7650" t="s">
        <v>163</v>
      </c>
      <c r="F7650" t="s">
        <v>20846</v>
      </c>
      <c r="G7650" t="s">
        <v>264</v>
      </c>
      <c r="H7650" t="s">
        <v>47</v>
      </c>
      <c r="I7650" t="s">
        <v>129</v>
      </c>
      <c r="J7650" t="s">
        <v>130</v>
      </c>
      <c r="K7650" t="s">
        <v>131</v>
      </c>
      <c r="L7650" t="s">
        <v>20847</v>
      </c>
      <c r="M7650" t="s">
        <v>20848</v>
      </c>
      <c r="N7650">
        <v>1.671944444</v>
      </c>
      <c r="O7650">
        <v>10</v>
      </c>
      <c r="P7650">
        <v>17</v>
      </c>
      <c r="Q7650">
        <v>0</v>
      </c>
      <c r="R7650">
        <v>0</v>
      </c>
      <c r="S7650">
        <v>0</v>
      </c>
      <c r="T7650">
        <v>0</v>
      </c>
      <c r="U7650">
        <v>16.719443999999999</v>
      </c>
      <c r="V7650">
        <v>28.423055999999999</v>
      </c>
      <c r="W7650">
        <v>0</v>
      </c>
      <c r="X7650">
        <v>0</v>
      </c>
      <c r="Y7650">
        <v>0</v>
      </c>
      <c r="Z7650">
        <v>0</v>
      </c>
    </row>
    <row r="7651" spans="1:26" x14ac:dyDescent="0.3">
      <c r="A7651">
        <v>2779689</v>
      </c>
      <c r="B7651">
        <v>1</v>
      </c>
      <c r="C7651" t="s">
        <v>76</v>
      </c>
      <c r="D7651" t="s">
        <v>80</v>
      </c>
      <c r="E7651" t="s">
        <v>167</v>
      </c>
      <c r="F7651" t="s">
        <v>8050</v>
      </c>
      <c r="G7651" t="s">
        <v>348</v>
      </c>
      <c r="H7651" t="s">
        <v>46</v>
      </c>
      <c r="I7651" t="s">
        <v>129</v>
      </c>
      <c r="J7651" t="s">
        <v>130</v>
      </c>
      <c r="K7651" t="s">
        <v>142</v>
      </c>
      <c r="L7651" t="s">
        <v>20849</v>
      </c>
      <c r="M7651" t="s">
        <v>20850</v>
      </c>
      <c r="N7651">
        <v>3.309722222</v>
      </c>
      <c r="O7651">
        <v>0</v>
      </c>
      <c r="P7651">
        <v>399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1320.5791670000001</v>
      </c>
      <c r="W7651">
        <v>0</v>
      </c>
      <c r="X7651">
        <v>0</v>
      </c>
      <c r="Y7651">
        <v>0</v>
      </c>
      <c r="Z7651">
        <v>0</v>
      </c>
    </row>
    <row r="7652" spans="1:26" x14ac:dyDescent="0.3">
      <c r="A7652">
        <v>2779695</v>
      </c>
      <c r="B7652">
        <v>1</v>
      </c>
      <c r="C7652" t="s">
        <v>77</v>
      </c>
      <c r="D7652" t="s">
        <v>124</v>
      </c>
      <c r="E7652" t="s">
        <v>158</v>
      </c>
      <c r="F7652" t="s">
        <v>492</v>
      </c>
      <c r="G7652" t="s">
        <v>199</v>
      </c>
      <c r="H7652" t="s">
        <v>47</v>
      </c>
      <c r="I7652" t="s">
        <v>129</v>
      </c>
      <c r="J7652" t="s">
        <v>130</v>
      </c>
      <c r="K7652" t="s">
        <v>131</v>
      </c>
      <c r="L7652" t="s">
        <v>20799</v>
      </c>
      <c r="M7652" t="s">
        <v>20851</v>
      </c>
      <c r="N7652">
        <v>4.0327777769999997</v>
      </c>
      <c r="O7652">
        <v>112</v>
      </c>
      <c r="P7652">
        <v>751</v>
      </c>
      <c r="Q7652">
        <v>0</v>
      </c>
      <c r="R7652">
        <v>0</v>
      </c>
      <c r="S7652">
        <v>0</v>
      </c>
      <c r="T7652">
        <v>0</v>
      </c>
      <c r="U7652">
        <v>451.671111</v>
      </c>
      <c r="V7652">
        <v>3028.6161109999998</v>
      </c>
      <c r="W7652">
        <v>0</v>
      </c>
      <c r="X7652">
        <v>0</v>
      </c>
      <c r="Y7652">
        <v>0</v>
      </c>
      <c r="Z7652">
        <v>0</v>
      </c>
    </row>
    <row r="7653" spans="1:26" x14ac:dyDescent="0.3">
      <c r="A7653">
        <v>2779698</v>
      </c>
      <c r="B7653">
        <v>1</v>
      </c>
      <c r="C7653" t="s">
        <v>76</v>
      </c>
      <c r="D7653" t="s">
        <v>78</v>
      </c>
      <c r="E7653" t="s">
        <v>153</v>
      </c>
      <c r="F7653" t="s">
        <v>20852</v>
      </c>
      <c r="G7653" t="s">
        <v>155</v>
      </c>
      <c r="H7653" t="s">
        <v>46</v>
      </c>
      <c r="I7653" t="s">
        <v>129</v>
      </c>
      <c r="J7653" t="s">
        <v>130</v>
      </c>
      <c r="K7653" t="s">
        <v>131</v>
      </c>
      <c r="L7653" t="s">
        <v>20853</v>
      </c>
      <c r="M7653" t="s">
        <v>20854</v>
      </c>
      <c r="N7653">
        <v>2.4563888880000002</v>
      </c>
      <c r="O7653">
        <v>0</v>
      </c>
      <c r="P7653">
        <v>1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2.4563890000000002</v>
      </c>
      <c r="W7653">
        <v>0</v>
      </c>
      <c r="X7653">
        <v>0</v>
      </c>
      <c r="Y7653">
        <v>0</v>
      </c>
      <c r="Z7653">
        <v>0</v>
      </c>
    </row>
    <row r="7654" spans="1:26" x14ac:dyDescent="0.3">
      <c r="A7654">
        <v>2779702</v>
      </c>
      <c r="B7654">
        <v>1</v>
      </c>
      <c r="C7654" t="s">
        <v>76</v>
      </c>
      <c r="D7654" t="s">
        <v>101</v>
      </c>
      <c r="E7654" t="s">
        <v>163</v>
      </c>
      <c r="F7654" t="s">
        <v>10523</v>
      </c>
      <c r="G7654" t="s">
        <v>264</v>
      </c>
      <c r="H7654" t="s">
        <v>47</v>
      </c>
      <c r="I7654" t="s">
        <v>129</v>
      </c>
      <c r="J7654" t="s">
        <v>130</v>
      </c>
      <c r="K7654" t="s">
        <v>131</v>
      </c>
      <c r="L7654" t="s">
        <v>20855</v>
      </c>
      <c r="M7654" t="s">
        <v>20856</v>
      </c>
      <c r="N7654">
        <v>4.9202777769999999</v>
      </c>
      <c r="O7654">
        <v>15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73.804167000000007</v>
      </c>
      <c r="V7654">
        <v>0</v>
      </c>
      <c r="W7654">
        <v>0</v>
      </c>
      <c r="X7654">
        <v>0</v>
      </c>
      <c r="Y7654">
        <v>0</v>
      </c>
      <c r="Z7654">
        <v>0</v>
      </c>
    </row>
    <row r="7655" spans="1:26" x14ac:dyDescent="0.3">
      <c r="A7655">
        <v>2779602</v>
      </c>
      <c r="B7655">
        <v>2</v>
      </c>
      <c r="C7655" t="s">
        <v>77</v>
      </c>
      <c r="D7655" t="s">
        <v>108</v>
      </c>
      <c r="E7655" t="s">
        <v>167</v>
      </c>
      <c r="F7655" t="s">
        <v>12549</v>
      </c>
      <c r="G7655" t="s">
        <v>227</v>
      </c>
      <c r="H7655" t="s">
        <v>46</v>
      </c>
      <c r="I7655" t="s">
        <v>129</v>
      </c>
      <c r="J7655" t="s">
        <v>130</v>
      </c>
      <c r="K7655" t="s">
        <v>131</v>
      </c>
      <c r="L7655" t="s">
        <v>20777</v>
      </c>
      <c r="M7655" t="s">
        <v>20857</v>
      </c>
      <c r="N7655">
        <v>0.22861111100000001</v>
      </c>
      <c r="O7655">
        <v>0</v>
      </c>
      <c r="P7655">
        <v>155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35.434722000000001</v>
      </c>
      <c r="W7655">
        <v>0</v>
      </c>
      <c r="X7655">
        <v>0</v>
      </c>
      <c r="Y7655">
        <v>0</v>
      </c>
      <c r="Z7655">
        <v>0</v>
      </c>
    </row>
    <row r="7656" spans="1:26" x14ac:dyDescent="0.3">
      <c r="A7656">
        <v>2779704</v>
      </c>
      <c r="B7656">
        <v>1</v>
      </c>
      <c r="C7656" t="s">
        <v>77</v>
      </c>
      <c r="D7656" t="s">
        <v>114</v>
      </c>
      <c r="E7656" t="s">
        <v>126</v>
      </c>
      <c r="F7656" t="s">
        <v>20858</v>
      </c>
      <c r="G7656" t="s">
        <v>160</v>
      </c>
      <c r="H7656" t="s">
        <v>46</v>
      </c>
      <c r="I7656" t="s">
        <v>129</v>
      </c>
      <c r="J7656" t="s">
        <v>130</v>
      </c>
      <c r="K7656" t="s">
        <v>131</v>
      </c>
      <c r="L7656" t="s">
        <v>20859</v>
      </c>
      <c r="M7656" t="s">
        <v>20860</v>
      </c>
      <c r="N7656">
        <v>0.53888888800000001</v>
      </c>
      <c r="O7656">
        <v>0</v>
      </c>
      <c r="P7656">
        <v>5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2.6944439999999998</v>
      </c>
      <c r="W7656">
        <v>0</v>
      </c>
      <c r="X7656">
        <v>0</v>
      </c>
      <c r="Y7656">
        <v>0</v>
      </c>
      <c r="Z7656">
        <v>0</v>
      </c>
    </row>
    <row r="7657" spans="1:26" x14ac:dyDescent="0.3">
      <c r="A7657">
        <v>2779706</v>
      </c>
      <c r="B7657">
        <v>1</v>
      </c>
      <c r="C7657" t="s">
        <v>77</v>
      </c>
      <c r="D7657" t="s">
        <v>109</v>
      </c>
      <c r="E7657" t="s">
        <v>158</v>
      </c>
      <c r="F7657" t="s">
        <v>20861</v>
      </c>
      <c r="G7657" t="s">
        <v>728</v>
      </c>
      <c r="H7657" t="s">
        <v>47</v>
      </c>
      <c r="I7657" t="s">
        <v>129</v>
      </c>
      <c r="J7657" t="s">
        <v>130</v>
      </c>
      <c r="K7657" t="s">
        <v>131</v>
      </c>
      <c r="L7657" t="s">
        <v>20862</v>
      </c>
      <c r="M7657" t="s">
        <v>20863</v>
      </c>
      <c r="N7657">
        <v>1.4927777769999999</v>
      </c>
      <c r="O7657">
        <v>20</v>
      </c>
      <c r="P7657">
        <v>93</v>
      </c>
      <c r="Q7657">
        <v>0</v>
      </c>
      <c r="R7657">
        <v>0</v>
      </c>
      <c r="S7657">
        <v>0</v>
      </c>
      <c r="T7657">
        <v>0</v>
      </c>
      <c r="U7657">
        <v>29.855556</v>
      </c>
      <c r="V7657">
        <v>138.82833299999999</v>
      </c>
      <c r="W7657">
        <v>0</v>
      </c>
      <c r="X7657">
        <v>0</v>
      </c>
      <c r="Y7657">
        <v>0</v>
      </c>
      <c r="Z7657">
        <v>0</v>
      </c>
    </row>
    <row r="7658" spans="1:26" x14ac:dyDescent="0.3">
      <c r="A7658">
        <v>2779710</v>
      </c>
      <c r="B7658">
        <v>1</v>
      </c>
      <c r="C7658" t="s">
        <v>76</v>
      </c>
      <c r="D7658" t="s">
        <v>92</v>
      </c>
      <c r="E7658" t="s">
        <v>153</v>
      </c>
      <c r="F7658" t="s">
        <v>20864</v>
      </c>
      <c r="G7658" t="s">
        <v>249</v>
      </c>
      <c r="H7658" t="s">
        <v>46</v>
      </c>
      <c r="I7658" t="s">
        <v>129</v>
      </c>
      <c r="J7658" t="s">
        <v>130</v>
      </c>
      <c r="K7658" t="s">
        <v>131</v>
      </c>
      <c r="L7658" t="s">
        <v>20865</v>
      </c>
      <c r="M7658" t="s">
        <v>20866</v>
      </c>
      <c r="N7658">
        <v>4.2466666660000003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1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4.2466670000000004</v>
      </c>
    </row>
    <row r="7659" spans="1:26" x14ac:dyDescent="0.3">
      <c r="A7659">
        <v>2779712</v>
      </c>
      <c r="B7659">
        <v>1</v>
      </c>
      <c r="C7659" t="s">
        <v>76</v>
      </c>
      <c r="D7659" t="s">
        <v>92</v>
      </c>
      <c r="E7659" t="s">
        <v>126</v>
      </c>
      <c r="F7659" t="s">
        <v>20867</v>
      </c>
      <c r="G7659" t="s">
        <v>135</v>
      </c>
      <c r="H7659" t="s">
        <v>46</v>
      </c>
      <c r="I7659" t="s">
        <v>129</v>
      </c>
      <c r="J7659" t="s">
        <v>130</v>
      </c>
      <c r="K7659" t="s">
        <v>131</v>
      </c>
      <c r="L7659" t="s">
        <v>20868</v>
      </c>
      <c r="M7659" t="s">
        <v>20869</v>
      </c>
      <c r="N7659">
        <v>5.5738888879999999</v>
      </c>
      <c r="O7659">
        <v>0</v>
      </c>
      <c r="P7659">
        <v>0</v>
      </c>
      <c r="Q7659">
        <v>0</v>
      </c>
      <c r="R7659">
        <v>65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362.30277799999999</v>
      </c>
      <c r="Y7659">
        <v>0</v>
      </c>
      <c r="Z7659">
        <v>0</v>
      </c>
    </row>
    <row r="7660" spans="1:26" x14ac:dyDescent="0.3">
      <c r="A7660">
        <v>2779713</v>
      </c>
      <c r="B7660">
        <v>1</v>
      </c>
      <c r="C7660" t="s">
        <v>76</v>
      </c>
      <c r="D7660" t="s">
        <v>92</v>
      </c>
      <c r="E7660" t="s">
        <v>153</v>
      </c>
      <c r="F7660" t="s">
        <v>20870</v>
      </c>
      <c r="G7660" t="s">
        <v>155</v>
      </c>
      <c r="H7660" t="s">
        <v>46</v>
      </c>
      <c r="I7660" t="s">
        <v>129</v>
      </c>
      <c r="J7660" t="s">
        <v>130</v>
      </c>
      <c r="K7660" t="s">
        <v>131</v>
      </c>
      <c r="L7660" t="s">
        <v>20871</v>
      </c>
      <c r="M7660" t="s">
        <v>20872</v>
      </c>
      <c r="N7660">
        <v>1.983333333</v>
      </c>
      <c r="O7660">
        <v>0</v>
      </c>
      <c r="P7660">
        <v>0</v>
      </c>
      <c r="Q7660">
        <v>0</v>
      </c>
      <c r="R7660">
        <v>1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1.983333</v>
      </c>
      <c r="Y7660">
        <v>0</v>
      </c>
      <c r="Z7660">
        <v>0</v>
      </c>
    </row>
    <row r="7661" spans="1:26" x14ac:dyDescent="0.3">
      <c r="A7661">
        <v>2779709</v>
      </c>
      <c r="B7661">
        <v>1</v>
      </c>
      <c r="C7661" t="s">
        <v>76</v>
      </c>
      <c r="D7661" t="s">
        <v>80</v>
      </c>
      <c r="E7661" t="s">
        <v>163</v>
      </c>
      <c r="F7661" t="s">
        <v>20873</v>
      </c>
      <c r="G7661" t="s">
        <v>2917</v>
      </c>
      <c r="H7661" t="s">
        <v>47</v>
      </c>
      <c r="I7661" t="s">
        <v>129</v>
      </c>
      <c r="J7661" t="s">
        <v>130</v>
      </c>
      <c r="K7661" t="s">
        <v>131</v>
      </c>
      <c r="L7661" t="s">
        <v>20874</v>
      </c>
      <c r="M7661" t="s">
        <v>20875</v>
      </c>
      <c r="N7661">
        <v>3.2894444439999999</v>
      </c>
      <c r="O7661">
        <v>0</v>
      </c>
      <c r="P7661">
        <v>2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6.5788890000000002</v>
      </c>
      <c r="W7661">
        <v>0</v>
      </c>
      <c r="X7661">
        <v>0</v>
      </c>
      <c r="Y7661">
        <v>0</v>
      </c>
      <c r="Z7661">
        <v>0</v>
      </c>
    </row>
    <row r="7662" spans="1:26" x14ac:dyDescent="0.3">
      <c r="A7662">
        <v>2780602</v>
      </c>
      <c r="B7662">
        <v>2</v>
      </c>
      <c r="C7662" t="s">
        <v>76</v>
      </c>
      <c r="D7662" t="s">
        <v>80</v>
      </c>
      <c r="E7662" t="s">
        <v>163</v>
      </c>
      <c r="F7662" t="s">
        <v>20876</v>
      </c>
      <c r="G7662" t="s">
        <v>1097</v>
      </c>
      <c r="H7662" t="s">
        <v>47</v>
      </c>
      <c r="I7662" t="s">
        <v>129</v>
      </c>
      <c r="J7662" t="s">
        <v>130</v>
      </c>
      <c r="K7662" t="s">
        <v>131</v>
      </c>
      <c r="L7662" t="s">
        <v>20814</v>
      </c>
      <c r="M7662" t="s">
        <v>20877</v>
      </c>
      <c r="N7662">
        <v>0.85527777699999996</v>
      </c>
      <c r="O7662">
        <v>7</v>
      </c>
      <c r="P7662">
        <v>28392</v>
      </c>
      <c r="Q7662">
        <v>0</v>
      </c>
      <c r="R7662">
        <v>0</v>
      </c>
      <c r="S7662">
        <v>0</v>
      </c>
      <c r="T7662">
        <v>0</v>
      </c>
      <c r="U7662">
        <v>5.9869440000000003</v>
      </c>
      <c r="V7662">
        <v>24283.046644999999</v>
      </c>
      <c r="W7662">
        <v>0</v>
      </c>
      <c r="X7662">
        <v>0</v>
      </c>
      <c r="Y7662">
        <v>0</v>
      </c>
      <c r="Z7662">
        <v>0</v>
      </c>
    </row>
    <row r="7663" spans="1:26" x14ac:dyDescent="0.3">
      <c r="A7663">
        <v>2779714</v>
      </c>
      <c r="B7663">
        <v>1</v>
      </c>
      <c r="C7663" t="s">
        <v>76</v>
      </c>
      <c r="D7663" t="s">
        <v>87</v>
      </c>
      <c r="E7663" t="s">
        <v>153</v>
      </c>
      <c r="F7663" t="s">
        <v>20878</v>
      </c>
      <c r="G7663" t="s">
        <v>155</v>
      </c>
      <c r="H7663" t="s">
        <v>46</v>
      </c>
      <c r="I7663" t="s">
        <v>129</v>
      </c>
      <c r="J7663" t="s">
        <v>130</v>
      </c>
      <c r="K7663" t="s">
        <v>131</v>
      </c>
      <c r="L7663" t="s">
        <v>20879</v>
      </c>
      <c r="M7663" t="s">
        <v>20880</v>
      </c>
      <c r="N7663">
        <v>3.568333333</v>
      </c>
      <c r="O7663">
        <v>0</v>
      </c>
      <c r="P7663">
        <v>0</v>
      </c>
      <c r="Q7663">
        <v>0</v>
      </c>
      <c r="R7663">
        <v>4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14.273332999999999</v>
      </c>
      <c r="Y7663">
        <v>0</v>
      </c>
      <c r="Z7663">
        <v>0</v>
      </c>
    </row>
    <row r="7664" spans="1:26" x14ac:dyDescent="0.3">
      <c r="A7664">
        <v>2779724</v>
      </c>
      <c r="B7664">
        <v>1</v>
      </c>
      <c r="C7664" t="s">
        <v>76</v>
      </c>
      <c r="D7664" t="s">
        <v>97</v>
      </c>
      <c r="E7664" t="s">
        <v>158</v>
      </c>
      <c r="F7664" t="s">
        <v>20687</v>
      </c>
      <c r="G7664" t="s">
        <v>199</v>
      </c>
      <c r="H7664" t="s">
        <v>47</v>
      </c>
      <c r="I7664" t="s">
        <v>129</v>
      </c>
      <c r="J7664" t="s">
        <v>130</v>
      </c>
      <c r="K7664" t="s">
        <v>131</v>
      </c>
      <c r="L7664" t="s">
        <v>20881</v>
      </c>
      <c r="M7664" t="s">
        <v>20882</v>
      </c>
      <c r="N7664">
        <v>1.7575000000000001</v>
      </c>
      <c r="O7664">
        <v>2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3.5150000000000001</v>
      </c>
      <c r="V7664">
        <v>0</v>
      </c>
      <c r="W7664">
        <v>0</v>
      </c>
      <c r="X7664">
        <v>0</v>
      </c>
      <c r="Y7664">
        <v>0</v>
      </c>
      <c r="Z7664">
        <v>0</v>
      </c>
    </row>
    <row r="7665" spans="1:26" x14ac:dyDescent="0.3">
      <c r="A7665">
        <v>2779722</v>
      </c>
      <c r="B7665">
        <v>1</v>
      </c>
      <c r="C7665" t="s">
        <v>76</v>
      </c>
      <c r="D7665" t="s">
        <v>84</v>
      </c>
      <c r="E7665" t="s">
        <v>153</v>
      </c>
      <c r="F7665" t="s">
        <v>20883</v>
      </c>
      <c r="G7665" t="s">
        <v>206</v>
      </c>
      <c r="H7665" t="s">
        <v>46</v>
      </c>
      <c r="I7665" t="s">
        <v>129</v>
      </c>
      <c r="J7665" t="s">
        <v>130</v>
      </c>
      <c r="K7665" t="s">
        <v>131</v>
      </c>
      <c r="L7665" t="s">
        <v>20884</v>
      </c>
      <c r="M7665" t="s">
        <v>20885</v>
      </c>
      <c r="N7665">
        <v>7.2522222220000003</v>
      </c>
      <c r="O7665">
        <v>0</v>
      </c>
      <c r="P7665">
        <v>3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21.756667</v>
      </c>
      <c r="W7665">
        <v>0</v>
      </c>
      <c r="X7665">
        <v>0</v>
      </c>
      <c r="Y7665">
        <v>0</v>
      </c>
      <c r="Z7665">
        <v>0</v>
      </c>
    </row>
    <row r="7666" spans="1:26" x14ac:dyDescent="0.3">
      <c r="A7666">
        <v>2779719</v>
      </c>
      <c r="B7666">
        <v>1</v>
      </c>
      <c r="C7666" t="s">
        <v>77</v>
      </c>
      <c r="D7666" t="s">
        <v>115</v>
      </c>
      <c r="E7666" t="s">
        <v>153</v>
      </c>
      <c r="F7666" t="s">
        <v>20886</v>
      </c>
      <c r="G7666" t="s">
        <v>206</v>
      </c>
      <c r="H7666" t="s">
        <v>46</v>
      </c>
      <c r="I7666" t="s">
        <v>129</v>
      </c>
      <c r="J7666" t="s">
        <v>130</v>
      </c>
      <c r="K7666" t="s">
        <v>131</v>
      </c>
      <c r="L7666" t="s">
        <v>20887</v>
      </c>
      <c r="M7666" t="s">
        <v>20888</v>
      </c>
      <c r="N7666">
        <v>2.7774999999999999</v>
      </c>
      <c r="O7666">
        <v>0</v>
      </c>
      <c r="P7666">
        <v>0</v>
      </c>
      <c r="Q7666">
        <v>0</v>
      </c>
      <c r="R7666">
        <v>1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2.7774999999999999</v>
      </c>
      <c r="Y7666">
        <v>0</v>
      </c>
      <c r="Z7666">
        <v>0</v>
      </c>
    </row>
    <row r="7667" spans="1:26" x14ac:dyDescent="0.3">
      <c r="A7667">
        <v>2779718</v>
      </c>
      <c r="B7667">
        <v>1</v>
      </c>
      <c r="C7667" t="s">
        <v>77</v>
      </c>
      <c r="D7667" t="s">
        <v>119</v>
      </c>
      <c r="E7667" t="s">
        <v>167</v>
      </c>
      <c r="F7667" t="s">
        <v>20889</v>
      </c>
      <c r="G7667" t="s">
        <v>348</v>
      </c>
      <c r="H7667" t="s">
        <v>46</v>
      </c>
      <c r="I7667" t="s">
        <v>129</v>
      </c>
      <c r="J7667" t="s">
        <v>130</v>
      </c>
      <c r="K7667" t="s">
        <v>142</v>
      </c>
      <c r="L7667" t="s">
        <v>20890</v>
      </c>
      <c r="M7667" t="s">
        <v>20891</v>
      </c>
      <c r="N7667">
        <v>4.2591666659999996</v>
      </c>
      <c r="O7667">
        <v>0</v>
      </c>
      <c r="P7667">
        <v>798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3398.8149990000002</v>
      </c>
      <c r="W7667">
        <v>0</v>
      </c>
      <c r="X7667">
        <v>0</v>
      </c>
      <c r="Y7667">
        <v>0</v>
      </c>
      <c r="Z7667">
        <v>0</v>
      </c>
    </row>
    <row r="7668" spans="1:26" x14ac:dyDescent="0.3">
      <c r="A7668">
        <v>2779727</v>
      </c>
      <c r="B7668">
        <v>1</v>
      </c>
      <c r="C7668" t="s">
        <v>76</v>
      </c>
      <c r="D7668" t="s">
        <v>90</v>
      </c>
      <c r="E7668" t="s">
        <v>167</v>
      </c>
      <c r="F7668" t="s">
        <v>20892</v>
      </c>
      <c r="G7668" t="s">
        <v>195</v>
      </c>
      <c r="H7668" t="s">
        <v>46</v>
      </c>
      <c r="I7668" t="s">
        <v>129</v>
      </c>
      <c r="J7668" t="s">
        <v>130</v>
      </c>
      <c r="K7668" t="s">
        <v>131</v>
      </c>
      <c r="L7668" t="s">
        <v>20893</v>
      </c>
      <c r="M7668" t="s">
        <v>20894</v>
      </c>
      <c r="N7668">
        <v>6.7372222219999998</v>
      </c>
      <c r="O7668">
        <v>0</v>
      </c>
      <c r="P7668">
        <v>5</v>
      </c>
      <c r="Q7668">
        <v>0</v>
      </c>
      <c r="R7668">
        <v>0</v>
      </c>
      <c r="S7668">
        <v>0</v>
      </c>
      <c r="T7668">
        <v>67</v>
      </c>
      <c r="U7668">
        <v>0</v>
      </c>
      <c r="V7668">
        <v>33.686110999999997</v>
      </c>
      <c r="W7668">
        <v>0</v>
      </c>
      <c r="X7668">
        <v>0</v>
      </c>
      <c r="Y7668">
        <v>0</v>
      </c>
      <c r="Z7668">
        <v>451.393889</v>
      </c>
    </row>
    <row r="7669" spans="1:26" x14ac:dyDescent="0.3">
      <c r="A7669">
        <v>2779736</v>
      </c>
      <c r="B7669">
        <v>1</v>
      </c>
      <c r="C7669" t="s">
        <v>77</v>
      </c>
      <c r="D7669" t="s">
        <v>116</v>
      </c>
      <c r="E7669" t="s">
        <v>222</v>
      </c>
      <c r="F7669" t="s">
        <v>7335</v>
      </c>
      <c r="G7669" t="s">
        <v>199</v>
      </c>
      <c r="H7669" t="s">
        <v>47</v>
      </c>
      <c r="I7669" t="s">
        <v>129</v>
      </c>
      <c r="J7669" t="s">
        <v>130</v>
      </c>
      <c r="K7669" t="s">
        <v>131</v>
      </c>
      <c r="L7669" t="s">
        <v>20895</v>
      </c>
      <c r="M7669" t="s">
        <v>20896</v>
      </c>
      <c r="N7669">
        <v>1.1611111110000001</v>
      </c>
      <c r="O7669">
        <v>150</v>
      </c>
      <c r="P7669">
        <v>1386</v>
      </c>
      <c r="Q7669">
        <v>0</v>
      </c>
      <c r="R7669">
        <v>0</v>
      </c>
      <c r="S7669">
        <v>0</v>
      </c>
      <c r="T7669">
        <v>0</v>
      </c>
      <c r="U7669">
        <v>174.16666699999999</v>
      </c>
      <c r="V7669">
        <v>1609.3</v>
      </c>
      <c r="W7669">
        <v>0</v>
      </c>
      <c r="X7669">
        <v>0</v>
      </c>
      <c r="Y7669">
        <v>0</v>
      </c>
      <c r="Z7669">
        <v>0</v>
      </c>
    </row>
    <row r="7670" spans="1:26" x14ac:dyDescent="0.3">
      <c r="A7670">
        <v>2779753</v>
      </c>
      <c r="B7670">
        <v>1</v>
      </c>
      <c r="C7670" t="s">
        <v>77</v>
      </c>
      <c r="D7670" t="s">
        <v>114</v>
      </c>
      <c r="E7670" t="s">
        <v>163</v>
      </c>
      <c r="F7670" t="s">
        <v>2841</v>
      </c>
      <c r="G7670" t="s">
        <v>199</v>
      </c>
      <c r="H7670" t="s">
        <v>47</v>
      </c>
      <c r="I7670" t="s">
        <v>129</v>
      </c>
      <c r="J7670" t="s">
        <v>130</v>
      </c>
      <c r="K7670" t="s">
        <v>131</v>
      </c>
      <c r="L7670" t="s">
        <v>20897</v>
      </c>
      <c r="M7670" t="s">
        <v>20898</v>
      </c>
      <c r="N7670">
        <v>0.71472222200000002</v>
      </c>
      <c r="O7670">
        <v>26</v>
      </c>
      <c r="P7670">
        <v>73</v>
      </c>
      <c r="Q7670">
        <v>0</v>
      </c>
      <c r="R7670">
        <v>0</v>
      </c>
      <c r="S7670">
        <v>0</v>
      </c>
      <c r="T7670">
        <v>0</v>
      </c>
      <c r="U7670">
        <v>18.582778000000001</v>
      </c>
      <c r="V7670">
        <v>52.174722000000003</v>
      </c>
      <c r="W7670">
        <v>0</v>
      </c>
      <c r="X7670">
        <v>0</v>
      </c>
      <c r="Y7670">
        <v>0</v>
      </c>
      <c r="Z7670">
        <v>0</v>
      </c>
    </row>
    <row r="7671" spans="1:26" x14ac:dyDescent="0.3">
      <c r="A7671">
        <v>2779754</v>
      </c>
      <c r="B7671">
        <v>1</v>
      </c>
      <c r="C7671" t="s">
        <v>77</v>
      </c>
      <c r="D7671" t="s">
        <v>124</v>
      </c>
      <c r="E7671" t="s">
        <v>222</v>
      </c>
      <c r="F7671" t="s">
        <v>20899</v>
      </c>
      <c r="G7671" t="s">
        <v>199</v>
      </c>
      <c r="H7671" t="s">
        <v>47</v>
      </c>
      <c r="I7671" t="s">
        <v>129</v>
      </c>
      <c r="J7671" t="s">
        <v>130</v>
      </c>
      <c r="K7671" t="s">
        <v>131</v>
      </c>
      <c r="L7671" t="s">
        <v>20900</v>
      </c>
      <c r="M7671" t="s">
        <v>20901</v>
      </c>
      <c r="N7671">
        <v>0.118888888</v>
      </c>
      <c r="O7671">
        <v>345</v>
      </c>
      <c r="P7671">
        <v>312</v>
      </c>
      <c r="Q7671">
        <v>0</v>
      </c>
      <c r="R7671">
        <v>0</v>
      </c>
      <c r="S7671">
        <v>0</v>
      </c>
      <c r="T7671">
        <v>0</v>
      </c>
      <c r="U7671">
        <v>41.016666000000001</v>
      </c>
      <c r="V7671">
        <v>37.093333000000001</v>
      </c>
      <c r="W7671">
        <v>0</v>
      </c>
      <c r="X7671">
        <v>0</v>
      </c>
      <c r="Y7671">
        <v>0</v>
      </c>
      <c r="Z7671">
        <v>0</v>
      </c>
    </row>
    <row r="7672" spans="1:26" x14ac:dyDescent="0.3">
      <c r="A7672">
        <v>2779752</v>
      </c>
      <c r="B7672">
        <v>1</v>
      </c>
      <c r="C7672" t="s">
        <v>76</v>
      </c>
      <c r="D7672" t="s">
        <v>90</v>
      </c>
      <c r="E7672" t="s">
        <v>163</v>
      </c>
      <c r="F7672" t="s">
        <v>20902</v>
      </c>
      <c r="G7672" t="s">
        <v>160</v>
      </c>
      <c r="H7672" t="s">
        <v>47</v>
      </c>
      <c r="I7672" t="s">
        <v>129</v>
      </c>
      <c r="J7672" t="s">
        <v>130</v>
      </c>
      <c r="K7672" t="s">
        <v>131</v>
      </c>
      <c r="L7672" t="s">
        <v>20903</v>
      </c>
      <c r="M7672" t="s">
        <v>20904</v>
      </c>
      <c r="N7672">
        <v>1.385555555</v>
      </c>
      <c r="O7672">
        <v>0</v>
      </c>
      <c r="P7672">
        <v>249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345.003333</v>
      </c>
      <c r="W7672">
        <v>0</v>
      </c>
      <c r="X7672">
        <v>0</v>
      </c>
      <c r="Y7672">
        <v>0</v>
      </c>
      <c r="Z7672">
        <v>0</v>
      </c>
    </row>
    <row r="7673" spans="1:26" x14ac:dyDescent="0.3">
      <c r="A7673">
        <v>2779758</v>
      </c>
      <c r="B7673">
        <v>1</v>
      </c>
      <c r="C7673" t="s">
        <v>77</v>
      </c>
      <c r="D7673" t="s">
        <v>114</v>
      </c>
      <c r="E7673" t="s">
        <v>163</v>
      </c>
      <c r="F7673" t="s">
        <v>20905</v>
      </c>
      <c r="G7673" t="s">
        <v>264</v>
      </c>
      <c r="H7673" t="s">
        <v>47</v>
      </c>
      <c r="I7673" t="s">
        <v>129</v>
      </c>
      <c r="J7673" t="s">
        <v>130</v>
      </c>
      <c r="K7673" t="s">
        <v>131</v>
      </c>
      <c r="L7673" t="s">
        <v>20906</v>
      </c>
      <c r="M7673" t="s">
        <v>20907</v>
      </c>
      <c r="N7673">
        <v>2.9477777770000002</v>
      </c>
      <c r="O7673">
        <v>0</v>
      </c>
      <c r="P7673">
        <v>0</v>
      </c>
      <c r="Q7673">
        <v>0</v>
      </c>
      <c r="R7673">
        <v>0</v>
      </c>
      <c r="S7673">
        <v>7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20.634443999999998</v>
      </c>
      <c r="Z7673">
        <v>0</v>
      </c>
    </row>
    <row r="7674" spans="1:26" x14ac:dyDescent="0.3">
      <c r="A7674">
        <v>2779764</v>
      </c>
      <c r="B7674">
        <v>1</v>
      </c>
      <c r="C7674" t="s">
        <v>76</v>
      </c>
      <c r="D7674" t="s">
        <v>97</v>
      </c>
      <c r="E7674" t="s">
        <v>158</v>
      </c>
      <c r="F7674" t="s">
        <v>20908</v>
      </c>
      <c r="G7674" t="s">
        <v>160</v>
      </c>
      <c r="H7674" t="s">
        <v>47</v>
      </c>
      <c r="I7674" t="s">
        <v>129</v>
      </c>
      <c r="J7674" t="s">
        <v>130</v>
      </c>
      <c r="K7674" t="s">
        <v>131</v>
      </c>
      <c r="L7674" t="s">
        <v>20909</v>
      </c>
      <c r="M7674" t="s">
        <v>20910</v>
      </c>
      <c r="N7674">
        <v>0.52777777699999995</v>
      </c>
      <c r="O7674">
        <v>53</v>
      </c>
      <c r="P7674">
        <v>541</v>
      </c>
      <c r="Q7674">
        <v>0</v>
      </c>
      <c r="R7674">
        <v>0</v>
      </c>
      <c r="S7674">
        <v>0</v>
      </c>
      <c r="T7674">
        <v>0</v>
      </c>
      <c r="U7674">
        <v>27.972221999999999</v>
      </c>
      <c r="V7674">
        <v>285.52777700000001</v>
      </c>
      <c r="W7674">
        <v>0</v>
      </c>
      <c r="X7674">
        <v>0</v>
      </c>
      <c r="Y7674">
        <v>0</v>
      </c>
      <c r="Z7674">
        <v>0</v>
      </c>
    </row>
    <row r="7675" spans="1:26" x14ac:dyDescent="0.3">
      <c r="A7675">
        <v>2779761</v>
      </c>
      <c r="B7675">
        <v>1</v>
      </c>
      <c r="C7675" t="s">
        <v>76</v>
      </c>
      <c r="D7675" t="s">
        <v>83</v>
      </c>
      <c r="E7675" t="s">
        <v>222</v>
      </c>
      <c r="F7675" t="s">
        <v>20911</v>
      </c>
      <c r="G7675" t="s">
        <v>199</v>
      </c>
      <c r="H7675" t="s">
        <v>47</v>
      </c>
      <c r="I7675" t="s">
        <v>339</v>
      </c>
      <c r="J7675" t="s">
        <v>130</v>
      </c>
      <c r="K7675" t="s">
        <v>131</v>
      </c>
      <c r="L7675" t="s">
        <v>20912</v>
      </c>
      <c r="M7675" t="s">
        <v>20913</v>
      </c>
      <c r="N7675">
        <v>2.4722221999999999E-2</v>
      </c>
      <c r="O7675">
        <v>1</v>
      </c>
      <c r="P7675">
        <v>1689</v>
      </c>
      <c r="Q7675">
        <v>0</v>
      </c>
      <c r="R7675">
        <v>0</v>
      </c>
      <c r="S7675">
        <v>0</v>
      </c>
      <c r="T7675">
        <v>0</v>
      </c>
      <c r="U7675">
        <v>2.4722000000000001E-2</v>
      </c>
      <c r="V7675">
        <v>41.755833000000003</v>
      </c>
      <c r="W7675">
        <v>0</v>
      </c>
      <c r="X7675">
        <v>0</v>
      </c>
      <c r="Y7675">
        <v>0</v>
      </c>
      <c r="Z7675">
        <v>0</v>
      </c>
    </row>
    <row r="7676" spans="1:26" x14ac:dyDescent="0.3">
      <c r="A7676">
        <v>2779767</v>
      </c>
      <c r="B7676">
        <v>1</v>
      </c>
      <c r="C7676" t="s">
        <v>76</v>
      </c>
      <c r="D7676" t="s">
        <v>106</v>
      </c>
      <c r="E7676" t="s">
        <v>153</v>
      </c>
      <c r="F7676" t="s">
        <v>20914</v>
      </c>
      <c r="G7676" t="s">
        <v>155</v>
      </c>
      <c r="H7676" t="s">
        <v>46</v>
      </c>
      <c r="I7676" t="s">
        <v>129</v>
      </c>
      <c r="J7676" t="s">
        <v>130</v>
      </c>
      <c r="K7676" t="s">
        <v>131</v>
      </c>
      <c r="L7676" t="s">
        <v>20915</v>
      </c>
      <c r="M7676" t="s">
        <v>20916</v>
      </c>
      <c r="N7676">
        <v>3.4188888880000001</v>
      </c>
      <c r="O7676">
        <v>0</v>
      </c>
      <c r="P7676">
        <v>9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30.77</v>
      </c>
      <c r="W7676">
        <v>0</v>
      </c>
      <c r="X7676">
        <v>0</v>
      </c>
      <c r="Y7676">
        <v>0</v>
      </c>
      <c r="Z7676">
        <v>0</v>
      </c>
    </row>
    <row r="7677" spans="1:26" x14ac:dyDescent="0.3">
      <c r="A7677">
        <v>2780602</v>
      </c>
      <c r="B7677">
        <v>3</v>
      </c>
      <c r="C7677" t="s">
        <v>76</v>
      </c>
      <c r="D7677" t="s">
        <v>80</v>
      </c>
      <c r="E7677" t="s">
        <v>163</v>
      </c>
      <c r="F7677" t="s">
        <v>20917</v>
      </c>
      <c r="G7677" t="s">
        <v>1097</v>
      </c>
      <c r="H7677" t="s">
        <v>47</v>
      </c>
      <c r="I7677" t="s">
        <v>129</v>
      </c>
      <c r="J7677" t="s">
        <v>130</v>
      </c>
      <c r="K7677" t="s">
        <v>131</v>
      </c>
      <c r="L7677" t="s">
        <v>20877</v>
      </c>
      <c r="M7677" t="s">
        <v>20918</v>
      </c>
      <c r="N7677">
        <v>0.38916666599999999</v>
      </c>
      <c r="O7677">
        <v>7</v>
      </c>
      <c r="P7677">
        <v>27974</v>
      </c>
      <c r="Q7677">
        <v>0</v>
      </c>
      <c r="R7677">
        <v>0</v>
      </c>
      <c r="S7677">
        <v>0</v>
      </c>
      <c r="T7677">
        <v>0</v>
      </c>
      <c r="U7677">
        <v>2.724167</v>
      </c>
      <c r="V7677">
        <v>10886.548315</v>
      </c>
      <c r="W7677">
        <v>0</v>
      </c>
      <c r="X7677">
        <v>0</v>
      </c>
      <c r="Y7677">
        <v>0</v>
      </c>
      <c r="Z7677">
        <v>0</v>
      </c>
    </row>
    <row r="7678" spans="1:26" x14ac:dyDescent="0.3">
      <c r="A7678">
        <v>2779782</v>
      </c>
      <c r="B7678">
        <v>1</v>
      </c>
      <c r="C7678" t="s">
        <v>76</v>
      </c>
      <c r="D7678" t="s">
        <v>78</v>
      </c>
      <c r="E7678" t="s">
        <v>153</v>
      </c>
      <c r="F7678" t="s">
        <v>19828</v>
      </c>
      <c r="G7678" t="s">
        <v>155</v>
      </c>
      <c r="H7678" t="s">
        <v>46</v>
      </c>
      <c r="I7678" t="s">
        <v>129</v>
      </c>
      <c r="J7678" t="s">
        <v>130</v>
      </c>
      <c r="K7678" t="s">
        <v>131</v>
      </c>
      <c r="L7678" t="s">
        <v>20919</v>
      </c>
      <c r="M7678" t="s">
        <v>20920</v>
      </c>
      <c r="N7678">
        <v>5.3683333329999998</v>
      </c>
      <c r="O7678">
        <v>0</v>
      </c>
      <c r="P7678">
        <v>17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91.261667000000003</v>
      </c>
      <c r="W7678">
        <v>0</v>
      </c>
      <c r="X7678">
        <v>0</v>
      </c>
      <c r="Y7678">
        <v>0</v>
      </c>
      <c r="Z7678">
        <v>0</v>
      </c>
    </row>
    <row r="7679" spans="1:26" x14ac:dyDescent="0.3">
      <c r="A7679">
        <v>2779778</v>
      </c>
      <c r="B7679">
        <v>1</v>
      </c>
      <c r="C7679" t="s">
        <v>76</v>
      </c>
      <c r="D7679" t="s">
        <v>92</v>
      </c>
      <c r="E7679" t="s">
        <v>153</v>
      </c>
      <c r="F7679" t="s">
        <v>20921</v>
      </c>
      <c r="G7679" t="s">
        <v>2130</v>
      </c>
      <c r="H7679" t="s">
        <v>46</v>
      </c>
      <c r="I7679" t="s">
        <v>129</v>
      </c>
      <c r="J7679" t="s">
        <v>130</v>
      </c>
      <c r="K7679" t="s">
        <v>131</v>
      </c>
      <c r="L7679" t="s">
        <v>20922</v>
      </c>
      <c r="M7679" t="s">
        <v>20923</v>
      </c>
      <c r="N7679">
        <v>6.2963888880000001</v>
      </c>
      <c r="O7679">
        <v>0</v>
      </c>
      <c r="P7679">
        <v>0</v>
      </c>
      <c r="Q7679">
        <v>0</v>
      </c>
      <c r="R7679">
        <v>1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6.2963889999999996</v>
      </c>
      <c r="Y7679">
        <v>0</v>
      </c>
      <c r="Z7679">
        <v>0</v>
      </c>
    </row>
    <row r="7680" spans="1:26" x14ac:dyDescent="0.3">
      <c r="A7680">
        <v>2779779</v>
      </c>
      <c r="B7680">
        <v>1</v>
      </c>
      <c r="C7680" t="s">
        <v>76</v>
      </c>
      <c r="D7680" t="s">
        <v>97</v>
      </c>
      <c r="E7680" t="s">
        <v>153</v>
      </c>
      <c r="F7680" t="s">
        <v>20924</v>
      </c>
      <c r="G7680" t="s">
        <v>155</v>
      </c>
      <c r="H7680" t="s">
        <v>46</v>
      </c>
      <c r="I7680" t="s">
        <v>129</v>
      </c>
      <c r="J7680" t="s">
        <v>130</v>
      </c>
      <c r="K7680" t="s">
        <v>131</v>
      </c>
      <c r="L7680" t="s">
        <v>20925</v>
      </c>
      <c r="M7680" t="s">
        <v>20926</v>
      </c>
      <c r="N7680">
        <v>1.1444444439999999</v>
      </c>
      <c r="O7680">
        <v>0</v>
      </c>
      <c r="P7680">
        <v>4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4.5777780000000003</v>
      </c>
      <c r="W7680">
        <v>0</v>
      </c>
      <c r="X7680">
        <v>0</v>
      </c>
      <c r="Y7680">
        <v>0</v>
      </c>
      <c r="Z7680">
        <v>0</v>
      </c>
    </row>
    <row r="7681" spans="1:26" x14ac:dyDescent="0.3">
      <c r="A7681">
        <v>2781410</v>
      </c>
      <c r="B7681">
        <v>1</v>
      </c>
      <c r="C7681" t="s">
        <v>76</v>
      </c>
      <c r="D7681" t="s">
        <v>101</v>
      </c>
      <c r="E7681" t="s">
        <v>167</v>
      </c>
      <c r="F7681" t="s">
        <v>20927</v>
      </c>
      <c r="G7681" t="s">
        <v>195</v>
      </c>
      <c r="H7681" t="s">
        <v>46</v>
      </c>
      <c r="I7681" t="s">
        <v>129</v>
      </c>
      <c r="J7681" t="s">
        <v>130</v>
      </c>
      <c r="K7681" t="s">
        <v>131</v>
      </c>
      <c r="L7681" t="s">
        <v>20928</v>
      </c>
      <c r="M7681" t="s">
        <v>20929</v>
      </c>
      <c r="N7681">
        <v>1.414722222</v>
      </c>
      <c r="O7681">
        <v>0</v>
      </c>
      <c r="P7681">
        <v>486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687.55499999999995</v>
      </c>
      <c r="W7681">
        <v>0</v>
      </c>
      <c r="X7681">
        <v>0</v>
      </c>
      <c r="Y7681">
        <v>0</v>
      </c>
      <c r="Z7681">
        <v>0</v>
      </c>
    </row>
    <row r="7682" spans="1:26" x14ac:dyDescent="0.3">
      <c r="A7682">
        <v>2779795</v>
      </c>
      <c r="B7682">
        <v>1</v>
      </c>
      <c r="C7682" t="s">
        <v>76</v>
      </c>
      <c r="D7682" t="s">
        <v>79</v>
      </c>
      <c r="E7682" t="s">
        <v>126</v>
      </c>
      <c r="F7682" t="s">
        <v>20930</v>
      </c>
      <c r="G7682" t="s">
        <v>128</v>
      </c>
      <c r="H7682" t="s">
        <v>46</v>
      </c>
      <c r="I7682" t="s">
        <v>129</v>
      </c>
      <c r="J7682" t="s">
        <v>130</v>
      </c>
      <c r="K7682" t="s">
        <v>131</v>
      </c>
      <c r="L7682" t="s">
        <v>20910</v>
      </c>
      <c r="M7682" t="s">
        <v>20931</v>
      </c>
      <c r="N7682">
        <v>3.111111111</v>
      </c>
      <c r="O7682">
        <v>0</v>
      </c>
      <c r="P7682">
        <v>94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292.44444399999998</v>
      </c>
      <c r="W7682">
        <v>0</v>
      </c>
      <c r="X7682">
        <v>0</v>
      </c>
      <c r="Y7682">
        <v>0</v>
      </c>
      <c r="Z7682">
        <v>0</v>
      </c>
    </row>
    <row r="7683" spans="1:26" x14ac:dyDescent="0.3">
      <c r="A7683">
        <v>2779791</v>
      </c>
      <c r="B7683">
        <v>1</v>
      </c>
      <c r="C7683" t="s">
        <v>77</v>
      </c>
      <c r="D7683" t="s">
        <v>114</v>
      </c>
      <c r="E7683" t="s">
        <v>163</v>
      </c>
      <c r="F7683" t="s">
        <v>20932</v>
      </c>
      <c r="G7683" t="s">
        <v>199</v>
      </c>
      <c r="H7683" t="s">
        <v>47</v>
      </c>
      <c r="I7683" t="s">
        <v>129</v>
      </c>
      <c r="J7683" t="s">
        <v>130</v>
      </c>
      <c r="K7683" t="s">
        <v>131</v>
      </c>
      <c r="L7683" t="s">
        <v>20933</v>
      </c>
      <c r="M7683" t="s">
        <v>20934</v>
      </c>
      <c r="N7683">
        <v>0.182777777</v>
      </c>
      <c r="O7683">
        <v>23</v>
      </c>
      <c r="P7683">
        <v>31</v>
      </c>
      <c r="Q7683">
        <v>0</v>
      </c>
      <c r="R7683">
        <v>0</v>
      </c>
      <c r="S7683">
        <v>0</v>
      </c>
      <c r="T7683">
        <v>0</v>
      </c>
      <c r="U7683">
        <v>4.2038890000000002</v>
      </c>
      <c r="V7683">
        <v>5.6661109999999999</v>
      </c>
      <c r="W7683">
        <v>0</v>
      </c>
      <c r="X7683">
        <v>0</v>
      </c>
      <c r="Y7683">
        <v>0</v>
      </c>
      <c r="Z7683">
        <v>0</v>
      </c>
    </row>
    <row r="7684" spans="1:26" x14ac:dyDescent="0.3">
      <c r="A7684">
        <v>2780602</v>
      </c>
      <c r="B7684">
        <v>4</v>
      </c>
      <c r="C7684" t="s">
        <v>76</v>
      </c>
      <c r="D7684" t="s">
        <v>80</v>
      </c>
      <c r="E7684" t="s">
        <v>163</v>
      </c>
      <c r="F7684" t="s">
        <v>20935</v>
      </c>
      <c r="G7684" t="s">
        <v>1097</v>
      </c>
      <c r="H7684" t="s">
        <v>47</v>
      </c>
      <c r="I7684" t="s">
        <v>129</v>
      </c>
      <c r="J7684" t="s">
        <v>130</v>
      </c>
      <c r="K7684" t="s">
        <v>131</v>
      </c>
      <c r="L7684" t="s">
        <v>20918</v>
      </c>
      <c r="M7684" t="s">
        <v>20936</v>
      </c>
      <c r="N7684">
        <v>0.34638888800000001</v>
      </c>
      <c r="O7684">
        <v>7</v>
      </c>
      <c r="P7684">
        <v>24389</v>
      </c>
      <c r="Q7684">
        <v>0</v>
      </c>
      <c r="R7684">
        <v>0</v>
      </c>
      <c r="S7684">
        <v>0</v>
      </c>
      <c r="T7684">
        <v>0</v>
      </c>
      <c r="U7684">
        <v>2.424722</v>
      </c>
      <c r="V7684">
        <v>8448.0785890000006</v>
      </c>
      <c r="W7684">
        <v>0</v>
      </c>
      <c r="X7684">
        <v>0</v>
      </c>
      <c r="Y7684">
        <v>0</v>
      </c>
      <c r="Z7684">
        <v>0</v>
      </c>
    </row>
    <row r="7685" spans="1:26" x14ac:dyDescent="0.3">
      <c r="A7685">
        <v>2779811</v>
      </c>
      <c r="B7685">
        <v>1</v>
      </c>
      <c r="C7685" t="s">
        <v>77</v>
      </c>
      <c r="D7685" t="s">
        <v>114</v>
      </c>
      <c r="E7685" t="s">
        <v>153</v>
      </c>
      <c r="F7685" t="s">
        <v>20937</v>
      </c>
      <c r="G7685" t="s">
        <v>249</v>
      </c>
      <c r="H7685" t="s">
        <v>46</v>
      </c>
      <c r="I7685" t="s">
        <v>129</v>
      </c>
      <c r="J7685" t="s">
        <v>130</v>
      </c>
      <c r="K7685" t="s">
        <v>131</v>
      </c>
      <c r="L7685" t="s">
        <v>20938</v>
      </c>
      <c r="M7685" t="s">
        <v>20939</v>
      </c>
      <c r="N7685">
        <v>3.0808333330000002</v>
      </c>
      <c r="O7685">
        <v>0</v>
      </c>
      <c r="P7685">
        <v>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3.0808330000000002</v>
      </c>
      <c r="W7685">
        <v>0</v>
      </c>
      <c r="X7685">
        <v>0</v>
      </c>
      <c r="Y7685">
        <v>0</v>
      </c>
      <c r="Z7685">
        <v>0</v>
      </c>
    </row>
    <row r="7686" spans="1:26" x14ac:dyDescent="0.3">
      <c r="A7686">
        <v>2779838</v>
      </c>
      <c r="B7686">
        <v>1</v>
      </c>
      <c r="C7686" t="s">
        <v>76</v>
      </c>
      <c r="D7686" t="s">
        <v>80</v>
      </c>
      <c r="E7686" t="s">
        <v>163</v>
      </c>
      <c r="F7686" t="s">
        <v>20815</v>
      </c>
      <c r="G7686" t="s">
        <v>199</v>
      </c>
      <c r="H7686" t="s">
        <v>47</v>
      </c>
      <c r="I7686" t="s">
        <v>129</v>
      </c>
      <c r="J7686" t="s">
        <v>130</v>
      </c>
      <c r="K7686" t="s">
        <v>131</v>
      </c>
      <c r="L7686" t="s">
        <v>20940</v>
      </c>
      <c r="M7686" t="s">
        <v>20941</v>
      </c>
      <c r="N7686">
        <v>0.86916666600000003</v>
      </c>
      <c r="O7686">
        <v>4</v>
      </c>
      <c r="P7686">
        <v>13585</v>
      </c>
      <c r="Q7686">
        <v>0</v>
      </c>
      <c r="R7686">
        <v>0</v>
      </c>
      <c r="S7686">
        <v>0</v>
      </c>
      <c r="T7686">
        <v>0</v>
      </c>
      <c r="U7686">
        <v>3.476667</v>
      </c>
      <c r="V7686">
        <v>11807.629158</v>
      </c>
      <c r="W7686">
        <v>0</v>
      </c>
      <c r="X7686">
        <v>0</v>
      </c>
      <c r="Y7686">
        <v>0</v>
      </c>
      <c r="Z7686">
        <v>0</v>
      </c>
    </row>
    <row r="7687" spans="1:26" x14ac:dyDescent="0.3">
      <c r="A7687">
        <v>2780686</v>
      </c>
      <c r="B7687">
        <v>1</v>
      </c>
      <c r="C7687" t="s">
        <v>76</v>
      </c>
      <c r="D7687" t="s">
        <v>80</v>
      </c>
      <c r="E7687" t="s">
        <v>138</v>
      </c>
      <c r="F7687" t="s">
        <v>20942</v>
      </c>
      <c r="G7687" t="s">
        <v>2917</v>
      </c>
      <c r="H7687" t="s">
        <v>47</v>
      </c>
      <c r="I7687" t="s">
        <v>129</v>
      </c>
      <c r="J7687" t="s">
        <v>130</v>
      </c>
      <c r="K7687" t="s">
        <v>131</v>
      </c>
      <c r="L7687" t="s">
        <v>20943</v>
      </c>
      <c r="M7687" t="s">
        <v>20944</v>
      </c>
      <c r="N7687">
        <v>0.50249999999999995</v>
      </c>
      <c r="O7687">
        <v>2</v>
      </c>
      <c r="P7687">
        <v>18627</v>
      </c>
      <c r="Q7687">
        <v>0</v>
      </c>
      <c r="R7687">
        <v>0</v>
      </c>
      <c r="S7687">
        <v>0</v>
      </c>
      <c r="T7687">
        <v>0</v>
      </c>
      <c r="U7687">
        <v>1.0049999999999999</v>
      </c>
      <c r="V7687">
        <v>9360.0674999999992</v>
      </c>
      <c r="W7687">
        <v>0</v>
      </c>
      <c r="X7687">
        <v>0</v>
      </c>
      <c r="Y7687">
        <v>0</v>
      </c>
      <c r="Z7687">
        <v>0</v>
      </c>
    </row>
    <row r="7688" spans="1:26" x14ac:dyDescent="0.3">
      <c r="A7688">
        <v>2780602</v>
      </c>
      <c r="B7688">
        <v>5</v>
      </c>
      <c r="C7688" t="s">
        <v>76</v>
      </c>
      <c r="D7688" t="s">
        <v>80</v>
      </c>
      <c r="E7688" t="s">
        <v>163</v>
      </c>
      <c r="F7688" t="s">
        <v>20945</v>
      </c>
      <c r="G7688" t="s">
        <v>1097</v>
      </c>
      <c r="H7688" t="s">
        <v>47</v>
      </c>
      <c r="I7688" t="s">
        <v>129</v>
      </c>
      <c r="J7688" t="s">
        <v>130</v>
      </c>
      <c r="K7688" t="s">
        <v>131</v>
      </c>
      <c r="L7688" t="s">
        <v>20936</v>
      </c>
      <c r="M7688" t="s">
        <v>20946</v>
      </c>
      <c r="N7688">
        <v>4.4050000000000002</v>
      </c>
      <c r="O7688">
        <v>0</v>
      </c>
      <c r="P7688">
        <v>627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2761.9349999999999</v>
      </c>
      <c r="W7688">
        <v>0</v>
      </c>
      <c r="X7688">
        <v>0</v>
      </c>
      <c r="Y7688">
        <v>0</v>
      </c>
      <c r="Z7688">
        <v>0</v>
      </c>
    </row>
    <row r="7689" spans="1:26" x14ac:dyDescent="0.3">
      <c r="A7689">
        <v>2779831</v>
      </c>
      <c r="B7689">
        <v>1</v>
      </c>
      <c r="C7689" t="s">
        <v>77</v>
      </c>
      <c r="D7689" t="s">
        <v>108</v>
      </c>
      <c r="E7689" t="s">
        <v>126</v>
      </c>
      <c r="F7689" t="s">
        <v>20947</v>
      </c>
      <c r="G7689" t="s">
        <v>128</v>
      </c>
      <c r="H7689" t="s">
        <v>46</v>
      </c>
      <c r="I7689" t="s">
        <v>129</v>
      </c>
      <c r="J7689" t="s">
        <v>130</v>
      </c>
      <c r="K7689" t="s">
        <v>131</v>
      </c>
      <c r="L7689" t="s">
        <v>20948</v>
      </c>
      <c r="M7689" t="s">
        <v>20949</v>
      </c>
      <c r="N7689">
        <v>1.206111111</v>
      </c>
      <c r="O7689">
        <v>0</v>
      </c>
      <c r="P7689">
        <v>317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382.337222</v>
      </c>
      <c r="W7689">
        <v>0</v>
      </c>
      <c r="X7689">
        <v>0</v>
      </c>
      <c r="Y7689">
        <v>0</v>
      </c>
      <c r="Z7689">
        <v>0</v>
      </c>
    </row>
    <row r="7690" spans="1:26" x14ac:dyDescent="0.3">
      <c r="A7690">
        <v>2779847</v>
      </c>
      <c r="B7690">
        <v>1</v>
      </c>
      <c r="C7690" t="s">
        <v>76</v>
      </c>
      <c r="D7690" t="s">
        <v>101</v>
      </c>
      <c r="E7690" t="s">
        <v>126</v>
      </c>
      <c r="F7690" t="s">
        <v>20434</v>
      </c>
      <c r="G7690" t="s">
        <v>277</v>
      </c>
      <c r="H7690" t="s">
        <v>46</v>
      </c>
      <c r="I7690" t="s">
        <v>129</v>
      </c>
      <c r="J7690" t="s">
        <v>130</v>
      </c>
      <c r="K7690" t="s">
        <v>131</v>
      </c>
      <c r="L7690" t="s">
        <v>20950</v>
      </c>
      <c r="M7690" t="s">
        <v>20951</v>
      </c>
      <c r="N7690">
        <v>3.5649999999999999</v>
      </c>
      <c r="O7690">
        <v>0</v>
      </c>
      <c r="P7690">
        <v>26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92.69</v>
      </c>
      <c r="W7690">
        <v>0</v>
      </c>
      <c r="X7690">
        <v>0</v>
      </c>
      <c r="Y7690">
        <v>0</v>
      </c>
      <c r="Z7690">
        <v>0</v>
      </c>
    </row>
    <row r="7691" spans="1:26" x14ac:dyDescent="0.3">
      <c r="A7691">
        <v>2780686</v>
      </c>
      <c r="B7691">
        <v>2</v>
      </c>
      <c r="C7691" t="s">
        <v>76</v>
      </c>
      <c r="D7691" t="s">
        <v>80</v>
      </c>
      <c r="E7691" t="s">
        <v>163</v>
      </c>
      <c r="F7691" t="s">
        <v>20952</v>
      </c>
      <c r="G7691" t="s">
        <v>2917</v>
      </c>
      <c r="H7691" t="s">
        <v>47</v>
      </c>
      <c r="I7691" t="s">
        <v>129</v>
      </c>
      <c r="J7691" t="s">
        <v>130</v>
      </c>
      <c r="K7691" t="s">
        <v>131</v>
      </c>
      <c r="L7691" t="s">
        <v>20944</v>
      </c>
      <c r="M7691" t="s">
        <v>20953</v>
      </c>
      <c r="N7691">
        <v>0.63888888799999999</v>
      </c>
      <c r="O7691">
        <v>1</v>
      </c>
      <c r="P7691">
        <v>13447</v>
      </c>
      <c r="Q7691">
        <v>0</v>
      </c>
      <c r="R7691">
        <v>0</v>
      </c>
      <c r="S7691">
        <v>0</v>
      </c>
      <c r="T7691">
        <v>0</v>
      </c>
      <c r="U7691">
        <v>0.63888900000000004</v>
      </c>
      <c r="V7691">
        <v>8591.1388769999994</v>
      </c>
      <c r="W7691">
        <v>0</v>
      </c>
      <c r="X7691">
        <v>0</v>
      </c>
      <c r="Y7691">
        <v>0</v>
      </c>
      <c r="Z7691">
        <v>0</v>
      </c>
    </row>
    <row r="7692" spans="1:26" x14ac:dyDescent="0.3">
      <c r="A7692">
        <v>2779861</v>
      </c>
      <c r="B7692">
        <v>1</v>
      </c>
      <c r="C7692" t="s">
        <v>76</v>
      </c>
      <c r="D7692" t="s">
        <v>99</v>
      </c>
      <c r="E7692" t="s">
        <v>158</v>
      </c>
      <c r="F7692" t="s">
        <v>20954</v>
      </c>
      <c r="G7692" t="s">
        <v>199</v>
      </c>
      <c r="H7692" t="s">
        <v>47</v>
      </c>
      <c r="I7692" t="s">
        <v>129</v>
      </c>
      <c r="J7692" t="s">
        <v>130</v>
      </c>
      <c r="K7692" t="s">
        <v>131</v>
      </c>
      <c r="L7692" t="s">
        <v>20941</v>
      </c>
      <c r="M7692" t="s">
        <v>20955</v>
      </c>
      <c r="N7692">
        <v>0.322222222</v>
      </c>
      <c r="O7692">
        <v>9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2.9</v>
      </c>
      <c r="V7692">
        <v>0</v>
      </c>
      <c r="W7692">
        <v>0</v>
      </c>
      <c r="X7692">
        <v>0</v>
      </c>
      <c r="Y7692">
        <v>0</v>
      </c>
      <c r="Z7692">
        <v>0</v>
      </c>
    </row>
    <row r="7693" spans="1:26" x14ac:dyDescent="0.3">
      <c r="A7693">
        <v>2779862</v>
      </c>
      <c r="B7693">
        <v>1</v>
      </c>
      <c r="C7693" t="s">
        <v>77</v>
      </c>
      <c r="D7693" t="s">
        <v>114</v>
      </c>
      <c r="E7693" t="s">
        <v>153</v>
      </c>
      <c r="F7693" t="s">
        <v>20956</v>
      </c>
      <c r="G7693" t="s">
        <v>155</v>
      </c>
      <c r="H7693" t="s">
        <v>46</v>
      </c>
      <c r="I7693" t="s">
        <v>129</v>
      </c>
      <c r="J7693" t="s">
        <v>130</v>
      </c>
      <c r="K7693" t="s">
        <v>131</v>
      </c>
      <c r="L7693" t="s">
        <v>20957</v>
      </c>
      <c r="M7693" t="s">
        <v>20958</v>
      </c>
      <c r="N7693">
        <v>2.954722222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1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2.9547219999999998</v>
      </c>
    </row>
    <row r="7694" spans="1:26" x14ac:dyDescent="0.3">
      <c r="A7694">
        <v>2780185</v>
      </c>
      <c r="B7694">
        <v>1</v>
      </c>
      <c r="C7694" t="s">
        <v>77</v>
      </c>
      <c r="D7694" t="s">
        <v>124</v>
      </c>
      <c r="E7694" t="s">
        <v>222</v>
      </c>
      <c r="F7694" t="s">
        <v>20959</v>
      </c>
      <c r="G7694" t="s">
        <v>199</v>
      </c>
      <c r="H7694" t="s">
        <v>47</v>
      </c>
      <c r="I7694" t="s">
        <v>129</v>
      </c>
      <c r="J7694" t="s">
        <v>130</v>
      </c>
      <c r="K7694" t="s">
        <v>131</v>
      </c>
      <c r="L7694" t="s">
        <v>20960</v>
      </c>
      <c r="M7694" t="s">
        <v>20961</v>
      </c>
      <c r="N7694">
        <v>0.67166666600000002</v>
      </c>
      <c r="O7694">
        <v>5</v>
      </c>
      <c r="P7694">
        <v>782</v>
      </c>
      <c r="Q7694">
        <v>0</v>
      </c>
      <c r="R7694">
        <v>0</v>
      </c>
      <c r="S7694">
        <v>0</v>
      </c>
      <c r="T7694">
        <v>0</v>
      </c>
      <c r="U7694">
        <v>3.358333</v>
      </c>
      <c r="V7694">
        <v>525.24333300000001</v>
      </c>
      <c r="W7694">
        <v>0</v>
      </c>
      <c r="X7694">
        <v>0</v>
      </c>
      <c r="Y7694">
        <v>0</v>
      </c>
      <c r="Z7694">
        <v>0</v>
      </c>
    </row>
    <row r="7695" spans="1:26" x14ac:dyDescent="0.3">
      <c r="A7695">
        <v>2779868</v>
      </c>
      <c r="B7695">
        <v>1</v>
      </c>
      <c r="C7695" t="s">
        <v>76</v>
      </c>
      <c r="D7695" t="s">
        <v>78</v>
      </c>
      <c r="E7695" t="s">
        <v>153</v>
      </c>
      <c r="F7695" t="s">
        <v>20650</v>
      </c>
      <c r="G7695" t="s">
        <v>249</v>
      </c>
      <c r="H7695" t="s">
        <v>46</v>
      </c>
      <c r="I7695" t="s">
        <v>129</v>
      </c>
      <c r="J7695" t="s">
        <v>130</v>
      </c>
      <c r="K7695" t="s">
        <v>131</v>
      </c>
      <c r="L7695" t="s">
        <v>20962</v>
      </c>
      <c r="M7695" t="s">
        <v>20963</v>
      </c>
      <c r="N7695">
        <v>1.0141666659999999</v>
      </c>
      <c r="O7695">
        <v>0</v>
      </c>
      <c r="P7695">
        <v>1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1.014167</v>
      </c>
      <c r="W7695">
        <v>0</v>
      </c>
      <c r="X7695">
        <v>0</v>
      </c>
      <c r="Y7695">
        <v>0</v>
      </c>
      <c r="Z7695">
        <v>0</v>
      </c>
    </row>
    <row r="7696" spans="1:26" x14ac:dyDescent="0.3">
      <c r="A7696">
        <v>2779869</v>
      </c>
      <c r="B7696">
        <v>1</v>
      </c>
      <c r="C7696" t="s">
        <v>76</v>
      </c>
      <c r="D7696" t="s">
        <v>88</v>
      </c>
      <c r="E7696" t="s">
        <v>126</v>
      </c>
      <c r="F7696" t="s">
        <v>20964</v>
      </c>
      <c r="G7696" t="s">
        <v>128</v>
      </c>
      <c r="H7696" t="s">
        <v>46</v>
      </c>
      <c r="I7696" t="s">
        <v>129</v>
      </c>
      <c r="J7696" t="s">
        <v>130</v>
      </c>
      <c r="K7696" t="s">
        <v>131</v>
      </c>
      <c r="L7696" t="s">
        <v>20965</v>
      </c>
      <c r="M7696" t="s">
        <v>20966</v>
      </c>
      <c r="N7696">
        <v>0.61472222200000004</v>
      </c>
      <c r="O7696">
        <v>0</v>
      </c>
      <c r="P7696">
        <v>120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73.766666999999998</v>
      </c>
      <c r="W7696">
        <v>0</v>
      </c>
      <c r="X7696">
        <v>0</v>
      </c>
      <c r="Y7696">
        <v>0</v>
      </c>
      <c r="Z7696">
        <v>0</v>
      </c>
    </row>
    <row r="7697" spans="1:26" x14ac:dyDescent="0.3">
      <c r="A7697">
        <v>2779874</v>
      </c>
      <c r="B7697">
        <v>1</v>
      </c>
      <c r="C7697" t="s">
        <v>76</v>
      </c>
      <c r="D7697" t="s">
        <v>92</v>
      </c>
      <c r="E7697" t="s">
        <v>153</v>
      </c>
      <c r="F7697" t="s">
        <v>20967</v>
      </c>
      <c r="G7697" t="s">
        <v>578</v>
      </c>
      <c r="H7697" t="s">
        <v>46</v>
      </c>
      <c r="I7697" t="s">
        <v>129</v>
      </c>
      <c r="J7697" t="s">
        <v>15</v>
      </c>
      <c r="K7697" t="s">
        <v>131</v>
      </c>
      <c r="L7697" t="s">
        <v>20968</v>
      </c>
      <c r="M7697" t="s">
        <v>20969</v>
      </c>
      <c r="N7697">
        <v>4.3777777770000004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2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8.7555560000000003</v>
      </c>
    </row>
    <row r="7698" spans="1:26" x14ac:dyDescent="0.3">
      <c r="A7698">
        <v>2779891</v>
      </c>
      <c r="B7698">
        <v>1</v>
      </c>
      <c r="C7698" t="s">
        <v>77</v>
      </c>
      <c r="D7698" t="s">
        <v>119</v>
      </c>
      <c r="E7698" t="s">
        <v>126</v>
      </c>
      <c r="F7698" t="s">
        <v>1958</v>
      </c>
      <c r="G7698" t="s">
        <v>128</v>
      </c>
      <c r="H7698" t="s">
        <v>46</v>
      </c>
      <c r="I7698" t="s">
        <v>129</v>
      </c>
      <c r="J7698" t="s">
        <v>130</v>
      </c>
      <c r="K7698" t="s">
        <v>131</v>
      </c>
      <c r="L7698" t="s">
        <v>20970</v>
      </c>
      <c r="M7698" t="s">
        <v>20971</v>
      </c>
      <c r="N7698">
        <v>1.228888888</v>
      </c>
      <c r="O7698">
        <v>0</v>
      </c>
      <c r="P7698">
        <v>82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100.768889</v>
      </c>
      <c r="W7698">
        <v>0</v>
      </c>
      <c r="X7698">
        <v>0</v>
      </c>
      <c r="Y7698">
        <v>0</v>
      </c>
      <c r="Z7698">
        <v>0</v>
      </c>
    </row>
    <row r="7699" spans="1:26" x14ac:dyDescent="0.3">
      <c r="A7699">
        <v>2780686</v>
      </c>
      <c r="B7699">
        <v>3</v>
      </c>
      <c r="C7699" t="s">
        <v>76</v>
      </c>
      <c r="D7699" t="s">
        <v>80</v>
      </c>
      <c r="E7699" t="s">
        <v>163</v>
      </c>
      <c r="F7699" t="s">
        <v>20972</v>
      </c>
      <c r="G7699" t="s">
        <v>2917</v>
      </c>
      <c r="H7699" t="s">
        <v>47</v>
      </c>
      <c r="I7699" t="s">
        <v>129</v>
      </c>
      <c r="J7699" t="s">
        <v>130</v>
      </c>
      <c r="K7699" t="s">
        <v>131</v>
      </c>
      <c r="L7699" t="s">
        <v>20953</v>
      </c>
      <c r="M7699" t="s">
        <v>20973</v>
      </c>
      <c r="N7699">
        <v>1.06</v>
      </c>
      <c r="O7699">
        <v>0</v>
      </c>
      <c r="P7699">
        <v>5438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5764.28</v>
      </c>
      <c r="W7699">
        <v>0</v>
      </c>
      <c r="X7699">
        <v>0</v>
      </c>
      <c r="Y7699">
        <v>0</v>
      </c>
      <c r="Z7699">
        <v>0</v>
      </c>
    </row>
    <row r="7700" spans="1:26" x14ac:dyDescent="0.3">
      <c r="A7700">
        <v>2779882</v>
      </c>
      <c r="B7700">
        <v>1</v>
      </c>
      <c r="C7700" t="s">
        <v>76</v>
      </c>
      <c r="D7700" t="s">
        <v>101</v>
      </c>
      <c r="E7700" t="s">
        <v>167</v>
      </c>
      <c r="F7700" t="s">
        <v>20974</v>
      </c>
      <c r="G7700" t="s">
        <v>160</v>
      </c>
      <c r="H7700" t="s">
        <v>46</v>
      </c>
      <c r="I7700" t="s">
        <v>129</v>
      </c>
      <c r="J7700" t="s">
        <v>130</v>
      </c>
      <c r="K7700" t="s">
        <v>131</v>
      </c>
      <c r="L7700" t="s">
        <v>20975</v>
      </c>
      <c r="M7700" t="s">
        <v>20976</v>
      </c>
      <c r="N7700">
        <v>1.205833333</v>
      </c>
      <c r="O7700">
        <v>0</v>
      </c>
      <c r="P7700">
        <v>488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588.44666700000005</v>
      </c>
      <c r="W7700">
        <v>0</v>
      </c>
      <c r="X7700">
        <v>0</v>
      </c>
      <c r="Y7700">
        <v>0</v>
      </c>
      <c r="Z7700">
        <v>0</v>
      </c>
    </row>
    <row r="7701" spans="1:26" x14ac:dyDescent="0.3">
      <c r="A7701">
        <v>2779897</v>
      </c>
      <c r="B7701">
        <v>1</v>
      </c>
      <c r="C7701" t="s">
        <v>76</v>
      </c>
      <c r="D7701" t="s">
        <v>79</v>
      </c>
      <c r="E7701" t="s">
        <v>163</v>
      </c>
      <c r="F7701" t="s">
        <v>15584</v>
      </c>
      <c r="G7701" t="s">
        <v>348</v>
      </c>
      <c r="H7701" t="s">
        <v>47</v>
      </c>
      <c r="I7701" t="s">
        <v>129</v>
      </c>
      <c r="J7701" t="s">
        <v>130</v>
      </c>
      <c r="K7701" t="s">
        <v>142</v>
      </c>
      <c r="L7701" t="s">
        <v>20977</v>
      </c>
      <c r="M7701" t="s">
        <v>20978</v>
      </c>
      <c r="N7701">
        <v>2.9441666660000001</v>
      </c>
      <c r="O7701">
        <v>1</v>
      </c>
      <c r="P7701">
        <v>2</v>
      </c>
      <c r="Q7701">
        <v>0</v>
      </c>
      <c r="R7701">
        <v>0</v>
      </c>
      <c r="S7701">
        <v>0</v>
      </c>
      <c r="T7701">
        <v>0</v>
      </c>
      <c r="U7701">
        <v>2.9441670000000002</v>
      </c>
      <c r="V7701">
        <v>5.8883330000000003</v>
      </c>
      <c r="W7701">
        <v>0</v>
      </c>
      <c r="X7701">
        <v>0</v>
      </c>
      <c r="Y7701">
        <v>0</v>
      </c>
      <c r="Z7701">
        <v>0</v>
      </c>
    </row>
    <row r="7702" spans="1:26" x14ac:dyDescent="0.3">
      <c r="A7702">
        <v>2779902</v>
      </c>
      <c r="B7702">
        <v>1</v>
      </c>
      <c r="C7702" t="s">
        <v>77</v>
      </c>
      <c r="D7702" t="s">
        <v>124</v>
      </c>
      <c r="E7702" t="s">
        <v>163</v>
      </c>
      <c r="F7702" t="s">
        <v>13397</v>
      </c>
      <c r="G7702" t="s">
        <v>264</v>
      </c>
      <c r="H7702" t="s">
        <v>47</v>
      </c>
      <c r="I7702" t="s">
        <v>129</v>
      </c>
      <c r="J7702" t="s">
        <v>130</v>
      </c>
      <c r="K7702" t="s">
        <v>131</v>
      </c>
      <c r="L7702" t="s">
        <v>20979</v>
      </c>
      <c r="M7702" t="s">
        <v>20980</v>
      </c>
      <c r="N7702">
        <v>3.9563888880000002</v>
      </c>
      <c r="O7702">
        <v>2</v>
      </c>
      <c r="P7702">
        <v>351</v>
      </c>
      <c r="Q7702">
        <v>0</v>
      </c>
      <c r="R7702">
        <v>0</v>
      </c>
      <c r="S7702">
        <v>0</v>
      </c>
      <c r="T7702">
        <v>0</v>
      </c>
      <c r="U7702">
        <v>7.9127780000000003</v>
      </c>
      <c r="V7702">
        <v>1388.6925000000001</v>
      </c>
      <c r="W7702">
        <v>0</v>
      </c>
      <c r="X7702">
        <v>0</v>
      </c>
      <c r="Y7702">
        <v>0</v>
      </c>
      <c r="Z7702">
        <v>0</v>
      </c>
    </row>
    <row r="7703" spans="1:26" x14ac:dyDescent="0.3">
      <c r="A7703">
        <v>2779903</v>
      </c>
      <c r="B7703">
        <v>1</v>
      </c>
      <c r="C7703" t="s">
        <v>76</v>
      </c>
      <c r="D7703" t="s">
        <v>82</v>
      </c>
      <c r="E7703" t="s">
        <v>126</v>
      </c>
      <c r="F7703" t="s">
        <v>20590</v>
      </c>
      <c r="G7703" t="s">
        <v>128</v>
      </c>
      <c r="H7703" t="s">
        <v>46</v>
      </c>
      <c r="I7703" t="s">
        <v>129</v>
      </c>
      <c r="J7703" t="s">
        <v>130</v>
      </c>
      <c r="K7703" t="s">
        <v>131</v>
      </c>
      <c r="L7703" t="s">
        <v>20981</v>
      </c>
      <c r="M7703" t="s">
        <v>20982</v>
      </c>
      <c r="N7703">
        <v>0.95388888800000005</v>
      </c>
      <c r="O7703">
        <v>0</v>
      </c>
      <c r="P7703">
        <v>189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180.285</v>
      </c>
      <c r="W7703">
        <v>0</v>
      </c>
      <c r="X7703">
        <v>0</v>
      </c>
      <c r="Y7703">
        <v>0</v>
      </c>
      <c r="Z7703">
        <v>0</v>
      </c>
    </row>
    <row r="7704" spans="1:26" x14ac:dyDescent="0.3">
      <c r="A7704">
        <v>2779909</v>
      </c>
      <c r="B7704">
        <v>1</v>
      </c>
      <c r="C7704" t="s">
        <v>77</v>
      </c>
      <c r="D7704" t="s">
        <v>119</v>
      </c>
      <c r="E7704" t="s">
        <v>163</v>
      </c>
      <c r="F7704" t="s">
        <v>386</v>
      </c>
      <c r="G7704" t="s">
        <v>199</v>
      </c>
      <c r="H7704" t="s">
        <v>47</v>
      </c>
      <c r="I7704" t="s">
        <v>129</v>
      </c>
      <c r="J7704" t="s">
        <v>130</v>
      </c>
      <c r="K7704" t="s">
        <v>131</v>
      </c>
      <c r="L7704" t="s">
        <v>20983</v>
      </c>
      <c r="M7704" t="s">
        <v>20984</v>
      </c>
      <c r="N7704">
        <v>4.6775000000000002</v>
      </c>
      <c r="O7704">
        <v>126</v>
      </c>
      <c r="P7704">
        <v>180</v>
      </c>
      <c r="Q7704">
        <v>0</v>
      </c>
      <c r="R7704">
        <v>0</v>
      </c>
      <c r="S7704">
        <v>0</v>
      </c>
      <c r="T7704">
        <v>0</v>
      </c>
      <c r="U7704">
        <v>589.36500000000001</v>
      </c>
      <c r="V7704">
        <v>841.95</v>
      </c>
      <c r="W7704">
        <v>0</v>
      </c>
      <c r="X7704">
        <v>0</v>
      </c>
      <c r="Y7704">
        <v>0</v>
      </c>
      <c r="Z7704">
        <v>0</v>
      </c>
    </row>
    <row r="7705" spans="1:26" x14ac:dyDescent="0.3">
      <c r="A7705">
        <v>2779929</v>
      </c>
      <c r="B7705">
        <v>1</v>
      </c>
      <c r="C7705" t="s">
        <v>76</v>
      </c>
      <c r="D7705" t="s">
        <v>88</v>
      </c>
      <c r="E7705" t="s">
        <v>126</v>
      </c>
      <c r="F7705" t="s">
        <v>8380</v>
      </c>
      <c r="G7705" t="s">
        <v>371</v>
      </c>
      <c r="H7705" t="s">
        <v>46</v>
      </c>
      <c r="I7705" t="s">
        <v>129</v>
      </c>
      <c r="J7705" t="s">
        <v>130</v>
      </c>
      <c r="K7705" t="s">
        <v>131</v>
      </c>
      <c r="L7705" t="s">
        <v>20985</v>
      </c>
      <c r="M7705" t="s">
        <v>20986</v>
      </c>
      <c r="N7705">
        <v>0.85833333300000003</v>
      </c>
      <c r="O7705">
        <v>0</v>
      </c>
      <c r="P7705">
        <v>53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45.491667</v>
      </c>
      <c r="W7705">
        <v>0</v>
      </c>
      <c r="X7705">
        <v>0</v>
      </c>
      <c r="Y7705">
        <v>0</v>
      </c>
      <c r="Z7705">
        <v>0</v>
      </c>
    </row>
    <row r="7706" spans="1:26" x14ac:dyDescent="0.3">
      <c r="A7706">
        <v>2779921</v>
      </c>
      <c r="B7706">
        <v>1</v>
      </c>
      <c r="C7706" t="s">
        <v>76</v>
      </c>
      <c r="D7706" t="s">
        <v>84</v>
      </c>
      <c r="E7706" t="s">
        <v>167</v>
      </c>
      <c r="F7706" t="s">
        <v>19972</v>
      </c>
      <c r="G7706" t="s">
        <v>160</v>
      </c>
      <c r="H7706" t="s">
        <v>46</v>
      </c>
      <c r="I7706" t="s">
        <v>129</v>
      </c>
      <c r="J7706" t="s">
        <v>130</v>
      </c>
      <c r="K7706" t="s">
        <v>131</v>
      </c>
      <c r="L7706" t="s">
        <v>20987</v>
      </c>
      <c r="M7706" t="s">
        <v>20988</v>
      </c>
      <c r="N7706">
        <v>0.56722222200000005</v>
      </c>
      <c r="O7706">
        <v>0</v>
      </c>
      <c r="P7706">
        <v>871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494.05055499999997</v>
      </c>
      <c r="W7706">
        <v>0</v>
      </c>
      <c r="X7706">
        <v>0</v>
      </c>
      <c r="Y7706">
        <v>0</v>
      </c>
      <c r="Z7706">
        <v>0</v>
      </c>
    </row>
    <row r="7707" spans="1:26" x14ac:dyDescent="0.3">
      <c r="A7707">
        <v>2779922</v>
      </c>
      <c r="B7707">
        <v>1</v>
      </c>
      <c r="C7707" t="s">
        <v>77</v>
      </c>
      <c r="D7707" t="s">
        <v>115</v>
      </c>
      <c r="E7707" t="s">
        <v>126</v>
      </c>
      <c r="F7707" t="s">
        <v>20989</v>
      </c>
      <c r="G7707" t="s">
        <v>160</v>
      </c>
      <c r="H7707" t="s">
        <v>46</v>
      </c>
      <c r="I7707" t="s">
        <v>129</v>
      </c>
      <c r="J7707" t="s">
        <v>130</v>
      </c>
      <c r="K7707" t="s">
        <v>131</v>
      </c>
      <c r="L7707" t="s">
        <v>20990</v>
      </c>
      <c r="M7707" t="s">
        <v>20991</v>
      </c>
      <c r="N7707">
        <v>0.83972222200000002</v>
      </c>
      <c r="O7707">
        <v>0</v>
      </c>
      <c r="P7707">
        <v>0</v>
      </c>
      <c r="Q7707">
        <v>0</v>
      </c>
      <c r="R7707">
        <v>112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94.048889000000003</v>
      </c>
      <c r="Y7707">
        <v>0</v>
      </c>
      <c r="Z7707">
        <v>0</v>
      </c>
    </row>
    <row r="7708" spans="1:26" x14ac:dyDescent="0.3">
      <c r="A7708">
        <v>2779868</v>
      </c>
      <c r="B7708">
        <v>2</v>
      </c>
      <c r="C7708" t="s">
        <v>76</v>
      </c>
      <c r="D7708" t="s">
        <v>78</v>
      </c>
      <c r="E7708" t="s">
        <v>167</v>
      </c>
      <c r="F7708" t="s">
        <v>20992</v>
      </c>
      <c r="G7708" t="s">
        <v>249</v>
      </c>
      <c r="H7708" t="s">
        <v>46</v>
      </c>
      <c r="I7708" t="s">
        <v>129</v>
      </c>
      <c r="J7708" t="s">
        <v>130</v>
      </c>
      <c r="K7708" t="s">
        <v>131</v>
      </c>
      <c r="L7708" t="s">
        <v>20963</v>
      </c>
      <c r="M7708" t="s">
        <v>20866</v>
      </c>
      <c r="N7708">
        <v>0.70277777699999999</v>
      </c>
      <c r="O7708">
        <v>0</v>
      </c>
      <c r="P7708">
        <v>806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566.43888800000002</v>
      </c>
      <c r="W7708">
        <v>0</v>
      </c>
      <c r="X7708">
        <v>0</v>
      </c>
      <c r="Y7708">
        <v>0</v>
      </c>
      <c r="Z7708">
        <v>0</v>
      </c>
    </row>
    <row r="7709" spans="1:26" x14ac:dyDescent="0.3">
      <c r="A7709">
        <v>2780035</v>
      </c>
      <c r="B7709">
        <v>1</v>
      </c>
      <c r="C7709" t="s">
        <v>76</v>
      </c>
      <c r="D7709" t="s">
        <v>80</v>
      </c>
      <c r="E7709" t="s">
        <v>163</v>
      </c>
      <c r="F7709" t="s">
        <v>20993</v>
      </c>
      <c r="G7709" t="s">
        <v>264</v>
      </c>
      <c r="H7709" t="s">
        <v>47</v>
      </c>
      <c r="I7709" t="s">
        <v>129</v>
      </c>
      <c r="J7709" t="s">
        <v>130</v>
      </c>
      <c r="K7709" t="s">
        <v>131</v>
      </c>
      <c r="L7709" t="s">
        <v>20994</v>
      </c>
      <c r="M7709" t="s">
        <v>20995</v>
      </c>
      <c r="N7709">
        <v>4.3952777770000004</v>
      </c>
      <c r="O7709">
        <v>0</v>
      </c>
      <c r="P7709">
        <v>212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931.79888900000003</v>
      </c>
      <c r="W7709">
        <v>0</v>
      </c>
      <c r="X7709">
        <v>0</v>
      </c>
      <c r="Y7709">
        <v>0</v>
      </c>
      <c r="Z7709">
        <v>0</v>
      </c>
    </row>
    <row r="7710" spans="1:26" x14ac:dyDescent="0.3">
      <c r="A7710">
        <v>2779950</v>
      </c>
      <c r="B7710">
        <v>1</v>
      </c>
      <c r="C7710" t="s">
        <v>76</v>
      </c>
      <c r="D7710" t="s">
        <v>78</v>
      </c>
      <c r="E7710" t="s">
        <v>153</v>
      </c>
      <c r="F7710" t="s">
        <v>20996</v>
      </c>
      <c r="G7710" t="s">
        <v>206</v>
      </c>
      <c r="H7710" t="s">
        <v>46</v>
      </c>
      <c r="I7710" t="s">
        <v>129</v>
      </c>
      <c r="J7710" t="s">
        <v>130</v>
      </c>
      <c r="K7710" t="s">
        <v>131</v>
      </c>
      <c r="L7710" t="s">
        <v>20997</v>
      </c>
      <c r="M7710" t="s">
        <v>20998</v>
      </c>
      <c r="N7710">
        <v>1.2052777770000001</v>
      </c>
      <c r="O7710">
        <v>0</v>
      </c>
      <c r="P7710">
        <v>18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21.695</v>
      </c>
      <c r="W7710">
        <v>0</v>
      </c>
      <c r="X7710">
        <v>0</v>
      </c>
      <c r="Y7710">
        <v>0</v>
      </c>
      <c r="Z7710">
        <v>0</v>
      </c>
    </row>
    <row r="7711" spans="1:26" x14ac:dyDescent="0.3">
      <c r="A7711">
        <v>2779942</v>
      </c>
      <c r="B7711">
        <v>1</v>
      </c>
      <c r="C7711" t="s">
        <v>77</v>
      </c>
      <c r="D7711" t="s">
        <v>116</v>
      </c>
      <c r="E7711" t="s">
        <v>158</v>
      </c>
      <c r="F7711" t="s">
        <v>6132</v>
      </c>
      <c r="G7711" t="s">
        <v>199</v>
      </c>
      <c r="H7711" t="s">
        <v>47</v>
      </c>
      <c r="I7711" t="s">
        <v>129</v>
      </c>
      <c r="J7711" t="s">
        <v>130</v>
      </c>
      <c r="K7711" t="s">
        <v>131</v>
      </c>
      <c r="L7711" t="s">
        <v>20999</v>
      </c>
      <c r="M7711" t="s">
        <v>21000</v>
      </c>
      <c r="N7711">
        <v>0.49888888799999997</v>
      </c>
      <c r="O7711">
        <v>76</v>
      </c>
      <c r="P7711">
        <v>32</v>
      </c>
      <c r="Q7711">
        <v>0</v>
      </c>
      <c r="R7711">
        <v>0</v>
      </c>
      <c r="S7711">
        <v>0</v>
      </c>
      <c r="T7711">
        <v>0</v>
      </c>
      <c r="U7711">
        <v>37.915554999999998</v>
      </c>
      <c r="V7711">
        <v>15.964444</v>
      </c>
      <c r="W7711">
        <v>0</v>
      </c>
      <c r="X7711">
        <v>0</v>
      </c>
      <c r="Y7711">
        <v>0</v>
      </c>
      <c r="Z7711">
        <v>0</v>
      </c>
    </row>
    <row r="7712" spans="1:26" x14ac:dyDescent="0.3">
      <c r="A7712">
        <v>2779945</v>
      </c>
      <c r="B7712">
        <v>1</v>
      </c>
      <c r="C7712" t="s">
        <v>77</v>
      </c>
      <c r="D7712" t="s">
        <v>114</v>
      </c>
      <c r="E7712" t="s">
        <v>163</v>
      </c>
      <c r="F7712" t="s">
        <v>20577</v>
      </c>
      <c r="G7712" t="s">
        <v>264</v>
      </c>
      <c r="H7712" t="s">
        <v>47</v>
      </c>
      <c r="I7712" t="s">
        <v>129</v>
      </c>
      <c r="J7712" t="s">
        <v>130</v>
      </c>
      <c r="K7712" t="s">
        <v>131</v>
      </c>
      <c r="L7712" t="s">
        <v>21001</v>
      </c>
      <c r="M7712" t="s">
        <v>21002</v>
      </c>
      <c r="N7712">
        <v>2.5108333329999999</v>
      </c>
      <c r="O7712">
        <v>0</v>
      </c>
      <c r="P7712">
        <v>0</v>
      </c>
      <c r="Q7712">
        <v>0</v>
      </c>
      <c r="R7712">
        <v>0</v>
      </c>
      <c r="S7712">
        <v>5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12.554167</v>
      </c>
      <c r="Z7712">
        <v>0</v>
      </c>
    </row>
    <row r="7713" spans="1:26" x14ac:dyDescent="0.3">
      <c r="A7713">
        <v>2779949</v>
      </c>
      <c r="B7713">
        <v>1</v>
      </c>
      <c r="C7713" t="s">
        <v>77</v>
      </c>
      <c r="D7713" t="s">
        <v>108</v>
      </c>
      <c r="E7713" t="s">
        <v>126</v>
      </c>
      <c r="F7713" t="s">
        <v>21003</v>
      </c>
      <c r="G7713" t="s">
        <v>128</v>
      </c>
      <c r="H7713" t="s">
        <v>46</v>
      </c>
      <c r="I7713" t="s">
        <v>129</v>
      </c>
      <c r="J7713" t="s">
        <v>130</v>
      </c>
      <c r="K7713" t="s">
        <v>131</v>
      </c>
      <c r="L7713" t="s">
        <v>21004</v>
      </c>
      <c r="M7713" t="s">
        <v>21005</v>
      </c>
      <c r="N7713">
        <v>0.48361111099999998</v>
      </c>
      <c r="O7713">
        <v>0</v>
      </c>
      <c r="P7713">
        <v>58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28.049444000000001</v>
      </c>
      <c r="W7713">
        <v>0</v>
      </c>
      <c r="X7713">
        <v>0</v>
      </c>
      <c r="Y7713">
        <v>0</v>
      </c>
      <c r="Z7713">
        <v>0</v>
      </c>
    </row>
    <row r="7714" spans="1:26" x14ac:dyDescent="0.3">
      <c r="A7714">
        <v>2779963</v>
      </c>
      <c r="B7714">
        <v>1</v>
      </c>
      <c r="C7714" t="s">
        <v>76</v>
      </c>
      <c r="D7714" t="s">
        <v>103</v>
      </c>
      <c r="E7714" t="s">
        <v>126</v>
      </c>
      <c r="F7714" t="s">
        <v>21006</v>
      </c>
      <c r="G7714" t="s">
        <v>128</v>
      </c>
      <c r="H7714" t="s">
        <v>46</v>
      </c>
      <c r="I7714" t="s">
        <v>129</v>
      </c>
      <c r="J7714" t="s">
        <v>130</v>
      </c>
      <c r="K7714" t="s">
        <v>131</v>
      </c>
      <c r="L7714" t="s">
        <v>21007</v>
      </c>
      <c r="M7714" t="s">
        <v>21008</v>
      </c>
      <c r="N7714">
        <v>3.83</v>
      </c>
      <c r="O7714">
        <v>0</v>
      </c>
      <c r="P7714">
        <v>0</v>
      </c>
      <c r="Q7714">
        <v>0</v>
      </c>
      <c r="R7714">
        <v>41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157.03</v>
      </c>
      <c r="Y7714">
        <v>0</v>
      </c>
      <c r="Z7714">
        <v>0</v>
      </c>
    </row>
    <row r="7715" spans="1:26" x14ac:dyDescent="0.3">
      <c r="A7715">
        <v>2779973</v>
      </c>
      <c r="B7715">
        <v>1</v>
      </c>
      <c r="C7715" t="s">
        <v>77</v>
      </c>
      <c r="D7715" t="s">
        <v>119</v>
      </c>
      <c r="E7715" t="s">
        <v>126</v>
      </c>
      <c r="F7715" t="s">
        <v>21009</v>
      </c>
      <c r="G7715" t="s">
        <v>128</v>
      </c>
      <c r="H7715" t="s">
        <v>46</v>
      </c>
      <c r="I7715" t="s">
        <v>129</v>
      </c>
      <c r="J7715" t="s">
        <v>130</v>
      </c>
      <c r="K7715" t="s">
        <v>131</v>
      </c>
      <c r="L7715" t="s">
        <v>21010</v>
      </c>
      <c r="M7715" t="s">
        <v>21011</v>
      </c>
      <c r="N7715">
        <v>0.53555555499999996</v>
      </c>
      <c r="O7715">
        <v>0</v>
      </c>
      <c r="P7715">
        <v>192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102.826667</v>
      </c>
      <c r="W7715">
        <v>0</v>
      </c>
      <c r="X7715">
        <v>0</v>
      </c>
      <c r="Y7715">
        <v>0</v>
      </c>
      <c r="Z7715">
        <v>0</v>
      </c>
    </row>
    <row r="7716" spans="1:26" x14ac:dyDescent="0.3">
      <c r="A7716">
        <v>2779965</v>
      </c>
      <c r="B7716">
        <v>1</v>
      </c>
      <c r="C7716" t="s">
        <v>76</v>
      </c>
      <c r="D7716" t="s">
        <v>84</v>
      </c>
      <c r="E7716" t="s">
        <v>167</v>
      </c>
      <c r="F7716" t="s">
        <v>20157</v>
      </c>
      <c r="G7716" t="s">
        <v>160</v>
      </c>
      <c r="H7716" t="s">
        <v>46</v>
      </c>
      <c r="I7716" t="s">
        <v>129</v>
      </c>
      <c r="J7716" t="s">
        <v>130</v>
      </c>
      <c r="K7716" t="s">
        <v>131</v>
      </c>
      <c r="L7716" t="s">
        <v>21012</v>
      </c>
      <c r="M7716" t="s">
        <v>21013</v>
      </c>
      <c r="N7716">
        <v>0.58805555499999995</v>
      </c>
      <c r="O7716">
        <v>0</v>
      </c>
      <c r="P7716">
        <v>751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441.62972200000002</v>
      </c>
      <c r="W7716">
        <v>0</v>
      </c>
      <c r="X7716">
        <v>0</v>
      </c>
      <c r="Y7716">
        <v>0</v>
      </c>
      <c r="Z7716">
        <v>0</v>
      </c>
    </row>
    <row r="7717" spans="1:26" x14ac:dyDescent="0.3">
      <c r="A7717">
        <v>2779972</v>
      </c>
      <c r="B7717">
        <v>1</v>
      </c>
      <c r="C7717" t="s">
        <v>77</v>
      </c>
      <c r="D7717" t="s">
        <v>108</v>
      </c>
      <c r="E7717" t="s">
        <v>153</v>
      </c>
      <c r="F7717" t="s">
        <v>21014</v>
      </c>
      <c r="G7717" t="s">
        <v>249</v>
      </c>
      <c r="H7717" t="s">
        <v>46</v>
      </c>
      <c r="I7717" t="s">
        <v>129</v>
      </c>
      <c r="J7717" t="s">
        <v>130</v>
      </c>
      <c r="K7717" t="s">
        <v>131</v>
      </c>
      <c r="L7717" t="s">
        <v>21015</v>
      </c>
      <c r="M7717" t="s">
        <v>21016</v>
      </c>
      <c r="N7717">
        <v>1.6472222219999999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1.647222</v>
      </c>
      <c r="W7717">
        <v>0</v>
      </c>
      <c r="X7717">
        <v>0</v>
      </c>
      <c r="Y7717">
        <v>0</v>
      </c>
      <c r="Z7717">
        <v>0</v>
      </c>
    </row>
    <row r="7718" spans="1:26" x14ac:dyDescent="0.3">
      <c r="A7718">
        <v>2779970</v>
      </c>
      <c r="B7718">
        <v>1</v>
      </c>
      <c r="C7718" t="s">
        <v>77</v>
      </c>
      <c r="D7718" t="s">
        <v>114</v>
      </c>
      <c r="E7718" t="s">
        <v>163</v>
      </c>
      <c r="F7718" t="s">
        <v>21017</v>
      </c>
      <c r="G7718" t="s">
        <v>1072</v>
      </c>
      <c r="H7718" t="s">
        <v>47</v>
      </c>
      <c r="I7718" t="s">
        <v>129</v>
      </c>
      <c r="J7718" t="s">
        <v>130</v>
      </c>
      <c r="K7718" t="s">
        <v>131</v>
      </c>
      <c r="L7718" t="s">
        <v>21018</v>
      </c>
      <c r="M7718" t="s">
        <v>21019</v>
      </c>
      <c r="N7718">
        <v>2.5305555549999998</v>
      </c>
      <c r="O7718">
        <v>0</v>
      </c>
      <c r="P7718">
        <v>864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2186.4</v>
      </c>
      <c r="W7718">
        <v>0</v>
      </c>
      <c r="X7718">
        <v>0</v>
      </c>
      <c r="Y7718">
        <v>0</v>
      </c>
      <c r="Z7718">
        <v>0</v>
      </c>
    </row>
    <row r="7719" spans="1:26" x14ac:dyDescent="0.3">
      <c r="A7719">
        <v>2779922</v>
      </c>
      <c r="B7719">
        <v>2</v>
      </c>
      <c r="C7719" t="s">
        <v>77</v>
      </c>
      <c r="D7719" t="s">
        <v>115</v>
      </c>
      <c r="E7719" t="s">
        <v>167</v>
      </c>
      <c r="F7719" t="s">
        <v>21020</v>
      </c>
      <c r="G7719" t="s">
        <v>160</v>
      </c>
      <c r="H7719" t="s">
        <v>46</v>
      </c>
      <c r="I7719" t="s">
        <v>129</v>
      </c>
      <c r="J7719" t="s">
        <v>130</v>
      </c>
      <c r="K7719" t="s">
        <v>131</v>
      </c>
      <c r="L7719" t="s">
        <v>20991</v>
      </c>
      <c r="M7719" t="s">
        <v>21021</v>
      </c>
      <c r="N7719">
        <v>8.3333332999999996E-2</v>
      </c>
      <c r="O7719">
        <v>0</v>
      </c>
      <c r="P7719">
        <v>0</v>
      </c>
      <c r="Q7719">
        <v>0</v>
      </c>
      <c r="R7719">
        <v>351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29.25</v>
      </c>
      <c r="Y7719">
        <v>0</v>
      </c>
      <c r="Z7719">
        <v>0</v>
      </c>
    </row>
    <row r="7720" spans="1:26" x14ac:dyDescent="0.3">
      <c r="A7720">
        <v>2779984</v>
      </c>
      <c r="B7720">
        <v>1</v>
      </c>
      <c r="C7720" t="s">
        <v>76</v>
      </c>
      <c r="D7720" t="s">
        <v>84</v>
      </c>
      <c r="E7720" t="s">
        <v>167</v>
      </c>
      <c r="F7720" t="s">
        <v>21022</v>
      </c>
      <c r="G7720" t="s">
        <v>160</v>
      </c>
      <c r="H7720" t="s">
        <v>46</v>
      </c>
      <c r="I7720" t="s">
        <v>129</v>
      </c>
      <c r="J7720" t="s">
        <v>130</v>
      </c>
      <c r="K7720" t="s">
        <v>131</v>
      </c>
      <c r="L7720" t="s">
        <v>21023</v>
      </c>
      <c r="M7720" t="s">
        <v>21024</v>
      </c>
      <c r="N7720">
        <v>0.33583333300000001</v>
      </c>
      <c r="O7720">
        <v>0</v>
      </c>
      <c r="P7720">
        <v>548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184.036666</v>
      </c>
      <c r="W7720">
        <v>0</v>
      </c>
      <c r="X7720">
        <v>0</v>
      </c>
      <c r="Y7720">
        <v>0</v>
      </c>
      <c r="Z7720">
        <v>0</v>
      </c>
    </row>
    <row r="7721" spans="1:26" x14ac:dyDescent="0.3">
      <c r="A7721">
        <v>2779991</v>
      </c>
      <c r="B7721">
        <v>1</v>
      </c>
      <c r="C7721" t="s">
        <v>76</v>
      </c>
      <c r="D7721" t="s">
        <v>99</v>
      </c>
      <c r="E7721" t="s">
        <v>163</v>
      </c>
      <c r="F7721" t="s">
        <v>21025</v>
      </c>
      <c r="G7721" t="s">
        <v>264</v>
      </c>
      <c r="H7721" t="s">
        <v>47</v>
      </c>
      <c r="I7721" t="s">
        <v>129</v>
      </c>
      <c r="J7721" t="s">
        <v>130</v>
      </c>
      <c r="K7721" t="s">
        <v>131</v>
      </c>
      <c r="L7721" t="s">
        <v>21026</v>
      </c>
      <c r="M7721" t="s">
        <v>21027</v>
      </c>
      <c r="N7721">
        <v>0.73305555499999997</v>
      </c>
      <c r="O7721">
        <v>1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0.73305600000000004</v>
      </c>
      <c r="V7721">
        <v>0</v>
      </c>
      <c r="W7721">
        <v>0</v>
      </c>
      <c r="X7721">
        <v>0</v>
      </c>
      <c r="Y7721">
        <v>0</v>
      </c>
      <c r="Z7721">
        <v>0</v>
      </c>
    </row>
    <row r="7722" spans="1:26" x14ac:dyDescent="0.3">
      <c r="A7722">
        <v>2779996</v>
      </c>
      <c r="B7722">
        <v>1</v>
      </c>
      <c r="C7722" t="s">
        <v>76</v>
      </c>
      <c r="D7722" t="s">
        <v>81</v>
      </c>
      <c r="E7722" t="s">
        <v>153</v>
      </c>
      <c r="F7722" t="s">
        <v>902</v>
      </c>
      <c r="G7722" t="s">
        <v>155</v>
      </c>
      <c r="H7722" t="s">
        <v>46</v>
      </c>
      <c r="I7722" t="s">
        <v>129</v>
      </c>
      <c r="J7722" t="s">
        <v>130</v>
      </c>
      <c r="K7722" t="s">
        <v>131</v>
      </c>
      <c r="L7722" t="s">
        <v>21028</v>
      </c>
      <c r="M7722" t="s">
        <v>21029</v>
      </c>
      <c r="N7722">
        <v>2.7661111109999998</v>
      </c>
      <c r="O7722">
        <v>0</v>
      </c>
      <c r="P7722">
        <v>9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24.895</v>
      </c>
      <c r="W7722">
        <v>0</v>
      </c>
      <c r="X7722">
        <v>0</v>
      </c>
      <c r="Y7722">
        <v>0</v>
      </c>
      <c r="Z7722">
        <v>0</v>
      </c>
    </row>
    <row r="7723" spans="1:26" x14ac:dyDescent="0.3">
      <c r="A7723">
        <v>2779999</v>
      </c>
      <c r="B7723">
        <v>1</v>
      </c>
      <c r="C7723" t="s">
        <v>77</v>
      </c>
      <c r="D7723" t="s">
        <v>108</v>
      </c>
      <c r="E7723" t="s">
        <v>167</v>
      </c>
      <c r="F7723" t="s">
        <v>21030</v>
      </c>
      <c r="G7723" t="s">
        <v>160</v>
      </c>
      <c r="H7723" t="s">
        <v>46</v>
      </c>
      <c r="I7723" t="s">
        <v>129</v>
      </c>
      <c r="J7723" t="s">
        <v>130</v>
      </c>
      <c r="K7723" t="s">
        <v>131</v>
      </c>
      <c r="L7723" t="s">
        <v>21031</v>
      </c>
      <c r="M7723" t="s">
        <v>21032</v>
      </c>
      <c r="N7723">
        <v>2.7991666660000001</v>
      </c>
      <c r="O7723">
        <v>0</v>
      </c>
      <c r="P7723">
        <v>1311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3669.7074990000001</v>
      </c>
      <c r="W7723">
        <v>0</v>
      </c>
      <c r="X7723">
        <v>0</v>
      </c>
      <c r="Y7723">
        <v>0</v>
      </c>
      <c r="Z7723">
        <v>0</v>
      </c>
    </row>
    <row r="7724" spans="1:26" x14ac:dyDescent="0.3">
      <c r="A7724">
        <v>2780006</v>
      </c>
      <c r="B7724">
        <v>1</v>
      </c>
      <c r="C7724" t="s">
        <v>76</v>
      </c>
      <c r="D7724" t="s">
        <v>80</v>
      </c>
      <c r="E7724" t="s">
        <v>153</v>
      </c>
      <c r="F7724" t="s">
        <v>21033</v>
      </c>
      <c r="G7724" t="s">
        <v>249</v>
      </c>
      <c r="H7724" t="s">
        <v>46</v>
      </c>
      <c r="I7724" t="s">
        <v>129</v>
      </c>
      <c r="J7724" t="s">
        <v>130</v>
      </c>
      <c r="K7724" t="s">
        <v>131</v>
      </c>
      <c r="L7724" t="s">
        <v>21034</v>
      </c>
      <c r="M7724" t="s">
        <v>21035</v>
      </c>
      <c r="N7724">
        <v>2.6997222220000001</v>
      </c>
      <c r="O7724">
        <v>0</v>
      </c>
      <c r="P7724">
        <v>2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5.3994439999999999</v>
      </c>
      <c r="W7724">
        <v>0</v>
      </c>
      <c r="X7724">
        <v>0</v>
      </c>
      <c r="Y7724">
        <v>0</v>
      </c>
      <c r="Z7724">
        <v>0</v>
      </c>
    </row>
    <row r="7725" spans="1:26" x14ac:dyDescent="0.3">
      <c r="A7725">
        <v>2779991</v>
      </c>
      <c r="B7725">
        <v>2</v>
      </c>
      <c r="C7725" t="s">
        <v>76</v>
      </c>
      <c r="D7725" t="s">
        <v>99</v>
      </c>
      <c r="E7725" t="s">
        <v>158</v>
      </c>
      <c r="F7725" t="s">
        <v>20954</v>
      </c>
      <c r="G7725" t="s">
        <v>264</v>
      </c>
      <c r="H7725" t="s">
        <v>47</v>
      </c>
      <c r="I7725" t="s">
        <v>129</v>
      </c>
      <c r="J7725" t="s">
        <v>130</v>
      </c>
      <c r="K7725" t="s">
        <v>131</v>
      </c>
      <c r="L7725" t="s">
        <v>21027</v>
      </c>
      <c r="M7725" t="s">
        <v>21036</v>
      </c>
      <c r="N7725">
        <v>0.53111111099999997</v>
      </c>
      <c r="O7725">
        <v>9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4.78</v>
      </c>
      <c r="V7725">
        <v>0</v>
      </c>
      <c r="W7725">
        <v>0</v>
      </c>
      <c r="X7725">
        <v>0</v>
      </c>
      <c r="Y7725">
        <v>0</v>
      </c>
      <c r="Z7725">
        <v>0</v>
      </c>
    </row>
    <row r="7726" spans="1:26" x14ac:dyDescent="0.3">
      <c r="A7726">
        <v>2780029</v>
      </c>
      <c r="B7726">
        <v>1</v>
      </c>
      <c r="C7726" t="s">
        <v>77</v>
      </c>
      <c r="D7726" t="s">
        <v>113</v>
      </c>
      <c r="E7726" t="s">
        <v>167</v>
      </c>
      <c r="F7726" t="s">
        <v>21037</v>
      </c>
      <c r="G7726" t="s">
        <v>160</v>
      </c>
      <c r="H7726" t="s">
        <v>46</v>
      </c>
      <c r="I7726" t="s">
        <v>129</v>
      </c>
      <c r="J7726" t="s">
        <v>130</v>
      </c>
      <c r="K7726" t="s">
        <v>131</v>
      </c>
      <c r="L7726" t="s">
        <v>21038</v>
      </c>
      <c r="M7726" t="s">
        <v>21039</v>
      </c>
      <c r="N7726">
        <v>0.49972222199999999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51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25.485833</v>
      </c>
    </row>
    <row r="7727" spans="1:26" x14ac:dyDescent="0.3">
      <c r="A7727">
        <v>2780030</v>
      </c>
      <c r="B7727">
        <v>1</v>
      </c>
      <c r="C7727" t="s">
        <v>76</v>
      </c>
      <c r="D7727" t="s">
        <v>97</v>
      </c>
      <c r="E7727" t="s">
        <v>126</v>
      </c>
      <c r="F7727" t="s">
        <v>21040</v>
      </c>
      <c r="G7727" t="s">
        <v>160</v>
      </c>
      <c r="H7727" t="s">
        <v>46</v>
      </c>
      <c r="I7727" t="s">
        <v>129</v>
      </c>
      <c r="J7727" t="s">
        <v>130</v>
      </c>
      <c r="K7727" t="s">
        <v>131</v>
      </c>
      <c r="L7727" t="s">
        <v>21041</v>
      </c>
      <c r="M7727" t="s">
        <v>21042</v>
      </c>
      <c r="N7727">
        <v>0.78083333300000002</v>
      </c>
      <c r="O7727">
        <v>0</v>
      </c>
      <c r="P7727">
        <v>106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82.768332999999998</v>
      </c>
      <c r="W7727">
        <v>0</v>
      </c>
      <c r="X7727">
        <v>0</v>
      </c>
      <c r="Y7727">
        <v>0</v>
      </c>
      <c r="Z7727">
        <v>0</v>
      </c>
    </row>
    <row r="7728" spans="1:26" x14ac:dyDescent="0.3">
      <c r="A7728">
        <v>2780040</v>
      </c>
      <c r="B7728">
        <v>1</v>
      </c>
      <c r="C7728" t="s">
        <v>76</v>
      </c>
      <c r="D7728" t="s">
        <v>92</v>
      </c>
      <c r="E7728" t="s">
        <v>153</v>
      </c>
      <c r="F7728" t="s">
        <v>21043</v>
      </c>
      <c r="G7728" t="s">
        <v>249</v>
      </c>
      <c r="H7728" t="s">
        <v>46</v>
      </c>
      <c r="I7728" t="s">
        <v>129</v>
      </c>
      <c r="J7728" t="s">
        <v>130</v>
      </c>
      <c r="K7728" t="s">
        <v>131</v>
      </c>
      <c r="L7728" t="s">
        <v>21044</v>
      </c>
      <c r="M7728" t="s">
        <v>21045</v>
      </c>
      <c r="N7728">
        <v>3.3863888879999999</v>
      </c>
      <c r="O7728">
        <v>0</v>
      </c>
      <c r="P7728">
        <v>0</v>
      </c>
      <c r="Q7728">
        <v>0</v>
      </c>
      <c r="R7728">
        <v>1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3.3863889999999999</v>
      </c>
      <c r="Y7728">
        <v>0</v>
      </c>
      <c r="Z7728">
        <v>0</v>
      </c>
    </row>
    <row r="7729" spans="1:26" x14ac:dyDescent="0.3">
      <c r="A7729">
        <v>2780041</v>
      </c>
      <c r="B7729">
        <v>1</v>
      </c>
      <c r="C7729" t="s">
        <v>76</v>
      </c>
      <c r="D7729" t="s">
        <v>90</v>
      </c>
      <c r="E7729" t="s">
        <v>153</v>
      </c>
      <c r="F7729" t="s">
        <v>21046</v>
      </c>
      <c r="G7729" t="s">
        <v>155</v>
      </c>
      <c r="H7729" t="s">
        <v>46</v>
      </c>
      <c r="I7729" t="s">
        <v>129</v>
      </c>
      <c r="J7729" t="s">
        <v>130</v>
      </c>
      <c r="K7729" t="s">
        <v>131</v>
      </c>
      <c r="L7729" t="s">
        <v>20946</v>
      </c>
      <c r="M7729" t="s">
        <v>21047</v>
      </c>
      <c r="N7729">
        <v>1.7705555550000001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1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1.770556</v>
      </c>
    </row>
    <row r="7730" spans="1:26" x14ac:dyDescent="0.3">
      <c r="A7730">
        <v>2780047</v>
      </c>
      <c r="B7730">
        <v>1</v>
      </c>
      <c r="C7730" t="s">
        <v>77</v>
      </c>
      <c r="D7730" t="s">
        <v>108</v>
      </c>
      <c r="E7730" t="s">
        <v>222</v>
      </c>
      <c r="F7730" t="s">
        <v>1597</v>
      </c>
      <c r="G7730" t="s">
        <v>199</v>
      </c>
      <c r="H7730" t="s">
        <v>47</v>
      </c>
      <c r="I7730" t="s">
        <v>129</v>
      </c>
      <c r="J7730" t="s">
        <v>130</v>
      </c>
      <c r="K7730" t="s">
        <v>131</v>
      </c>
      <c r="L7730" t="s">
        <v>21048</v>
      </c>
      <c r="M7730" t="s">
        <v>21049</v>
      </c>
      <c r="N7730">
        <v>1.5449999999999999</v>
      </c>
      <c r="O7730">
        <v>27</v>
      </c>
      <c r="P7730">
        <v>12</v>
      </c>
      <c r="Q7730">
        <v>6</v>
      </c>
      <c r="R7730">
        <v>0</v>
      </c>
      <c r="S7730">
        <v>8</v>
      </c>
      <c r="T7730">
        <v>0</v>
      </c>
      <c r="U7730">
        <v>41.715000000000003</v>
      </c>
      <c r="V7730">
        <v>18.54</v>
      </c>
      <c r="W7730">
        <v>9.27</v>
      </c>
      <c r="X7730">
        <v>0</v>
      </c>
      <c r="Y7730">
        <v>12.36</v>
      </c>
      <c r="Z7730">
        <v>0</v>
      </c>
    </row>
    <row r="7731" spans="1:26" x14ac:dyDescent="0.3">
      <c r="A7731">
        <v>2780066</v>
      </c>
      <c r="B7731">
        <v>1</v>
      </c>
      <c r="C7731" t="s">
        <v>76</v>
      </c>
      <c r="D7731" t="s">
        <v>96</v>
      </c>
      <c r="E7731" t="s">
        <v>153</v>
      </c>
      <c r="F7731" t="s">
        <v>21050</v>
      </c>
      <c r="G7731" t="s">
        <v>249</v>
      </c>
      <c r="H7731" t="s">
        <v>46</v>
      </c>
      <c r="I7731" t="s">
        <v>129</v>
      </c>
      <c r="J7731" t="s">
        <v>130</v>
      </c>
      <c r="K7731" t="s">
        <v>131</v>
      </c>
      <c r="L7731" t="s">
        <v>21051</v>
      </c>
      <c r="M7731" t="s">
        <v>21052</v>
      </c>
      <c r="N7731">
        <v>1.0763888880000001</v>
      </c>
      <c r="O7731">
        <v>0</v>
      </c>
      <c r="P7731">
        <v>1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1.076389</v>
      </c>
      <c r="W7731">
        <v>0</v>
      </c>
      <c r="X7731">
        <v>0</v>
      </c>
      <c r="Y7731">
        <v>0</v>
      </c>
      <c r="Z7731">
        <v>0</v>
      </c>
    </row>
    <row r="7732" spans="1:26" x14ac:dyDescent="0.3">
      <c r="A7732">
        <v>2780069</v>
      </c>
      <c r="B7732">
        <v>1</v>
      </c>
      <c r="C7732" t="s">
        <v>77</v>
      </c>
      <c r="D7732" t="s">
        <v>124</v>
      </c>
      <c r="E7732" t="s">
        <v>153</v>
      </c>
      <c r="F7732" t="s">
        <v>21053</v>
      </c>
      <c r="G7732" t="s">
        <v>249</v>
      </c>
      <c r="H7732" t="s">
        <v>46</v>
      </c>
      <c r="I7732" t="s">
        <v>129</v>
      </c>
      <c r="J7732" t="s">
        <v>130</v>
      </c>
      <c r="K7732" t="s">
        <v>131</v>
      </c>
      <c r="L7732" t="s">
        <v>21054</v>
      </c>
      <c r="M7732" t="s">
        <v>21055</v>
      </c>
      <c r="N7732">
        <v>0.79083333300000003</v>
      </c>
      <c r="O7732">
        <v>0</v>
      </c>
      <c r="P7732">
        <v>2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1.5816669999999999</v>
      </c>
      <c r="W7732">
        <v>0</v>
      </c>
      <c r="X7732">
        <v>0</v>
      </c>
      <c r="Y7732">
        <v>0</v>
      </c>
      <c r="Z7732">
        <v>0</v>
      </c>
    </row>
    <row r="7733" spans="1:26" x14ac:dyDescent="0.3">
      <c r="A7733">
        <v>2780063</v>
      </c>
      <c r="B7733">
        <v>1</v>
      </c>
      <c r="C7733" t="s">
        <v>76</v>
      </c>
      <c r="D7733" t="s">
        <v>88</v>
      </c>
      <c r="E7733" t="s">
        <v>153</v>
      </c>
      <c r="F7733" t="s">
        <v>21056</v>
      </c>
      <c r="G7733" t="s">
        <v>2130</v>
      </c>
      <c r="H7733" t="s">
        <v>46</v>
      </c>
      <c r="I7733" t="s">
        <v>129</v>
      </c>
      <c r="J7733" t="s">
        <v>130</v>
      </c>
      <c r="K7733" t="s">
        <v>131</v>
      </c>
      <c r="L7733" t="s">
        <v>21057</v>
      </c>
      <c r="M7733" t="s">
        <v>21058</v>
      </c>
      <c r="N7733">
        <v>1.5447222220000001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1.5447219999999999</v>
      </c>
      <c r="W7733">
        <v>0</v>
      </c>
      <c r="X7733">
        <v>0</v>
      </c>
      <c r="Y7733">
        <v>0</v>
      </c>
      <c r="Z7733">
        <v>0</v>
      </c>
    </row>
    <row r="7734" spans="1:26" x14ac:dyDescent="0.3">
      <c r="A7734">
        <v>2780072</v>
      </c>
      <c r="B7734">
        <v>1</v>
      </c>
      <c r="C7734" t="s">
        <v>76</v>
      </c>
      <c r="D7734" t="s">
        <v>95</v>
      </c>
      <c r="E7734" t="s">
        <v>153</v>
      </c>
      <c r="F7734" t="s">
        <v>21059</v>
      </c>
      <c r="G7734" t="s">
        <v>206</v>
      </c>
      <c r="H7734" t="s">
        <v>46</v>
      </c>
      <c r="I7734" t="s">
        <v>129</v>
      </c>
      <c r="J7734" t="s">
        <v>130</v>
      </c>
      <c r="K7734" t="s">
        <v>131</v>
      </c>
      <c r="L7734" t="s">
        <v>21060</v>
      </c>
      <c r="M7734" t="s">
        <v>21061</v>
      </c>
      <c r="N7734">
        <v>4.8730555549999997</v>
      </c>
      <c r="O7734">
        <v>0</v>
      </c>
      <c r="P7734">
        <v>0</v>
      </c>
      <c r="Q7734">
        <v>0</v>
      </c>
      <c r="R7734">
        <v>2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9.7461110000000009</v>
      </c>
      <c r="Y7734">
        <v>0</v>
      </c>
      <c r="Z7734">
        <v>0</v>
      </c>
    </row>
    <row r="7735" spans="1:26" x14ac:dyDescent="0.3">
      <c r="A7735">
        <v>2780078</v>
      </c>
      <c r="B7735">
        <v>1</v>
      </c>
      <c r="C7735" t="s">
        <v>77</v>
      </c>
      <c r="D7735" t="s">
        <v>124</v>
      </c>
      <c r="E7735" t="s">
        <v>126</v>
      </c>
      <c r="F7735" t="s">
        <v>21062</v>
      </c>
      <c r="G7735" t="s">
        <v>128</v>
      </c>
      <c r="H7735" t="s">
        <v>46</v>
      </c>
      <c r="I7735" t="s">
        <v>129</v>
      </c>
      <c r="J7735" t="s">
        <v>130</v>
      </c>
      <c r="K7735" t="s">
        <v>131</v>
      </c>
      <c r="L7735" t="s">
        <v>21063</v>
      </c>
      <c r="M7735" t="s">
        <v>21064</v>
      </c>
      <c r="N7735">
        <v>2.5841666659999998</v>
      </c>
      <c r="O7735">
        <v>0</v>
      </c>
      <c r="P7735">
        <v>403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1041.4191659999999</v>
      </c>
      <c r="W7735">
        <v>0</v>
      </c>
      <c r="X7735">
        <v>0</v>
      </c>
      <c r="Y7735">
        <v>0</v>
      </c>
      <c r="Z7735">
        <v>0</v>
      </c>
    </row>
    <row r="7736" spans="1:26" x14ac:dyDescent="0.3">
      <c r="A7736">
        <v>2780077</v>
      </c>
      <c r="B7736">
        <v>1</v>
      </c>
      <c r="C7736" t="s">
        <v>77</v>
      </c>
      <c r="D7736" t="s">
        <v>115</v>
      </c>
      <c r="E7736" t="s">
        <v>126</v>
      </c>
      <c r="F7736" t="s">
        <v>21065</v>
      </c>
      <c r="G7736" t="s">
        <v>160</v>
      </c>
      <c r="H7736" t="s">
        <v>46</v>
      </c>
      <c r="I7736" t="s">
        <v>129</v>
      </c>
      <c r="J7736" t="s">
        <v>130</v>
      </c>
      <c r="K7736" t="s">
        <v>131</v>
      </c>
      <c r="L7736" t="s">
        <v>21066</v>
      </c>
      <c r="M7736" t="s">
        <v>21067</v>
      </c>
      <c r="N7736">
        <v>0.92472222199999998</v>
      </c>
      <c r="O7736">
        <v>0</v>
      </c>
      <c r="P7736">
        <v>0</v>
      </c>
      <c r="Q7736">
        <v>0</v>
      </c>
      <c r="R7736">
        <v>8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7.3977779999999997</v>
      </c>
      <c r="Y7736">
        <v>0</v>
      </c>
      <c r="Z7736">
        <v>0</v>
      </c>
    </row>
    <row r="7737" spans="1:26" x14ac:dyDescent="0.3">
      <c r="A7737">
        <v>2780081</v>
      </c>
      <c r="B7737">
        <v>1</v>
      </c>
      <c r="C7737" t="s">
        <v>76</v>
      </c>
      <c r="D7737" t="s">
        <v>80</v>
      </c>
      <c r="E7737" t="s">
        <v>163</v>
      </c>
      <c r="F7737" t="s">
        <v>21068</v>
      </c>
      <c r="G7737" t="s">
        <v>728</v>
      </c>
      <c r="H7737" t="s">
        <v>47</v>
      </c>
      <c r="I7737" t="s">
        <v>339</v>
      </c>
      <c r="J7737" t="s">
        <v>130</v>
      </c>
      <c r="K7737" t="s">
        <v>131</v>
      </c>
      <c r="L7737" t="s">
        <v>21069</v>
      </c>
      <c r="M7737" t="s">
        <v>21070</v>
      </c>
      <c r="N7737">
        <v>3.8611110999999997E-2</v>
      </c>
      <c r="O7737">
        <v>4</v>
      </c>
      <c r="P7737">
        <v>17771</v>
      </c>
      <c r="Q7737">
        <v>0</v>
      </c>
      <c r="R7737">
        <v>0</v>
      </c>
      <c r="S7737">
        <v>0</v>
      </c>
      <c r="T7737">
        <v>0</v>
      </c>
      <c r="U7737">
        <v>0.154444</v>
      </c>
      <c r="V7737">
        <v>686.15805399999999</v>
      </c>
      <c r="W7737">
        <v>0</v>
      </c>
      <c r="X7737">
        <v>0</v>
      </c>
      <c r="Y7737">
        <v>0</v>
      </c>
      <c r="Z7737">
        <v>0</v>
      </c>
    </row>
    <row r="7738" spans="1:26" x14ac:dyDescent="0.3">
      <c r="A7738">
        <v>2779902</v>
      </c>
      <c r="B7738">
        <v>2</v>
      </c>
      <c r="C7738" t="s">
        <v>77</v>
      </c>
      <c r="D7738" t="s">
        <v>124</v>
      </c>
      <c r="E7738" t="s">
        <v>158</v>
      </c>
      <c r="F7738" t="s">
        <v>13442</v>
      </c>
      <c r="G7738" t="s">
        <v>264</v>
      </c>
      <c r="H7738" t="s">
        <v>47</v>
      </c>
      <c r="I7738" t="s">
        <v>129</v>
      </c>
      <c r="J7738" t="s">
        <v>130</v>
      </c>
      <c r="K7738" t="s">
        <v>131</v>
      </c>
      <c r="L7738" t="s">
        <v>20980</v>
      </c>
      <c r="M7738" t="s">
        <v>21071</v>
      </c>
      <c r="N7738">
        <v>0.441111111</v>
      </c>
      <c r="O7738">
        <v>12</v>
      </c>
      <c r="P7738">
        <v>690</v>
      </c>
      <c r="Q7738">
        <v>0</v>
      </c>
      <c r="R7738">
        <v>0</v>
      </c>
      <c r="S7738">
        <v>0</v>
      </c>
      <c r="T7738">
        <v>0</v>
      </c>
      <c r="U7738">
        <v>5.2933329999999996</v>
      </c>
      <c r="V7738">
        <v>304.36666700000001</v>
      </c>
      <c r="W7738">
        <v>0</v>
      </c>
      <c r="X7738">
        <v>0</v>
      </c>
      <c r="Y7738">
        <v>0</v>
      </c>
      <c r="Z7738">
        <v>0</v>
      </c>
    </row>
    <row r="7739" spans="1:26" x14ac:dyDescent="0.3">
      <c r="A7739">
        <v>2780091</v>
      </c>
      <c r="B7739">
        <v>1</v>
      </c>
      <c r="C7739" t="s">
        <v>77</v>
      </c>
      <c r="D7739" t="s">
        <v>114</v>
      </c>
      <c r="E7739" t="s">
        <v>167</v>
      </c>
      <c r="F7739" t="s">
        <v>21072</v>
      </c>
      <c r="G7739" t="s">
        <v>160</v>
      </c>
      <c r="H7739" t="s">
        <v>46</v>
      </c>
      <c r="I7739" t="s">
        <v>129</v>
      </c>
      <c r="J7739" t="s">
        <v>130</v>
      </c>
      <c r="K7739" t="s">
        <v>131</v>
      </c>
      <c r="L7739" t="s">
        <v>21073</v>
      </c>
      <c r="M7739" t="s">
        <v>21074</v>
      </c>
      <c r="N7739">
        <v>0.62444444399999999</v>
      </c>
      <c r="O7739">
        <v>0</v>
      </c>
      <c r="P7739">
        <v>77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48.082222000000002</v>
      </c>
      <c r="W7739">
        <v>0</v>
      </c>
      <c r="X7739">
        <v>0</v>
      </c>
      <c r="Y7739">
        <v>0</v>
      </c>
      <c r="Z7739">
        <v>0</v>
      </c>
    </row>
    <row r="7740" spans="1:26" x14ac:dyDescent="0.3">
      <c r="A7740">
        <v>2780095</v>
      </c>
      <c r="B7740">
        <v>1</v>
      </c>
      <c r="C7740" t="s">
        <v>76</v>
      </c>
      <c r="D7740" t="s">
        <v>78</v>
      </c>
      <c r="E7740" t="s">
        <v>153</v>
      </c>
      <c r="F7740" t="s">
        <v>20852</v>
      </c>
      <c r="G7740" t="s">
        <v>155</v>
      </c>
      <c r="H7740" t="s">
        <v>46</v>
      </c>
      <c r="I7740" t="s">
        <v>129</v>
      </c>
      <c r="J7740" t="s">
        <v>130</v>
      </c>
      <c r="K7740" t="s">
        <v>131</v>
      </c>
      <c r="L7740" t="s">
        <v>21075</v>
      </c>
      <c r="M7740" t="s">
        <v>21076</v>
      </c>
      <c r="N7740">
        <v>1.6177777769999999</v>
      </c>
      <c r="O7740">
        <v>0</v>
      </c>
      <c r="P7740">
        <v>1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1.6177779999999999</v>
      </c>
      <c r="W7740">
        <v>0</v>
      </c>
      <c r="X7740">
        <v>0</v>
      </c>
      <c r="Y7740">
        <v>0</v>
      </c>
      <c r="Z7740">
        <v>0</v>
      </c>
    </row>
    <row r="7741" spans="1:26" x14ac:dyDescent="0.3">
      <c r="A7741">
        <v>2779722</v>
      </c>
      <c r="B7741">
        <v>2</v>
      </c>
      <c r="C7741" t="s">
        <v>76</v>
      </c>
      <c r="D7741" t="s">
        <v>84</v>
      </c>
      <c r="E7741" t="s">
        <v>167</v>
      </c>
      <c r="F7741" t="s">
        <v>21077</v>
      </c>
      <c r="G7741" t="s">
        <v>206</v>
      </c>
      <c r="H7741" t="s">
        <v>46</v>
      </c>
      <c r="I7741" t="s">
        <v>129</v>
      </c>
      <c r="J7741" t="s">
        <v>130</v>
      </c>
      <c r="K7741" t="s">
        <v>131</v>
      </c>
      <c r="L7741" t="s">
        <v>20885</v>
      </c>
      <c r="M7741" t="s">
        <v>21078</v>
      </c>
      <c r="N7741">
        <v>0.92083333300000003</v>
      </c>
      <c r="O7741">
        <v>0</v>
      </c>
      <c r="P7741">
        <v>91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83.795833000000002</v>
      </c>
      <c r="W7741">
        <v>0</v>
      </c>
      <c r="X7741">
        <v>0</v>
      </c>
      <c r="Y7741">
        <v>0</v>
      </c>
      <c r="Z7741">
        <v>0</v>
      </c>
    </row>
    <row r="7742" spans="1:26" x14ac:dyDescent="0.3">
      <c r="A7742">
        <v>2780099</v>
      </c>
      <c r="B7742">
        <v>1</v>
      </c>
      <c r="C7742" t="s">
        <v>76</v>
      </c>
      <c r="D7742" t="s">
        <v>106</v>
      </c>
      <c r="E7742" t="s">
        <v>153</v>
      </c>
      <c r="F7742" t="s">
        <v>21079</v>
      </c>
      <c r="G7742" t="s">
        <v>206</v>
      </c>
      <c r="H7742" t="s">
        <v>46</v>
      </c>
      <c r="I7742" t="s">
        <v>129</v>
      </c>
      <c r="J7742" t="s">
        <v>130</v>
      </c>
      <c r="K7742" t="s">
        <v>131</v>
      </c>
      <c r="L7742" t="s">
        <v>21080</v>
      </c>
      <c r="M7742" t="s">
        <v>21081</v>
      </c>
      <c r="N7742">
        <v>3.0444444439999998</v>
      </c>
      <c r="O7742">
        <v>0</v>
      </c>
      <c r="P7742">
        <v>11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33.488889</v>
      </c>
      <c r="W7742">
        <v>0</v>
      </c>
      <c r="X7742">
        <v>0</v>
      </c>
      <c r="Y7742">
        <v>0</v>
      </c>
      <c r="Z7742">
        <v>0</v>
      </c>
    </row>
    <row r="7743" spans="1:26" x14ac:dyDescent="0.3">
      <c r="A7743">
        <v>2780098</v>
      </c>
      <c r="B7743">
        <v>1</v>
      </c>
      <c r="C7743" t="s">
        <v>76</v>
      </c>
      <c r="D7743" t="s">
        <v>88</v>
      </c>
      <c r="E7743" t="s">
        <v>153</v>
      </c>
      <c r="F7743" t="s">
        <v>21082</v>
      </c>
      <c r="G7743" t="s">
        <v>155</v>
      </c>
      <c r="H7743" t="s">
        <v>46</v>
      </c>
      <c r="I7743" t="s">
        <v>129</v>
      </c>
      <c r="J7743" t="s">
        <v>130</v>
      </c>
      <c r="K7743" t="s">
        <v>131</v>
      </c>
      <c r="L7743" t="s">
        <v>21083</v>
      </c>
      <c r="M7743" t="s">
        <v>21084</v>
      </c>
      <c r="N7743">
        <v>0.64833333299999996</v>
      </c>
      <c r="O7743">
        <v>0</v>
      </c>
      <c r="P7743">
        <v>4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2.5933329999999999</v>
      </c>
      <c r="W7743">
        <v>0</v>
      </c>
      <c r="X7743">
        <v>0</v>
      </c>
      <c r="Y7743">
        <v>0</v>
      </c>
      <c r="Z7743">
        <v>0</v>
      </c>
    </row>
    <row r="7744" spans="1:26" x14ac:dyDescent="0.3">
      <c r="A7744">
        <v>2780102</v>
      </c>
      <c r="B7744">
        <v>1</v>
      </c>
      <c r="C7744" t="s">
        <v>76</v>
      </c>
      <c r="D7744" t="s">
        <v>97</v>
      </c>
      <c r="E7744" t="s">
        <v>153</v>
      </c>
      <c r="F7744" t="s">
        <v>21085</v>
      </c>
      <c r="G7744" t="s">
        <v>155</v>
      </c>
      <c r="H7744" t="s">
        <v>46</v>
      </c>
      <c r="I7744" t="s">
        <v>129</v>
      </c>
      <c r="J7744" t="s">
        <v>130</v>
      </c>
      <c r="K7744" t="s">
        <v>131</v>
      </c>
      <c r="L7744" t="s">
        <v>21086</v>
      </c>
      <c r="M7744" t="s">
        <v>21087</v>
      </c>
      <c r="N7744">
        <v>0.96361111099999996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0.963611</v>
      </c>
      <c r="W7744">
        <v>0</v>
      </c>
      <c r="X7744">
        <v>0</v>
      </c>
      <c r="Y7744">
        <v>0</v>
      </c>
      <c r="Z7744">
        <v>0</v>
      </c>
    </row>
    <row r="7745" spans="1:26" x14ac:dyDescent="0.3">
      <c r="A7745">
        <v>2780041</v>
      </c>
      <c r="B7745">
        <v>2</v>
      </c>
      <c r="C7745" t="s">
        <v>76</v>
      </c>
      <c r="D7745" t="s">
        <v>90</v>
      </c>
      <c r="E7745" t="s">
        <v>126</v>
      </c>
      <c r="F7745" t="s">
        <v>21088</v>
      </c>
      <c r="G7745" t="s">
        <v>155</v>
      </c>
      <c r="H7745" t="s">
        <v>46</v>
      </c>
      <c r="I7745" t="s">
        <v>129</v>
      </c>
      <c r="J7745" t="s">
        <v>130</v>
      </c>
      <c r="K7745" t="s">
        <v>131</v>
      </c>
      <c r="L7745" t="s">
        <v>21047</v>
      </c>
      <c r="M7745" t="s">
        <v>21089</v>
      </c>
      <c r="N7745">
        <v>0.505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23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11.615</v>
      </c>
    </row>
    <row r="7746" spans="1:26" x14ac:dyDescent="0.3">
      <c r="A7746">
        <v>2780116</v>
      </c>
      <c r="B7746">
        <v>1</v>
      </c>
      <c r="C7746" t="s">
        <v>76</v>
      </c>
      <c r="D7746" t="s">
        <v>83</v>
      </c>
      <c r="E7746" t="s">
        <v>153</v>
      </c>
      <c r="F7746" t="s">
        <v>19732</v>
      </c>
      <c r="G7746" t="s">
        <v>155</v>
      </c>
      <c r="H7746" t="s">
        <v>46</v>
      </c>
      <c r="I7746" t="s">
        <v>129</v>
      </c>
      <c r="J7746" t="s">
        <v>130</v>
      </c>
      <c r="K7746" t="s">
        <v>131</v>
      </c>
      <c r="L7746" t="s">
        <v>21090</v>
      </c>
      <c r="M7746" t="s">
        <v>21091</v>
      </c>
      <c r="N7746">
        <v>4.5972222220000001</v>
      </c>
      <c r="O7746">
        <v>0</v>
      </c>
      <c r="P7746">
        <v>3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13.791667</v>
      </c>
      <c r="W7746">
        <v>0</v>
      </c>
      <c r="X7746">
        <v>0</v>
      </c>
      <c r="Y7746">
        <v>0</v>
      </c>
      <c r="Z7746">
        <v>0</v>
      </c>
    </row>
    <row r="7747" spans="1:26" x14ac:dyDescent="0.3">
      <c r="A7747">
        <v>2780115</v>
      </c>
      <c r="B7747">
        <v>1</v>
      </c>
      <c r="C7747" t="s">
        <v>76</v>
      </c>
      <c r="D7747" t="s">
        <v>89</v>
      </c>
      <c r="E7747" t="s">
        <v>222</v>
      </c>
      <c r="F7747" t="s">
        <v>21092</v>
      </c>
      <c r="G7747" t="s">
        <v>199</v>
      </c>
      <c r="H7747" t="s">
        <v>47</v>
      </c>
      <c r="I7747" t="s">
        <v>129</v>
      </c>
      <c r="J7747" t="s">
        <v>130</v>
      </c>
      <c r="K7747" t="s">
        <v>131</v>
      </c>
      <c r="L7747" t="s">
        <v>21093</v>
      </c>
      <c r="M7747" t="s">
        <v>21094</v>
      </c>
      <c r="N7747">
        <v>0.61777777700000003</v>
      </c>
      <c r="O7747">
        <v>1</v>
      </c>
      <c r="P7747">
        <v>0</v>
      </c>
      <c r="Q7747">
        <v>0</v>
      </c>
      <c r="R7747">
        <v>0</v>
      </c>
      <c r="S7747">
        <v>8</v>
      </c>
      <c r="T7747">
        <v>404</v>
      </c>
      <c r="U7747">
        <v>0.61777800000000005</v>
      </c>
      <c r="V7747">
        <v>0</v>
      </c>
      <c r="W7747">
        <v>0</v>
      </c>
      <c r="X7747">
        <v>0</v>
      </c>
      <c r="Y7747">
        <v>4.9422220000000001</v>
      </c>
      <c r="Z7747">
        <v>249.582222</v>
      </c>
    </row>
    <row r="7748" spans="1:26" x14ac:dyDescent="0.3">
      <c r="A7748">
        <v>2780123</v>
      </c>
      <c r="B7748">
        <v>1</v>
      </c>
      <c r="C7748" t="s">
        <v>77</v>
      </c>
      <c r="D7748" t="s">
        <v>114</v>
      </c>
      <c r="E7748" t="s">
        <v>167</v>
      </c>
      <c r="F7748" t="s">
        <v>21095</v>
      </c>
      <c r="G7748" t="s">
        <v>160</v>
      </c>
      <c r="H7748" t="s">
        <v>46</v>
      </c>
      <c r="I7748" t="s">
        <v>129</v>
      </c>
      <c r="J7748" t="s">
        <v>130</v>
      </c>
      <c r="K7748" t="s">
        <v>131</v>
      </c>
      <c r="L7748" t="s">
        <v>21096</v>
      </c>
      <c r="M7748" t="s">
        <v>21097</v>
      </c>
      <c r="N7748">
        <v>0.33333333300000001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166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55.333333000000003</v>
      </c>
    </row>
    <row r="7749" spans="1:26" x14ac:dyDescent="0.3">
      <c r="A7749">
        <v>2780128</v>
      </c>
      <c r="B7749">
        <v>1</v>
      </c>
      <c r="C7749" t="s">
        <v>76</v>
      </c>
      <c r="D7749" t="s">
        <v>79</v>
      </c>
      <c r="E7749" t="s">
        <v>153</v>
      </c>
      <c r="F7749" t="s">
        <v>21098</v>
      </c>
      <c r="G7749" t="s">
        <v>249</v>
      </c>
      <c r="H7749" t="s">
        <v>46</v>
      </c>
      <c r="I7749" t="s">
        <v>129</v>
      </c>
      <c r="J7749" t="s">
        <v>130</v>
      </c>
      <c r="K7749" t="s">
        <v>131</v>
      </c>
      <c r="L7749" t="s">
        <v>21099</v>
      </c>
      <c r="M7749" t="s">
        <v>21100</v>
      </c>
      <c r="N7749">
        <v>1.0213888879999999</v>
      </c>
      <c r="O7749">
        <v>0</v>
      </c>
      <c r="P7749">
        <v>3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3.0641669999999999</v>
      </c>
      <c r="W7749">
        <v>0</v>
      </c>
      <c r="X7749">
        <v>0</v>
      </c>
      <c r="Y7749">
        <v>0</v>
      </c>
      <c r="Z7749">
        <v>0</v>
      </c>
    </row>
    <row r="7750" spans="1:26" x14ac:dyDescent="0.3">
      <c r="A7750">
        <v>2780130</v>
      </c>
      <c r="B7750">
        <v>1</v>
      </c>
      <c r="C7750" t="s">
        <v>76</v>
      </c>
      <c r="D7750" t="s">
        <v>78</v>
      </c>
      <c r="E7750" t="s">
        <v>145</v>
      </c>
      <c r="F7750" t="s">
        <v>12331</v>
      </c>
      <c r="G7750" t="s">
        <v>128</v>
      </c>
      <c r="H7750" t="s">
        <v>46</v>
      </c>
      <c r="I7750" t="s">
        <v>129</v>
      </c>
      <c r="J7750" t="s">
        <v>130</v>
      </c>
      <c r="K7750" t="s">
        <v>131</v>
      </c>
      <c r="L7750" t="s">
        <v>21101</v>
      </c>
      <c r="M7750" t="s">
        <v>21102</v>
      </c>
      <c r="N7750">
        <v>0.92194444399999997</v>
      </c>
      <c r="O7750">
        <v>0</v>
      </c>
      <c r="P7750">
        <v>65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59.926389</v>
      </c>
      <c r="W7750">
        <v>0</v>
      </c>
      <c r="X7750">
        <v>0</v>
      </c>
      <c r="Y7750">
        <v>0</v>
      </c>
      <c r="Z7750">
        <v>0</v>
      </c>
    </row>
    <row r="7751" spans="1:26" x14ac:dyDescent="0.3">
      <c r="A7751">
        <v>2780130</v>
      </c>
      <c r="B7751">
        <v>2</v>
      </c>
      <c r="C7751" t="s">
        <v>76</v>
      </c>
      <c r="D7751" t="s">
        <v>78</v>
      </c>
      <c r="E7751" t="s">
        <v>167</v>
      </c>
      <c r="F7751" t="s">
        <v>19323</v>
      </c>
      <c r="G7751" t="s">
        <v>128</v>
      </c>
      <c r="H7751" t="s">
        <v>46</v>
      </c>
      <c r="I7751" t="s">
        <v>129</v>
      </c>
      <c r="J7751" t="s">
        <v>130</v>
      </c>
      <c r="K7751" t="s">
        <v>131</v>
      </c>
      <c r="L7751" t="s">
        <v>21102</v>
      </c>
      <c r="M7751" t="s">
        <v>21103</v>
      </c>
      <c r="N7751">
        <v>0.24305555500000001</v>
      </c>
      <c r="O7751">
        <v>0</v>
      </c>
      <c r="P7751">
        <v>360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87.5</v>
      </c>
      <c r="W7751">
        <v>0</v>
      </c>
      <c r="X7751">
        <v>0</v>
      </c>
      <c r="Y7751">
        <v>0</v>
      </c>
      <c r="Z7751">
        <v>0</v>
      </c>
    </row>
    <row r="7752" spans="1:26" x14ac:dyDescent="0.3">
      <c r="A7752">
        <v>2780138</v>
      </c>
      <c r="B7752">
        <v>1</v>
      </c>
      <c r="C7752" t="s">
        <v>76</v>
      </c>
      <c r="D7752" t="s">
        <v>81</v>
      </c>
      <c r="E7752" t="s">
        <v>145</v>
      </c>
      <c r="F7752" t="s">
        <v>21104</v>
      </c>
      <c r="G7752" t="s">
        <v>155</v>
      </c>
      <c r="H7752" t="s">
        <v>46</v>
      </c>
      <c r="I7752" t="s">
        <v>129</v>
      </c>
      <c r="J7752" t="s">
        <v>130</v>
      </c>
      <c r="K7752" t="s">
        <v>131</v>
      </c>
      <c r="L7752" t="s">
        <v>21105</v>
      </c>
      <c r="M7752" t="s">
        <v>21106</v>
      </c>
      <c r="N7752">
        <v>0.50666666599999999</v>
      </c>
      <c r="O7752">
        <v>0</v>
      </c>
      <c r="P7752">
        <v>84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42.56</v>
      </c>
      <c r="W7752">
        <v>0</v>
      </c>
      <c r="X7752">
        <v>0</v>
      </c>
      <c r="Y7752">
        <v>0</v>
      </c>
      <c r="Z7752">
        <v>0</v>
      </c>
    </row>
    <row r="7753" spans="1:26" x14ac:dyDescent="0.3">
      <c r="A7753">
        <v>2780143</v>
      </c>
      <c r="B7753">
        <v>1</v>
      </c>
      <c r="C7753" t="s">
        <v>76</v>
      </c>
      <c r="D7753" t="s">
        <v>90</v>
      </c>
      <c r="E7753" t="s">
        <v>167</v>
      </c>
      <c r="F7753" t="s">
        <v>21107</v>
      </c>
      <c r="G7753" t="s">
        <v>160</v>
      </c>
      <c r="H7753" t="s">
        <v>46</v>
      </c>
      <c r="I7753" t="s">
        <v>129</v>
      </c>
      <c r="J7753" t="s">
        <v>130</v>
      </c>
      <c r="K7753" t="s">
        <v>131</v>
      </c>
      <c r="L7753" t="s">
        <v>21108</v>
      </c>
      <c r="M7753" t="s">
        <v>21109</v>
      </c>
      <c r="N7753">
        <v>0.54805555500000003</v>
      </c>
      <c r="O7753">
        <v>0</v>
      </c>
      <c r="P7753">
        <v>101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55.353611000000001</v>
      </c>
      <c r="W7753">
        <v>0</v>
      </c>
      <c r="X7753">
        <v>0</v>
      </c>
      <c r="Y7753">
        <v>0</v>
      </c>
      <c r="Z7753">
        <v>0</v>
      </c>
    </row>
    <row r="7754" spans="1:26" x14ac:dyDescent="0.3">
      <c r="A7754">
        <v>2780144</v>
      </c>
      <c r="B7754">
        <v>1</v>
      </c>
      <c r="C7754" t="s">
        <v>77</v>
      </c>
      <c r="D7754" t="s">
        <v>115</v>
      </c>
      <c r="E7754" t="s">
        <v>126</v>
      </c>
      <c r="F7754" t="s">
        <v>20744</v>
      </c>
      <c r="G7754" t="s">
        <v>160</v>
      </c>
      <c r="H7754" t="s">
        <v>46</v>
      </c>
      <c r="I7754" t="s">
        <v>129</v>
      </c>
      <c r="J7754" t="s">
        <v>130</v>
      </c>
      <c r="K7754" t="s">
        <v>131</v>
      </c>
      <c r="L7754" t="s">
        <v>21110</v>
      </c>
      <c r="M7754" t="s">
        <v>21111</v>
      </c>
      <c r="N7754">
        <v>1.1416666660000001</v>
      </c>
      <c r="O7754">
        <v>0</v>
      </c>
      <c r="P7754">
        <v>0</v>
      </c>
      <c r="Q7754">
        <v>0</v>
      </c>
      <c r="R7754">
        <v>94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107.316667</v>
      </c>
      <c r="Y7754">
        <v>0</v>
      </c>
      <c r="Z7754">
        <v>0</v>
      </c>
    </row>
    <row r="7755" spans="1:26" x14ac:dyDescent="0.3">
      <c r="A7755">
        <v>2780148</v>
      </c>
      <c r="B7755">
        <v>1</v>
      </c>
      <c r="C7755" t="s">
        <v>76</v>
      </c>
      <c r="D7755" t="s">
        <v>101</v>
      </c>
      <c r="E7755" t="s">
        <v>126</v>
      </c>
      <c r="F7755" t="s">
        <v>21112</v>
      </c>
      <c r="G7755" t="s">
        <v>160</v>
      </c>
      <c r="H7755" t="s">
        <v>46</v>
      </c>
      <c r="I7755" t="s">
        <v>129</v>
      </c>
      <c r="J7755" t="s">
        <v>130</v>
      </c>
      <c r="K7755" t="s">
        <v>131</v>
      </c>
      <c r="L7755" t="s">
        <v>21113</v>
      </c>
      <c r="M7755" t="s">
        <v>21114</v>
      </c>
      <c r="N7755">
        <v>0.59666666599999996</v>
      </c>
      <c r="O7755">
        <v>0</v>
      </c>
      <c r="P7755">
        <v>28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16.706666999999999</v>
      </c>
      <c r="W7755">
        <v>0</v>
      </c>
      <c r="X7755">
        <v>0</v>
      </c>
      <c r="Y7755">
        <v>0</v>
      </c>
      <c r="Z7755">
        <v>0</v>
      </c>
    </row>
    <row r="7756" spans="1:26" x14ac:dyDescent="0.3">
      <c r="A7756">
        <v>2780150</v>
      </c>
      <c r="B7756">
        <v>1</v>
      </c>
      <c r="C7756" t="s">
        <v>76</v>
      </c>
      <c r="D7756" t="s">
        <v>88</v>
      </c>
      <c r="E7756" t="s">
        <v>153</v>
      </c>
      <c r="F7756" t="s">
        <v>21115</v>
      </c>
      <c r="G7756" t="s">
        <v>249</v>
      </c>
      <c r="H7756" t="s">
        <v>46</v>
      </c>
      <c r="I7756" t="s">
        <v>129</v>
      </c>
      <c r="J7756" t="s">
        <v>130</v>
      </c>
      <c r="K7756" t="s">
        <v>131</v>
      </c>
      <c r="L7756" t="s">
        <v>21116</v>
      </c>
      <c r="M7756" t="s">
        <v>21117</v>
      </c>
      <c r="N7756">
        <v>0.84777777700000001</v>
      </c>
      <c r="O7756">
        <v>0</v>
      </c>
      <c r="P7756">
        <v>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0.84777800000000003</v>
      </c>
      <c r="W7756">
        <v>0</v>
      </c>
      <c r="X7756">
        <v>0</v>
      </c>
      <c r="Y7756">
        <v>0</v>
      </c>
      <c r="Z7756">
        <v>0</v>
      </c>
    </row>
    <row r="7757" spans="1:26" x14ac:dyDescent="0.3">
      <c r="A7757">
        <v>2780152</v>
      </c>
      <c r="B7757">
        <v>1</v>
      </c>
      <c r="C7757" t="s">
        <v>77</v>
      </c>
      <c r="D7757" t="s">
        <v>108</v>
      </c>
      <c r="E7757" t="s">
        <v>167</v>
      </c>
      <c r="F7757" t="s">
        <v>12549</v>
      </c>
      <c r="G7757" t="s">
        <v>160</v>
      </c>
      <c r="H7757" t="s">
        <v>46</v>
      </c>
      <c r="I7757" t="s">
        <v>129</v>
      </c>
      <c r="J7757" t="s">
        <v>130</v>
      </c>
      <c r="K7757" t="s">
        <v>131</v>
      </c>
      <c r="L7757" t="s">
        <v>21118</v>
      </c>
      <c r="M7757" t="s">
        <v>21119</v>
      </c>
      <c r="N7757">
        <v>1.25</v>
      </c>
      <c r="O7757">
        <v>0</v>
      </c>
      <c r="P7757">
        <v>155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193.75</v>
      </c>
      <c r="W7757">
        <v>0</v>
      </c>
      <c r="X7757">
        <v>0</v>
      </c>
      <c r="Y7757">
        <v>0</v>
      </c>
      <c r="Z7757">
        <v>0</v>
      </c>
    </row>
    <row r="7758" spans="1:26" x14ac:dyDescent="0.3">
      <c r="A7758">
        <v>2780155</v>
      </c>
      <c r="B7758">
        <v>1</v>
      </c>
      <c r="C7758" t="s">
        <v>76</v>
      </c>
      <c r="D7758" t="s">
        <v>81</v>
      </c>
      <c r="E7758" t="s">
        <v>153</v>
      </c>
      <c r="F7758" t="s">
        <v>21120</v>
      </c>
      <c r="G7758" t="s">
        <v>206</v>
      </c>
      <c r="H7758" t="s">
        <v>46</v>
      </c>
      <c r="I7758" t="s">
        <v>129</v>
      </c>
      <c r="J7758" t="s">
        <v>130</v>
      </c>
      <c r="K7758" t="s">
        <v>131</v>
      </c>
      <c r="L7758" t="s">
        <v>21121</v>
      </c>
      <c r="M7758" t="s">
        <v>21122</v>
      </c>
      <c r="N7758">
        <v>0.97083333299999997</v>
      </c>
      <c r="O7758">
        <v>0</v>
      </c>
      <c r="P7758">
        <v>17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16.504166999999999</v>
      </c>
      <c r="W7758">
        <v>0</v>
      </c>
      <c r="X7758">
        <v>0</v>
      </c>
      <c r="Y7758">
        <v>0</v>
      </c>
      <c r="Z7758">
        <v>0</v>
      </c>
    </row>
    <row r="7759" spans="1:26" x14ac:dyDescent="0.3">
      <c r="A7759">
        <v>2780160</v>
      </c>
      <c r="B7759">
        <v>1</v>
      </c>
      <c r="C7759" t="s">
        <v>76</v>
      </c>
      <c r="D7759" t="s">
        <v>78</v>
      </c>
      <c r="E7759" t="s">
        <v>126</v>
      </c>
      <c r="F7759" t="s">
        <v>21123</v>
      </c>
      <c r="G7759" t="s">
        <v>1488</v>
      </c>
      <c r="H7759" t="s">
        <v>46</v>
      </c>
      <c r="I7759" t="s">
        <v>129</v>
      </c>
      <c r="J7759" t="s">
        <v>15</v>
      </c>
      <c r="K7759" t="s">
        <v>131</v>
      </c>
      <c r="L7759" t="s">
        <v>21124</v>
      </c>
      <c r="M7759" t="s">
        <v>21125</v>
      </c>
      <c r="N7759">
        <v>0.266666666</v>
      </c>
      <c r="O7759">
        <v>0</v>
      </c>
      <c r="P7759">
        <v>169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45.066667000000002</v>
      </c>
      <c r="W7759">
        <v>0</v>
      </c>
      <c r="X7759">
        <v>0</v>
      </c>
      <c r="Y7759">
        <v>0</v>
      </c>
      <c r="Z7759">
        <v>0</v>
      </c>
    </row>
    <row r="7760" spans="1:26" x14ac:dyDescent="0.3">
      <c r="A7760">
        <v>2780160</v>
      </c>
      <c r="B7760">
        <v>2</v>
      </c>
      <c r="C7760" t="s">
        <v>76</v>
      </c>
      <c r="D7760" t="s">
        <v>78</v>
      </c>
      <c r="E7760" t="s">
        <v>167</v>
      </c>
      <c r="F7760" t="s">
        <v>21126</v>
      </c>
      <c r="G7760" t="s">
        <v>1488</v>
      </c>
      <c r="H7760" t="s">
        <v>46</v>
      </c>
      <c r="I7760" t="s">
        <v>129</v>
      </c>
      <c r="J7760" t="s">
        <v>15</v>
      </c>
      <c r="K7760" t="s">
        <v>131</v>
      </c>
      <c r="L7760" t="s">
        <v>21125</v>
      </c>
      <c r="M7760" t="s">
        <v>21127</v>
      </c>
      <c r="N7760">
        <v>1.041666666</v>
      </c>
      <c r="O7760">
        <v>0</v>
      </c>
      <c r="P7760">
        <v>242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252.08333300000001</v>
      </c>
      <c r="W7760">
        <v>0</v>
      </c>
      <c r="X7760">
        <v>0</v>
      </c>
      <c r="Y7760">
        <v>0</v>
      </c>
      <c r="Z7760">
        <v>0</v>
      </c>
    </row>
    <row r="7761" spans="1:26" x14ac:dyDescent="0.3">
      <c r="A7761">
        <v>2780171</v>
      </c>
      <c r="B7761">
        <v>1</v>
      </c>
      <c r="C7761" t="s">
        <v>77</v>
      </c>
      <c r="D7761" t="s">
        <v>109</v>
      </c>
      <c r="E7761" t="s">
        <v>145</v>
      </c>
      <c r="F7761" t="s">
        <v>21128</v>
      </c>
      <c r="G7761" t="s">
        <v>128</v>
      </c>
      <c r="H7761" t="s">
        <v>46</v>
      </c>
      <c r="I7761" t="s">
        <v>129</v>
      </c>
      <c r="J7761" t="s">
        <v>130</v>
      </c>
      <c r="K7761" t="s">
        <v>131</v>
      </c>
      <c r="L7761" t="s">
        <v>21129</v>
      </c>
      <c r="M7761" t="s">
        <v>21130</v>
      </c>
      <c r="N7761">
        <v>1.218611111</v>
      </c>
      <c r="O7761">
        <v>0</v>
      </c>
      <c r="P7761">
        <v>73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88.958611000000005</v>
      </c>
      <c r="W7761">
        <v>0</v>
      </c>
      <c r="X7761">
        <v>0</v>
      </c>
      <c r="Y7761">
        <v>0</v>
      </c>
      <c r="Z7761">
        <v>0</v>
      </c>
    </row>
    <row r="7762" spans="1:26" x14ac:dyDescent="0.3">
      <c r="A7762">
        <v>2780175</v>
      </c>
      <c r="B7762">
        <v>1</v>
      </c>
      <c r="C7762" t="s">
        <v>77</v>
      </c>
      <c r="D7762" t="s">
        <v>108</v>
      </c>
      <c r="E7762" t="s">
        <v>126</v>
      </c>
      <c r="F7762" t="s">
        <v>21131</v>
      </c>
      <c r="G7762" t="s">
        <v>128</v>
      </c>
      <c r="H7762" t="s">
        <v>46</v>
      </c>
      <c r="I7762" t="s">
        <v>129</v>
      </c>
      <c r="J7762" t="s">
        <v>130</v>
      </c>
      <c r="K7762" t="s">
        <v>131</v>
      </c>
      <c r="L7762" t="s">
        <v>21132</v>
      </c>
      <c r="M7762" t="s">
        <v>21133</v>
      </c>
      <c r="N7762">
        <v>0.88472222199999995</v>
      </c>
      <c r="O7762">
        <v>0</v>
      </c>
      <c r="P7762">
        <v>125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110.590278</v>
      </c>
      <c r="W7762">
        <v>0</v>
      </c>
      <c r="X7762">
        <v>0</v>
      </c>
      <c r="Y7762">
        <v>0</v>
      </c>
      <c r="Z7762">
        <v>0</v>
      </c>
    </row>
    <row r="7763" spans="1:26" x14ac:dyDescent="0.3">
      <c r="A7763">
        <v>2780181</v>
      </c>
      <c r="B7763">
        <v>1</v>
      </c>
      <c r="C7763" t="s">
        <v>76</v>
      </c>
      <c r="D7763" t="s">
        <v>78</v>
      </c>
      <c r="E7763" t="s">
        <v>145</v>
      </c>
      <c r="F7763" t="s">
        <v>4867</v>
      </c>
      <c r="G7763" t="s">
        <v>128</v>
      </c>
      <c r="H7763" t="s">
        <v>46</v>
      </c>
      <c r="I7763" t="s">
        <v>129</v>
      </c>
      <c r="J7763" t="s">
        <v>130</v>
      </c>
      <c r="K7763" t="s">
        <v>131</v>
      </c>
      <c r="L7763" t="s">
        <v>21134</v>
      </c>
      <c r="M7763" t="s">
        <v>21135</v>
      </c>
      <c r="N7763">
        <v>2.7961111110000001</v>
      </c>
      <c r="O7763">
        <v>0</v>
      </c>
      <c r="P7763">
        <v>37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103.45611100000001</v>
      </c>
      <c r="W7763">
        <v>0</v>
      </c>
      <c r="X7763">
        <v>0</v>
      </c>
      <c r="Y7763">
        <v>0</v>
      </c>
      <c r="Z7763">
        <v>0</v>
      </c>
    </row>
    <row r="7764" spans="1:26" x14ac:dyDescent="0.3">
      <c r="A7764">
        <v>2780288</v>
      </c>
      <c r="B7764">
        <v>1</v>
      </c>
      <c r="C7764" t="s">
        <v>77</v>
      </c>
      <c r="D7764" t="s">
        <v>123</v>
      </c>
      <c r="E7764" t="s">
        <v>167</v>
      </c>
      <c r="F7764" t="s">
        <v>21136</v>
      </c>
      <c r="G7764" t="s">
        <v>371</v>
      </c>
      <c r="H7764" t="s">
        <v>46</v>
      </c>
      <c r="I7764" t="s">
        <v>129</v>
      </c>
      <c r="J7764" t="s">
        <v>130</v>
      </c>
      <c r="K7764" t="s">
        <v>131</v>
      </c>
      <c r="L7764" t="s">
        <v>21137</v>
      </c>
      <c r="M7764" t="s">
        <v>21138</v>
      </c>
      <c r="N7764">
        <v>3.6311111110000001</v>
      </c>
      <c r="O7764">
        <v>0</v>
      </c>
      <c r="P7764">
        <v>16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58.097777999999998</v>
      </c>
      <c r="W7764">
        <v>0</v>
      </c>
      <c r="X7764">
        <v>0</v>
      </c>
      <c r="Y7764">
        <v>0</v>
      </c>
      <c r="Z7764">
        <v>0</v>
      </c>
    </row>
    <row r="7765" spans="1:26" x14ac:dyDescent="0.3">
      <c r="A7765">
        <v>2780188</v>
      </c>
      <c r="B7765">
        <v>1</v>
      </c>
      <c r="C7765" t="s">
        <v>76</v>
      </c>
      <c r="D7765" t="s">
        <v>81</v>
      </c>
      <c r="E7765" t="s">
        <v>145</v>
      </c>
      <c r="F7765" t="s">
        <v>14621</v>
      </c>
      <c r="G7765" t="s">
        <v>128</v>
      </c>
      <c r="H7765" t="s">
        <v>46</v>
      </c>
      <c r="I7765" t="s">
        <v>129</v>
      </c>
      <c r="J7765" t="s">
        <v>130</v>
      </c>
      <c r="K7765" t="s">
        <v>131</v>
      </c>
      <c r="L7765" t="s">
        <v>21139</v>
      </c>
      <c r="M7765" t="s">
        <v>21140</v>
      </c>
      <c r="N7765">
        <v>1.6488888880000001</v>
      </c>
      <c r="O7765">
        <v>0</v>
      </c>
      <c r="P7765">
        <v>88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145.10222200000001</v>
      </c>
      <c r="W7765">
        <v>0</v>
      </c>
      <c r="X7765">
        <v>0</v>
      </c>
      <c r="Y7765">
        <v>0</v>
      </c>
      <c r="Z7765">
        <v>0</v>
      </c>
    </row>
    <row r="7766" spans="1:26" x14ac:dyDescent="0.3">
      <c r="A7766">
        <v>2780483</v>
      </c>
      <c r="B7766">
        <v>1</v>
      </c>
      <c r="C7766" t="s">
        <v>76</v>
      </c>
      <c r="D7766" t="s">
        <v>84</v>
      </c>
      <c r="E7766" t="s">
        <v>126</v>
      </c>
      <c r="F7766" t="s">
        <v>21141</v>
      </c>
      <c r="G7766" t="s">
        <v>135</v>
      </c>
      <c r="H7766" t="s">
        <v>46</v>
      </c>
      <c r="I7766" t="s">
        <v>129</v>
      </c>
      <c r="J7766" t="s">
        <v>130</v>
      </c>
      <c r="K7766" t="s">
        <v>131</v>
      </c>
      <c r="L7766" t="s">
        <v>21142</v>
      </c>
      <c r="M7766" t="s">
        <v>21143</v>
      </c>
      <c r="N7766">
        <v>16.581944444000001</v>
      </c>
      <c r="O7766">
        <v>0</v>
      </c>
      <c r="P7766">
        <v>63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1044.6624999999999</v>
      </c>
      <c r="W7766">
        <v>0</v>
      </c>
      <c r="X7766">
        <v>0</v>
      </c>
      <c r="Y7766">
        <v>0</v>
      </c>
      <c r="Z7766">
        <v>0</v>
      </c>
    </row>
    <row r="7767" spans="1:26" x14ac:dyDescent="0.3">
      <c r="A7767">
        <v>2780195</v>
      </c>
      <c r="B7767">
        <v>1</v>
      </c>
      <c r="C7767" t="s">
        <v>76</v>
      </c>
      <c r="D7767" t="s">
        <v>92</v>
      </c>
      <c r="E7767" t="s">
        <v>222</v>
      </c>
      <c r="F7767" t="s">
        <v>21144</v>
      </c>
      <c r="G7767" t="s">
        <v>728</v>
      </c>
      <c r="H7767" t="s">
        <v>47</v>
      </c>
      <c r="I7767" t="s">
        <v>129</v>
      </c>
      <c r="J7767" t="s">
        <v>130</v>
      </c>
      <c r="K7767" t="s">
        <v>142</v>
      </c>
      <c r="L7767" t="s">
        <v>21145</v>
      </c>
      <c r="M7767" t="s">
        <v>21146</v>
      </c>
      <c r="N7767">
        <v>0.35</v>
      </c>
      <c r="O7767">
        <v>0</v>
      </c>
      <c r="P7767">
        <v>0</v>
      </c>
      <c r="Q7767">
        <v>48</v>
      </c>
      <c r="R7767">
        <v>8476</v>
      </c>
      <c r="S7767">
        <v>0</v>
      </c>
      <c r="T7767">
        <v>0</v>
      </c>
      <c r="U7767">
        <v>0</v>
      </c>
      <c r="V7767">
        <v>0</v>
      </c>
      <c r="W7767">
        <v>16.8</v>
      </c>
      <c r="X7767">
        <v>2966.6</v>
      </c>
      <c r="Y7767">
        <v>0</v>
      </c>
      <c r="Z7767">
        <v>0</v>
      </c>
    </row>
    <row r="7768" spans="1:26" x14ac:dyDescent="0.3">
      <c r="A7768">
        <v>2780207</v>
      </c>
      <c r="B7768">
        <v>1</v>
      </c>
      <c r="C7768" t="s">
        <v>76</v>
      </c>
      <c r="D7768" t="s">
        <v>81</v>
      </c>
      <c r="E7768" t="s">
        <v>153</v>
      </c>
      <c r="F7768" t="s">
        <v>20276</v>
      </c>
      <c r="G7768" t="s">
        <v>155</v>
      </c>
      <c r="H7768" t="s">
        <v>46</v>
      </c>
      <c r="I7768" t="s">
        <v>129</v>
      </c>
      <c r="J7768" t="s">
        <v>130</v>
      </c>
      <c r="K7768" t="s">
        <v>131</v>
      </c>
      <c r="L7768" t="s">
        <v>21147</v>
      </c>
      <c r="M7768" t="s">
        <v>21148</v>
      </c>
      <c r="N7768">
        <v>4.0599999999999996</v>
      </c>
      <c r="O7768">
        <v>0</v>
      </c>
      <c r="P7768">
        <v>19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77.14</v>
      </c>
      <c r="W7768">
        <v>0</v>
      </c>
      <c r="X7768">
        <v>0</v>
      </c>
      <c r="Y7768">
        <v>0</v>
      </c>
      <c r="Z7768">
        <v>0</v>
      </c>
    </row>
    <row r="7769" spans="1:26" x14ac:dyDescent="0.3">
      <c r="A7769">
        <v>2780211</v>
      </c>
      <c r="B7769">
        <v>1</v>
      </c>
      <c r="C7769" t="s">
        <v>76</v>
      </c>
      <c r="D7769" t="s">
        <v>107</v>
      </c>
      <c r="E7769" t="s">
        <v>167</v>
      </c>
      <c r="F7769" t="s">
        <v>18052</v>
      </c>
      <c r="G7769" t="s">
        <v>195</v>
      </c>
      <c r="H7769" t="s">
        <v>46</v>
      </c>
      <c r="I7769" t="s">
        <v>129</v>
      </c>
      <c r="J7769" t="s">
        <v>130</v>
      </c>
      <c r="K7769" t="s">
        <v>131</v>
      </c>
      <c r="L7769" t="s">
        <v>21149</v>
      </c>
      <c r="M7769" t="s">
        <v>21150</v>
      </c>
      <c r="N7769">
        <v>1.2197222219999999</v>
      </c>
      <c r="O7769">
        <v>0</v>
      </c>
      <c r="P7769">
        <v>54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65.864999999999995</v>
      </c>
      <c r="W7769">
        <v>0</v>
      </c>
      <c r="X7769">
        <v>0</v>
      </c>
      <c r="Y7769">
        <v>0</v>
      </c>
      <c r="Z7769">
        <v>0</v>
      </c>
    </row>
    <row r="7770" spans="1:26" x14ac:dyDescent="0.3">
      <c r="A7770">
        <v>2780215</v>
      </c>
      <c r="B7770">
        <v>1</v>
      </c>
      <c r="C7770" t="s">
        <v>76</v>
      </c>
      <c r="D7770" t="s">
        <v>87</v>
      </c>
      <c r="E7770" t="s">
        <v>222</v>
      </c>
      <c r="F7770" t="s">
        <v>21151</v>
      </c>
      <c r="G7770" t="s">
        <v>344</v>
      </c>
      <c r="H7770" t="s">
        <v>47</v>
      </c>
      <c r="I7770" t="s">
        <v>129</v>
      </c>
      <c r="J7770" t="s">
        <v>130</v>
      </c>
      <c r="K7770" t="s">
        <v>142</v>
      </c>
      <c r="L7770" t="s">
        <v>21152</v>
      </c>
      <c r="M7770" t="s">
        <v>21153</v>
      </c>
      <c r="N7770">
        <v>1.717777777</v>
      </c>
      <c r="O7770">
        <v>0</v>
      </c>
      <c r="P7770">
        <v>935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1606.1222210000001</v>
      </c>
      <c r="W7770">
        <v>0</v>
      </c>
      <c r="X7770">
        <v>0</v>
      </c>
      <c r="Y7770">
        <v>0</v>
      </c>
      <c r="Z7770">
        <v>0</v>
      </c>
    </row>
    <row r="7771" spans="1:26" x14ac:dyDescent="0.3">
      <c r="A7771">
        <v>2780217</v>
      </c>
      <c r="B7771">
        <v>1</v>
      </c>
      <c r="C7771" t="s">
        <v>76</v>
      </c>
      <c r="D7771" t="s">
        <v>104</v>
      </c>
      <c r="E7771" t="s">
        <v>163</v>
      </c>
      <c r="F7771" t="s">
        <v>3040</v>
      </c>
      <c r="G7771" t="s">
        <v>348</v>
      </c>
      <c r="H7771" t="s">
        <v>47</v>
      </c>
      <c r="I7771" t="s">
        <v>129</v>
      </c>
      <c r="J7771" t="s">
        <v>130</v>
      </c>
      <c r="K7771" t="s">
        <v>142</v>
      </c>
      <c r="L7771" t="s">
        <v>21154</v>
      </c>
      <c r="M7771" t="s">
        <v>21155</v>
      </c>
      <c r="N7771">
        <v>8.0658333330000005</v>
      </c>
      <c r="O7771">
        <v>0</v>
      </c>
      <c r="P7771">
        <v>0</v>
      </c>
      <c r="Q7771">
        <v>0</v>
      </c>
      <c r="R7771">
        <v>59</v>
      </c>
      <c r="S7771">
        <v>0</v>
      </c>
      <c r="T7771">
        <v>200</v>
      </c>
      <c r="U7771">
        <v>0</v>
      </c>
      <c r="V7771">
        <v>0</v>
      </c>
      <c r="W7771">
        <v>0</v>
      </c>
      <c r="X7771">
        <v>475.88416699999999</v>
      </c>
      <c r="Y7771">
        <v>0</v>
      </c>
      <c r="Z7771">
        <v>1613.166667</v>
      </c>
    </row>
    <row r="7772" spans="1:26" x14ac:dyDescent="0.3">
      <c r="A7772">
        <v>2780223</v>
      </c>
      <c r="B7772">
        <v>1</v>
      </c>
      <c r="C7772" t="s">
        <v>76</v>
      </c>
      <c r="D7772" t="s">
        <v>80</v>
      </c>
      <c r="E7772" t="s">
        <v>153</v>
      </c>
      <c r="F7772" t="s">
        <v>21156</v>
      </c>
      <c r="G7772" t="s">
        <v>155</v>
      </c>
      <c r="H7772" t="s">
        <v>46</v>
      </c>
      <c r="I7772" t="s">
        <v>129</v>
      </c>
      <c r="J7772" t="s">
        <v>130</v>
      </c>
      <c r="K7772" t="s">
        <v>131</v>
      </c>
      <c r="L7772" t="s">
        <v>21157</v>
      </c>
      <c r="M7772" t="s">
        <v>21158</v>
      </c>
      <c r="N7772">
        <v>4.0394444439999999</v>
      </c>
      <c r="O7772">
        <v>0</v>
      </c>
      <c r="P7772">
        <v>11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44.433889000000001</v>
      </c>
      <c r="W7772">
        <v>0</v>
      </c>
      <c r="X7772">
        <v>0</v>
      </c>
      <c r="Y7772">
        <v>0</v>
      </c>
      <c r="Z7772">
        <v>0</v>
      </c>
    </row>
    <row r="7773" spans="1:26" x14ac:dyDescent="0.3">
      <c r="A7773">
        <v>2780222</v>
      </c>
      <c r="B7773">
        <v>1</v>
      </c>
      <c r="C7773" t="s">
        <v>76</v>
      </c>
      <c r="D7773" t="s">
        <v>92</v>
      </c>
      <c r="E7773" t="s">
        <v>222</v>
      </c>
      <c r="F7773" t="s">
        <v>11803</v>
      </c>
      <c r="G7773" t="s">
        <v>344</v>
      </c>
      <c r="H7773" t="s">
        <v>47</v>
      </c>
      <c r="I7773" t="s">
        <v>129</v>
      </c>
      <c r="J7773" t="s">
        <v>130</v>
      </c>
      <c r="K7773" t="s">
        <v>142</v>
      </c>
      <c r="L7773" t="s">
        <v>21159</v>
      </c>
      <c r="M7773" t="s">
        <v>21160</v>
      </c>
      <c r="N7773">
        <v>10.471111111000001</v>
      </c>
      <c r="O7773">
        <v>0</v>
      </c>
      <c r="P7773">
        <v>0</v>
      </c>
      <c r="Q7773">
        <v>26</v>
      </c>
      <c r="R7773">
        <v>1263</v>
      </c>
      <c r="S7773">
        <v>0</v>
      </c>
      <c r="T7773">
        <v>0</v>
      </c>
      <c r="U7773">
        <v>0</v>
      </c>
      <c r="V7773">
        <v>0</v>
      </c>
      <c r="W7773">
        <v>272.24888900000002</v>
      </c>
      <c r="X7773">
        <v>13225.013333000001</v>
      </c>
      <c r="Y7773">
        <v>0</v>
      </c>
      <c r="Z7773">
        <v>0</v>
      </c>
    </row>
    <row r="7774" spans="1:26" x14ac:dyDescent="0.3">
      <c r="A7774">
        <v>2780224</v>
      </c>
      <c r="B7774">
        <v>1</v>
      </c>
      <c r="C7774" t="s">
        <v>76</v>
      </c>
      <c r="D7774" t="s">
        <v>100</v>
      </c>
      <c r="E7774" t="s">
        <v>167</v>
      </c>
      <c r="F7774" t="s">
        <v>21161</v>
      </c>
      <c r="G7774" t="s">
        <v>1924</v>
      </c>
      <c r="H7774" t="s">
        <v>46</v>
      </c>
      <c r="I7774" t="s">
        <v>129</v>
      </c>
      <c r="J7774" t="s">
        <v>130</v>
      </c>
      <c r="K7774" t="s">
        <v>131</v>
      </c>
      <c r="L7774" t="s">
        <v>21162</v>
      </c>
      <c r="M7774" t="s">
        <v>21163</v>
      </c>
      <c r="N7774">
        <v>4.4841666660000001</v>
      </c>
      <c r="O7774">
        <v>0</v>
      </c>
      <c r="P7774">
        <v>27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121.07250000000001</v>
      </c>
      <c r="W7774">
        <v>0</v>
      </c>
      <c r="X7774">
        <v>0</v>
      </c>
      <c r="Y7774">
        <v>0</v>
      </c>
      <c r="Z7774">
        <v>0</v>
      </c>
    </row>
    <row r="7775" spans="1:26" x14ac:dyDescent="0.3">
      <c r="A7775">
        <v>2780226</v>
      </c>
      <c r="B7775">
        <v>1</v>
      </c>
      <c r="C7775" t="s">
        <v>76</v>
      </c>
      <c r="D7775" t="s">
        <v>84</v>
      </c>
      <c r="E7775" t="s">
        <v>158</v>
      </c>
      <c r="F7775" t="s">
        <v>21164</v>
      </c>
      <c r="G7775" t="s">
        <v>344</v>
      </c>
      <c r="H7775" t="s">
        <v>47</v>
      </c>
      <c r="I7775" t="s">
        <v>129</v>
      </c>
      <c r="J7775" t="s">
        <v>130</v>
      </c>
      <c r="K7775" t="s">
        <v>142</v>
      </c>
      <c r="L7775" t="s">
        <v>21165</v>
      </c>
      <c r="M7775" t="s">
        <v>21166</v>
      </c>
      <c r="N7775">
        <v>1.524444444</v>
      </c>
      <c r="O7775">
        <v>2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3.048889</v>
      </c>
      <c r="V7775">
        <v>0</v>
      </c>
      <c r="W7775">
        <v>0</v>
      </c>
      <c r="X7775">
        <v>0</v>
      </c>
      <c r="Y7775">
        <v>0</v>
      </c>
      <c r="Z7775">
        <v>0</v>
      </c>
    </row>
    <row r="7776" spans="1:26" x14ac:dyDescent="0.3">
      <c r="A7776">
        <v>2780227</v>
      </c>
      <c r="B7776">
        <v>1</v>
      </c>
      <c r="C7776" t="s">
        <v>77</v>
      </c>
      <c r="D7776" t="s">
        <v>108</v>
      </c>
      <c r="E7776" t="s">
        <v>163</v>
      </c>
      <c r="F7776" t="s">
        <v>19898</v>
      </c>
      <c r="G7776" t="s">
        <v>344</v>
      </c>
      <c r="H7776" t="s">
        <v>47</v>
      </c>
      <c r="I7776" t="s">
        <v>129</v>
      </c>
      <c r="J7776" t="s">
        <v>130</v>
      </c>
      <c r="K7776" t="s">
        <v>142</v>
      </c>
      <c r="L7776" t="s">
        <v>21167</v>
      </c>
      <c r="M7776" t="s">
        <v>21168</v>
      </c>
      <c r="N7776">
        <v>7.6413888879999998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39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298.01416699999999</v>
      </c>
    </row>
    <row r="7777" spans="1:26" x14ac:dyDescent="0.3">
      <c r="A7777">
        <v>2780231</v>
      </c>
      <c r="B7777">
        <v>1</v>
      </c>
      <c r="C7777" t="s">
        <v>77</v>
      </c>
      <c r="D7777" t="s">
        <v>109</v>
      </c>
      <c r="E7777" t="s">
        <v>222</v>
      </c>
      <c r="F7777" t="s">
        <v>19333</v>
      </c>
      <c r="G7777" t="s">
        <v>199</v>
      </c>
      <c r="H7777" t="s">
        <v>47</v>
      </c>
      <c r="I7777" t="s">
        <v>129</v>
      </c>
      <c r="J7777" t="s">
        <v>130</v>
      </c>
      <c r="K7777" t="s">
        <v>131</v>
      </c>
      <c r="L7777" t="s">
        <v>21169</v>
      </c>
      <c r="M7777" t="s">
        <v>21170</v>
      </c>
      <c r="N7777">
        <v>0.82499999999999996</v>
      </c>
      <c r="O7777">
        <v>21</v>
      </c>
      <c r="P7777">
        <v>217</v>
      </c>
      <c r="Q7777">
        <v>0</v>
      </c>
      <c r="R7777">
        <v>0</v>
      </c>
      <c r="S7777">
        <v>0</v>
      </c>
      <c r="T7777">
        <v>0</v>
      </c>
      <c r="U7777">
        <v>17.324999999999999</v>
      </c>
      <c r="V7777">
        <v>179.02500000000001</v>
      </c>
      <c r="W7777">
        <v>0</v>
      </c>
      <c r="X7777">
        <v>0</v>
      </c>
      <c r="Y7777">
        <v>0</v>
      </c>
      <c r="Z7777">
        <v>0</v>
      </c>
    </row>
    <row r="7778" spans="1:26" x14ac:dyDescent="0.3">
      <c r="A7778">
        <v>2780235</v>
      </c>
      <c r="B7778">
        <v>1</v>
      </c>
      <c r="C7778" t="s">
        <v>76</v>
      </c>
      <c r="D7778" t="s">
        <v>96</v>
      </c>
      <c r="E7778" t="s">
        <v>163</v>
      </c>
      <c r="F7778" t="s">
        <v>20574</v>
      </c>
      <c r="G7778" t="s">
        <v>344</v>
      </c>
      <c r="H7778" t="s">
        <v>47</v>
      </c>
      <c r="I7778" t="s">
        <v>129</v>
      </c>
      <c r="J7778" t="s">
        <v>130</v>
      </c>
      <c r="K7778" t="s">
        <v>142</v>
      </c>
      <c r="L7778" t="s">
        <v>21169</v>
      </c>
      <c r="M7778" t="s">
        <v>21171</v>
      </c>
      <c r="N7778">
        <v>6.1333333330000004</v>
      </c>
      <c r="O7778">
        <v>0</v>
      </c>
      <c r="P7778">
        <v>440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2698.666667</v>
      </c>
      <c r="W7778">
        <v>0</v>
      </c>
      <c r="X7778">
        <v>0</v>
      </c>
      <c r="Y7778">
        <v>0</v>
      </c>
      <c r="Z7778">
        <v>0</v>
      </c>
    </row>
    <row r="7779" spans="1:26" x14ac:dyDescent="0.3">
      <c r="A7779">
        <v>2780232</v>
      </c>
      <c r="B7779">
        <v>1</v>
      </c>
      <c r="C7779" t="s">
        <v>77</v>
      </c>
      <c r="D7779" t="s">
        <v>123</v>
      </c>
      <c r="E7779" t="s">
        <v>158</v>
      </c>
      <c r="F7779" t="s">
        <v>6618</v>
      </c>
      <c r="G7779" t="s">
        <v>344</v>
      </c>
      <c r="H7779" t="s">
        <v>47</v>
      </c>
      <c r="I7779" t="s">
        <v>129</v>
      </c>
      <c r="J7779" t="s">
        <v>130</v>
      </c>
      <c r="K7779" t="s">
        <v>142</v>
      </c>
      <c r="L7779" t="s">
        <v>21172</v>
      </c>
      <c r="M7779" t="s">
        <v>21173</v>
      </c>
      <c r="N7779">
        <v>8.8761111110000002</v>
      </c>
      <c r="O7779">
        <v>213</v>
      </c>
      <c r="P7779">
        <v>141</v>
      </c>
      <c r="Q7779">
        <v>0</v>
      </c>
      <c r="R7779">
        <v>0</v>
      </c>
      <c r="S7779">
        <v>0</v>
      </c>
      <c r="T7779">
        <v>0</v>
      </c>
      <c r="U7779">
        <v>1890.6116669999999</v>
      </c>
      <c r="V7779">
        <v>1251.531667</v>
      </c>
      <c r="W7779">
        <v>0</v>
      </c>
      <c r="X7779">
        <v>0</v>
      </c>
      <c r="Y7779">
        <v>0</v>
      </c>
      <c r="Z7779">
        <v>0</v>
      </c>
    </row>
    <row r="7780" spans="1:26" x14ac:dyDescent="0.3">
      <c r="A7780">
        <v>2780234</v>
      </c>
      <c r="B7780">
        <v>1</v>
      </c>
      <c r="C7780" t="s">
        <v>76</v>
      </c>
      <c r="D7780" t="s">
        <v>100</v>
      </c>
      <c r="E7780" t="s">
        <v>158</v>
      </c>
      <c r="F7780" t="s">
        <v>21174</v>
      </c>
      <c r="G7780" t="s">
        <v>199</v>
      </c>
      <c r="H7780" t="s">
        <v>47</v>
      </c>
      <c r="I7780" t="s">
        <v>129</v>
      </c>
      <c r="J7780" t="s">
        <v>130</v>
      </c>
      <c r="K7780" t="s">
        <v>131</v>
      </c>
      <c r="L7780" t="s">
        <v>21175</v>
      </c>
      <c r="M7780" t="s">
        <v>21176</v>
      </c>
      <c r="N7780">
        <v>0.68333333299999999</v>
      </c>
      <c r="O7780">
        <v>12</v>
      </c>
      <c r="P7780">
        <v>161</v>
      </c>
      <c r="Q7780">
        <v>0</v>
      </c>
      <c r="R7780">
        <v>0</v>
      </c>
      <c r="S7780">
        <v>0</v>
      </c>
      <c r="T7780">
        <v>0</v>
      </c>
      <c r="U7780">
        <v>8.1999999999999993</v>
      </c>
      <c r="V7780">
        <v>110.016667</v>
      </c>
      <c r="W7780">
        <v>0</v>
      </c>
      <c r="X7780">
        <v>0</v>
      </c>
      <c r="Y7780">
        <v>0</v>
      </c>
      <c r="Z7780">
        <v>0</v>
      </c>
    </row>
    <row r="7781" spans="1:26" x14ac:dyDescent="0.3">
      <c r="A7781">
        <v>2780233</v>
      </c>
      <c r="B7781">
        <v>1</v>
      </c>
      <c r="C7781" t="s">
        <v>77</v>
      </c>
      <c r="D7781" t="s">
        <v>115</v>
      </c>
      <c r="E7781" t="s">
        <v>163</v>
      </c>
      <c r="F7781" t="s">
        <v>21177</v>
      </c>
      <c r="G7781" t="s">
        <v>348</v>
      </c>
      <c r="H7781" t="s">
        <v>47</v>
      </c>
      <c r="I7781" t="s">
        <v>129</v>
      </c>
      <c r="J7781" t="s">
        <v>130</v>
      </c>
      <c r="K7781" t="s">
        <v>142</v>
      </c>
      <c r="L7781" t="s">
        <v>21178</v>
      </c>
      <c r="M7781" t="s">
        <v>21179</v>
      </c>
      <c r="N7781">
        <v>1.58</v>
      </c>
      <c r="O7781">
        <v>0</v>
      </c>
      <c r="P7781">
        <v>0</v>
      </c>
      <c r="Q7781">
        <v>0</v>
      </c>
      <c r="R7781">
        <v>1042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1646.36</v>
      </c>
      <c r="Y7781">
        <v>0</v>
      </c>
      <c r="Z7781">
        <v>0</v>
      </c>
    </row>
    <row r="7782" spans="1:26" x14ac:dyDescent="0.3">
      <c r="A7782">
        <v>2780254</v>
      </c>
      <c r="B7782">
        <v>1</v>
      </c>
      <c r="C7782" t="s">
        <v>77</v>
      </c>
      <c r="D7782" t="s">
        <v>108</v>
      </c>
      <c r="E7782" t="s">
        <v>163</v>
      </c>
      <c r="F7782" t="s">
        <v>21180</v>
      </c>
      <c r="G7782" t="s">
        <v>348</v>
      </c>
      <c r="H7782" t="s">
        <v>47</v>
      </c>
      <c r="I7782" t="s">
        <v>129</v>
      </c>
      <c r="J7782" t="s">
        <v>130</v>
      </c>
      <c r="K7782" t="s">
        <v>142</v>
      </c>
      <c r="L7782" t="s">
        <v>21181</v>
      </c>
      <c r="M7782" t="s">
        <v>21182</v>
      </c>
      <c r="N7782">
        <v>4.4347222220000004</v>
      </c>
      <c r="O7782">
        <v>1</v>
      </c>
      <c r="P7782">
        <v>3662</v>
      </c>
      <c r="Q7782">
        <v>0</v>
      </c>
      <c r="R7782">
        <v>0</v>
      </c>
      <c r="S7782">
        <v>0</v>
      </c>
      <c r="T7782">
        <v>0</v>
      </c>
      <c r="U7782">
        <v>4.4347219999999998</v>
      </c>
      <c r="V7782">
        <v>16239.952777</v>
      </c>
      <c r="W7782">
        <v>0</v>
      </c>
      <c r="X7782">
        <v>0</v>
      </c>
      <c r="Y7782">
        <v>0</v>
      </c>
      <c r="Z7782">
        <v>0</v>
      </c>
    </row>
    <row r="7783" spans="1:26" x14ac:dyDescent="0.3">
      <c r="A7783">
        <v>2780238</v>
      </c>
      <c r="B7783">
        <v>1</v>
      </c>
      <c r="C7783" t="s">
        <v>76</v>
      </c>
      <c r="D7783" t="s">
        <v>78</v>
      </c>
      <c r="E7783" t="s">
        <v>163</v>
      </c>
      <c r="F7783" t="s">
        <v>21183</v>
      </c>
      <c r="G7783" t="s">
        <v>728</v>
      </c>
      <c r="H7783" t="s">
        <v>47</v>
      </c>
      <c r="I7783" t="s">
        <v>129</v>
      </c>
      <c r="J7783" t="s">
        <v>130</v>
      </c>
      <c r="K7783" t="s">
        <v>131</v>
      </c>
      <c r="L7783" t="s">
        <v>21184</v>
      </c>
      <c r="M7783" t="s">
        <v>21185</v>
      </c>
      <c r="N7783">
        <v>6.8333332999999996E-2</v>
      </c>
      <c r="O7783">
        <v>0</v>
      </c>
      <c r="P7783">
        <v>2156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147.32666599999999</v>
      </c>
      <c r="W7783">
        <v>0</v>
      </c>
      <c r="X7783">
        <v>0</v>
      </c>
      <c r="Y7783">
        <v>0</v>
      </c>
      <c r="Z7783">
        <v>0</v>
      </c>
    </row>
    <row r="7784" spans="1:26" x14ac:dyDescent="0.3">
      <c r="A7784">
        <v>2780239</v>
      </c>
      <c r="B7784">
        <v>1</v>
      </c>
      <c r="C7784" t="s">
        <v>77</v>
      </c>
      <c r="D7784" t="s">
        <v>116</v>
      </c>
      <c r="E7784" t="s">
        <v>222</v>
      </c>
      <c r="F7784" t="s">
        <v>21186</v>
      </c>
      <c r="G7784" t="s">
        <v>199</v>
      </c>
      <c r="H7784" t="s">
        <v>47</v>
      </c>
      <c r="I7784" t="s">
        <v>129</v>
      </c>
      <c r="J7784" t="s">
        <v>130</v>
      </c>
      <c r="K7784" t="s">
        <v>131</v>
      </c>
      <c r="L7784" t="s">
        <v>21187</v>
      </c>
      <c r="M7784" t="s">
        <v>21188</v>
      </c>
      <c r="N7784">
        <v>0.71722222199999996</v>
      </c>
      <c r="O7784">
        <v>112</v>
      </c>
      <c r="P7784">
        <v>366</v>
      </c>
      <c r="Q7784">
        <v>0</v>
      </c>
      <c r="R7784">
        <v>0</v>
      </c>
      <c r="S7784">
        <v>0</v>
      </c>
      <c r="T7784">
        <v>0</v>
      </c>
      <c r="U7784">
        <v>80.328889000000004</v>
      </c>
      <c r="V7784">
        <v>262.503333</v>
      </c>
      <c r="W7784">
        <v>0</v>
      </c>
      <c r="X7784">
        <v>0</v>
      </c>
      <c r="Y7784">
        <v>0</v>
      </c>
      <c r="Z7784">
        <v>0</v>
      </c>
    </row>
    <row r="7785" spans="1:26" x14ac:dyDescent="0.3">
      <c r="A7785">
        <v>2780240</v>
      </c>
      <c r="B7785">
        <v>1</v>
      </c>
      <c r="C7785" t="s">
        <v>77</v>
      </c>
      <c r="D7785" t="s">
        <v>119</v>
      </c>
      <c r="E7785" t="s">
        <v>167</v>
      </c>
      <c r="F7785" t="s">
        <v>4934</v>
      </c>
      <c r="G7785" t="s">
        <v>348</v>
      </c>
      <c r="H7785" t="s">
        <v>46</v>
      </c>
      <c r="I7785" t="s">
        <v>129</v>
      </c>
      <c r="J7785" t="s">
        <v>130</v>
      </c>
      <c r="K7785" t="s">
        <v>142</v>
      </c>
      <c r="L7785" t="s">
        <v>21189</v>
      </c>
      <c r="M7785" t="s">
        <v>21190</v>
      </c>
      <c r="N7785">
        <v>6.0738888879999999</v>
      </c>
      <c r="O7785">
        <v>0</v>
      </c>
      <c r="P7785">
        <v>218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1324.1077780000001</v>
      </c>
      <c r="W7785">
        <v>0</v>
      </c>
      <c r="X7785">
        <v>0</v>
      </c>
      <c r="Y7785">
        <v>0</v>
      </c>
      <c r="Z7785">
        <v>0</v>
      </c>
    </row>
    <row r="7786" spans="1:26" x14ac:dyDescent="0.3">
      <c r="A7786">
        <v>2780242</v>
      </c>
      <c r="B7786">
        <v>1</v>
      </c>
      <c r="C7786" t="s">
        <v>77</v>
      </c>
      <c r="D7786" t="s">
        <v>123</v>
      </c>
      <c r="E7786" t="s">
        <v>158</v>
      </c>
      <c r="F7786" t="s">
        <v>4529</v>
      </c>
      <c r="G7786" t="s">
        <v>199</v>
      </c>
      <c r="H7786" t="s">
        <v>47</v>
      </c>
      <c r="I7786" t="s">
        <v>129</v>
      </c>
      <c r="J7786" t="s">
        <v>130</v>
      </c>
      <c r="K7786" t="s">
        <v>131</v>
      </c>
      <c r="L7786" t="s">
        <v>21191</v>
      </c>
      <c r="M7786" t="s">
        <v>21192</v>
      </c>
      <c r="N7786">
        <v>0.66111111099999997</v>
      </c>
      <c r="O7786">
        <v>21</v>
      </c>
      <c r="P7786">
        <v>707</v>
      </c>
      <c r="Q7786">
        <v>0</v>
      </c>
      <c r="R7786">
        <v>0</v>
      </c>
      <c r="S7786">
        <v>0</v>
      </c>
      <c r="T7786">
        <v>0</v>
      </c>
      <c r="U7786">
        <v>13.883333</v>
      </c>
      <c r="V7786">
        <v>467.40555499999999</v>
      </c>
      <c r="W7786">
        <v>0</v>
      </c>
      <c r="X7786">
        <v>0</v>
      </c>
      <c r="Y7786">
        <v>0</v>
      </c>
      <c r="Z7786">
        <v>0</v>
      </c>
    </row>
    <row r="7787" spans="1:26" x14ac:dyDescent="0.3">
      <c r="A7787">
        <v>2780243</v>
      </c>
      <c r="B7787">
        <v>1</v>
      </c>
      <c r="C7787" t="s">
        <v>76</v>
      </c>
      <c r="D7787" t="s">
        <v>104</v>
      </c>
      <c r="E7787" t="s">
        <v>158</v>
      </c>
      <c r="F7787" t="s">
        <v>1437</v>
      </c>
      <c r="G7787" t="s">
        <v>348</v>
      </c>
      <c r="H7787" t="s">
        <v>47</v>
      </c>
      <c r="I7787" t="s">
        <v>129</v>
      </c>
      <c r="J7787" t="s">
        <v>130</v>
      </c>
      <c r="K7787" t="s">
        <v>142</v>
      </c>
      <c r="L7787" t="s">
        <v>21193</v>
      </c>
      <c r="M7787" t="s">
        <v>21194</v>
      </c>
      <c r="N7787">
        <v>6.4894444440000001</v>
      </c>
      <c r="O7787">
        <v>0</v>
      </c>
      <c r="P7787">
        <v>0</v>
      </c>
      <c r="Q7787">
        <v>8</v>
      </c>
      <c r="R7787">
        <v>1145</v>
      </c>
      <c r="S7787">
        <v>0</v>
      </c>
      <c r="T7787">
        <v>0</v>
      </c>
      <c r="U7787">
        <v>0</v>
      </c>
      <c r="V7787">
        <v>0</v>
      </c>
      <c r="W7787">
        <v>51.915556000000002</v>
      </c>
      <c r="X7787">
        <v>7430.413888</v>
      </c>
      <c r="Y7787">
        <v>0</v>
      </c>
      <c r="Z7787">
        <v>0</v>
      </c>
    </row>
    <row r="7788" spans="1:26" x14ac:dyDescent="0.3">
      <c r="A7788">
        <v>2780250</v>
      </c>
      <c r="B7788">
        <v>1</v>
      </c>
      <c r="C7788" t="s">
        <v>76</v>
      </c>
      <c r="D7788" t="s">
        <v>101</v>
      </c>
      <c r="E7788" t="s">
        <v>163</v>
      </c>
      <c r="F7788" t="s">
        <v>16977</v>
      </c>
      <c r="G7788" t="s">
        <v>160</v>
      </c>
      <c r="H7788" t="s">
        <v>47</v>
      </c>
      <c r="I7788" t="s">
        <v>129</v>
      </c>
      <c r="J7788" t="s">
        <v>130</v>
      </c>
      <c r="K7788" t="s">
        <v>131</v>
      </c>
      <c r="L7788" t="s">
        <v>21195</v>
      </c>
      <c r="M7788" t="s">
        <v>21196</v>
      </c>
      <c r="N7788">
        <v>0.21583333299999999</v>
      </c>
      <c r="O7788">
        <v>0</v>
      </c>
      <c r="P7788">
        <v>43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9.2808329999999994</v>
      </c>
      <c r="W7788">
        <v>0</v>
      </c>
      <c r="X7788">
        <v>0</v>
      </c>
      <c r="Y7788">
        <v>0</v>
      </c>
      <c r="Z7788">
        <v>0</v>
      </c>
    </row>
    <row r="7789" spans="1:26" x14ac:dyDescent="0.3">
      <c r="A7789">
        <v>2780253</v>
      </c>
      <c r="B7789">
        <v>1</v>
      </c>
      <c r="C7789" t="s">
        <v>77</v>
      </c>
      <c r="D7789" t="s">
        <v>121</v>
      </c>
      <c r="E7789" t="s">
        <v>163</v>
      </c>
      <c r="F7789" t="s">
        <v>21197</v>
      </c>
      <c r="G7789" t="s">
        <v>199</v>
      </c>
      <c r="H7789" t="s">
        <v>47</v>
      </c>
      <c r="I7789" t="s">
        <v>129</v>
      </c>
      <c r="J7789" t="s">
        <v>130</v>
      </c>
      <c r="K7789" t="s">
        <v>131</v>
      </c>
      <c r="L7789" t="s">
        <v>21198</v>
      </c>
      <c r="M7789" t="s">
        <v>21199</v>
      </c>
      <c r="N7789">
        <v>0.28694444400000002</v>
      </c>
      <c r="O7789">
        <v>0</v>
      </c>
      <c r="P7789">
        <v>0</v>
      </c>
      <c r="Q7789">
        <v>2</v>
      </c>
      <c r="R7789">
        <v>3067</v>
      </c>
      <c r="S7789">
        <v>0</v>
      </c>
      <c r="T7789">
        <v>0</v>
      </c>
      <c r="U7789">
        <v>0</v>
      </c>
      <c r="V7789">
        <v>0</v>
      </c>
      <c r="W7789">
        <v>0.57388899999999998</v>
      </c>
      <c r="X7789">
        <v>880.05861000000004</v>
      </c>
      <c r="Y7789">
        <v>0</v>
      </c>
      <c r="Z7789">
        <v>0</v>
      </c>
    </row>
    <row r="7790" spans="1:26" x14ac:dyDescent="0.3">
      <c r="A7790">
        <v>2780260</v>
      </c>
      <c r="B7790">
        <v>1</v>
      </c>
      <c r="C7790" t="s">
        <v>76</v>
      </c>
      <c r="D7790" t="s">
        <v>78</v>
      </c>
      <c r="E7790" t="s">
        <v>153</v>
      </c>
      <c r="F7790" t="s">
        <v>21200</v>
      </c>
      <c r="G7790" t="s">
        <v>1488</v>
      </c>
      <c r="H7790" t="s">
        <v>46</v>
      </c>
      <c r="I7790" t="s">
        <v>129</v>
      </c>
      <c r="J7790" t="s">
        <v>15</v>
      </c>
      <c r="K7790" t="s">
        <v>131</v>
      </c>
      <c r="L7790" t="s">
        <v>21201</v>
      </c>
      <c r="M7790" t="s">
        <v>21202</v>
      </c>
      <c r="N7790">
        <v>2.593611111</v>
      </c>
      <c r="O7790">
        <v>0</v>
      </c>
      <c r="P7790">
        <v>4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10.374444</v>
      </c>
      <c r="W7790">
        <v>0</v>
      </c>
      <c r="X7790">
        <v>0</v>
      </c>
      <c r="Y7790">
        <v>0</v>
      </c>
      <c r="Z7790">
        <v>0</v>
      </c>
    </row>
    <row r="7791" spans="1:26" x14ac:dyDescent="0.3">
      <c r="A7791">
        <v>2780258</v>
      </c>
      <c r="B7791">
        <v>1</v>
      </c>
      <c r="C7791" t="s">
        <v>76</v>
      </c>
      <c r="D7791" t="s">
        <v>106</v>
      </c>
      <c r="E7791" t="s">
        <v>153</v>
      </c>
      <c r="F7791" t="s">
        <v>21079</v>
      </c>
      <c r="G7791" t="s">
        <v>155</v>
      </c>
      <c r="H7791" t="s">
        <v>46</v>
      </c>
      <c r="I7791" t="s">
        <v>129</v>
      </c>
      <c r="J7791" t="s">
        <v>130</v>
      </c>
      <c r="K7791" t="s">
        <v>131</v>
      </c>
      <c r="L7791" t="s">
        <v>21203</v>
      </c>
      <c r="M7791" t="s">
        <v>21204</v>
      </c>
      <c r="N7791">
        <v>3.375555555</v>
      </c>
      <c r="O7791">
        <v>0</v>
      </c>
      <c r="P7791">
        <v>11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37.131110999999997</v>
      </c>
      <c r="W7791">
        <v>0</v>
      </c>
      <c r="X7791">
        <v>0</v>
      </c>
      <c r="Y7791">
        <v>0</v>
      </c>
      <c r="Z7791">
        <v>0</v>
      </c>
    </row>
    <row r="7792" spans="1:26" x14ac:dyDescent="0.3">
      <c r="A7792">
        <v>2780262</v>
      </c>
      <c r="B7792">
        <v>1</v>
      </c>
      <c r="C7792" t="s">
        <v>77</v>
      </c>
      <c r="D7792" t="s">
        <v>116</v>
      </c>
      <c r="E7792" t="s">
        <v>126</v>
      </c>
      <c r="F7792" t="s">
        <v>21205</v>
      </c>
      <c r="G7792" t="s">
        <v>195</v>
      </c>
      <c r="H7792" t="s">
        <v>46</v>
      </c>
      <c r="I7792" t="s">
        <v>129</v>
      </c>
      <c r="J7792" t="s">
        <v>130</v>
      </c>
      <c r="K7792" t="s">
        <v>131</v>
      </c>
      <c r="L7792" t="s">
        <v>21206</v>
      </c>
      <c r="M7792" t="s">
        <v>21207</v>
      </c>
      <c r="N7792">
        <v>1.3572222220000001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24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32.573332999999998</v>
      </c>
    </row>
    <row r="7793" spans="1:26" x14ac:dyDescent="0.3">
      <c r="A7793">
        <v>2780265</v>
      </c>
      <c r="B7793">
        <v>1</v>
      </c>
      <c r="C7793" t="s">
        <v>76</v>
      </c>
      <c r="D7793" t="s">
        <v>80</v>
      </c>
      <c r="E7793" t="s">
        <v>167</v>
      </c>
      <c r="F7793" t="s">
        <v>5886</v>
      </c>
      <c r="G7793" t="s">
        <v>348</v>
      </c>
      <c r="H7793" t="s">
        <v>46</v>
      </c>
      <c r="I7793" t="s">
        <v>129</v>
      </c>
      <c r="J7793" t="s">
        <v>130</v>
      </c>
      <c r="K7793" t="s">
        <v>142</v>
      </c>
      <c r="L7793" t="s">
        <v>21208</v>
      </c>
      <c r="M7793" t="s">
        <v>21209</v>
      </c>
      <c r="N7793">
        <v>7.4697222219999997</v>
      </c>
      <c r="O7793">
        <v>0</v>
      </c>
      <c r="P7793">
        <v>942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7036.478333</v>
      </c>
      <c r="W7793">
        <v>0</v>
      </c>
      <c r="X7793">
        <v>0</v>
      </c>
      <c r="Y7793">
        <v>0</v>
      </c>
      <c r="Z7793">
        <v>0</v>
      </c>
    </row>
    <row r="7794" spans="1:26" x14ac:dyDescent="0.3">
      <c r="A7794">
        <v>2780270</v>
      </c>
      <c r="B7794">
        <v>1</v>
      </c>
      <c r="C7794" t="s">
        <v>76</v>
      </c>
      <c r="D7794" t="s">
        <v>106</v>
      </c>
      <c r="E7794" t="s">
        <v>153</v>
      </c>
      <c r="F7794" t="s">
        <v>21210</v>
      </c>
      <c r="G7794" t="s">
        <v>155</v>
      </c>
      <c r="H7794" t="s">
        <v>46</v>
      </c>
      <c r="I7794" t="s">
        <v>129</v>
      </c>
      <c r="J7794" t="s">
        <v>130</v>
      </c>
      <c r="K7794" t="s">
        <v>131</v>
      </c>
      <c r="L7794" t="s">
        <v>21211</v>
      </c>
      <c r="M7794" t="s">
        <v>21212</v>
      </c>
      <c r="N7794">
        <v>1.2383333329999999</v>
      </c>
      <c r="O7794">
        <v>0</v>
      </c>
      <c r="P7794">
        <v>5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6.1916669999999998</v>
      </c>
      <c r="W7794">
        <v>0</v>
      </c>
      <c r="X7794">
        <v>0</v>
      </c>
      <c r="Y7794">
        <v>0</v>
      </c>
      <c r="Z7794">
        <v>0</v>
      </c>
    </row>
    <row r="7795" spans="1:26" x14ac:dyDescent="0.3">
      <c r="A7795">
        <v>2780271</v>
      </c>
      <c r="B7795">
        <v>1</v>
      </c>
      <c r="C7795" t="s">
        <v>77</v>
      </c>
      <c r="D7795" t="s">
        <v>114</v>
      </c>
      <c r="E7795" t="s">
        <v>158</v>
      </c>
      <c r="F7795" t="s">
        <v>21213</v>
      </c>
      <c r="G7795" t="s">
        <v>344</v>
      </c>
      <c r="H7795" t="s">
        <v>47</v>
      </c>
      <c r="I7795" t="s">
        <v>129</v>
      </c>
      <c r="J7795" t="s">
        <v>130</v>
      </c>
      <c r="K7795" t="s">
        <v>142</v>
      </c>
      <c r="L7795" t="s">
        <v>21170</v>
      </c>
      <c r="M7795" t="s">
        <v>21214</v>
      </c>
      <c r="N7795">
        <v>6.8569444439999998</v>
      </c>
      <c r="O7795">
        <v>39</v>
      </c>
      <c r="P7795">
        <v>3258</v>
      </c>
      <c r="Q7795">
        <v>0</v>
      </c>
      <c r="R7795">
        <v>0</v>
      </c>
      <c r="S7795">
        <v>13</v>
      </c>
      <c r="T7795">
        <v>966</v>
      </c>
      <c r="U7795">
        <v>267.42083300000002</v>
      </c>
      <c r="V7795">
        <v>22339.924998999999</v>
      </c>
      <c r="W7795">
        <v>0</v>
      </c>
      <c r="X7795">
        <v>0</v>
      </c>
      <c r="Y7795">
        <v>89.140277999999995</v>
      </c>
      <c r="Z7795">
        <v>6623.8083329999999</v>
      </c>
    </row>
    <row r="7796" spans="1:26" x14ac:dyDescent="0.3">
      <c r="A7796">
        <v>2780272</v>
      </c>
      <c r="B7796">
        <v>1</v>
      </c>
      <c r="C7796" t="s">
        <v>77</v>
      </c>
      <c r="D7796" t="s">
        <v>115</v>
      </c>
      <c r="E7796" t="s">
        <v>222</v>
      </c>
      <c r="F7796" t="s">
        <v>21215</v>
      </c>
      <c r="G7796" t="s">
        <v>344</v>
      </c>
      <c r="H7796" t="s">
        <v>47</v>
      </c>
      <c r="I7796" t="s">
        <v>129</v>
      </c>
      <c r="J7796" t="s">
        <v>130</v>
      </c>
      <c r="K7796" t="s">
        <v>142</v>
      </c>
      <c r="L7796" t="s">
        <v>21216</v>
      </c>
      <c r="M7796" t="s">
        <v>21217</v>
      </c>
      <c r="N7796">
        <v>3.7397222220000002</v>
      </c>
      <c r="O7796">
        <v>0</v>
      </c>
      <c r="P7796">
        <v>0</v>
      </c>
      <c r="Q7796">
        <v>12</v>
      </c>
      <c r="R7796">
        <v>2317</v>
      </c>
      <c r="S7796">
        <v>0</v>
      </c>
      <c r="T7796">
        <v>0</v>
      </c>
      <c r="U7796">
        <v>0</v>
      </c>
      <c r="V7796">
        <v>0</v>
      </c>
      <c r="W7796">
        <v>44.876666999999998</v>
      </c>
      <c r="X7796">
        <v>8664.9363880000001</v>
      </c>
      <c r="Y7796">
        <v>0</v>
      </c>
      <c r="Z7796">
        <v>0</v>
      </c>
    </row>
    <row r="7797" spans="1:26" x14ac:dyDescent="0.3">
      <c r="A7797">
        <v>2780278</v>
      </c>
      <c r="B7797">
        <v>1</v>
      </c>
      <c r="C7797" t="s">
        <v>76</v>
      </c>
      <c r="D7797" t="s">
        <v>91</v>
      </c>
      <c r="E7797" t="s">
        <v>126</v>
      </c>
      <c r="F7797" t="s">
        <v>21218</v>
      </c>
      <c r="G7797" t="s">
        <v>160</v>
      </c>
      <c r="H7797" t="s">
        <v>46</v>
      </c>
      <c r="I7797" t="s">
        <v>129</v>
      </c>
      <c r="J7797" t="s">
        <v>130</v>
      </c>
      <c r="K7797" t="s">
        <v>131</v>
      </c>
      <c r="L7797" t="s">
        <v>21219</v>
      </c>
      <c r="M7797" t="s">
        <v>21220</v>
      </c>
      <c r="N7797">
        <v>1.2494444440000001</v>
      </c>
      <c r="O7797">
        <v>0</v>
      </c>
      <c r="P7797">
        <v>48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59.973332999999997</v>
      </c>
      <c r="W7797">
        <v>0</v>
      </c>
      <c r="X7797">
        <v>0</v>
      </c>
      <c r="Y7797">
        <v>0</v>
      </c>
      <c r="Z7797">
        <v>0</v>
      </c>
    </row>
    <row r="7798" spans="1:26" x14ac:dyDescent="0.3">
      <c r="A7798">
        <v>2780286</v>
      </c>
      <c r="B7798">
        <v>1</v>
      </c>
      <c r="C7798" t="s">
        <v>76</v>
      </c>
      <c r="D7798" t="s">
        <v>93</v>
      </c>
      <c r="E7798" t="s">
        <v>126</v>
      </c>
      <c r="F7798" t="s">
        <v>21221</v>
      </c>
      <c r="G7798" t="s">
        <v>578</v>
      </c>
      <c r="H7798" t="s">
        <v>46</v>
      </c>
      <c r="I7798" t="s">
        <v>129</v>
      </c>
      <c r="J7798" t="s">
        <v>15</v>
      </c>
      <c r="K7798" t="s">
        <v>131</v>
      </c>
      <c r="L7798" t="s">
        <v>21222</v>
      </c>
      <c r="M7798" t="s">
        <v>21223</v>
      </c>
      <c r="N7798">
        <v>3.52</v>
      </c>
      <c r="O7798">
        <v>0</v>
      </c>
      <c r="P7798">
        <v>169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594.88</v>
      </c>
      <c r="W7798">
        <v>0</v>
      </c>
      <c r="X7798">
        <v>0</v>
      </c>
      <c r="Y7798">
        <v>0</v>
      </c>
      <c r="Z7798">
        <v>0</v>
      </c>
    </row>
    <row r="7799" spans="1:26" x14ac:dyDescent="0.3">
      <c r="A7799">
        <v>2780285</v>
      </c>
      <c r="B7799">
        <v>1</v>
      </c>
      <c r="C7799" t="s">
        <v>76</v>
      </c>
      <c r="D7799" t="s">
        <v>78</v>
      </c>
      <c r="E7799" t="s">
        <v>222</v>
      </c>
      <c r="F7799" t="s">
        <v>21224</v>
      </c>
      <c r="G7799" t="s">
        <v>344</v>
      </c>
      <c r="H7799" t="s">
        <v>47</v>
      </c>
      <c r="I7799" t="s">
        <v>129</v>
      </c>
      <c r="J7799" t="s">
        <v>130</v>
      </c>
      <c r="K7799" t="s">
        <v>142</v>
      </c>
      <c r="L7799" t="s">
        <v>21225</v>
      </c>
      <c r="M7799" t="s">
        <v>21226</v>
      </c>
      <c r="N7799">
        <v>3.486388888</v>
      </c>
      <c r="O7799">
        <v>0</v>
      </c>
      <c r="P7799">
        <v>2156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7516.6544430000004</v>
      </c>
      <c r="W7799">
        <v>0</v>
      </c>
      <c r="X7799">
        <v>0</v>
      </c>
      <c r="Y7799">
        <v>0</v>
      </c>
      <c r="Z7799">
        <v>0</v>
      </c>
    </row>
    <row r="7800" spans="1:26" x14ac:dyDescent="0.3">
      <c r="A7800">
        <v>2780284</v>
      </c>
      <c r="B7800">
        <v>1</v>
      </c>
      <c r="C7800" t="s">
        <v>76</v>
      </c>
      <c r="D7800" t="s">
        <v>79</v>
      </c>
      <c r="E7800" t="s">
        <v>167</v>
      </c>
      <c r="F7800" t="s">
        <v>21227</v>
      </c>
      <c r="G7800" t="s">
        <v>344</v>
      </c>
      <c r="H7800" t="s">
        <v>46</v>
      </c>
      <c r="I7800" t="s">
        <v>129</v>
      </c>
      <c r="J7800" t="s">
        <v>130</v>
      </c>
      <c r="K7800" t="s">
        <v>142</v>
      </c>
      <c r="L7800" t="s">
        <v>21228</v>
      </c>
      <c r="M7800" t="s">
        <v>21229</v>
      </c>
      <c r="N7800">
        <v>0.63416666600000005</v>
      </c>
      <c r="O7800">
        <v>0</v>
      </c>
      <c r="P7800">
        <v>104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65.953333000000001</v>
      </c>
      <c r="W7800">
        <v>0</v>
      </c>
      <c r="X7800">
        <v>0</v>
      </c>
      <c r="Y7800">
        <v>0</v>
      </c>
      <c r="Z7800">
        <v>0</v>
      </c>
    </row>
    <row r="7801" spans="1:26" x14ac:dyDescent="0.3">
      <c r="A7801">
        <v>2780299</v>
      </c>
      <c r="B7801">
        <v>1</v>
      </c>
      <c r="C7801" t="s">
        <v>77</v>
      </c>
      <c r="D7801" t="s">
        <v>113</v>
      </c>
      <c r="E7801" t="s">
        <v>163</v>
      </c>
      <c r="F7801" t="s">
        <v>13930</v>
      </c>
      <c r="G7801" t="s">
        <v>348</v>
      </c>
      <c r="H7801" t="s">
        <v>47</v>
      </c>
      <c r="I7801" t="s">
        <v>129</v>
      </c>
      <c r="J7801" t="s">
        <v>130</v>
      </c>
      <c r="K7801" t="s">
        <v>142</v>
      </c>
      <c r="L7801" t="s">
        <v>21230</v>
      </c>
      <c r="M7801" t="s">
        <v>21231</v>
      </c>
      <c r="N7801">
        <v>6.3880555550000002</v>
      </c>
      <c r="O7801">
        <v>0</v>
      </c>
      <c r="P7801">
        <v>0</v>
      </c>
      <c r="Q7801">
        <v>1</v>
      </c>
      <c r="R7801">
        <v>672</v>
      </c>
      <c r="S7801">
        <v>0</v>
      </c>
      <c r="T7801">
        <v>0</v>
      </c>
      <c r="U7801">
        <v>0</v>
      </c>
      <c r="V7801">
        <v>0</v>
      </c>
      <c r="W7801">
        <v>6.3880559999999997</v>
      </c>
      <c r="X7801">
        <v>4292.7733330000001</v>
      </c>
      <c r="Y7801">
        <v>0</v>
      </c>
      <c r="Z7801">
        <v>0</v>
      </c>
    </row>
    <row r="7802" spans="1:26" x14ac:dyDescent="0.3">
      <c r="A7802">
        <v>2780294</v>
      </c>
      <c r="B7802">
        <v>1</v>
      </c>
      <c r="C7802" t="s">
        <v>76</v>
      </c>
      <c r="D7802" t="s">
        <v>90</v>
      </c>
      <c r="E7802" t="s">
        <v>222</v>
      </c>
      <c r="F7802" t="s">
        <v>9641</v>
      </c>
      <c r="G7802" t="s">
        <v>199</v>
      </c>
      <c r="H7802" t="s">
        <v>47</v>
      </c>
      <c r="I7802" t="s">
        <v>129</v>
      </c>
      <c r="J7802" t="s">
        <v>130</v>
      </c>
      <c r="K7802" t="s">
        <v>131</v>
      </c>
      <c r="L7802" t="s">
        <v>21232</v>
      </c>
      <c r="M7802" t="s">
        <v>21233</v>
      </c>
      <c r="N7802">
        <v>0.57611111100000001</v>
      </c>
      <c r="O7802">
        <v>0</v>
      </c>
      <c r="P7802">
        <v>0</v>
      </c>
      <c r="Q7802">
        <v>0</v>
      </c>
      <c r="R7802">
        <v>0</v>
      </c>
      <c r="S7802">
        <v>23</v>
      </c>
      <c r="T7802">
        <v>55</v>
      </c>
      <c r="U7802">
        <v>0</v>
      </c>
      <c r="V7802">
        <v>0</v>
      </c>
      <c r="W7802">
        <v>0</v>
      </c>
      <c r="X7802">
        <v>0</v>
      </c>
      <c r="Y7802">
        <v>13.250556</v>
      </c>
      <c r="Z7802">
        <v>31.686111</v>
      </c>
    </row>
    <row r="7803" spans="1:26" x14ac:dyDescent="0.3">
      <c r="A7803">
        <v>2780291</v>
      </c>
      <c r="B7803">
        <v>1</v>
      </c>
      <c r="C7803" t="s">
        <v>77</v>
      </c>
      <c r="D7803" t="s">
        <v>113</v>
      </c>
      <c r="E7803" t="s">
        <v>163</v>
      </c>
      <c r="F7803" t="s">
        <v>21234</v>
      </c>
      <c r="G7803" t="s">
        <v>348</v>
      </c>
      <c r="H7803" t="s">
        <v>47</v>
      </c>
      <c r="I7803" t="s">
        <v>129</v>
      </c>
      <c r="J7803" t="s">
        <v>130</v>
      </c>
      <c r="K7803" t="s">
        <v>142</v>
      </c>
      <c r="L7803" t="s">
        <v>21235</v>
      </c>
      <c r="M7803" t="s">
        <v>21236</v>
      </c>
      <c r="N7803">
        <v>6.6055555549999996</v>
      </c>
      <c r="O7803">
        <v>0</v>
      </c>
      <c r="P7803">
        <v>0</v>
      </c>
      <c r="Q7803">
        <v>1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6.605556</v>
      </c>
      <c r="X7803">
        <v>0</v>
      </c>
      <c r="Y7803">
        <v>0</v>
      </c>
      <c r="Z7803">
        <v>0</v>
      </c>
    </row>
    <row r="7804" spans="1:26" x14ac:dyDescent="0.3">
      <c r="A7804">
        <v>2780293</v>
      </c>
      <c r="B7804">
        <v>1</v>
      </c>
      <c r="C7804" t="s">
        <v>76</v>
      </c>
      <c r="D7804" t="s">
        <v>90</v>
      </c>
      <c r="E7804" t="s">
        <v>163</v>
      </c>
      <c r="F7804" t="s">
        <v>12830</v>
      </c>
      <c r="G7804" t="s">
        <v>348</v>
      </c>
      <c r="H7804" t="s">
        <v>47</v>
      </c>
      <c r="I7804" t="s">
        <v>129</v>
      </c>
      <c r="J7804" t="s">
        <v>130</v>
      </c>
      <c r="K7804" t="s">
        <v>142</v>
      </c>
      <c r="L7804" t="s">
        <v>21237</v>
      </c>
      <c r="M7804" t="s">
        <v>21238</v>
      </c>
      <c r="N7804">
        <v>0.50694444400000005</v>
      </c>
      <c r="O7804">
        <v>5</v>
      </c>
      <c r="P7804">
        <v>365</v>
      </c>
      <c r="Q7804">
        <v>0</v>
      </c>
      <c r="R7804">
        <v>0</v>
      </c>
      <c r="S7804">
        <v>0</v>
      </c>
      <c r="T7804">
        <v>0</v>
      </c>
      <c r="U7804">
        <v>2.5347219999999999</v>
      </c>
      <c r="V7804">
        <v>185.03472199999999</v>
      </c>
      <c r="W7804">
        <v>0</v>
      </c>
      <c r="X7804">
        <v>0</v>
      </c>
      <c r="Y7804">
        <v>0</v>
      </c>
      <c r="Z7804">
        <v>0</v>
      </c>
    </row>
    <row r="7805" spans="1:26" x14ac:dyDescent="0.3">
      <c r="A7805">
        <v>2780295</v>
      </c>
      <c r="B7805">
        <v>1</v>
      </c>
      <c r="C7805" t="s">
        <v>77</v>
      </c>
      <c r="D7805" t="s">
        <v>109</v>
      </c>
      <c r="E7805" t="s">
        <v>163</v>
      </c>
      <c r="F7805" t="s">
        <v>21239</v>
      </c>
      <c r="G7805" t="s">
        <v>264</v>
      </c>
      <c r="H7805" t="s">
        <v>47</v>
      </c>
      <c r="I7805" t="s">
        <v>129</v>
      </c>
      <c r="J7805" t="s">
        <v>130</v>
      </c>
      <c r="K7805" t="s">
        <v>131</v>
      </c>
      <c r="L7805" t="s">
        <v>21240</v>
      </c>
      <c r="M7805" t="s">
        <v>21241</v>
      </c>
      <c r="N7805">
        <v>0.73611111100000004</v>
      </c>
      <c r="O7805">
        <v>2</v>
      </c>
      <c r="P7805">
        <v>449</v>
      </c>
      <c r="Q7805">
        <v>0</v>
      </c>
      <c r="R7805">
        <v>0</v>
      </c>
      <c r="S7805">
        <v>0</v>
      </c>
      <c r="T7805">
        <v>0</v>
      </c>
      <c r="U7805">
        <v>1.4722219999999999</v>
      </c>
      <c r="V7805">
        <v>330.51388900000001</v>
      </c>
      <c r="W7805">
        <v>0</v>
      </c>
      <c r="X7805">
        <v>0</v>
      </c>
      <c r="Y7805">
        <v>0</v>
      </c>
      <c r="Z7805">
        <v>0</v>
      </c>
    </row>
    <row r="7806" spans="1:26" x14ac:dyDescent="0.3">
      <c r="A7806">
        <v>2780215</v>
      </c>
      <c r="B7806">
        <v>2</v>
      </c>
      <c r="C7806" t="s">
        <v>76</v>
      </c>
      <c r="D7806" t="s">
        <v>87</v>
      </c>
      <c r="E7806" t="s">
        <v>163</v>
      </c>
      <c r="F7806" t="s">
        <v>21242</v>
      </c>
      <c r="G7806" t="s">
        <v>344</v>
      </c>
      <c r="H7806" t="s">
        <v>47</v>
      </c>
      <c r="I7806" t="s">
        <v>129</v>
      </c>
      <c r="J7806" t="s">
        <v>130</v>
      </c>
      <c r="K7806" t="s">
        <v>142</v>
      </c>
      <c r="L7806" t="s">
        <v>21153</v>
      </c>
      <c r="M7806" t="s">
        <v>21243</v>
      </c>
      <c r="N7806">
        <v>4.8630555549999999</v>
      </c>
      <c r="O7806">
        <v>0</v>
      </c>
      <c r="P7806">
        <v>69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335.55083300000001</v>
      </c>
      <c r="W7806">
        <v>0</v>
      </c>
      <c r="X7806">
        <v>0</v>
      </c>
      <c r="Y7806">
        <v>0</v>
      </c>
      <c r="Z7806">
        <v>0</v>
      </c>
    </row>
    <row r="7807" spans="1:26" x14ac:dyDescent="0.3">
      <c r="A7807">
        <v>2780303</v>
      </c>
      <c r="B7807">
        <v>1</v>
      </c>
      <c r="C7807" t="s">
        <v>76</v>
      </c>
      <c r="D7807" t="s">
        <v>103</v>
      </c>
      <c r="E7807" t="s">
        <v>167</v>
      </c>
      <c r="F7807" t="s">
        <v>21244</v>
      </c>
      <c r="G7807" t="s">
        <v>195</v>
      </c>
      <c r="H7807" t="s">
        <v>46</v>
      </c>
      <c r="I7807" t="s">
        <v>129</v>
      </c>
      <c r="J7807" t="s">
        <v>130</v>
      </c>
      <c r="K7807" t="s">
        <v>131</v>
      </c>
      <c r="L7807" t="s">
        <v>21245</v>
      </c>
      <c r="M7807" t="s">
        <v>21246</v>
      </c>
      <c r="N7807">
        <v>0.56083333300000004</v>
      </c>
      <c r="O7807">
        <v>0</v>
      </c>
      <c r="P7807">
        <v>0</v>
      </c>
      <c r="Q7807">
        <v>0</v>
      </c>
      <c r="R7807">
        <v>8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4.4866669999999997</v>
      </c>
      <c r="Y7807">
        <v>0</v>
      </c>
      <c r="Z7807">
        <v>0</v>
      </c>
    </row>
    <row r="7808" spans="1:26" x14ac:dyDescent="0.3">
      <c r="A7808">
        <v>2780304</v>
      </c>
      <c r="B7808">
        <v>1</v>
      </c>
      <c r="C7808" t="s">
        <v>76</v>
      </c>
      <c r="D7808" t="s">
        <v>80</v>
      </c>
      <c r="E7808" t="s">
        <v>153</v>
      </c>
      <c r="F7808" t="s">
        <v>21247</v>
      </c>
      <c r="G7808" t="s">
        <v>249</v>
      </c>
      <c r="H7808" t="s">
        <v>46</v>
      </c>
      <c r="I7808" t="s">
        <v>129</v>
      </c>
      <c r="J7808" t="s">
        <v>130</v>
      </c>
      <c r="K7808" t="s">
        <v>131</v>
      </c>
      <c r="L7808" t="s">
        <v>21248</v>
      </c>
      <c r="M7808" t="s">
        <v>21249</v>
      </c>
      <c r="N7808">
        <v>0.80444444400000004</v>
      </c>
      <c r="O7808">
        <v>0</v>
      </c>
      <c r="P7808">
        <v>1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0.80444400000000005</v>
      </c>
      <c r="W7808">
        <v>0</v>
      </c>
      <c r="X7808">
        <v>0</v>
      </c>
      <c r="Y7808">
        <v>0</v>
      </c>
      <c r="Z7808">
        <v>0</v>
      </c>
    </row>
    <row r="7809" spans="1:26" x14ac:dyDescent="0.3">
      <c r="A7809">
        <v>2780302</v>
      </c>
      <c r="B7809">
        <v>1</v>
      </c>
      <c r="C7809" t="s">
        <v>76</v>
      </c>
      <c r="D7809" t="s">
        <v>91</v>
      </c>
      <c r="E7809" t="s">
        <v>163</v>
      </c>
      <c r="F7809" t="s">
        <v>21250</v>
      </c>
      <c r="G7809" t="s">
        <v>199</v>
      </c>
      <c r="H7809" t="s">
        <v>47</v>
      </c>
      <c r="I7809" t="s">
        <v>129</v>
      </c>
      <c r="J7809" t="s">
        <v>130</v>
      </c>
      <c r="K7809" t="s">
        <v>131</v>
      </c>
      <c r="L7809" t="s">
        <v>21251</v>
      </c>
      <c r="M7809" t="s">
        <v>21252</v>
      </c>
      <c r="N7809">
        <v>0.189722222</v>
      </c>
      <c r="O7809">
        <v>8</v>
      </c>
      <c r="P7809">
        <v>1955</v>
      </c>
      <c r="Q7809">
        <v>0</v>
      </c>
      <c r="R7809">
        <v>0</v>
      </c>
      <c r="S7809">
        <v>0</v>
      </c>
      <c r="T7809">
        <v>0</v>
      </c>
      <c r="U7809">
        <v>1.5177780000000001</v>
      </c>
      <c r="V7809">
        <v>370.90694400000001</v>
      </c>
      <c r="W7809">
        <v>0</v>
      </c>
      <c r="X7809">
        <v>0</v>
      </c>
      <c r="Y7809">
        <v>0</v>
      </c>
      <c r="Z7809">
        <v>0</v>
      </c>
    </row>
    <row r="7810" spans="1:26" x14ac:dyDescent="0.3">
      <c r="A7810">
        <v>2780309</v>
      </c>
      <c r="B7810">
        <v>1</v>
      </c>
      <c r="C7810" t="s">
        <v>76</v>
      </c>
      <c r="D7810" t="s">
        <v>100</v>
      </c>
      <c r="E7810" t="s">
        <v>126</v>
      </c>
      <c r="F7810" t="s">
        <v>21253</v>
      </c>
      <c r="G7810" t="s">
        <v>128</v>
      </c>
      <c r="H7810" t="s">
        <v>46</v>
      </c>
      <c r="I7810" t="s">
        <v>129</v>
      </c>
      <c r="J7810" t="s">
        <v>130</v>
      </c>
      <c r="K7810" t="s">
        <v>131</v>
      </c>
      <c r="L7810" t="s">
        <v>21254</v>
      </c>
      <c r="M7810" t="s">
        <v>21255</v>
      </c>
      <c r="N7810">
        <v>4.9566666660000003</v>
      </c>
      <c r="O7810">
        <v>0</v>
      </c>
      <c r="P7810">
        <v>66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327.14</v>
      </c>
      <c r="W7810">
        <v>0</v>
      </c>
      <c r="X7810">
        <v>0</v>
      </c>
      <c r="Y7810">
        <v>0</v>
      </c>
      <c r="Z7810">
        <v>0</v>
      </c>
    </row>
    <row r="7811" spans="1:26" x14ac:dyDescent="0.3">
      <c r="A7811">
        <v>2780306</v>
      </c>
      <c r="B7811">
        <v>1</v>
      </c>
      <c r="C7811" t="s">
        <v>77</v>
      </c>
      <c r="D7811" t="s">
        <v>119</v>
      </c>
      <c r="E7811" t="s">
        <v>126</v>
      </c>
      <c r="F7811" t="s">
        <v>21256</v>
      </c>
      <c r="G7811" t="s">
        <v>371</v>
      </c>
      <c r="H7811" t="s">
        <v>46</v>
      </c>
      <c r="I7811" t="s">
        <v>129</v>
      </c>
      <c r="J7811" t="s">
        <v>130</v>
      </c>
      <c r="K7811" t="s">
        <v>131</v>
      </c>
      <c r="L7811" t="s">
        <v>21257</v>
      </c>
      <c r="M7811" t="s">
        <v>21258</v>
      </c>
      <c r="N7811">
        <v>0.85027777699999996</v>
      </c>
      <c r="O7811">
        <v>0</v>
      </c>
      <c r="P7811">
        <v>8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6.8022220000000004</v>
      </c>
      <c r="W7811">
        <v>0</v>
      </c>
      <c r="X7811">
        <v>0</v>
      </c>
      <c r="Y7811">
        <v>0</v>
      </c>
      <c r="Z7811">
        <v>0</v>
      </c>
    </row>
    <row r="7812" spans="1:26" x14ac:dyDescent="0.3">
      <c r="A7812">
        <v>2780323</v>
      </c>
      <c r="B7812">
        <v>1</v>
      </c>
      <c r="C7812" t="s">
        <v>77</v>
      </c>
      <c r="D7812" t="s">
        <v>116</v>
      </c>
      <c r="E7812" t="s">
        <v>222</v>
      </c>
      <c r="F7812" t="s">
        <v>7335</v>
      </c>
      <c r="G7812" t="s">
        <v>199</v>
      </c>
      <c r="H7812" t="s">
        <v>47</v>
      </c>
      <c r="I7812" t="s">
        <v>129</v>
      </c>
      <c r="J7812" t="s">
        <v>130</v>
      </c>
      <c r="K7812" t="s">
        <v>131</v>
      </c>
      <c r="L7812" t="s">
        <v>21259</v>
      </c>
      <c r="M7812" t="s">
        <v>21260</v>
      </c>
      <c r="N7812">
        <v>0.94722222199999995</v>
      </c>
      <c r="O7812">
        <v>150</v>
      </c>
      <c r="P7812">
        <v>1386</v>
      </c>
      <c r="Q7812">
        <v>0</v>
      </c>
      <c r="R7812">
        <v>0</v>
      </c>
      <c r="S7812">
        <v>0</v>
      </c>
      <c r="T7812">
        <v>0</v>
      </c>
      <c r="U7812">
        <v>142.08333300000001</v>
      </c>
      <c r="V7812">
        <v>1312.85</v>
      </c>
      <c r="W7812">
        <v>0</v>
      </c>
      <c r="X7812">
        <v>0</v>
      </c>
      <c r="Y7812">
        <v>0</v>
      </c>
      <c r="Z7812">
        <v>0</v>
      </c>
    </row>
    <row r="7813" spans="1:26" x14ac:dyDescent="0.3">
      <c r="A7813">
        <v>2780311</v>
      </c>
      <c r="B7813">
        <v>1</v>
      </c>
      <c r="C7813" t="s">
        <v>76</v>
      </c>
      <c r="D7813" t="s">
        <v>101</v>
      </c>
      <c r="E7813" t="s">
        <v>167</v>
      </c>
      <c r="F7813" t="s">
        <v>12376</v>
      </c>
      <c r="G7813" t="s">
        <v>160</v>
      </c>
      <c r="H7813" t="s">
        <v>46</v>
      </c>
      <c r="I7813" t="s">
        <v>129</v>
      </c>
      <c r="J7813" t="s">
        <v>130</v>
      </c>
      <c r="K7813" t="s">
        <v>131</v>
      </c>
      <c r="L7813" t="s">
        <v>21261</v>
      </c>
      <c r="M7813" t="s">
        <v>21262</v>
      </c>
      <c r="N7813">
        <v>1.6630555549999999</v>
      </c>
      <c r="O7813">
        <v>0</v>
      </c>
      <c r="P7813">
        <v>494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821.54944399999999</v>
      </c>
      <c r="W7813">
        <v>0</v>
      </c>
      <c r="X7813">
        <v>0</v>
      </c>
      <c r="Y7813">
        <v>0</v>
      </c>
      <c r="Z7813">
        <v>0</v>
      </c>
    </row>
    <row r="7814" spans="1:26" x14ac:dyDescent="0.3">
      <c r="A7814">
        <v>2780316</v>
      </c>
      <c r="B7814">
        <v>1</v>
      </c>
      <c r="C7814" t="s">
        <v>77</v>
      </c>
      <c r="D7814" t="s">
        <v>117</v>
      </c>
      <c r="E7814" t="s">
        <v>222</v>
      </c>
      <c r="F7814" t="s">
        <v>21263</v>
      </c>
      <c r="G7814" t="s">
        <v>199</v>
      </c>
      <c r="H7814" t="s">
        <v>47</v>
      </c>
      <c r="I7814" t="s">
        <v>129</v>
      </c>
      <c r="J7814" t="s">
        <v>130</v>
      </c>
      <c r="K7814" t="s">
        <v>131</v>
      </c>
      <c r="L7814" t="s">
        <v>21264</v>
      </c>
      <c r="M7814" t="s">
        <v>21265</v>
      </c>
      <c r="N7814">
        <v>0.89444444400000001</v>
      </c>
      <c r="O7814">
        <v>0</v>
      </c>
      <c r="P7814">
        <v>0</v>
      </c>
      <c r="Q7814">
        <v>2</v>
      </c>
      <c r="R7814">
        <v>226</v>
      </c>
      <c r="S7814">
        <v>4</v>
      </c>
      <c r="T7814">
        <v>1180</v>
      </c>
      <c r="U7814">
        <v>0</v>
      </c>
      <c r="V7814">
        <v>0</v>
      </c>
      <c r="W7814">
        <v>1.788889</v>
      </c>
      <c r="X7814">
        <v>202.14444399999999</v>
      </c>
      <c r="Y7814">
        <v>3.5777779999999999</v>
      </c>
      <c r="Z7814">
        <v>1055.444444</v>
      </c>
    </row>
    <row r="7815" spans="1:26" x14ac:dyDescent="0.3">
      <c r="A7815">
        <v>2780317</v>
      </c>
      <c r="B7815">
        <v>1</v>
      </c>
      <c r="C7815" t="s">
        <v>77</v>
      </c>
      <c r="D7815" t="s">
        <v>123</v>
      </c>
      <c r="E7815" t="s">
        <v>163</v>
      </c>
      <c r="F7815" t="s">
        <v>21266</v>
      </c>
      <c r="G7815" t="s">
        <v>264</v>
      </c>
      <c r="H7815" t="s">
        <v>47</v>
      </c>
      <c r="I7815" t="s">
        <v>129</v>
      </c>
      <c r="J7815" t="s">
        <v>130</v>
      </c>
      <c r="K7815" t="s">
        <v>131</v>
      </c>
      <c r="L7815" t="s">
        <v>21267</v>
      </c>
      <c r="M7815" t="s">
        <v>21268</v>
      </c>
      <c r="N7815">
        <v>0.92583333300000004</v>
      </c>
      <c r="O7815">
        <v>0</v>
      </c>
      <c r="P7815">
        <v>241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223.125833</v>
      </c>
      <c r="W7815">
        <v>0</v>
      </c>
      <c r="X7815">
        <v>0</v>
      </c>
      <c r="Y7815">
        <v>0</v>
      </c>
      <c r="Z7815">
        <v>0</v>
      </c>
    </row>
    <row r="7816" spans="1:26" x14ac:dyDescent="0.3">
      <c r="A7816">
        <v>2780321</v>
      </c>
      <c r="B7816">
        <v>1</v>
      </c>
      <c r="C7816" t="s">
        <v>76</v>
      </c>
      <c r="D7816" t="s">
        <v>93</v>
      </c>
      <c r="E7816" t="s">
        <v>153</v>
      </c>
      <c r="F7816" t="s">
        <v>21269</v>
      </c>
      <c r="G7816" t="s">
        <v>155</v>
      </c>
      <c r="H7816" t="s">
        <v>46</v>
      </c>
      <c r="I7816" t="s">
        <v>129</v>
      </c>
      <c r="J7816" t="s">
        <v>130</v>
      </c>
      <c r="K7816" t="s">
        <v>131</v>
      </c>
      <c r="L7816" t="s">
        <v>21270</v>
      </c>
      <c r="M7816" t="s">
        <v>21271</v>
      </c>
      <c r="N7816">
        <v>3.8250000000000002</v>
      </c>
      <c r="O7816">
        <v>0</v>
      </c>
      <c r="P7816">
        <v>1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3.8250000000000002</v>
      </c>
      <c r="W7816">
        <v>0</v>
      </c>
      <c r="X7816">
        <v>0</v>
      </c>
      <c r="Y7816">
        <v>0</v>
      </c>
      <c r="Z7816">
        <v>0</v>
      </c>
    </row>
    <row r="7817" spans="1:26" x14ac:dyDescent="0.3">
      <c r="A7817">
        <v>2780318</v>
      </c>
      <c r="B7817">
        <v>1</v>
      </c>
      <c r="C7817" t="s">
        <v>76</v>
      </c>
      <c r="D7817" t="s">
        <v>101</v>
      </c>
      <c r="E7817" t="s">
        <v>163</v>
      </c>
      <c r="F7817" t="s">
        <v>21272</v>
      </c>
      <c r="G7817" t="s">
        <v>417</v>
      </c>
      <c r="H7817" t="s">
        <v>47</v>
      </c>
      <c r="I7817" t="s">
        <v>129</v>
      </c>
      <c r="J7817" t="s">
        <v>130</v>
      </c>
      <c r="K7817" t="s">
        <v>142</v>
      </c>
      <c r="L7817" t="s">
        <v>21273</v>
      </c>
      <c r="M7817" t="s">
        <v>21274</v>
      </c>
      <c r="N7817">
        <v>0.75555555500000005</v>
      </c>
      <c r="O7817">
        <v>2</v>
      </c>
      <c r="P7817">
        <v>16</v>
      </c>
      <c r="Q7817">
        <v>0</v>
      </c>
      <c r="R7817">
        <v>0</v>
      </c>
      <c r="S7817">
        <v>0</v>
      </c>
      <c r="T7817">
        <v>0</v>
      </c>
      <c r="U7817">
        <v>1.5111110000000001</v>
      </c>
      <c r="V7817">
        <v>12.088889</v>
      </c>
      <c r="W7817">
        <v>0</v>
      </c>
      <c r="X7817">
        <v>0</v>
      </c>
      <c r="Y7817">
        <v>0</v>
      </c>
      <c r="Z7817">
        <v>0</v>
      </c>
    </row>
    <row r="7818" spans="1:26" x14ac:dyDescent="0.3">
      <c r="A7818">
        <v>2780319</v>
      </c>
      <c r="B7818">
        <v>1</v>
      </c>
      <c r="C7818" t="s">
        <v>77</v>
      </c>
      <c r="D7818" t="s">
        <v>115</v>
      </c>
      <c r="E7818" t="s">
        <v>158</v>
      </c>
      <c r="F7818" t="s">
        <v>21275</v>
      </c>
      <c r="G7818" t="s">
        <v>348</v>
      </c>
      <c r="H7818" t="s">
        <v>47</v>
      </c>
      <c r="I7818" t="s">
        <v>129</v>
      </c>
      <c r="J7818" t="s">
        <v>130</v>
      </c>
      <c r="K7818" t="s">
        <v>142</v>
      </c>
      <c r="L7818" t="s">
        <v>21276</v>
      </c>
      <c r="M7818" t="s">
        <v>21277</v>
      </c>
      <c r="N7818">
        <v>0.98666666599999997</v>
      </c>
      <c r="O7818">
        <v>0</v>
      </c>
      <c r="P7818">
        <v>0</v>
      </c>
      <c r="Q7818">
        <v>26</v>
      </c>
      <c r="R7818">
        <v>0</v>
      </c>
      <c r="S7818">
        <v>32</v>
      </c>
      <c r="T7818">
        <v>615</v>
      </c>
      <c r="U7818">
        <v>0</v>
      </c>
      <c r="V7818">
        <v>0</v>
      </c>
      <c r="W7818">
        <v>25.653333</v>
      </c>
      <c r="X7818">
        <v>0</v>
      </c>
      <c r="Y7818">
        <v>31.573333000000002</v>
      </c>
      <c r="Z7818">
        <v>606.79999999999995</v>
      </c>
    </row>
    <row r="7819" spans="1:26" x14ac:dyDescent="0.3">
      <c r="A7819">
        <v>2780262</v>
      </c>
      <c r="B7819">
        <v>2</v>
      </c>
      <c r="C7819" t="s">
        <v>77</v>
      </c>
      <c r="D7819" t="s">
        <v>116</v>
      </c>
      <c r="E7819" t="s">
        <v>167</v>
      </c>
      <c r="F7819" t="s">
        <v>9330</v>
      </c>
      <c r="G7819" t="s">
        <v>195</v>
      </c>
      <c r="H7819" t="s">
        <v>46</v>
      </c>
      <c r="I7819" t="s">
        <v>129</v>
      </c>
      <c r="J7819" t="s">
        <v>130</v>
      </c>
      <c r="K7819" t="s">
        <v>131</v>
      </c>
      <c r="L7819" t="s">
        <v>21207</v>
      </c>
      <c r="M7819" t="s">
        <v>21278</v>
      </c>
      <c r="N7819">
        <v>0.171944444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90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15.475</v>
      </c>
    </row>
    <row r="7820" spans="1:26" x14ac:dyDescent="0.3">
      <c r="A7820">
        <v>2780322</v>
      </c>
      <c r="B7820">
        <v>1</v>
      </c>
      <c r="C7820" t="s">
        <v>77</v>
      </c>
      <c r="D7820" t="s">
        <v>114</v>
      </c>
      <c r="E7820" t="s">
        <v>138</v>
      </c>
      <c r="F7820" t="s">
        <v>21279</v>
      </c>
      <c r="G7820" t="s">
        <v>344</v>
      </c>
      <c r="H7820" t="s">
        <v>47</v>
      </c>
      <c r="I7820" t="s">
        <v>129</v>
      </c>
      <c r="J7820" t="s">
        <v>130</v>
      </c>
      <c r="K7820" t="s">
        <v>142</v>
      </c>
      <c r="L7820" t="s">
        <v>21280</v>
      </c>
      <c r="M7820" t="s">
        <v>21281</v>
      </c>
      <c r="N7820">
        <v>5.9938888879999999</v>
      </c>
      <c r="O7820">
        <v>0</v>
      </c>
      <c r="P7820">
        <v>0</v>
      </c>
      <c r="Q7820">
        <v>0</v>
      </c>
      <c r="R7820">
        <v>0</v>
      </c>
      <c r="S7820">
        <v>7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41.957222000000002</v>
      </c>
      <c r="Z7820">
        <v>0</v>
      </c>
    </row>
    <row r="7821" spans="1:26" x14ac:dyDescent="0.3">
      <c r="A7821">
        <v>2780324</v>
      </c>
      <c r="B7821">
        <v>1</v>
      </c>
      <c r="C7821" t="s">
        <v>77</v>
      </c>
      <c r="D7821" t="s">
        <v>114</v>
      </c>
      <c r="E7821" t="s">
        <v>138</v>
      </c>
      <c r="F7821" t="s">
        <v>21282</v>
      </c>
      <c r="G7821" t="s">
        <v>344</v>
      </c>
      <c r="H7821" t="s">
        <v>47</v>
      </c>
      <c r="I7821" t="s">
        <v>129</v>
      </c>
      <c r="J7821" t="s">
        <v>130</v>
      </c>
      <c r="K7821" t="s">
        <v>142</v>
      </c>
      <c r="L7821" t="s">
        <v>21280</v>
      </c>
      <c r="M7821" t="s">
        <v>21283</v>
      </c>
      <c r="N7821">
        <v>6.0338888879999999</v>
      </c>
      <c r="O7821">
        <v>0</v>
      </c>
      <c r="P7821">
        <v>0</v>
      </c>
      <c r="Q7821">
        <v>0</v>
      </c>
      <c r="R7821">
        <v>0</v>
      </c>
      <c r="S7821">
        <v>20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120.677778</v>
      </c>
      <c r="Z7821">
        <v>0</v>
      </c>
    </row>
    <row r="7822" spans="1:26" x14ac:dyDescent="0.3">
      <c r="A7822">
        <v>2780333</v>
      </c>
      <c r="B7822">
        <v>1</v>
      </c>
      <c r="C7822" t="s">
        <v>76</v>
      </c>
      <c r="D7822" t="s">
        <v>94</v>
      </c>
      <c r="E7822" t="s">
        <v>153</v>
      </c>
      <c r="F7822" t="s">
        <v>21284</v>
      </c>
      <c r="G7822" t="s">
        <v>249</v>
      </c>
      <c r="H7822" t="s">
        <v>46</v>
      </c>
      <c r="I7822" t="s">
        <v>129</v>
      </c>
      <c r="J7822" t="s">
        <v>130</v>
      </c>
      <c r="K7822" t="s">
        <v>131</v>
      </c>
      <c r="L7822" t="s">
        <v>21285</v>
      </c>
      <c r="M7822" t="s">
        <v>21286</v>
      </c>
      <c r="N7822">
        <v>3.582777777</v>
      </c>
      <c r="O7822">
        <v>0</v>
      </c>
      <c r="P7822">
        <v>1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3.5827779999999998</v>
      </c>
      <c r="W7822">
        <v>0</v>
      </c>
      <c r="X7822">
        <v>0</v>
      </c>
      <c r="Y7822">
        <v>0</v>
      </c>
      <c r="Z7822">
        <v>0</v>
      </c>
    </row>
    <row r="7823" spans="1:26" x14ac:dyDescent="0.3">
      <c r="A7823">
        <v>2780326</v>
      </c>
      <c r="B7823">
        <v>1</v>
      </c>
      <c r="C7823" t="s">
        <v>76</v>
      </c>
      <c r="D7823" t="s">
        <v>80</v>
      </c>
      <c r="E7823" t="s">
        <v>153</v>
      </c>
      <c r="F7823" t="s">
        <v>19662</v>
      </c>
      <c r="G7823" t="s">
        <v>249</v>
      </c>
      <c r="H7823" t="s">
        <v>46</v>
      </c>
      <c r="I7823" t="s">
        <v>129</v>
      </c>
      <c r="J7823" t="s">
        <v>130</v>
      </c>
      <c r="K7823" t="s">
        <v>131</v>
      </c>
      <c r="L7823" t="s">
        <v>21287</v>
      </c>
      <c r="M7823" t="s">
        <v>21288</v>
      </c>
      <c r="N7823">
        <v>2.219166666</v>
      </c>
      <c r="O7823">
        <v>0</v>
      </c>
      <c r="P7823">
        <v>2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4.4383330000000001</v>
      </c>
      <c r="W7823">
        <v>0</v>
      </c>
      <c r="X7823">
        <v>0</v>
      </c>
      <c r="Y7823">
        <v>0</v>
      </c>
      <c r="Z7823">
        <v>0</v>
      </c>
    </row>
    <row r="7824" spans="1:26" x14ac:dyDescent="0.3">
      <c r="A7824">
        <v>2780328</v>
      </c>
      <c r="B7824">
        <v>1</v>
      </c>
      <c r="C7824" t="s">
        <v>76</v>
      </c>
      <c r="D7824" t="s">
        <v>79</v>
      </c>
      <c r="E7824" t="s">
        <v>167</v>
      </c>
      <c r="F7824" t="s">
        <v>21289</v>
      </c>
      <c r="G7824" t="s">
        <v>344</v>
      </c>
      <c r="H7824" t="s">
        <v>46</v>
      </c>
      <c r="I7824" t="s">
        <v>129</v>
      </c>
      <c r="J7824" t="s">
        <v>130</v>
      </c>
      <c r="K7824" t="s">
        <v>142</v>
      </c>
      <c r="L7824" t="s">
        <v>21290</v>
      </c>
      <c r="M7824" t="s">
        <v>21291</v>
      </c>
      <c r="N7824">
        <v>3.3788888880000001</v>
      </c>
      <c r="O7824">
        <v>0</v>
      </c>
      <c r="P7824">
        <v>163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550.75888899999995</v>
      </c>
      <c r="W7824">
        <v>0</v>
      </c>
      <c r="X7824">
        <v>0</v>
      </c>
      <c r="Y7824">
        <v>0</v>
      </c>
      <c r="Z7824">
        <v>0</v>
      </c>
    </row>
    <row r="7825" spans="1:26" x14ac:dyDescent="0.3">
      <c r="A7825">
        <v>2780278</v>
      </c>
      <c r="B7825">
        <v>2</v>
      </c>
      <c r="C7825" t="s">
        <v>76</v>
      </c>
      <c r="D7825" t="s">
        <v>91</v>
      </c>
      <c r="E7825" t="s">
        <v>167</v>
      </c>
      <c r="F7825" t="s">
        <v>21292</v>
      </c>
      <c r="G7825" t="s">
        <v>160</v>
      </c>
      <c r="H7825" t="s">
        <v>46</v>
      </c>
      <c r="I7825" t="s">
        <v>129</v>
      </c>
      <c r="J7825" t="s">
        <v>130</v>
      </c>
      <c r="K7825" t="s">
        <v>131</v>
      </c>
      <c r="L7825" t="s">
        <v>21220</v>
      </c>
      <c r="M7825" t="s">
        <v>21293</v>
      </c>
      <c r="N7825">
        <v>0.14277777699999999</v>
      </c>
      <c r="O7825">
        <v>0</v>
      </c>
      <c r="P7825">
        <v>113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16.133889</v>
      </c>
      <c r="W7825">
        <v>0</v>
      </c>
      <c r="X7825">
        <v>0</v>
      </c>
      <c r="Y7825">
        <v>0</v>
      </c>
      <c r="Z7825">
        <v>0</v>
      </c>
    </row>
    <row r="7826" spans="1:26" x14ac:dyDescent="0.3">
      <c r="A7826">
        <v>2780334</v>
      </c>
      <c r="B7826">
        <v>1</v>
      </c>
      <c r="C7826" t="s">
        <v>76</v>
      </c>
      <c r="D7826" t="s">
        <v>92</v>
      </c>
      <c r="E7826" t="s">
        <v>138</v>
      </c>
      <c r="F7826" t="s">
        <v>21294</v>
      </c>
      <c r="G7826" t="s">
        <v>728</v>
      </c>
      <c r="H7826" t="s">
        <v>47</v>
      </c>
      <c r="I7826" t="s">
        <v>339</v>
      </c>
      <c r="J7826" t="s">
        <v>130</v>
      </c>
      <c r="K7826" t="s">
        <v>131</v>
      </c>
      <c r="L7826" t="s">
        <v>21295</v>
      </c>
      <c r="M7826" t="s">
        <v>21296</v>
      </c>
      <c r="N7826">
        <v>3.6111110000000002E-3</v>
      </c>
      <c r="O7826">
        <v>0</v>
      </c>
      <c r="P7826">
        <v>0</v>
      </c>
      <c r="Q7826">
        <v>48</v>
      </c>
      <c r="R7826">
        <v>8476</v>
      </c>
      <c r="S7826">
        <v>0</v>
      </c>
      <c r="T7826">
        <v>0</v>
      </c>
      <c r="U7826">
        <v>0</v>
      </c>
      <c r="V7826">
        <v>0</v>
      </c>
      <c r="W7826">
        <v>0.17333299999999999</v>
      </c>
      <c r="X7826">
        <v>30.607776999999999</v>
      </c>
      <c r="Y7826">
        <v>0</v>
      </c>
      <c r="Z7826">
        <v>0</v>
      </c>
    </row>
    <row r="7827" spans="1:26" x14ac:dyDescent="0.3">
      <c r="A7827">
        <v>2780342</v>
      </c>
      <c r="B7827">
        <v>1</v>
      </c>
      <c r="C7827" t="s">
        <v>76</v>
      </c>
      <c r="D7827" t="s">
        <v>100</v>
      </c>
      <c r="E7827" t="s">
        <v>158</v>
      </c>
      <c r="F7827" t="s">
        <v>21297</v>
      </c>
      <c r="G7827" t="s">
        <v>199</v>
      </c>
      <c r="H7827" t="s">
        <v>47</v>
      </c>
      <c r="I7827" t="s">
        <v>339</v>
      </c>
      <c r="J7827" t="s">
        <v>130</v>
      </c>
      <c r="K7827" t="s">
        <v>131</v>
      </c>
      <c r="L7827" t="s">
        <v>21298</v>
      </c>
      <c r="M7827" t="s">
        <v>21299</v>
      </c>
      <c r="N7827">
        <v>1.6666666E-2</v>
      </c>
      <c r="O7827">
        <v>83</v>
      </c>
      <c r="P7827">
        <v>247</v>
      </c>
      <c r="Q7827">
        <v>0</v>
      </c>
      <c r="R7827">
        <v>0</v>
      </c>
      <c r="S7827">
        <v>0</v>
      </c>
      <c r="T7827">
        <v>0</v>
      </c>
      <c r="U7827">
        <v>1.3833329999999999</v>
      </c>
      <c r="V7827">
        <v>4.1166669999999996</v>
      </c>
      <c r="W7827">
        <v>0</v>
      </c>
      <c r="X7827">
        <v>0</v>
      </c>
      <c r="Y7827">
        <v>0</v>
      </c>
      <c r="Z7827">
        <v>0</v>
      </c>
    </row>
    <row r="7828" spans="1:26" x14ac:dyDescent="0.3">
      <c r="A7828">
        <v>2780344</v>
      </c>
      <c r="B7828">
        <v>1</v>
      </c>
      <c r="C7828" t="s">
        <v>76</v>
      </c>
      <c r="D7828" t="s">
        <v>103</v>
      </c>
      <c r="E7828" t="s">
        <v>126</v>
      </c>
      <c r="F7828" t="s">
        <v>15997</v>
      </c>
      <c r="G7828" t="s">
        <v>160</v>
      </c>
      <c r="H7828" t="s">
        <v>46</v>
      </c>
      <c r="I7828" t="s">
        <v>129</v>
      </c>
      <c r="J7828" t="s">
        <v>130</v>
      </c>
      <c r="K7828" t="s">
        <v>131</v>
      </c>
      <c r="L7828" t="s">
        <v>21300</v>
      </c>
      <c r="M7828" t="s">
        <v>21301</v>
      </c>
      <c r="N7828">
        <v>0.64583333300000001</v>
      </c>
      <c r="O7828">
        <v>0</v>
      </c>
      <c r="P7828">
        <v>0</v>
      </c>
      <c r="Q7828">
        <v>0</v>
      </c>
      <c r="R7828">
        <v>139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89.770832999999996</v>
      </c>
      <c r="Y7828">
        <v>0</v>
      </c>
      <c r="Z7828">
        <v>0</v>
      </c>
    </row>
    <row r="7829" spans="1:26" x14ac:dyDescent="0.3">
      <c r="A7829">
        <v>2780306</v>
      </c>
      <c r="B7829">
        <v>2</v>
      </c>
      <c r="C7829" t="s">
        <v>77</v>
      </c>
      <c r="D7829" t="s">
        <v>119</v>
      </c>
      <c r="E7829" t="s">
        <v>167</v>
      </c>
      <c r="F7829" t="s">
        <v>21302</v>
      </c>
      <c r="G7829" t="s">
        <v>371</v>
      </c>
      <c r="H7829" t="s">
        <v>46</v>
      </c>
      <c r="I7829" t="s">
        <v>129</v>
      </c>
      <c r="J7829" t="s">
        <v>130</v>
      </c>
      <c r="K7829" t="s">
        <v>131</v>
      </c>
      <c r="L7829" t="s">
        <v>21258</v>
      </c>
      <c r="M7829" t="s">
        <v>21303</v>
      </c>
      <c r="N7829">
        <v>0.72250000000000003</v>
      </c>
      <c r="O7829">
        <v>0</v>
      </c>
      <c r="P7829">
        <v>68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49.13</v>
      </c>
      <c r="W7829">
        <v>0</v>
      </c>
      <c r="X7829">
        <v>0</v>
      </c>
      <c r="Y7829">
        <v>0</v>
      </c>
      <c r="Z7829">
        <v>0</v>
      </c>
    </row>
    <row r="7830" spans="1:26" x14ac:dyDescent="0.3">
      <c r="A7830">
        <v>2780346</v>
      </c>
      <c r="B7830">
        <v>1</v>
      </c>
      <c r="C7830" t="s">
        <v>76</v>
      </c>
      <c r="D7830" t="s">
        <v>103</v>
      </c>
      <c r="E7830" t="s">
        <v>126</v>
      </c>
      <c r="F7830" t="s">
        <v>21304</v>
      </c>
      <c r="G7830" t="s">
        <v>160</v>
      </c>
      <c r="H7830" t="s">
        <v>46</v>
      </c>
      <c r="I7830" t="s">
        <v>129</v>
      </c>
      <c r="J7830" t="s">
        <v>130</v>
      </c>
      <c r="K7830" t="s">
        <v>131</v>
      </c>
      <c r="L7830" t="s">
        <v>21305</v>
      </c>
      <c r="M7830" t="s">
        <v>21306</v>
      </c>
      <c r="N7830">
        <v>0.85527777699999996</v>
      </c>
      <c r="O7830">
        <v>0</v>
      </c>
      <c r="P7830">
        <v>0</v>
      </c>
      <c r="Q7830">
        <v>0</v>
      </c>
      <c r="R7830">
        <v>48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41.053333000000002</v>
      </c>
      <c r="Y7830">
        <v>0</v>
      </c>
      <c r="Z7830">
        <v>0</v>
      </c>
    </row>
    <row r="7831" spans="1:26" x14ac:dyDescent="0.3">
      <c r="A7831">
        <v>2780350</v>
      </c>
      <c r="B7831">
        <v>1</v>
      </c>
      <c r="C7831" t="s">
        <v>76</v>
      </c>
      <c r="D7831" t="s">
        <v>100</v>
      </c>
      <c r="E7831" t="s">
        <v>126</v>
      </c>
      <c r="F7831" t="s">
        <v>21307</v>
      </c>
      <c r="G7831" t="s">
        <v>128</v>
      </c>
      <c r="H7831" t="s">
        <v>46</v>
      </c>
      <c r="I7831" t="s">
        <v>129</v>
      </c>
      <c r="J7831" t="s">
        <v>130</v>
      </c>
      <c r="K7831" t="s">
        <v>131</v>
      </c>
      <c r="L7831" t="s">
        <v>21308</v>
      </c>
      <c r="M7831" t="s">
        <v>21309</v>
      </c>
      <c r="N7831">
        <v>3.3433333329999999</v>
      </c>
      <c r="O7831">
        <v>0</v>
      </c>
      <c r="P7831">
        <v>5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16.716667000000001</v>
      </c>
      <c r="W7831">
        <v>0</v>
      </c>
      <c r="X7831">
        <v>0</v>
      </c>
      <c r="Y7831">
        <v>0</v>
      </c>
      <c r="Z7831">
        <v>0</v>
      </c>
    </row>
    <row r="7832" spans="1:26" x14ac:dyDescent="0.3">
      <c r="A7832">
        <v>2780351</v>
      </c>
      <c r="B7832">
        <v>1</v>
      </c>
      <c r="C7832" t="s">
        <v>76</v>
      </c>
      <c r="D7832" t="s">
        <v>90</v>
      </c>
      <c r="E7832" t="s">
        <v>163</v>
      </c>
      <c r="F7832" t="s">
        <v>21310</v>
      </c>
      <c r="G7832" t="s">
        <v>344</v>
      </c>
      <c r="H7832" t="s">
        <v>47</v>
      </c>
      <c r="I7832" t="s">
        <v>129</v>
      </c>
      <c r="J7832" t="s">
        <v>130</v>
      </c>
      <c r="K7832" t="s">
        <v>142</v>
      </c>
      <c r="L7832" t="s">
        <v>21311</v>
      </c>
      <c r="M7832" t="s">
        <v>21312</v>
      </c>
      <c r="N7832">
        <v>1.830833333</v>
      </c>
      <c r="O7832">
        <v>5</v>
      </c>
      <c r="P7832">
        <v>365</v>
      </c>
      <c r="Q7832">
        <v>0</v>
      </c>
      <c r="R7832">
        <v>0</v>
      </c>
      <c r="S7832">
        <v>0</v>
      </c>
      <c r="T7832">
        <v>0</v>
      </c>
      <c r="U7832">
        <v>9.1541669999999993</v>
      </c>
      <c r="V7832">
        <v>668.25416700000005</v>
      </c>
      <c r="W7832">
        <v>0</v>
      </c>
      <c r="X7832">
        <v>0</v>
      </c>
      <c r="Y7832">
        <v>0</v>
      </c>
      <c r="Z7832">
        <v>0</v>
      </c>
    </row>
    <row r="7833" spans="1:26" x14ac:dyDescent="0.3">
      <c r="A7833">
        <v>2780360</v>
      </c>
      <c r="B7833">
        <v>1</v>
      </c>
      <c r="C7833" t="s">
        <v>77</v>
      </c>
      <c r="D7833" t="s">
        <v>114</v>
      </c>
      <c r="E7833" t="s">
        <v>153</v>
      </c>
      <c r="F7833" t="s">
        <v>21313</v>
      </c>
      <c r="G7833" t="s">
        <v>206</v>
      </c>
      <c r="H7833" t="s">
        <v>46</v>
      </c>
      <c r="I7833" t="s">
        <v>129</v>
      </c>
      <c r="J7833" t="s">
        <v>130</v>
      </c>
      <c r="K7833" t="s">
        <v>131</v>
      </c>
      <c r="L7833" t="s">
        <v>21314</v>
      </c>
      <c r="M7833" t="s">
        <v>21315</v>
      </c>
      <c r="N7833">
        <v>0.97250000000000003</v>
      </c>
      <c r="O7833">
        <v>0</v>
      </c>
      <c r="P7833">
        <v>6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5.835</v>
      </c>
      <c r="W7833">
        <v>0</v>
      </c>
      <c r="X7833">
        <v>0</v>
      </c>
      <c r="Y7833">
        <v>0</v>
      </c>
      <c r="Z7833">
        <v>0</v>
      </c>
    </row>
    <row r="7834" spans="1:26" x14ac:dyDescent="0.3">
      <c r="A7834">
        <v>2780355</v>
      </c>
      <c r="B7834">
        <v>1</v>
      </c>
      <c r="C7834" t="s">
        <v>77</v>
      </c>
      <c r="D7834" t="s">
        <v>123</v>
      </c>
      <c r="E7834" t="s">
        <v>153</v>
      </c>
      <c r="F7834" t="s">
        <v>21316</v>
      </c>
      <c r="G7834" t="s">
        <v>206</v>
      </c>
      <c r="H7834" t="s">
        <v>46</v>
      </c>
      <c r="I7834" t="s">
        <v>129</v>
      </c>
      <c r="J7834" t="s">
        <v>130</v>
      </c>
      <c r="K7834" t="s">
        <v>131</v>
      </c>
      <c r="L7834" t="s">
        <v>21317</v>
      </c>
      <c r="M7834" t="s">
        <v>21318</v>
      </c>
      <c r="N7834">
        <v>0.85027777699999996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0.85027799999999998</v>
      </c>
      <c r="W7834">
        <v>0</v>
      </c>
      <c r="X7834">
        <v>0</v>
      </c>
      <c r="Y7834">
        <v>0</v>
      </c>
      <c r="Z7834">
        <v>0</v>
      </c>
    </row>
    <row r="7835" spans="1:26" x14ac:dyDescent="0.3">
      <c r="A7835">
        <v>2780356</v>
      </c>
      <c r="B7835">
        <v>1</v>
      </c>
      <c r="C7835" t="s">
        <v>77</v>
      </c>
      <c r="D7835" t="s">
        <v>108</v>
      </c>
      <c r="E7835" t="s">
        <v>222</v>
      </c>
      <c r="F7835" t="s">
        <v>21319</v>
      </c>
      <c r="G7835" t="s">
        <v>199</v>
      </c>
      <c r="H7835" t="s">
        <v>47</v>
      </c>
      <c r="I7835" t="s">
        <v>129</v>
      </c>
      <c r="J7835" t="s">
        <v>130</v>
      </c>
      <c r="K7835" t="s">
        <v>131</v>
      </c>
      <c r="L7835" t="s">
        <v>21320</v>
      </c>
      <c r="M7835" t="s">
        <v>21321</v>
      </c>
      <c r="N7835">
        <v>0.51694444399999995</v>
      </c>
      <c r="O7835">
        <v>87</v>
      </c>
      <c r="P7835">
        <v>23</v>
      </c>
      <c r="Q7835">
        <v>0</v>
      </c>
      <c r="R7835">
        <v>0</v>
      </c>
      <c r="S7835">
        <v>11</v>
      </c>
      <c r="T7835">
        <v>0</v>
      </c>
      <c r="U7835">
        <v>44.974167000000001</v>
      </c>
      <c r="V7835">
        <v>11.889722000000001</v>
      </c>
      <c r="W7835">
        <v>0</v>
      </c>
      <c r="X7835">
        <v>0</v>
      </c>
      <c r="Y7835">
        <v>5.6863890000000001</v>
      </c>
      <c r="Z7835">
        <v>0</v>
      </c>
    </row>
    <row r="7836" spans="1:26" x14ac:dyDescent="0.3">
      <c r="A7836">
        <v>2780361</v>
      </c>
      <c r="B7836">
        <v>1</v>
      </c>
      <c r="C7836" t="s">
        <v>77</v>
      </c>
      <c r="D7836" t="s">
        <v>121</v>
      </c>
      <c r="E7836" t="s">
        <v>153</v>
      </c>
      <c r="F7836" t="s">
        <v>21322</v>
      </c>
      <c r="G7836" t="s">
        <v>155</v>
      </c>
      <c r="H7836" t="s">
        <v>46</v>
      </c>
      <c r="I7836" t="s">
        <v>129</v>
      </c>
      <c r="J7836" t="s">
        <v>130</v>
      </c>
      <c r="K7836" t="s">
        <v>131</v>
      </c>
      <c r="L7836" t="s">
        <v>21323</v>
      </c>
      <c r="M7836" t="s">
        <v>21324</v>
      </c>
      <c r="N7836">
        <v>2.5227777769999999</v>
      </c>
      <c r="O7836">
        <v>0</v>
      </c>
      <c r="P7836">
        <v>0</v>
      </c>
      <c r="Q7836">
        <v>0</v>
      </c>
      <c r="R7836">
        <v>10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25.227778000000001</v>
      </c>
      <c r="Y7836">
        <v>0</v>
      </c>
      <c r="Z7836">
        <v>0</v>
      </c>
    </row>
    <row r="7837" spans="1:26" x14ac:dyDescent="0.3">
      <c r="A7837">
        <v>2780363</v>
      </c>
      <c r="B7837">
        <v>1</v>
      </c>
      <c r="C7837" t="s">
        <v>76</v>
      </c>
      <c r="D7837" t="s">
        <v>79</v>
      </c>
      <c r="E7837" t="s">
        <v>153</v>
      </c>
      <c r="F7837" t="s">
        <v>14405</v>
      </c>
      <c r="G7837" t="s">
        <v>206</v>
      </c>
      <c r="H7837" t="s">
        <v>46</v>
      </c>
      <c r="I7837" t="s">
        <v>129</v>
      </c>
      <c r="J7837" t="s">
        <v>130</v>
      </c>
      <c r="K7837" t="s">
        <v>131</v>
      </c>
      <c r="L7837" t="s">
        <v>21325</v>
      </c>
      <c r="M7837" t="s">
        <v>21326</v>
      </c>
      <c r="N7837">
        <v>1.683611111</v>
      </c>
      <c r="O7837">
        <v>0</v>
      </c>
      <c r="P7837">
        <v>5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8.418056</v>
      </c>
      <c r="W7837">
        <v>0</v>
      </c>
      <c r="X7837">
        <v>0</v>
      </c>
      <c r="Y7837">
        <v>0</v>
      </c>
      <c r="Z7837">
        <v>0</v>
      </c>
    </row>
    <row r="7838" spans="1:26" x14ac:dyDescent="0.3">
      <c r="A7838">
        <v>2780371</v>
      </c>
      <c r="B7838">
        <v>1</v>
      </c>
      <c r="C7838" t="s">
        <v>76</v>
      </c>
      <c r="D7838" t="s">
        <v>102</v>
      </c>
      <c r="E7838" t="s">
        <v>158</v>
      </c>
      <c r="F7838" t="s">
        <v>10291</v>
      </c>
      <c r="G7838" t="s">
        <v>199</v>
      </c>
      <c r="H7838" t="s">
        <v>47</v>
      </c>
      <c r="I7838" t="s">
        <v>129</v>
      </c>
      <c r="J7838" t="s">
        <v>130</v>
      </c>
      <c r="K7838" t="s">
        <v>131</v>
      </c>
      <c r="L7838" t="s">
        <v>21327</v>
      </c>
      <c r="M7838" t="s">
        <v>21328</v>
      </c>
      <c r="N7838">
        <v>0.234166666</v>
      </c>
      <c r="O7838">
        <v>15</v>
      </c>
      <c r="P7838">
        <v>124</v>
      </c>
      <c r="Q7838">
        <v>0</v>
      </c>
      <c r="R7838">
        <v>0</v>
      </c>
      <c r="S7838">
        <v>0</v>
      </c>
      <c r="T7838">
        <v>0</v>
      </c>
      <c r="U7838">
        <v>3.5125000000000002</v>
      </c>
      <c r="V7838">
        <v>29.036667000000001</v>
      </c>
      <c r="W7838">
        <v>0</v>
      </c>
      <c r="X7838">
        <v>0</v>
      </c>
      <c r="Y7838">
        <v>0</v>
      </c>
      <c r="Z7838">
        <v>0</v>
      </c>
    </row>
    <row r="7839" spans="1:26" x14ac:dyDescent="0.3">
      <c r="A7839">
        <v>2780372</v>
      </c>
      <c r="B7839">
        <v>1</v>
      </c>
      <c r="C7839" t="s">
        <v>76</v>
      </c>
      <c r="D7839" t="s">
        <v>94</v>
      </c>
      <c r="E7839" t="s">
        <v>126</v>
      </c>
      <c r="F7839" t="s">
        <v>21329</v>
      </c>
      <c r="G7839" t="s">
        <v>578</v>
      </c>
      <c r="H7839" t="s">
        <v>46</v>
      </c>
      <c r="I7839" t="s">
        <v>129</v>
      </c>
      <c r="J7839" t="s">
        <v>15</v>
      </c>
      <c r="K7839" t="s">
        <v>131</v>
      </c>
      <c r="L7839" t="s">
        <v>21330</v>
      </c>
      <c r="M7839" t="s">
        <v>21331</v>
      </c>
      <c r="N7839">
        <v>4.2036111109999998</v>
      </c>
      <c r="O7839">
        <v>0</v>
      </c>
      <c r="P7839">
        <v>0</v>
      </c>
      <c r="Q7839">
        <v>0</v>
      </c>
      <c r="R7839">
        <v>25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105.090278</v>
      </c>
      <c r="Y7839">
        <v>0</v>
      </c>
      <c r="Z7839">
        <v>0</v>
      </c>
    </row>
    <row r="7840" spans="1:26" x14ac:dyDescent="0.3">
      <c r="A7840">
        <v>2780374</v>
      </c>
      <c r="B7840">
        <v>1</v>
      </c>
      <c r="C7840" t="s">
        <v>76</v>
      </c>
      <c r="D7840" t="s">
        <v>92</v>
      </c>
      <c r="E7840" t="s">
        <v>153</v>
      </c>
      <c r="F7840" t="s">
        <v>21332</v>
      </c>
      <c r="G7840" t="s">
        <v>578</v>
      </c>
      <c r="H7840" t="s">
        <v>46</v>
      </c>
      <c r="I7840" t="s">
        <v>129</v>
      </c>
      <c r="J7840" t="s">
        <v>15</v>
      </c>
      <c r="K7840" t="s">
        <v>131</v>
      </c>
      <c r="L7840" t="s">
        <v>21333</v>
      </c>
      <c r="M7840" t="s">
        <v>21334</v>
      </c>
      <c r="N7840">
        <v>3.6683333330000001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1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3.6683330000000001</v>
      </c>
    </row>
    <row r="7841" spans="1:26" x14ac:dyDescent="0.3">
      <c r="A7841">
        <v>2780376</v>
      </c>
      <c r="B7841">
        <v>1</v>
      </c>
      <c r="C7841" t="s">
        <v>76</v>
      </c>
      <c r="D7841" t="s">
        <v>90</v>
      </c>
      <c r="E7841" t="s">
        <v>145</v>
      </c>
      <c r="F7841" t="s">
        <v>21335</v>
      </c>
      <c r="G7841" t="s">
        <v>135</v>
      </c>
      <c r="H7841" t="s">
        <v>46</v>
      </c>
      <c r="I7841" t="s">
        <v>129</v>
      </c>
      <c r="J7841" t="s">
        <v>130</v>
      </c>
      <c r="K7841" t="s">
        <v>131</v>
      </c>
      <c r="L7841" t="s">
        <v>21336</v>
      </c>
      <c r="M7841" t="s">
        <v>21337</v>
      </c>
      <c r="N7841">
        <v>5.4233333330000004</v>
      </c>
      <c r="O7841">
        <v>0</v>
      </c>
      <c r="P7841">
        <v>13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70.503332999999998</v>
      </c>
      <c r="W7841">
        <v>0</v>
      </c>
      <c r="X7841">
        <v>0</v>
      </c>
      <c r="Y7841">
        <v>0</v>
      </c>
      <c r="Z7841">
        <v>0</v>
      </c>
    </row>
    <row r="7842" spans="1:26" x14ac:dyDescent="0.3">
      <c r="A7842">
        <v>2780382</v>
      </c>
      <c r="B7842">
        <v>1</v>
      </c>
      <c r="C7842" t="s">
        <v>76</v>
      </c>
      <c r="D7842" t="s">
        <v>79</v>
      </c>
      <c r="E7842" t="s">
        <v>153</v>
      </c>
      <c r="F7842" t="s">
        <v>21338</v>
      </c>
      <c r="G7842" t="s">
        <v>249</v>
      </c>
      <c r="H7842" t="s">
        <v>46</v>
      </c>
      <c r="I7842" t="s">
        <v>129</v>
      </c>
      <c r="J7842" t="s">
        <v>130</v>
      </c>
      <c r="K7842" t="s">
        <v>131</v>
      </c>
      <c r="L7842" t="s">
        <v>21339</v>
      </c>
      <c r="M7842" t="s">
        <v>21340</v>
      </c>
      <c r="N7842">
        <v>4.3941666660000003</v>
      </c>
      <c r="O7842">
        <v>0</v>
      </c>
      <c r="P7842">
        <v>2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8.7883329999999997</v>
      </c>
      <c r="W7842">
        <v>0</v>
      </c>
      <c r="X7842">
        <v>0</v>
      </c>
      <c r="Y7842">
        <v>0</v>
      </c>
      <c r="Z7842">
        <v>0</v>
      </c>
    </row>
    <row r="7843" spans="1:26" x14ac:dyDescent="0.3">
      <c r="A7843">
        <v>2780381</v>
      </c>
      <c r="B7843">
        <v>1</v>
      </c>
      <c r="C7843" t="s">
        <v>76</v>
      </c>
      <c r="D7843" t="s">
        <v>88</v>
      </c>
      <c r="E7843" t="s">
        <v>153</v>
      </c>
      <c r="F7843" t="s">
        <v>21341</v>
      </c>
      <c r="G7843" t="s">
        <v>249</v>
      </c>
      <c r="H7843" t="s">
        <v>46</v>
      </c>
      <c r="I7843" t="s">
        <v>129</v>
      </c>
      <c r="J7843" t="s">
        <v>130</v>
      </c>
      <c r="K7843" t="s">
        <v>131</v>
      </c>
      <c r="L7843" t="s">
        <v>21342</v>
      </c>
      <c r="M7843" t="s">
        <v>21343</v>
      </c>
      <c r="N7843">
        <v>0.87111111100000005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0.87111099999999997</v>
      </c>
      <c r="W7843">
        <v>0</v>
      </c>
      <c r="X7843">
        <v>0</v>
      </c>
      <c r="Y7843">
        <v>0</v>
      </c>
      <c r="Z7843">
        <v>0</v>
      </c>
    </row>
    <row r="7844" spans="1:26" x14ac:dyDescent="0.3">
      <c r="A7844">
        <v>2780386</v>
      </c>
      <c r="B7844">
        <v>1</v>
      </c>
      <c r="C7844" t="s">
        <v>77</v>
      </c>
      <c r="D7844" t="s">
        <v>118</v>
      </c>
      <c r="E7844" t="s">
        <v>163</v>
      </c>
      <c r="F7844" t="s">
        <v>21344</v>
      </c>
      <c r="G7844" t="s">
        <v>160</v>
      </c>
      <c r="H7844" t="s">
        <v>47</v>
      </c>
      <c r="I7844" t="s">
        <v>129</v>
      </c>
      <c r="J7844" t="s">
        <v>130</v>
      </c>
      <c r="K7844" t="s">
        <v>131</v>
      </c>
      <c r="L7844" t="s">
        <v>21345</v>
      </c>
      <c r="M7844" t="s">
        <v>21346</v>
      </c>
      <c r="N7844">
        <v>0.628611111</v>
      </c>
      <c r="O7844">
        <v>10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6.286111</v>
      </c>
      <c r="V7844">
        <v>0</v>
      </c>
      <c r="W7844">
        <v>0</v>
      </c>
      <c r="X7844">
        <v>0</v>
      </c>
      <c r="Y7844">
        <v>0</v>
      </c>
      <c r="Z7844">
        <v>0</v>
      </c>
    </row>
    <row r="7845" spans="1:26" x14ac:dyDescent="0.3">
      <c r="A7845">
        <v>2780390</v>
      </c>
      <c r="B7845">
        <v>1</v>
      </c>
      <c r="C7845" t="s">
        <v>76</v>
      </c>
      <c r="D7845" t="s">
        <v>101</v>
      </c>
      <c r="E7845" t="s">
        <v>167</v>
      </c>
      <c r="F7845" t="s">
        <v>21347</v>
      </c>
      <c r="G7845" t="s">
        <v>160</v>
      </c>
      <c r="H7845" t="s">
        <v>46</v>
      </c>
      <c r="I7845" t="s">
        <v>129</v>
      </c>
      <c r="J7845" t="s">
        <v>130</v>
      </c>
      <c r="K7845" t="s">
        <v>131</v>
      </c>
      <c r="L7845" t="s">
        <v>21348</v>
      </c>
      <c r="M7845" t="s">
        <v>21349</v>
      </c>
      <c r="N7845">
        <v>1.284444444</v>
      </c>
      <c r="O7845">
        <v>0</v>
      </c>
      <c r="P7845">
        <v>476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611.39555499999994</v>
      </c>
      <c r="W7845">
        <v>0</v>
      </c>
      <c r="X7845">
        <v>0</v>
      </c>
      <c r="Y7845">
        <v>0</v>
      </c>
      <c r="Z7845">
        <v>0</v>
      </c>
    </row>
    <row r="7846" spans="1:26" x14ac:dyDescent="0.3">
      <c r="A7846">
        <v>2780355</v>
      </c>
      <c r="B7846">
        <v>2</v>
      </c>
      <c r="C7846" t="s">
        <v>77</v>
      </c>
      <c r="D7846" t="s">
        <v>123</v>
      </c>
      <c r="E7846" t="s">
        <v>167</v>
      </c>
      <c r="F7846" t="s">
        <v>21136</v>
      </c>
      <c r="G7846" t="s">
        <v>206</v>
      </c>
      <c r="H7846" t="s">
        <v>46</v>
      </c>
      <c r="I7846" t="s">
        <v>129</v>
      </c>
      <c r="J7846" t="s">
        <v>130</v>
      </c>
      <c r="K7846" t="s">
        <v>131</v>
      </c>
      <c r="L7846" t="s">
        <v>21318</v>
      </c>
      <c r="M7846" t="s">
        <v>21350</v>
      </c>
      <c r="N7846">
        <v>0.35583333299999997</v>
      </c>
      <c r="O7846">
        <v>0</v>
      </c>
      <c r="P7846">
        <v>16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5.693333</v>
      </c>
      <c r="W7846">
        <v>0</v>
      </c>
      <c r="X7846">
        <v>0</v>
      </c>
      <c r="Y7846">
        <v>0</v>
      </c>
      <c r="Z7846">
        <v>0</v>
      </c>
    </row>
    <row r="7847" spans="1:26" x14ac:dyDescent="0.3">
      <c r="A7847">
        <v>2780393</v>
      </c>
      <c r="B7847">
        <v>1</v>
      </c>
      <c r="C7847" t="s">
        <v>76</v>
      </c>
      <c r="D7847" t="s">
        <v>84</v>
      </c>
      <c r="E7847" t="s">
        <v>167</v>
      </c>
      <c r="F7847" t="s">
        <v>21351</v>
      </c>
      <c r="G7847" t="s">
        <v>160</v>
      </c>
      <c r="H7847" t="s">
        <v>46</v>
      </c>
      <c r="I7847" t="s">
        <v>129</v>
      </c>
      <c r="J7847" t="s">
        <v>130</v>
      </c>
      <c r="K7847" t="s">
        <v>131</v>
      </c>
      <c r="L7847" t="s">
        <v>21352</v>
      </c>
      <c r="M7847" t="s">
        <v>21353</v>
      </c>
      <c r="N7847">
        <v>1.774444444</v>
      </c>
      <c r="O7847">
        <v>0</v>
      </c>
      <c r="P7847">
        <v>318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564.27333299999998</v>
      </c>
      <c r="W7847">
        <v>0</v>
      </c>
      <c r="X7847">
        <v>0</v>
      </c>
      <c r="Y7847">
        <v>0</v>
      </c>
      <c r="Z7847">
        <v>0</v>
      </c>
    </row>
    <row r="7848" spans="1:26" x14ac:dyDescent="0.3">
      <c r="A7848">
        <v>2780397</v>
      </c>
      <c r="B7848">
        <v>1</v>
      </c>
      <c r="C7848" t="s">
        <v>76</v>
      </c>
      <c r="D7848" t="s">
        <v>100</v>
      </c>
      <c r="E7848" t="s">
        <v>222</v>
      </c>
      <c r="F7848" t="s">
        <v>21354</v>
      </c>
      <c r="G7848" t="s">
        <v>199</v>
      </c>
      <c r="H7848" t="s">
        <v>47</v>
      </c>
      <c r="I7848" t="s">
        <v>129</v>
      </c>
      <c r="J7848" t="s">
        <v>130</v>
      </c>
      <c r="K7848" t="s">
        <v>131</v>
      </c>
      <c r="L7848" t="s">
        <v>21355</v>
      </c>
      <c r="M7848" t="s">
        <v>21356</v>
      </c>
      <c r="N7848">
        <v>1.75</v>
      </c>
      <c r="O7848">
        <v>111</v>
      </c>
      <c r="P7848">
        <v>2</v>
      </c>
      <c r="Q7848">
        <v>0</v>
      </c>
      <c r="R7848">
        <v>0</v>
      </c>
      <c r="S7848">
        <v>0</v>
      </c>
      <c r="T7848">
        <v>0</v>
      </c>
      <c r="U7848">
        <v>194.25</v>
      </c>
      <c r="V7848">
        <v>3.5</v>
      </c>
      <c r="W7848">
        <v>0</v>
      </c>
      <c r="X7848">
        <v>0</v>
      </c>
      <c r="Y7848">
        <v>0</v>
      </c>
      <c r="Z7848">
        <v>0</v>
      </c>
    </row>
    <row r="7849" spans="1:26" x14ac:dyDescent="0.3">
      <c r="A7849">
        <v>2780399</v>
      </c>
      <c r="B7849">
        <v>1</v>
      </c>
      <c r="C7849" t="s">
        <v>76</v>
      </c>
      <c r="D7849" t="s">
        <v>99</v>
      </c>
      <c r="E7849" t="s">
        <v>158</v>
      </c>
      <c r="F7849" t="s">
        <v>21357</v>
      </c>
      <c r="G7849" t="s">
        <v>344</v>
      </c>
      <c r="H7849" t="s">
        <v>47</v>
      </c>
      <c r="I7849" t="s">
        <v>129</v>
      </c>
      <c r="J7849" t="s">
        <v>130</v>
      </c>
      <c r="K7849" t="s">
        <v>142</v>
      </c>
      <c r="L7849" t="s">
        <v>21358</v>
      </c>
      <c r="M7849" t="s">
        <v>21359</v>
      </c>
      <c r="N7849">
        <v>4.1088888880000001</v>
      </c>
      <c r="O7849">
        <v>34</v>
      </c>
      <c r="P7849">
        <v>10</v>
      </c>
      <c r="Q7849">
        <v>0</v>
      </c>
      <c r="R7849">
        <v>0</v>
      </c>
      <c r="S7849">
        <v>0</v>
      </c>
      <c r="T7849">
        <v>0</v>
      </c>
      <c r="U7849">
        <v>139.70222200000001</v>
      </c>
      <c r="V7849">
        <v>41.088889000000002</v>
      </c>
      <c r="W7849">
        <v>0</v>
      </c>
      <c r="X7849">
        <v>0</v>
      </c>
      <c r="Y7849">
        <v>0</v>
      </c>
      <c r="Z7849">
        <v>0</v>
      </c>
    </row>
    <row r="7850" spans="1:26" x14ac:dyDescent="0.3">
      <c r="A7850">
        <v>2780440</v>
      </c>
      <c r="B7850">
        <v>1</v>
      </c>
      <c r="C7850" t="s">
        <v>76</v>
      </c>
      <c r="D7850" t="s">
        <v>79</v>
      </c>
      <c r="E7850" t="s">
        <v>158</v>
      </c>
      <c r="F7850" t="s">
        <v>21360</v>
      </c>
      <c r="G7850" t="s">
        <v>732</v>
      </c>
      <c r="H7850" t="s">
        <v>47</v>
      </c>
      <c r="I7850" t="s">
        <v>129</v>
      </c>
      <c r="J7850" t="s">
        <v>130</v>
      </c>
      <c r="K7850" t="s">
        <v>131</v>
      </c>
      <c r="L7850" t="s">
        <v>21361</v>
      </c>
      <c r="M7850" t="s">
        <v>21362</v>
      </c>
      <c r="N7850">
        <v>1.0694444439999999</v>
      </c>
      <c r="O7850">
        <v>91</v>
      </c>
      <c r="P7850">
        <v>1787</v>
      </c>
      <c r="Q7850">
        <v>0</v>
      </c>
      <c r="R7850">
        <v>0</v>
      </c>
      <c r="S7850">
        <v>0</v>
      </c>
      <c r="T7850">
        <v>0</v>
      </c>
      <c r="U7850">
        <v>97.319444000000004</v>
      </c>
      <c r="V7850">
        <v>1911.097221</v>
      </c>
      <c r="W7850">
        <v>0</v>
      </c>
      <c r="X7850">
        <v>0</v>
      </c>
      <c r="Y7850">
        <v>0</v>
      </c>
      <c r="Z7850">
        <v>0</v>
      </c>
    </row>
    <row r="7851" spans="1:26" x14ac:dyDescent="0.3">
      <c r="A7851">
        <v>2780403</v>
      </c>
      <c r="B7851">
        <v>1</v>
      </c>
      <c r="C7851" t="s">
        <v>76</v>
      </c>
      <c r="D7851" t="s">
        <v>91</v>
      </c>
      <c r="E7851" t="s">
        <v>222</v>
      </c>
      <c r="F7851" t="s">
        <v>21363</v>
      </c>
      <c r="G7851" t="s">
        <v>199</v>
      </c>
      <c r="H7851" t="s">
        <v>47</v>
      </c>
      <c r="I7851" t="s">
        <v>129</v>
      </c>
      <c r="J7851" t="s">
        <v>130</v>
      </c>
      <c r="K7851" t="s">
        <v>131</v>
      </c>
      <c r="L7851" t="s">
        <v>21364</v>
      </c>
      <c r="M7851" t="s">
        <v>21365</v>
      </c>
      <c r="N7851">
        <v>1.738888888</v>
      </c>
      <c r="O7851">
        <v>8</v>
      </c>
      <c r="P7851">
        <v>328</v>
      </c>
      <c r="Q7851">
        <v>0</v>
      </c>
      <c r="R7851">
        <v>0</v>
      </c>
      <c r="S7851">
        <v>0</v>
      </c>
      <c r="T7851">
        <v>0</v>
      </c>
      <c r="U7851">
        <v>13.911111</v>
      </c>
      <c r="V7851">
        <v>570.35555499999998</v>
      </c>
      <c r="W7851">
        <v>0</v>
      </c>
      <c r="X7851">
        <v>0</v>
      </c>
      <c r="Y7851">
        <v>0</v>
      </c>
      <c r="Z7851">
        <v>0</v>
      </c>
    </row>
    <row r="7852" spans="1:26" x14ac:dyDescent="0.3">
      <c r="A7852">
        <v>2780405</v>
      </c>
      <c r="B7852">
        <v>1</v>
      </c>
      <c r="C7852" t="s">
        <v>76</v>
      </c>
      <c r="D7852" t="s">
        <v>80</v>
      </c>
      <c r="E7852" t="s">
        <v>153</v>
      </c>
      <c r="F7852" t="s">
        <v>21366</v>
      </c>
      <c r="G7852" t="s">
        <v>206</v>
      </c>
      <c r="H7852" t="s">
        <v>46</v>
      </c>
      <c r="I7852" t="s">
        <v>129</v>
      </c>
      <c r="J7852" t="s">
        <v>130</v>
      </c>
      <c r="K7852" t="s">
        <v>131</v>
      </c>
      <c r="L7852" t="s">
        <v>21367</v>
      </c>
      <c r="M7852" t="s">
        <v>21368</v>
      </c>
      <c r="N7852">
        <v>5.835555555</v>
      </c>
      <c r="O7852">
        <v>0</v>
      </c>
      <c r="P7852">
        <v>4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23.342222</v>
      </c>
      <c r="W7852">
        <v>0</v>
      </c>
      <c r="X7852">
        <v>0</v>
      </c>
      <c r="Y7852">
        <v>0</v>
      </c>
      <c r="Z7852">
        <v>0</v>
      </c>
    </row>
    <row r="7853" spans="1:26" x14ac:dyDescent="0.3">
      <c r="A7853">
        <v>2780408</v>
      </c>
      <c r="B7853">
        <v>1</v>
      </c>
      <c r="C7853" t="s">
        <v>76</v>
      </c>
      <c r="D7853" t="s">
        <v>79</v>
      </c>
      <c r="E7853" t="s">
        <v>153</v>
      </c>
      <c r="F7853" t="s">
        <v>21369</v>
      </c>
      <c r="G7853" t="s">
        <v>249</v>
      </c>
      <c r="H7853" t="s">
        <v>46</v>
      </c>
      <c r="I7853" t="s">
        <v>129</v>
      </c>
      <c r="J7853" t="s">
        <v>130</v>
      </c>
      <c r="K7853" t="s">
        <v>131</v>
      </c>
      <c r="L7853" t="s">
        <v>21370</v>
      </c>
      <c r="M7853" t="s">
        <v>21371</v>
      </c>
      <c r="N7853">
        <v>1.1855555550000001</v>
      </c>
      <c r="O7853">
        <v>0</v>
      </c>
      <c r="P7853">
        <v>3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3.556667</v>
      </c>
      <c r="W7853">
        <v>0</v>
      </c>
      <c r="X7853">
        <v>0</v>
      </c>
      <c r="Y7853">
        <v>0</v>
      </c>
      <c r="Z7853">
        <v>0</v>
      </c>
    </row>
    <row r="7854" spans="1:26" x14ac:dyDescent="0.3">
      <c r="A7854">
        <v>2780411</v>
      </c>
      <c r="B7854">
        <v>1</v>
      </c>
      <c r="C7854" t="s">
        <v>77</v>
      </c>
      <c r="D7854" t="s">
        <v>122</v>
      </c>
      <c r="E7854" t="s">
        <v>158</v>
      </c>
      <c r="F7854" t="s">
        <v>21372</v>
      </c>
      <c r="G7854" t="s">
        <v>199</v>
      </c>
      <c r="H7854" t="s">
        <v>47</v>
      </c>
      <c r="I7854" t="s">
        <v>129</v>
      </c>
      <c r="J7854" t="s">
        <v>130</v>
      </c>
      <c r="K7854" t="s">
        <v>131</v>
      </c>
      <c r="L7854" t="s">
        <v>21373</v>
      </c>
      <c r="M7854" t="s">
        <v>21374</v>
      </c>
      <c r="N7854">
        <v>0.234166666</v>
      </c>
      <c r="O7854">
        <v>0</v>
      </c>
      <c r="P7854">
        <v>0</v>
      </c>
      <c r="Q7854">
        <v>54</v>
      </c>
      <c r="R7854">
        <v>755</v>
      </c>
      <c r="S7854">
        <v>55</v>
      </c>
      <c r="T7854">
        <v>1604</v>
      </c>
      <c r="U7854">
        <v>0</v>
      </c>
      <c r="V7854">
        <v>0</v>
      </c>
      <c r="W7854">
        <v>12.645</v>
      </c>
      <c r="X7854">
        <v>176.79583299999999</v>
      </c>
      <c r="Y7854">
        <v>12.879167000000001</v>
      </c>
      <c r="Z7854">
        <v>375.60333200000002</v>
      </c>
    </row>
    <row r="7855" spans="1:26" x14ac:dyDescent="0.3">
      <c r="A7855">
        <v>2780416</v>
      </c>
      <c r="B7855">
        <v>1</v>
      </c>
      <c r="C7855" t="s">
        <v>76</v>
      </c>
      <c r="D7855" t="s">
        <v>78</v>
      </c>
      <c r="E7855" t="s">
        <v>153</v>
      </c>
      <c r="F7855" t="s">
        <v>1506</v>
      </c>
      <c r="G7855" t="s">
        <v>206</v>
      </c>
      <c r="H7855" t="s">
        <v>46</v>
      </c>
      <c r="I7855" t="s">
        <v>129</v>
      </c>
      <c r="J7855" t="s">
        <v>130</v>
      </c>
      <c r="K7855" t="s">
        <v>131</v>
      </c>
      <c r="L7855" t="s">
        <v>21375</v>
      </c>
      <c r="M7855" t="s">
        <v>21376</v>
      </c>
      <c r="N7855">
        <v>3.048888888</v>
      </c>
      <c r="O7855">
        <v>0</v>
      </c>
      <c r="P7855">
        <v>5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15.244444</v>
      </c>
      <c r="W7855">
        <v>0</v>
      </c>
      <c r="X7855">
        <v>0</v>
      </c>
      <c r="Y7855">
        <v>0</v>
      </c>
      <c r="Z7855">
        <v>0</v>
      </c>
    </row>
    <row r="7856" spans="1:26" x14ac:dyDescent="0.3">
      <c r="A7856">
        <v>2780437</v>
      </c>
      <c r="B7856">
        <v>1</v>
      </c>
      <c r="C7856" t="s">
        <v>76</v>
      </c>
      <c r="D7856" t="s">
        <v>80</v>
      </c>
      <c r="E7856" t="s">
        <v>163</v>
      </c>
      <c r="F7856" t="s">
        <v>21377</v>
      </c>
      <c r="G7856" t="s">
        <v>344</v>
      </c>
      <c r="H7856" t="s">
        <v>47</v>
      </c>
      <c r="I7856" t="s">
        <v>129</v>
      </c>
      <c r="J7856" t="s">
        <v>130</v>
      </c>
      <c r="K7856" t="s">
        <v>142</v>
      </c>
      <c r="L7856" t="s">
        <v>21378</v>
      </c>
      <c r="M7856" t="s">
        <v>21379</v>
      </c>
      <c r="N7856">
        <v>3.1002777770000001</v>
      </c>
      <c r="O7856">
        <v>0</v>
      </c>
      <c r="P7856">
        <v>572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1773.358888</v>
      </c>
      <c r="W7856">
        <v>0</v>
      </c>
      <c r="X7856">
        <v>0</v>
      </c>
      <c r="Y7856">
        <v>0</v>
      </c>
      <c r="Z7856">
        <v>0</v>
      </c>
    </row>
    <row r="7857" spans="1:26" x14ac:dyDescent="0.3">
      <c r="A7857">
        <v>2780427</v>
      </c>
      <c r="B7857">
        <v>1</v>
      </c>
      <c r="C7857" t="s">
        <v>77</v>
      </c>
      <c r="D7857" t="s">
        <v>123</v>
      </c>
      <c r="E7857" t="s">
        <v>126</v>
      </c>
      <c r="F7857" t="s">
        <v>21380</v>
      </c>
      <c r="G7857" t="s">
        <v>578</v>
      </c>
      <c r="H7857" t="s">
        <v>46</v>
      </c>
      <c r="I7857" t="s">
        <v>129</v>
      </c>
      <c r="J7857" t="s">
        <v>15</v>
      </c>
      <c r="K7857" t="s">
        <v>131</v>
      </c>
      <c r="L7857" t="s">
        <v>21381</v>
      </c>
      <c r="M7857" t="s">
        <v>21382</v>
      </c>
      <c r="N7857">
        <v>3.352777777</v>
      </c>
      <c r="O7857">
        <v>0</v>
      </c>
      <c r="P7857">
        <v>10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33.527777999999998</v>
      </c>
      <c r="W7857">
        <v>0</v>
      </c>
      <c r="X7857">
        <v>0</v>
      </c>
      <c r="Y7857">
        <v>0</v>
      </c>
      <c r="Z7857">
        <v>0</v>
      </c>
    </row>
    <row r="7858" spans="1:26" x14ac:dyDescent="0.3">
      <c r="A7858">
        <v>2780429</v>
      </c>
      <c r="B7858">
        <v>1</v>
      </c>
      <c r="C7858" t="s">
        <v>76</v>
      </c>
      <c r="D7858" t="s">
        <v>103</v>
      </c>
      <c r="E7858" t="s">
        <v>167</v>
      </c>
      <c r="F7858" t="s">
        <v>21383</v>
      </c>
      <c r="G7858" t="s">
        <v>160</v>
      </c>
      <c r="H7858" t="s">
        <v>46</v>
      </c>
      <c r="I7858" t="s">
        <v>129</v>
      </c>
      <c r="J7858" t="s">
        <v>130</v>
      </c>
      <c r="K7858" t="s">
        <v>131</v>
      </c>
      <c r="L7858" t="s">
        <v>21384</v>
      </c>
      <c r="M7858" t="s">
        <v>21385</v>
      </c>
      <c r="N7858">
        <v>1.03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381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392.43</v>
      </c>
    </row>
    <row r="7859" spans="1:26" x14ac:dyDescent="0.3">
      <c r="A7859">
        <v>2780432</v>
      </c>
      <c r="B7859">
        <v>1</v>
      </c>
      <c r="C7859" t="s">
        <v>76</v>
      </c>
      <c r="D7859" t="s">
        <v>79</v>
      </c>
      <c r="E7859" t="s">
        <v>167</v>
      </c>
      <c r="F7859" t="s">
        <v>21386</v>
      </c>
      <c r="G7859" t="s">
        <v>160</v>
      </c>
      <c r="H7859" t="s">
        <v>46</v>
      </c>
      <c r="I7859" t="s">
        <v>129</v>
      </c>
      <c r="J7859" t="s">
        <v>130</v>
      </c>
      <c r="K7859" t="s">
        <v>131</v>
      </c>
      <c r="L7859" t="s">
        <v>21387</v>
      </c>
      <c r="M7859" t="s">
        <v>21388</v>
      </c>
      <c r="N7859">
        <v>1.4827777769999999</v>
      </c>
      <c r="O7859">
        <v>0</v>
      </c>
      <c r="P7859">
        <v>251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372.17722199999997</v>
      </c>
      <c r="W7859">
        <v>0</v>
      </c>
      <c r="X7859">
        <v>0</v>
      </c>
      <c r="Y7859">
        <v>0</v>
      </c>
      <c r="Z7859">
        <v>0</v>
      </c>
    </row>
    <row r="7860" spans="1:26" x14ac:dyDescent="0.3">
      <c r="A7860">
        <v>2780433</v>
      </c>
      <c r="B7860">
        <v>1</v>
      </c>
      <c r="C7860" t="s">
        <v>76</v>
      </c>
      <c r="D7860" t="s">
        <v>90</v>
      </c>
      <c r="E7860" t="s">
        <v>126</v>
      </c>
      <c r="F7860" t="s">
        <v>21389</v>
      </c>
      <c r="G7860" t="s">
        <v>11027</v>
      </c>
      <c r="H7860" t="s">
        <v>46</v>
      </c>
      <c r="I7860" t="s">
        <v>129</v>
      </c>
      <c r="J7860" t="s">
        <v>130</v>
      </c>
      <c r="K7860" t="s">
        <v>131</v>
      </c>
      <c r="L7860" t="s">
        <v>21390</v>
      </c>
      <c r="M7860" t="s">
        <v>21391</v>
      </c>
      <c r="N7860">
        <v>2.0244444439999998</v>
      </c>
      <c r="O7860">
        <v>0</v>
      </c>
      <c r="P7860">
        <v>18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36.44</v>
      </c>
      <c r="W7860">
        <v>0</v>
      </c>
      <c r="X7860">
        <v>0</v>
      </c>
      <c r="Y7860">
        <v>0</v>
      </c>
      <c r="Z7860">
        <v>0</v>
      </c>
    </row>
    <row r="7861" spans="1:26" x14ac:dyDescent="0.3">
      <c r="A7861">
        <v>2780441</v>
      </c>
      <c r="B7861">
        <v>1</v>
      </c>
      <c r="C7861" t="s">
        <v>76</v>
      </c>
      <c r="D7861" t="s">
        <v>100</v>
      </c>
      <c r="E7861" t="s">
        <v>153</v>
      </c>
      <c r="F7861" t="s">
        <v>21392</v>
      </c>
      <c r="G7861" t="s">
        <v>578</v>
      </c>
      <c r="H7861" t="s">
        <v>46</v>
      </c>
      <c r="I7861" t="s">
        <v>129</v>
      </c>
      <c r="J7861" t="s">
        <v>15</v>
      </c>
      <c r="K7861" t="s">
        <v>131</v>
      </c>
      <c r="L7861" t="s">
        <v>21393</v>
      </c>
      <c r="M7861" t="s">
        <v>21394</v>
      </c>
      <c r="N7861">
        <v>2.9525000000000001</v>
      </c>
      <c r="O7861">
        <v>0</v>
      </c>
      <c r="P7861">
        <v>6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17.715</v>
      </c>
      <c r="W7861">
        <v>0</v>
      </c>
      <c r="X7861">
        <v>0</v>
      </c>
      <c r="Y7861">
        <v>0</v>
      </c>
      <c r="Z7861">
        <v>0</v>
      </c>
    </row>
    <row r="7862" spans="1:26" x14ac:dyDescent="0.3">
      <c r="A7862">
        <v>2780444</v>
      </c>
      <c r="B7862">
        <v>1</v>
      </c>
      <c r="C7862" t="s">
        <v>76</v>
      </c>
      <c r="D7862" t="s">
        <v>91</v>
      </c>
      <c r="E7862" t="s">
        <v>153</v>
      </c>
      <c r="F7862" t="s">
        <v>21395</v>
      </c>
      <c r="G7862" t="s">
        <v>578</v>
      </c>
      <c r="H7862" t="s">
        <v>46</v>
      </c>
      <c r="I7862" t="s">
        <v>129</v>
      </c>
      <c r="J7862" t="s">
        <v>130</v>
      </c>
      <c r="K7862" t="s">
        <v>131</v>
      </c>
      <c r="L7862" t="s">
        <v>21396</v>
      </c>
      <c r="M7862" t="s">
        <v>21397</v>
      </c>
      <c r="N7862">
        <v>1.899444444</v>
      </c>
      <c r="O7862">
        <v>0</v>
      </c>
      <c r="P7862">
        <v>0</v>
      </c>
      <c r="Q7862">
        <v>0</v>
      </c>
      <c r="R7862">
        <v>1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1.8994439999999999</v>
      </c>
      <c r="Y7862">
        <v>0</v>
      </c>
      <c r="Z7862">
        <v>0</v>
      </c>
    </row>
    <row r="7863" spans="1:26" x14ac:dyDescent="0.3">
      <c r="A7863">
        <v>2780440</v>
      </c>
      <c r="B7863">
        <v>2</v>
      </c>
      <c r="C7863" t="s">
        <v>76</v>
      </c>
      <c r="D7863" t="s">
        <v>79</v>
      </c>
      <c r="E7863" t="s">
        <v>158</v>
      </c>
      <c r="F7863" t="s">
        <v>7518</v>
      </c>
      <c r="G7863" t="s">
        <v>732</v>
      </c>
      <c r="H7863" t="s">
        <v>47</v>
      </c>
      <c r="I7863" t="s">
        <v>129</v>
      </c>
      <c r="J7863" t="s">
        <v>130</v>
      </c>
      <c r="K7863" t="s">
        <v>131</v>
      </c>
      <c r="L7863" t="s">
        <v>21362</v>
      </c>
      <c r="M7863" t="s">
        <v>21398</v>
      </c>
      <c r="N7863">
        <v>0.885833333</v>
      </c>
      <c r="O7863">
        <v>12</v>
      </c>
      <c r="P7863">
        <v>35</v>
      </c>
      <c r="Q7863">
        <v>0</v>
      </c>
      <c r="R7863">
        <v>0</v>
      </c>
      <c r="S7863">
        <v>0</v>
      </c>
      <c r="T7863">
        <v>0</v>
      </c>
      <c r="U7863">
        <v>10.63</v>
      </c>
      <c r="V7863">
        <v>31.004166999999999</v>
      </c>
      <c r="W7863">
        <v>0</v>
      </c>
      <c r="X7863">
        <v>0</v>
      </c>
      <c r="Y7863">
        <v>0</v>
      </c>
      <c r="Z7863">
        <v>0</v>
      </c>
    </row>
    <row r="7864" spans="1:26" x14ac:dyDescent="0.3">
      <c r="A7864">
        <v>2780448</v>
      </c>
      <c r="B7864">
        <v>1</v>
      </c>
      <c r="C7864" t="s">
        <v>77</v>
      </c>
      <c r="D7864" t="s">
        <v>115</v>
      </c>
      <c r="E7864" t="s">
        <v>222</v>
      </c>
      <c r="F7864" t="s">
        <v>21399</v>
      </c>
      <c r="G7864" t="s">
        <v>344</v>
      </c>
      <c r="H7864" t="s">
        <v>47</v>
      </c>
      <c r="I7864" t="s">
        <v>129</v>
      </c>
      <c r="J7864" t="s">
        <v>130</v>
      </c>
      <c r="K7864" t="s">
        <v>142</v>
      </c>
      <c r="L7864" t="s">
        <v>21400</v>
      </c>
      <c r="M7864" t="s">
        <v>21401</v>
      </c>
      <c r="N7864">
        <v>2.1666666659999998</v>
      </c>
      <c r="O7864">
        <v>0</v>
      </c>
      <c r="P7864">
        <v>0</v>
      </c>
      <c r="Q7864">
        <v>1</v>
      </c>
      <c r="R7864">
        <v>3006</v>
      </c>
      <c r="S7864">
        <v>0</v>
      </c>
      <c r="T7864">
        <v>0</v>
      </c>
      <c r="U7864">
        <v>0</v>
      </c>
      <c r="V7864">
        <v>0</v>
      </c>
      <c r="W7864">
        <v>2.1666669999999999</v>
      </c>
      <c r="X7864">
        <v>6512.9999980000002</v>
      </c>
      <c r="Y7864">
        <v>0</v>
      </c>
      <c r="Z7864">
        <v>0</v>
      </c>
    </row>
    <row r="7865" spans="1:26" x14ac:dyDescent="0.3">
      <c r="A7865">
        <v>2780449</v>
      </c>
      <c r="B7865">
        <v>1</v>
      </c>
      <c r="C7865" t="s">
        <v>77</v>
      </c>
      <c r="D7865" t="s">
        <v>109</v>
      </c>
      <c r="E7865" t="s">
        <v>163</v>
      </c>
      <c r="F7865" t="s">
        <v>21402</v>
      </c>
      <c r="G7865" t="s">
        <v>348</v>
      </c>
      <c r="H7865" t="s">
        <v>47</v>
      </c>
      <c r="I7865" t="s">
        <v>129</v>
      </c>
      <c r="J7865" t="s">
        <v>130</v>
      </c>
      <c r="K7865" t="s">
        <v>142</v>
      </c>
      <c r="L7865" t="s">
        <v>21403</v>
      </c>
      <c r="M7865" t="s">
        <v>21404</v>
      </c>
      <c r="N7865">
        <v>0.75694444400000005</v>
      </c>
      <c r="O7865">
        <v>0</v>
      </c>
      <c r="P7865">
        <v>0</v>
      </c>
      <c r="Q7865">
        <v>0</v>
      </c>
      <c r="R7865">
        <v>139</v>
      </c>
      <c r="S7865">
        <v>0</v>
      </c>
      <c r="T7865">
        <v>10</v>
      </c>
      <c r="U7865">
        <v>0</v>
      </c>
      <c r="V7865">
        <v>0</v>
      </c>
      <c r="W7865">
        <v>0</v>
      </c>
      <c r="X7865">
        <v>105.215278</v>
      </c>
      <c r="Y7865">
        <v>0</v>
      </c>
      <c r="Z7865">
        <v>7.5694439999999998</v>
      </c>
    </row>
    <row r="7866" spans="1:26" x14ac:dyDescent="0.3">
      <c r="A7866">
        <v>2780453</v>
      </c>
      <c r="B7866">
        <v>1</v>
      </c>
      <c r="C7866" t="s">
        <v>77</v>
      </c>
      <c r="D7866" t="s">
        <v>118</v>
      </c>
      <c r="E7866" t="s">
        <v>153</v>
      </c>
      <c r="F7866" t="s">
        <v>21405</v>
      </c>
      <c r="G7866" t="s">
        <v>206</v>
      </c>
      <c r="H7866" t="s">
        <v>46</v>
      </c>
      <c r="I7866" t="s">
        <v>129</v>
      </c>
      <c r="J7866" t="s">
        <v>130</v>
      </c>
      <c r="K7866" t="s">
        <v>131</v>
      </c>
      <c r="L7866" t="s">
        <v>21406</v>
      </c>
      <c r="M7866" t="s">
        <v>21407</v>
      </c>
      <c r="N7866">
        <v>1.3161111109999999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1.316111</v>
      </c>
      <c r="W7866">
        <v>0</v>
      </c>
      <c r="X7866">
        <v>0</v>
      </c>
      <c r="Y7866">
        <v>0</v>
      </c>
      <c r="Z7866">
        <v>0</v>
      </c>
    </row>
    <row r="7867" spans="1:26" x14ac:dyDescent="0.3">
      <c r="A7867">
        <v>2780456</v>
      </c>
      <c r="B7867">
        <v>1</v>
      </c>
      <c r="C7867" t="s">
        <v>76</v>
      </c>
      <c r="D7867" t="s">
        <v>101</v>
      </c>
      <c r="E7867" t="s">
        <v>167</v>
      </c>
      <c r="F7867" t="s">
        <v>21408</v>
      </c>
      <c r="G7867" t="s">
        <v>160</v>
      </c>
      <c r="H7867" t="s">
        <v>46</v>
      </c>
      <c r="I7867" t="s">
        <v>129</v>
      </c>
      <c r="J7867" t="s">
        <v>130</v>
      </c>
      <c r="K7867" t="s">
        <v>131</v>
      </c>
      <c r="L7867" t="s">
        <v>21409</v>
      </c>
      <c r="M7867" t="s">
        <v>21410</v>
      </c>
      <c r="N7867">
        <v>0.81305555500000004</v>
      </c>
      <c r="O7867">
        <v>0</v>
      </c>
      <c r="P7867">
        <v>538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437.42388899999997</v>
      </c>
      <c r="W7867">
        <v>0</v>
      </c>
      <c r="X7867">
        <v>0</v>
      </c>
      <c r="Y7867">
        <v>0</v>
      </c>
      <c r="Z7867">
        <v>0</v>
      </c>
    </row>
    <row r="7868" spans="1:26" x14ac:dyDescent="0.3">
      <c r="A7868">
        <v>2780465</v>
      </c>
      <c r="B7868">
        <v>1</v>
      </c>
      <c r="C7868" t="s">
        <v>76</v>
      </c>
      <c r="D7868" t="s">
        <v>86</v>
      </c>
      <c r="E7868" t="s">
        <v>126</v>
      </c>
      <c r="F7868" t="s">
        <v>21411</v>
      </c>
      <c r="G7868" t="s">
        <v>2130</v>
      </c>
      <c r="H7868" t="s">
        <v>46</v>
      </c>
      <c r="I7868" t="s">
        <v>129</v>
      </c>
      <c r="J7868" t="s">
        <v>130</v>
      </c>
      <c r="K7868" t="s">
        <v>131</v>
      </c>
      <c r="L7868" t="s">
        <v>21412</v>
      </c>
      <c r="M7868" t="s">
        <v>21413</v>
      </c>
      <c r="N7868">
        <v>6.3691666659999999</v>
      </c>
      <c r="O7868">
        <v>0</v>
      </c>
      <c r="P7868">
        <v>49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312.08916699999997</v>
      </c>
      <c r="W7868">
        <v>0</v>
      </c>
      <c r="X7868">
        <v>0</v>
      </c>
      <c r="Y7868">
        <v>0</v>
      </c>
      <c r="Z7868">
        <v>0</v>
      </c>
    </row>
    <row r="7869" spans="1:26" x14ac:dyDescent="0.3">
      <c r="A7869">
        <v>2780466</v>
      </c>
      <c r="B7869">
        <v>1</v>
      </c>
      <c r="C7869" t="s">
        <v>76</v>
      </c>
      <c r="D7869" t="s">
        <v>85</v>
      </c>
      <c r="E7869" t="s">
        <v>153</v>
      </c>
      <c r="F7869" t="s">
        <v>21414</v>
      </c>
      <c r="G7869" t="s">
        <v>206</v>
      </c>
      <c r="H7869" t="s">
        <v>46</v>
      </c>
      <c r="I7869" t="s">
        <v>129</v>
      </c>
      <c r="J7869" t="s">
        <v>130</v>
      </c>
      <c r="K7869" t="s">
        <v>131</v>
      </c>
      <c r="L7869" t="s">
        <v>21415</v>
      </c>
      <c r="M7869" t="s">
        <v>21416</v>
      </c>
      <c r="N7869">
        <v>1.623611111</v>
      </c>
      <c r="O7869">
        <v>0</v>
      </c>
      <c r="P7869">
        <v>2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3.2472219999999998</v>
      </c>
      <c r="W7869">
        <v>0</v>
      </c>
      <c r="X7869">
        <v>0</v>
      </c>
      <c r="Y7869">
        <v>0</v>
      </c>
      <c r="Z7869">
        <v>0</v>
      </c>
    </row>
    <row r="7870" spans="1:26" x14ac:dyDescent="0.3">
      <c r="A7870">
        <v>2780440</v>
      </c>
      <c r="B7870">
        <v>3</v>
      </c>
      <c r="C7870" t="s">
        <v>76</v>
      </c>
      <c r="D7870" t="s">
        <v>79</v>
      </c>
      <c r="E7870" t="s">
        <v>163</v>
      </c>
      <c r="F7870" t="s">
        <v>21417</v>
      </c>
      <c r="G7870" t="s">
        <v>732</v>
      </c>
      <c r="H7870" t="s">
        <v>47</v>
      </c>
      <c r="I7870" t="s">
        <v>129</v>
      </c>
      <c r="J7870" t="s">
        <v>130</v>
      </c>
      <c r="K7870" t="s">
        <v>131</v>
      </c>
      <c r="L7870" t="s">
        <v>21398</v>
      </c>
      <c r="M7870" t="s">
        <v>21418</v>
      </c>
      <c r="N7870">
        <v>2.3819444440000002</v>
      </c>
      <c r="O7870">
        <v>8</v>
      </c>
      <c r="P7870">
        <v>35</v>
      </c>
      <c r="Q7870">
        <v>0</v>
      </c>
      <c r="R7870">
        <v>0</v>
      </c>
      <c r="S7870">
        <v>0</v>
      </c>
      <c r="T7870">
        <v>0</v>
      </c>
      <c r="U7870">
        <v>19.055555999999999</v>
      </c>
      <c r="V7870">
        <v>83.368055999999996</v>
      </c>
      <c r="W7870">
        <v>0</v>
      </c>
      <c r="X7870">
        <v>0</v>
      </c>
      <c r="Y7870">
        <v>0</v>
      </c>
      <c r="Z7870">
        <v>0</v>
      </c>
    </row>
    <row r="7871" spans="1:26" x14ac:dyDescent="0.3">
      <c r="A7871">
        <v>2780482</v>
      </c>
      <c r="B7871">
        <v>1</v>
      </c>
      <c r="C7871" t="s">
        <v>77</v>
      </c>
      <c r="D7871" t="s">
        <v>109</v>
      </c>
      <c r="E7871" t="s">
        <v>138</v>
      </c>
      <c r="F7871" t="s">
        <v>2777</v>
      </c>
      <c r="G7871" t="s">
        <v>199</v>
      </c>
      <c r="H7871" t="s">
        <v>47</v>
      </c>
      <c r="I7871" t="s">
        <v>129</v>
      </c>
      <c r="J7871" t="s">
        <v>130</v>
      </c>
      <c r="K7871" t="s">
        <v>131</v>
      </c>
      <c r="L7871" t="s">
        <v>21419</v>
      </c>
      <c r="M7871" t="s">
        <v>21420</v>
      </c>
      <c r="N7871">
        <v>0.8</v>
      </c>
      <c r="O7871">
        <v>109</v>
      </c>
      <c r="P7871">
        <v>3059</v>
      </c>
      <c r="Q7871">
        <v>2</v>
      </c>
      <c r="R7871">
        <v>133</v>
      </c>
      <c r="S7871">
        <v>29</v>
      </c>
      <c r="T7871">
        <v>1486</v>
      </c>
      <c r="U7871">
        <v>87.2</v>
      </c>
      <c r="V7871">
        <v>2447.1999999999998</v>
      </c>
      <c r="W7871">
        <v>1.6</v>
      </c>
      <c r="X7871">
        <v>106.4</v>
      </c>
      <c r="Y7871">
        <v>23.2</v>
      </c>
      <c r="Z7871">
        <v>1188.8</v>
      </c>
    </row>
    <row r="7872" spans="1:26" x14ac:dyDescent="0.3">
      <c r="A7872">
        <v>2780481</v>
      </c>
      <c r="B7872">
        <v>1</v>
      </c>
      <c r="C7872" t="s">
        <v>76</v>
      </c>
      <c r="D7872" t="s">
        <v>94</v>
      </c>
      <c r="E7872" t="s">
        <v>167</v>
      </c>
      <c r="F7872" t="s">
        <v>21421</v>
      </c>
      <c r="G7872" t="s">
        <v>160</v>
      </c>
      <c r="H7872" t="s">
        <v>46</v>
      </c>
      <c r="I7872" t="s">
        <v>129</v>
      </c>
      <c r="J7872" t="s">
        <v>130</v>
      </c>
      <c r="K7872" t="s">
        <v>131</v>
      </c>
      <c r="L7872" t="s">
        <v>21422</v>
      </c>
      <c r="M7872" t="s">
        <v>21423</v>
      </c>
      <c r="N7872">
        <v>1.135277777</v>
      </c>
      <c r="O7872">
        <v>0</v>
      </c>
      <c r="P7872">
        <v>0</v>
      </c>
      <c r="Q7872">
        <v>0</v>
      </c>
      <c r="R7872">
        <v>50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56.763888999999999</v>
      </c>
      <c r="Y7872">
        <v>0</v>
      </c>
      <c r="Z7872">
        <v>0</v>
      </c>
    </row>
    <row r="7873" spans="1:26" x14ac:dyDescent="0.3">
      <c r="A7873">
        <v>2780484</v>
      </c>
      <c r="B7873">
        <v>1</v>
      </c>
      <c r="C7873" t="s">
        <v>76</v>
      </c>
      <c r="D7873" t="s">
        <v>103</v>
      </c>
      <c r="E7873" t="s">
        <v>126</v>
      </c>
      <c r="F7873" t="s">
        <v>21424</v>
      </c>
      <c r="G7873" t="s">
        <v>371</v>
      </c>
      <c r="H7873" t="s">
        <v>46</v>
      </c>
      <c r="I7873" t="s">
        <v>129</v>
      </c>
      <c r="J7873" t="s">
        <v>130</v>
      </c>
      <c r="K7873" t="s">
        <v>131</v>
      </c>
      <c r="L7873" t="s">
        <v>21425</v>
      </c>
      <c r="M7873" t="s">
        <v>21426</v>
      </c>
      <c r="N7873">
        <v>0.58138888799999999</v>
      </c>
      <c r="O7873">
        <v>0</v>
      </c>
      <c r="P7873">
        <v>0</v>
      </c>
      <c r="Q7873">
        <v>0</v>
      </c>
      <c r="R7873">
        <v>36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20.93</v>
      </c>
      <c r="Y7873">
        <v>0</v>
      </c>
      <c r="Z7873">
        <v>0</v>
      </c>
    </row>
    <row r="7874" spans="1:26" x14ac:dyDescent="0.3">
      <c r="A7874">
        <v>2780492</v>
      </c>
      <c r="B7874">
        <v>1</v>
      </c>
      <c r="C7874" t="s">
        <v>76</v>
      </c>
      <c r="D7874" t="s">
        <v>91</v>
      </c>
      <c r="E7874" t="s">
        <v>126</v>
      </c>
      <c r="F7874" t="s">
        <v>21427</v>
      </c>
      <c r="G7874" t="s">
        <v>160</v>
      </c>
      <c r="H7874" t="s">
        <v>46</v>
      </c>
      <c r="I7874" t="s">
        <v>129</v>
      </c>
      <c r="J7874" t="s">
        <v>130</v>
      </c>
      <c r="K7874" t="s">
        <v>131</v>
      </c>
      <c r="L7874" t="s">
        <v>21428</v>
      </c>
      <c r="M7874" t="s">
        <v>21429</v>
      </c>
      <c r="N7874">
        <v>1.0108333329999999</v>
      </c>
      <c r="O7874">
        <v>0</v>
      </c>
      <c r="P7874">
        <v>0</v>
      </c>
      <c r="Q7874">
        <v>0</v>
      </c>
      <c r="R7874">
        <v>17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17.184166999999999</v>
      </c>
      <c r="Y7874">
        <v>0</v>
      </c>
      <c r="Z7874">
        <v>0</v>
      </c>
    </row>
    <row r="7875" spans="1:26" x14ac:dyDescent="0.3">
      <c r="A7875">
        <v>2780485</v>
      </c>
      <c r="B7875">
        <v>1</v>
      </c>
      <c r="C7875" t="s">
        <v>77</v>
      </c>
      <c r="D7875" t="s">
        <v>108</v>
      </c>
      <c r="E7875" t="s">
        <v>126</v>
      </c>
      <c r="F7875" t="s">
        <v>21430</v>
      </c>
      <c r="G7875" t="s">
        <v>160</v>
      </c>
      <c r="H7875" t="s">
        <v>46</v>
      </c>
      <c r="I7875" t="s">
        <v>129</v>
      </c>
      <c r="J7875" t="s">
        <v>130</v>
      </c>
      <c r="K7875" t="s">
        <v>131</v>
      </c>
      <c r="L7875" t="s">
        <v>21431</v>
      </c>
      <c r="M7875" t="s">
        <v>21432</v>
      </c>
      <c r="N7875">
        <v>0.81138888799999997</v>
      </c>
      <c r="O7875">
        <v>0</v>
      </c>
      <c r="P7875">
        <v>498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404.07166599999999</v>
      </c>
      <c r="W7875">
        <v>0</v>
      </c>
      <c r="X7875">
        <v>0</v>
      </c>
      <c r="Y7875">
        <v>0</v>
      </c>
      <c r="Z7875">
        <v>0</v>
      </c>
    </row>
    <row r="7876" spans="1:26" x14ac:dyDescent="0.3">
      <c r="A7876">
        <v>2780496</v>
      </c>
      <c r="B7876">
        <v>1</v>
      </c>
      <c r="C7876" t="s">
        <v>76</v>
      </c>
      <c r="D7876" t="s">
        <v>101</v>
      </c>
      <c r="E7876" t="s">
        <v>163</v>
      </c>
      <c r="F7876" t="s">
        <v>21433</v>
      </c>
      <c r="G7876" t="s">
        <v>160</v>
      </c>
      <c r="H7876" t="s">
        <v>47</v>
      </c>
      <c r="I7876" t="s">
        <v>129</v>
      </c>
      <c r="J7876" t="s">
        <v>130</v>
      </c>
      <c r="K7876" t="s">
        <v>131</v>
      </c>
      <c r="L7876" t="s">
        <v>21434</v>
      </c>
      <c r="M7876" t="s">
        <v>21435</v>
      </c>
      <c r="N7876">
        <v>1.8272222220000001</v>
      </c>
      <c r="O7876">
        <v>0</v>
      </c>
      <c r="P7876">
        <v>655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1196.830555</v>
      </c>
      <c r="W7876">
        <v>0</v>
      </c>
      <c r="X7876">
        <v>0</v>
      </c>
      <c r="Y7876">
        <v>0</v>
      </c>
      <c r="Z7876">
        <v>0</v>
      </c>
    </row>
    <row r="7877" spans="1:26" x14ac:dyDescent="0.3">
      <c r="A7877">
        <v>2780499</v>
      </c>
      <c r="B7877">
        <v>1</v>
      </c>
      <c r="C7877" t="s">
        <v>77</v>
      </c>
      <c r="D7877" t="s">
        <v>109</v>
      </c>
      <c r="E7877" t="s">
        <v>222</v>
      </c>
      <c r="F7877" t="s">
        <v>21436</v>
      </c>
      <c r="G7877" t="s">
        <v>199</v>
      </c>
      <c r="H7877" t="s">
        <v>47</v>
      </c>
      <c r="I7877" t="s">
        <v>129</v>
      </c>
      <c r="J7877" t="s">
        <v>130</v>
      </c>
      <c r="K7877" t="s">
        <v>131</v>
      </c>
      <c r="L7877" t="s">
        <v>21437</v>
      </c>
      <c r="M7877" t="s">
        <v>21438</v>
      </c>
      <c r="N7877">
        <v>0.28638888800000001</v>
      </c>
      <c r="O7877">
        <v>132</v>
      </c>
      <c r="P7877">
        <v>2449</v>
      </c>
      <c r="Q7877">
        <v>0</v>
      </c>
      <c r="R7877">
        <v>0</v>
      </c>
      <c r="S7877">
        <v>0</v>
      </c>
      <c r="T7877">
        <v>0</v>
      </c>
      <c r="U7877">
        <v>37.803333000000002</v>
      </c>
      <c r="V7877">
        <v>701.36638700000003</v>
      </c>
      <c r="W7877">
        <v>0</v>
      </c>
      <c r="X7877">
        <v>0</v>
      </c>
      <c r="Y7877">
        <v>0</v>
      </c>
      <c r="Z7877">
        <v>0</v>
      </c>
    </row>
    <row r="7878" spans="1:26" x14ac:dyDescent="0.3">
      <c r="A7878">
        <v>2780495</v>
      </c>
      <c r="B7878">
        <v>1</v>
      </c>
      <c r="C7878" t="s">
        <v>76</v>
      </c>
      <c r="D7878" t="s">
        <v>78</v>
      </c>
      <c r="E7878" t="s">
        <v>153</v>
      </c>
      <c r="F7878" t="s">
        <v>21439</v>
      </c>
      <c r="G7878" t="s">
        <v>155</v>
      </c>
      <c r="H7878" t="s">
        <v>46</v>
      </c>
      <c r="I7878" t="s">
        <v>129</v>
      </c>
      <c r="J7878" t="s">
        <v>130</v>
      </c>
      <c r="K7878" t="s">
        <v>131</v>
      </c>
      <c r="L7878" t="s">
        <v>21440</v>
      </c>
      <c r="M7878" t="s">
        <v>21441</v>
      </c>
      <c r="N7878">
        <v>2.665</v>
      </c>
      <c r="O7878">
        <v>0</v>
      </c>
      <c r="P7878">
        <v>6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15.99</v>
      </c>
      <c r="W7878">
        <v>0</v>
      </c>
      <c r="X7878">
        <v>0</v>
      </c>
      <c r="Y7878">
        <v>0</v>
      </c>
      <c r="Z7878">
        <v>0</v>
      </c>
    </row>
    <row r="7879" spans="1:26" x14ac:dyDescent="0.3">
      <c r="A7879">
        <v>2780498</v>
      </c>
      <c r="B7879">
        <v>1</v>
      </c>
      <c r="C7879" t="s">
        <v>77</v>
      </c>
      <c r="D7879" t="s">
        <v>116</v>
      </c>
      <c r="E7879" t="s">
        <v>126</v>
      </c>
      <c r="F7879" t="s">
        <v>21442</v>
      </c>
      <c r="G7879" t="s">
        <v>160</v>
      </c>
      <c r="H7879" t="s">
        <v>46</v>
      </c>
      <c r="I7879" t="s">
        <v>129</v>
      </c>
      <c r="J7879" t="s">
        <v>130</v>
      </c>
      <c r="K7879" t="s">
        <v>131</v>
      </c>
      <c r="L7879" t="s">
        <v>21443</v>
      </c>
      <c r="M7879" t="s">
        <v>21444</v>
      </c>
      <c r="N7879">
        <v>0.33222222200000001</v>
      </c>
      <c r="O7879">
        <v>0</v>
      </c>
      <c r="P7879">
        <v>84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27.906666999999999</v>
      </c>
      <c r="W7879">
        <v>0</v>
      </c>
      <c r="X7879">
        <v>0</v>
      </c>
      <c r="Y7879">
        <v>0</v>
      </c>
      <c r="Z7879">
        <v>0</v>
      </c>
    </row>
    <row r="7880" spans="1:26" x14ac:dyDescent="0.3">
      <c r="A7880">
        <v>2780501</v>
      </c>
      <c r="B7880">
        <v>1</v>
      </c>
      <c r="C7880" t="s">
        <v>76</v>
      </c>
      <c r="D7880" t="s">
        <v>103</v>
      </c>
      <c r="E7880" t="s">
        <v>153</v>
      </c>
      <c r="F7880" t="s">
        <v>3172</v>
      </c>
      <c r="G7880" t="s">
        <v>155</v>
      </c>
      <c r="H7880" t="s">
        <v>46</v>
      </c>
      <c r="I7880" t="s">
        <v>129</v>
      </c>
      <c r="J7880" t="s">
        <v>130</v>
      </c>
      <c r="K7880" t="s">
        <v>131</v>
      </c>
      <c r="L7880" t="s">
        <v>21445</v>
      </c>
      <c r="M7880" t="s">
        <v>21446</v>
      </c>
      <c r="N7880">
        <v>3.2925</v>
      </c>
      <c r="O7880">
        <v>0</v>
      </c>
      <c r="P7880">
        <v>0</v>
      </c>
      <c r="Q7880">
        <v>0</v>
      </c>
      <c r="R7880">
        <v>1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3.2925</v>
      </c>
      <c r="Y7880">
        <v>0</v>
      </c>
      <c r="Z7880">
        <v>0</v>
      </c>
    </row>
    <row r="7881" spans="1:26" x14ac:dyDescent="0.3">
      <c r="A7881">
        <v>2780523</v>
      </c>
      <c r="B7881">
        <v>1</v>
      </c>
      <c r="C7881" t="s">
        <v>77</v>
      </c>
      <c r="D7881" t="s">
        <v>119</v>
      </c>
      <c r="E7881" t="s">
        <v>126</v>
      </c>
      <c r="F7881" t="s">
        <v>21447</v>
      </c>
      <c r="G7881" t="s">
        <v>128</v>
      </c>
      <c r="H7881" t="s">
        <v>46</v>
      </c>
      <c r="I7881" t="s">
        <v>129</v>
      </c>
      <c r="J7881" t="s">
        <v>130</v>
      </c>
      <c r="K7881" t="s">
        <v>131</v>
      </c>
      <c r="L7881" t="s">
        <v>21448</v>
      </c>
      <c r="M7881" t="s">
        <v>21449</v>
      </c>
      <c r="N7881">
        <v>2.3936111109999998</v>
      </c>
      <c r="O7881">
        <v>0</v>
      </c>
      <c r="P7881">
        <v>297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710.90250000000003</v>
      </c>
      <c r="W7881">
        <v>0</v>
      </c>
      <c r="X7881">
        <v>0</v>
      </c>
      <c r="Y7881">
        <v>0</v>
      </c>
      <c r="Z7881">
        <v>0</v>
      </c>
    </row>
    <row r="7882" spans="1:26" x14ac:dyDescent="0.3">
      <c r="A7882">
        <v>2780484</v>
      </c>
      <c r="B7882">
        <v>2</v>
      </c>
      <c r="C7882" t="s">
        <v>76</v>
      </c>
      <c r="D7882" t="s">
        <v>103</v>
      </c>
      <c r="E7882" t="s">
        <v>167</v>
      </c>
      <c r="F7882" t="s">
        <v>21450</v>
      </c>
      <c r="G7882" t="s">
        <v>371</v>
      </c>
      <c r="H7882" t="s">
        <v>46</v>
      </c>
      <c r="I7882" t="s">
        <v>129</v>
      </c>
      <c r="J7882" t="s">
        <v>130</v>
      </c>
      <c r="K7882" t="s">
        <v>131</v>
      </c>
      <c r="L7882" t="s">
        <v>21426</v>
      </c>
      <c r="M7882" t="s">
        <v>21451</v>
      </c>
      <c r="N7882">
        <v>0.77416666599999995</v>
      </c>
      <c r="O7882">
        <v>0</v>
      </c>
      <c r="P7882">
        <v>0</v>
      </c>
      <c r="Q7882">
        <v>0</v>
      </c>
      <c r="R7882">
        <v>114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88.254999999999995</v>
      </c>
      <c r="Y7882">
        <v>0</v>
      </c>
      <c r="Z7882">
        <v>0</v>
      </c>
    </row>
    <row r="7883" spans="1:26" x14ac:dyDescent="0.3">
      <c r="A7883">
        <v>2780507</v>
      </c>
      <c r="B7883">
        <v>1</v>
      </c>
      <c r="C7883" t="s">
        <v>76</v>
      </c>
      <c r="D7883" t="s">
        <v>101</v>
      </c>
      <c r="E7883" t="s">
        <v>145</v>
      </c>
      <c r="F7883" t="s">
        <v>21452</v>
      </c>
      <c r="G7883" t="s">
        <v>150</v>
      </c>
      <c r="H7883" t="s">
        <v>46</v>
      </c>
      <c r="I7883" t="s">
        <v>129</v>
      </c>
      <c r="J7883" t="s">
        <v>130</v>
      </c>
      <c r="K7883" t="s">
        <v>131</v>
      </c>
      <c r="L7883" t="s">
        <v>21453</v>
      </c>
      <c r="M7883" t="s">
        <v>21454</v>
      </c>
      <c r="N7883">
        <v>3.063055555</v>
      </c>
      <c r="O7883">
        <v>0</v>
      </c>
      <c r="P7883">
        <v>2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6.1261109999999999</v>
      </c>
      <c r="W7883">
        <v>0</v>
      </c>
      <c r="X7883">
        <v>0</v>
      </c>
      <c r="Y7883">
        <v>0</v>
      </c>
      <c r="Z7883">
        <v>0</v>
      </c>
    </row>
    <row r="7884" spans="1:26" x14ac:dyDescent="0.3">
      <c r="A7884">
        <v>2780519</v>
      </c>
      <c r="B7884">
        <v>1</v>
      </c>
      <c r="C7884" t="s">
        <v>77</v>
      </c>
      <c r="D7884" t="s">
        <v>123</v>
      </c>
      <c r="E7884" t="s">
        <v>158</v>
      </c>
      <c r="F7884" t="s">
        <v>21455</v>
      </c>
      <c r="G7884" t="s">
        <v>199</v>
      </c>
      <c r="H7884" t="s">
        <v>47</v>
      </c>
      <c r="I7884" t="s">
        <v>129</v>
      </c>
      <c r="J7884" t="s">
        <v>130</v>
      </c>
      <c r="K7884" t="s">
        <v>131</v>
      </c>
      <c r="L7884" t="s">
        <v>21456</v>
      </c>
      <c r="M7884" t="s">
        <v>21457</v>
      </c>
      <c r="N7884">
        <v>1.685277777</v>
      </c>
      <c r="O7884">
        <v>144</v>
      </c>
      <c r="P7884">
        <v>15</v>
      </c>
      <c r="Q7884">
        <v>0</v>
      </c>
      <c r="R7884">
        <v>0</v>
      </c>
      <c r="S7884">
        <v>0</v>
      </c>
      <c r="T7884">
        <v>0</v>
      </c>
      <c r="U7884">
        <v>242.68</v>
      </c>
      <c r="V7884">
        <v>25.279167000000001</v>
      </c>
      <c r="W7884">
        <v>0</v>
      </c>
      <c r="X7884">
        <v>0</v>
      </c>
      <c r="Y7884">
        <v>0</v>
      </c>
      <c r="Z7884">
        <v>0</v>
      </c>
    </row>
    <row r="7885" spans="1:26" x14ac:dyDescent="0.3">
      <c r="A7885">
        <v>2780524</v>
      </c>
      <c r="B7885">
        <v>1</v>
      </c>
      <c r="C7885" t="s">
        <v>77</v>
      </c>
      <c r="D7885" t="s">
        <v>108</v>
      </c>
      <c r="E7885" t="s">
        <v>222</v>
      </c>
      <c r="F7885" t="s">
        <v>21458</v>
      </c>
      <c r="G7885" t="s">
        <v>199</v>
      </c>
      <c r="H7885" t="s">
        <v>47</v>
      </c>
      <c r="I7885" t="s">
        <v>129</v>
      </c>
      <c r="J7885" t="s">
        <v>130</v>
      </c>
      <c r="K7885" t="s">
        <v>131</v>
      </c>
      <c r="L7885" t="s">
        <v>21459</v>
      </c>
      <c r="M7885" t="s">
        <v>21460</v>
      </c>
      <c r="N7885">
        <v>0.57972222200000001</v>
      </c>
      <c r="O7885">
        <v>1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0.57972199999999996</v>
      </c>
      <c r="V7885">
        <v>0</v>
      </c>
      <c r="W7885">
        <v>0</v>
      </c>
      <c r="X7885">
        <v>0</v>
      </c>
      <c r="Y7885">
        <v>0</v>
      </c>
      <c r="Z7885">
        <v>0</v>
      </c>
    </row>
    <row r="7886" spans="1:26" x14ac:dyDescent="0.3">
      <c r="A7886">
        <v>2780525</v>
      </c>
      <c r="B7886">
        <v>1</v>
      </c>
      <c r="C7886" t="s">
        <v>77</v>
      </c>
      <c r="D7886" t="s">
        <v>109</v>
      </c>
      <c r="E7886" t="s">
        <v>222</v>
      </c>
      <c r="F7886" t="s">
        <v>21461</v>
      </c>
      <c r="G7886" t="s">
        <v>199</v>
      </c>
      <c r="H7886" t="s">
        <v>47</v>
      </c>
      <c r="I7886" t="s">
        <v>129</v>
      </c>
      <c r="J7886" t="s">
        <v>130</v>
      </c>
      <c r="K7886" t="s">
        <v>131</v>
      </c>
      <c r="L7886" t="s">
        <v>21462</v>
      </c>
      <c r="M7886" t="s">
        <v>21463</v>
      </c>
      <c r="N7886">
        <v>0.343888888</v>
      </c>
      <c r="O7886">
        <v>63</v>
      </c>
      <c r="P7886">
        <v>769</v>
      </c>
      <c r="Q7886">
        <v>0</v>
      </c>
      <c r="R7886">
        <v>0</v>
      </c>
      <c r="S7886">
        <v>0</v>
      </c>
      <c r="T7886">
        <v>0</v>
      </c>
      <c r="U7886">
        <v>21.664999999999999</v>
      </c>
      <c r="V7886">
        <v>264.45055500000001</v>
      </c>
      <c r="W7886">
        <v>0</v>
      </c>
      <c r="X7886">
        <v>0</v>
      </c>
      <c r="Y7886">
        <v>0</v>
      </c>
      <c r="Z7886">
        <v>0</v>
      </c>
    </row>
    <row r="7887" spans="1:26" x14ac:dyDescent="0.3">
      <c r="A7887">
        <v>2780529</v>
      </c>
      <c r="B7887">
        <v>1</v>
      </c>
      <c r="C7887" t="s">
        <v>76</v>
      </c>
      <c r="D7887" t="s">
        <v>103</v>
      </c>
      <c r="E7887" t="s">
        <v>167</v>
      </c>
      <c r="F7887" t="s">
        <v>21244</v>
      </c>
      <c r="G7887" t="s">
        <v>135</v>
      </c>
      <c r="H7887" t="s">
        <v>46</v>
      </c>
      <c r="I7887" t="s">
        <v>129</v>
      </c>
      <c r="J7887" t="s">
        <v>130</v>
      </c>
      <c r="K7887" t="s">
        <v>131</v>
      </c>
      <c r="L7887" t="s">
        <v>21464</v>
      </c>
      <c r="M7887" t="s">
        <v>21465</v>
      </c>
      <c r="N7887">
        <v>3.82</v>
      </c>
      <c r="O7887">
        <v>0</v>
      </c>
      <c r="P7887">
        <v>0</v>
      </c>
      <c r="Q7887">
        <v>0</v>
      </c>
      <c r="R7887">
        <v>8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30.56</v>
      </c>
      <c r="Y7887">
        <v>0</v>
      </c>
      <c r="Z7887">
        <v>0</v>
      </c>
    </row>
    <row r="7888" spans="1:26" x14ac:dyDescent="0.3">
      <c r="A7888">
        <v>2780544</v>
      </c>
      <c r="B7888">
        <v>1</v>
      </c>
      <c r="C7888" t="s">
        <v>76</v>
      </c>
      <c r="D7888" t="s">
        <v>92</v>
      </c>
      <c r="E7888" t="s">
        <v>153</v>
      </c>
      <c r="F7888" t="s">
        <v>21466</v>
      </c>
      <c r="G7888" t="s">
        <v>155</v>
      </c>
      <c r="H7888" t="s">
        <v>46</v>
      </c>
      <c r="I7888" t="s">
        <v>129</v>
      </c>
      <c r="J7888" t="s">
        <v>130</v>
      </c>
      <c r="K7888" t="s">
        <v>131</v>
      </c>
      <c r="L7888" t="s">
        <v>21467</v>
      </c>
      <c r="M7888" t="s">
        <v>21468</v>
      </c>
      <c r="N7888">
        <v>4.7744444440000002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6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28.646667000000001</v>
      </c>
    </row>
    <row r="7889" spans="1:26" x14ac:dyDescent="0.3">
      <c r="A7889">
        <v>2780538</v>
      </c>
      <c r="B7889">
        <v>1</v>
      </c>
      <c r="C7889" t="s">
        <v>76</v>
      </c>
      <c r="D7889" t="s">
        <v>79</v>
      </c>
      <c r="E7889" t="s">
        <v>153</v>
      </c>
      <c r="F7889" t="s">
        <v>21469</v>
      </c>
      <c r="G7889" t="s">
        <v>249</v>
      </c>
      <c r="H7889" t="s">
        <v>46</v>
      </c>
      <c r="I7889" t="s">
        <v>129</v>
      </c>
      <c r="J7889" t="s">
        <v>130</v>
      </c>
      <c r="K7889" t="s">
        <v>131</v>
      </c>
      <c r="L7889" t="s">
        <v>21470</v>
      </c>
      <c r="M7889" t="s">
        <v>21471</v>
      </c>
      <c r="N7889">
        <v>1.606944444</v>
      </c>
      <c r="O7889">
        <v>0</v>
      </c>
      <c r="P7889">
        <v>2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3.213889</v>
      </c>
      <c r="W7889">
        <v>0</v>
      </c>
      <c r="X7889">
        <v>0</v>
      </c>
      <c r="Y7889">
        <v>0</v>
      </c>
      <c r="Z7889">
        <v>0</v>
      </c>
    </row>
    <row r="7890" spans="1:26" x14ac:dyDescent="0.3">
      <c r="A7890">
        <v>2780540</v>
      </c>
      <c r="B7890">
        <v>1</v>
      </c>
      <c r="C7890" t="s">
        <v>76</v>
      </c>
      <c r="D7890" t="s">
        <v>84</v>
      </c>
      <c r="E7890" t="s">
        <v>222</v>
      </c>
      <c r="F7890" t="s">
        <v>21472</v>
      </c>
      <c r="G7890" t="s">
        <v>199</v>
      </c>
      <c r="H7890" t="s">
        <v>47</v>
      </c>
      <c r="I7890" t="s">
        <v>129</v>
      </c>
      <c r="J7890" t="s">
        <v>130</v>
      </c>
      <c r="K7890" t="s">
        <v>131</v>
      </c>
      <c r="L7890" t="s">
        <v>21473</v>
      </c>
      <c r="M7890" t="s">
        <v>21474</v>
      </c>
      <c r="N7890">
        <v>1.358333333</v>
      </c>
      <c r="O7890">
        <v>3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4.0750000000000002</v>
      </c>
      <c r="V7890">
        <v>0</v>
      </c>
      <c r="W7890">
        <v>0</v>
      </c>
      <c r="X7890">
        <v>0</v>
      </c>
      <c r="Y7890">
        <v>0</v>
      </c>
      <c r="Z7890">
        <v>0</v>
      </c>
    </row>
    <row r="7891" spans="1:26" x14ac:dyDescent="0.3">
      <c r="A7891">
        <v>2780536</v>
      </c>
      <c r="B7891">
        <v>1</v>
      </c>
      <c r="C7891" t="s">
        <v>77</v>
      </c>
      <c r="D7891" t="s">
        <v>119</v>
      </c>
      <c r="E7891" t="s">
        <v>158</v>
      </c>
      <c r="F7891" t="s">
        <v>21475</v>
      </c>
      <c r="G7891" t="s">
        <v>199</v>
      </c>
      <c r="H7891" t="s">
        <v>47</v>
      </c>
      <c r="I7891" t="s">
        <v>129</v>
      </c>
      <c r="J7891" t="s">
        <v>130</v>
      </c>
      <c r="K7891" t="s">
        <v>131</v>
      </c>
      <c r="L7891" t="s">
        <v>21476</v>
      </c>
      <c r="M7891" t="s">
        <v>21477</v>
      </c>
      <c r="N7891">
        <v>0.71083333299999996</v>
      </c>
      <c r="O7891">
        <v>0</v>
      </c>
      <c r="P7891">
        <v>136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96.673333</v>
      </c>
      <c r="W7891">
        <v>0</v>
      </c>
      <c r="X7891">
        <v>0</v>
      </c>
      <c r="Y7891">
        <v>0</v>
      </c>
      <c r="Z7891">
        <v>0</v>
      </c>
    </row>
    <row r="7892" spans="1:26" x14ac:dyDescent="0.3">
      <c r="A7892">
        <v>2780535</v>
      </c>
      <c r="B7892">
        <v>1</v>
      </c>
      <c r="C7892" t="s">
        <v>76</v>
      </c>
      <c r="D7892" t="s">
        <v>90</v>
      </c>
      <c r="E7892" t="s">
        <v>222</v>
      </c>
      <c r="F7892" t="s">
        <v>21478</v>
      </c>
      <c r="G7892" t="s">
        <v>199</v>
      </c>
      <c r="H7892" t="s">
        <v>47</v>
      </c>
      <c r="I7892" t="s">
        <v>129</v>
      </c>
      <c r="J7892" t="s">
        <v>130</v>
      </c>
      <c r="K7892" t="s">
        <v>131</v>
      </c>
      <c r="L7892" t="s">
        <v>21479</v>
      </c>
      <c r="M7892" t="s">
        <v>21480</v>
      </c>
      <c r="N7892">
        <v>0.39250000000000002</v>
      </c>
      <c r="O7892">
        <v>0</v>
      </c>
      <c r="P7892">
        <v>0</v>
      </c>
      <c r="Q7892">
        <v>4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1.57</v>
      </c>
      <c r="X7892">
        <v>0</v>
      </c>
      <c r="Y7892">
        <v>0</v>
      </c>
      <c r="Z7892">
        <v>0</v>
      </c>
    </row>
    <row r="7893" spans="1:26" x14ac:dyDescent="0.3">
      <c r="A7893">
        <v>2780548</v>
      </c>
      <c r="B7893">
        <v>1</v>
      </c>
      <c r="C7893" t="s">
        <v>76</v>
      </c>
      <c r="D7893" t="s">
        <v>97</v>
      </c>
      <c r="E7893" t="s">
        <v>126</v>
      </c>
      <c r="F7893" t="s">
        <v>19036</v>
      </c>
      <c r="G7893" t="s">
        <v>1679</v>
      </c>
      <c r="H7893" t="s">
        <v>46</v>
      </c>
      <c r="I7893" t="s">
        <v>129</v>
      </c>
      <c r="J7893" t="s">
        <v>130</v>
      </c>
      <c r="K7893" t="s">
        <v>131</v>
      </c>
      <c r="L7893" t="s">
        <v>21481</v>
      </c>
      <c r="M7893" t="s">
        <v>21482</v>
      </c>
      <c r="N7893">
        <v>2.258888888</v>
      </c>
      <c r="O7893">
        <v>0</v>
      </c>
      <c r="P7893">
        <v>30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67.766666999999998</v>
      </c>
      <c r="W7893">
        <v>0</v>
      </c>
      <c r="X7893">
        <v>0</v>
      </c>
      <c r="Y7893">
        <v>0</v>
      </c>
      <c r="Z7893">
        <v>0</v>
      </c>
    </row>
    <row r="7894" spans="1:26" x14ac:dyDescent="0.3">
      <c r="A7894">
        <v>2780551</v>
      </c>
      <c r="B7894">
        <v>1</v>
      </c>
      <c r="C7894" t="s">
        <v>77</v>
      </c>
      <c r="D7894" t="s">
        <v>123</v>
      </c>
      <c r="E7894" t="s">
        <v>163</v>
      </c>
      <c r="F7894" t="s">
        <v>14467</v>
      </c>
      <c r="G7894" t="s">
        <v>264</v>
      </c>
      <c r="H7894" t="s">
        <v>47</v>
      </c>
      <c r="I7894" t="s">
        <v>129</v>
      </c>
      <c r="J7894" t="s">
        <v>130</v>
      </c>
      <c r="K7894" t="s">
        <v>131</v>
      </c>
      <c r="L7894" t="s">
        <v>21483</v>
      </c>
      <c r="M7894" t="s">
        <v>21484</v>
      </c>
      <c r="N7894">
        <v>5.4516666660000004</v>
      </c>
      <c r="O7894">
        <v>11</v>
      </c>
      <c r="P7894">
        <v>56</v>
      </c>
      <c r="Q7894">
        <v>0</v>
      </c>
      <c r="R7894">
        <v>0</v>
      </c>
      <c r="S7894">
        <v>0</v>
      </c>
      <c r="T7894">
        <v>0</v>
      </c>
      <c r="U7894">
        <v>59.968333000000001</v>
      </c>
      <c r="V7894">
        <v>305.29333300000002</v>
      </c>
      <c r="W7894">
        <v>0</v>
      </c>
      <c r="X7894">
        <v>0</v>
      </c>
      <c r="Y7894">
        <v>0</v>
      </c>
      <c r="Z7894">
        <v>0</v>
      </c>
    </row>
    <row r="7895" spans="1:26" x14ac:dyDescent="0.3">
      <c r="A7895">
        <v>2780555</v>
      </c>
      <c r="B7895">
        <v>1</v>
      </c>
      <c r="C7895" t="s">
        <v>76</v>
      </c>
      <c r="D7895" t="s">
        <v>104</v>
      </c>
      <c r="E7895" t="s">
        <v>163</v>
      </c>
      <c r="F7895" t="s">
        <v>10903</v>
      </c>
      <c r="G7895" t="s">
        <v>160</v>
      </c>
      <c r="H7895" t="s">
        <v>47</v>
      </c>
      <c r="I7895" t="s">
        <v>129</v>
      </c>
      <c r="J7895" t="s">
        <v>130</v>
      </c>
      <c r="K7895" t="s">
        <v>131</v>
      </c>
      <c r="L7895" t="s">
        <v>21485</v>
      </c>
      <c r="M7895" t="s">
        <v>21486</v>
      </c>
      <c r="N7895">
        <v>0.59444444399999996</v>
      </c>
      <c r="O7895">
        <v>0</v>
      </c>
      <c r="P7895">
        <v>0</v>
      </c>
      <c r="Q7895">
        <v>0</v>
      </c>
      <c r="R7895">
        <v>233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138.50555499999999</v>
      </c>
      <c r="Y7895">
        <v>0</v>
      </c>
      <c r="Z7895">
        <v>0</v>
      </c>
    </row>
    <row r="7896" spans="1:26" x14ac:dyDescent="0.3">
      <c r="A7896">
        <v>2780563</v>
      </c>
      <c r="B7896">
        <v>1</v>
      </c>
      <c r="C7896" t="s">
        <v>76</v>
      </c>
      <c r="D7896" t="s">
        <v>106</v>
      </c>
      <c r="E7896" t="s">
        <v>153</v>
      </c>
      <c r="F7896" t="s">
        <v>21079</v>
      </c>
      <c r="G7896" t="s">
        <v>155</v>
      </c>
      <c r="H7896" t="s">
        <v>46</v>
      </c>
      <c r="I7896" t="s">
        <v>129</v>
      </c>
      <c r="J7896" t="s">
        <v>130</v>
      </c>
      <c r="K7896" t="s">
        <v>131</v>
      </c>
      <c r="L7896" t="s">
        <v>21487</v>
      </c>
      <c r="M7896" t="s">
        <v>21488</v>
      </c>
      <c r="N7896">
        <v>0.38888888799999999</v>
      </c>
      <c r="O7896">
        <v>0</v>
      </c>
      <c r="P7896">
        <v>11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4.2777779999999996</v>
      </c>
      <c r="W7896">
        <v>0</v>
      </c>
      <c r="X7896">
        <v>0</v>
      </c>
      <c r="Y7896">
        <v>0</v>
      </c>
      <c r="Z7896">
        <v>0</v>
      </c>
    </row>
    <row r="7897" spans="1:26" x14ac:dyDescent="0.3">
      <c r="A7897">
        <v>2780572</v>
      </c>
      <c r="B7897">
        <v>1</v>
      </c>
      <c r="C7897" t="s">
        <v>77</v>
      </c>
      <c r="D7897" t="s">
        <v>108</v>
      </c>
      <c r="E7897" t="s">
        <v>222</v>
      </c>
      <c r="F7897" t="s">
        <v>21489</v>
      </c>
      <c r="G7897" t="s">
        <v>199</v>
      </c>
      <c r="H7897" t="s">
        <v>47</v>
      </c>
      <c r="I7897" t="s">
        <v>129</v>
      </c>
      <c r="J7897" t="s">
        <v>130</v>
      </c>
      <c r="K7897" t="s">
        <v>131</v>
      </c>
      <c r="L7897" t="s">
        <v>21490</v>
      </c>
      <c r="M7897" t="s">
        <v>21491</v>
      </c>
      <c r="N7897">
        <v>0.73222222199999998</v>
      </c>
      <c r="O7897">
        <v>0</v>
      </c>
      <c r="P7897">
        <v>0</v>
      </c>
      <c r="Q7897">
        <v>60</v>
      </c>
      <c r="R7897">
        <v>92</v>
      </c>
      <c r="S7897">
        <v>0</v>
      </c>
      <c r="T7897">
        <v>0</v>
      </c>
      <c r="U7897">
        <v>0</v>
      </c>
      <c r="V7897">
        <v>0</v>
      </c>
      <c r="W7897">
        <v>43.933332999999998</v>
      </c>
      <c r="X7897">
        <v>67.364444000000006</v>
      </c>
      <c r="Y7897">
        <v>0</v>
      </c>
      <c r="Z7897">
        <v>0</v>
      </c>
    </row>
    <row r="7898" spans="1:26" x14ac:dyDescent="0.3">
      <c r="A7898">
        <v>2780562</v>
      </c>
      <c r="B7898">
        <v>1</v>
      </c>
      <c r="C7898" t="s">
        <v>77</v>
      </c>
      <c r="D7898" t="s">
        <v>124</v>
      </c>
      <c r="E7898" t="s">
        <v>145</v>
      </c>
      <c r="F7898" t="s">
        <v>21492</v>
      </c>
      <c r="G7898" t="s">
        <v>128</v>
      </c>
      <c r="H7898" t="s">
        <v>46</v>
      </c>
      <c r="I7898" t="s">
        <v>129</v>
      </c>
      <c r="J7898" t="s">
        <v>130</v>
      </c>
      <c r="K7898" t="s">
        <v>131</v>
      </c>
      <c r="L7898" t="s">
        <v>21493</v>
      </c>
      <c r="M7898" t="s">
        <v>21494</v>
      </c>
      <c r="N7898">
        <v>2.139444444</v>
      </c>
      <c r="O7898">
        <v>0</v>
      </c>
      <c r="P7898">
        <v>135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288.82499999999999</v>
      </c>
      <c r="W7898">
        <v>0</v>
      </c>
      <c r="X7898">
        <v>0</v>
      </c>
      <c r="Y7898">
        <v>0</v>
      </c>
      <c r="Z7898">
        <v>0</v>
      </c>
    </row>
    <row r="7899" spans="1:26" x14ac:dyDescent="0.3">
      <c r="A7899">
        <v>2780441</v>
      </c>
      <c r="B7899">
        <v>2</v>
      </c>
      <c r="C7899" t="s">
        <v>76</v>
      </c>
      <c r="D7899" t="s">
        <v>100</v>
      </c>
      <c r="E7899" t="s">
        <v>167</v>
      </c>
      <c r="F7899" t="s">
        <v>21495</v>
      </c>
      <c r="G7899" t="s">
        <v>578</v>
      </c>
      <c r="H7899" t="s">
        <v>46</v>
      </c>
      <c r="I7899" t="s">
        <v>129</v>
      </c>
      <c r="J7899" t="s">
        <v>15</v>
      </c>
      <c r="K7899" t="s">
        <v>131</v>
      </c>
      <c r="L7899" t="s">
        <v>21394</v>
      </c>
      <c r="M7899" t="s">
        <v>21496</v>
      </c>
      <c r="N7899">
        <v>0.62805555499999999</v>
      </c>
      <c r="O7899">
        <v>0</v>
      </c>
      <c r="P7899">
        <v>403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253.10638900000001</v>
      </c>
      <c r="W7899">
        <v>0</v>
      </c>
      <c r="X7899">
        <v>0</v>
      </c>
      <c r="Y7899">
        <v>0</v>
      </c>
      <c r="Z7899">
        <v>0</v>
      </c>
    </row>
    <row r="7900" spans="1:26" x14ac:dyDescent="0.3">
      <c r="A7900">
        <v>2780556</v>
      </c>
      <c r="B7900">
        <v>1</v>
      </c>
      <c r="C7900" t="s">
        <v>76</v>
      </c>
      <c r="D7900" t="s">
        <v>99</v>
      </c>
      <c r="E7900" t="s">
        <v>138</v>
      </c>
      <c r="F7900" t="s">
        <v>21497</v>
      </c>
      <c r="G7900" t="s">
        <v>199</v>
      </c>
      <c r="H7900" t="s">
        <v>47</v>
      </c>
      <c r="I7900" t="s">
        <v>129</v>
      </c>
      <c r="J7900" t="s">
        <v>130</v>
      </c>
      <c r="K7900" t="s">
        <v>131</v>
      </c>
      <c r="L7900" t="s">
        <v>21498</v>
      </c>
      <c r="M7900" t="s">
        <v>21499</v>
      </c>
      <c r="N7900">
        <v>0.161111111</v>
      </c>
      <c r="O7900">
        <v>68</v>
      </c>
      <c r="P7900">
        <v>9827</v>
      </c>
      <c r="Q7900">
        <v>0</v>
      </c>
      <c r="R7900">
        <v>0</v>
      </c>
      <c r="S7900">
        <v>0</v>
      </c>
      <c r="T7900">
        <v>0</v>
      </c>
      <c r="U7900">
        <v>10.955556</v>
      </c>
      <c r="V7900">
        <v>1583.2388880000001</v>
      </c>
      <c r="W7900">
        <v>0</v>
      </c>
      <c r="X7900">
        <v>0</v>
      </c>
      <c r="Y7900">
        <v>0</v>
      </c>
      <c r="Z7900">
        <v>0</v>
      </c>
    </row>
    <row r="7901" spans="1:26" x14ac:dyDescent="0.3">
      <c r="A7901">
        <v>2780558</v>
      </c>
      <c r="B7901">
        <v>1</v>
      </c>
      <c r="C7901" t="s">
        <v>76</v>
      </c>
      <c r="D7901" t="s">
        <v>99</v>
      </c>
      <c r="E7901" t="s">
        <v>158</v>
      </c>
      <c r="F7901" t="s">
        <v>21500</v>
      </c>
      <c r="G7901" t="s">
        <v>199</v>
      </c>
      <c r="H7901" t="s">
        <v>47</v>
      </c>
      <c r="I7901" t="s">
        <v>129</v>
      </c>
      <c r="J7901" t="s">
        <v>130</v>
      </c>
      <c r="K7901" t="s">
        <v>131</v>
      </c>
      <c r="L7901" t="s">
        <v>21501</v>
      </c>
      <c r="M7901" t="s">
        <v>21502</v>
      </c>
      <c r="N7901">
        <v>0.53638888799999995</v>
      </c>
      <c r="O7901">
        <v>55</v>
      </c>
      <c r="P7901">
        <v>77</v>
      </c>
      <c r="Q7901">
        <v>0</v>
      </c>
      <c r="R7901">
        <v>0</v>
      </c>
      <c r="S7901">
        <v>0</v>
      </c>
      <c r="T7901">
        <v>0</v>
      </c>
      <c r="U7901">
        <v>29.501389</v>
      </c>
      <c r="V7901">
        <v>41.301943999999999</v>
      </c>
      <c r="W7901">
        <v>0</v>
      </c>
      <c r="X7901">
        <v>0</v>
      </c>
      <c r="Y7901">
        <v>0</v>
      </c>
      <c r="Z7901">
        <v>0</v>
      </c>
    </row>
    <row r="7902" spans="1:26" x14ac:dyDescent="0.3">
      <c r="A7902">
        <v>2780566</v>
      </c>
      <c r="B7902">
        <v>1</v>
      </c>
      <c r="C7902" t="s">
        <v>76</v>
      </c>
      <c r="D7902" t="s">
        <v>96</v>
      </c>
      <c r="E7902" t="s">
        <v>222</v>
      </c>
      <c r="F7902" t="s">
        <v>21503</v>
      </c>
      <c r="G7902" t="s">
        <v>199</v>
      </c>
      <c r="H7902" t="s">
        <v>47</v>
      </c>
      <c r="I7902" t="s">
        <v>129</v>
      </c>
      <c r="J7902" t="s">
        <v>130</v>
      </c>
      <c r="K7902" t="s">
        <v>131</v>
      </c>
      <c r="L7902" t="s">
        <v>21501</v>
      </c>
      <c r="M7902" t="s">
        <v>21504</v>
      </c>
      <c r="N7902">
        <v>0.30722222199999999</v>
      </c>
      <c r="O7902">
        <v>30</v>
      </c>
      <c r="P7902">
        <v>853</v>
      </c>
      <c r="Q7902">
        <v>0</v>
      </c>
      <c r="R7902">
        <v>0</v>
      </c>
      <c r="S7902">
        <v>0</v>
      </c>
      <c r="T7902">
        <v>0</v>
      </c>
      <c r="U7902">
        <v>9.2166669999999993</v>
      </c>
      <c r="V7902">
        <v>262.06055500000002</v>
      </c>
      <c r="W7902">
        <v>0</v>
      </c>
      <c r="X7902">
        <v>0</v>
      </c>
      <c r="Y7902">
        <v>0</v>
      </c>
      <c r="Z7902">
        <v>0</v>
      </c>
    </row>
    <row r="7903" spans="1:26" x14ac:dyDescent="0.3">
      <c r="A7903">
        <v>2780559</v>
      </c>
      <c r="B7903">
        <v>1</v>
      </c>
      <c r="C7903" t="s">
        <v>76</v>
      </c>
      <c r="D7903" t="s">
        <v>88</v>
      </c>
      <c r="E7903" t="s">
        <v>222</v>
      </c>
      <c r="F7903" t="s">
        <v>21505</v>
      </c>
      <c r="G7903" t="s">
        <v>199</v>
      </c>
      <c r="H7903" t="s">
        <v>47</v>
      </c>
      <c r="I7903" t="s">
        <v>129</v>
      </c>
      <c r="J7903" t="s">
        <v>130</v>
      </c>
      <c r="K7903" t="s">
        <v>131</v>
      </c>
      <c r="L7903" t="s">
        <v>21506</v>
      </c>
      <c r="M7903" t="s">
        <v>21507</v>
      </c>
      <c r="N7903">
        <v>1.835</v>
      </c>
      <c r="O7903">
        <v>23</v>
      </c>
      <c r="P7903">
        <v>1628</v>
      </c>
      <c r="Q7903">
        <v>0</v>
      </c>
      <c r="R7903">
        <v>0</v>
      </c>
      <c r="S7903">
        <v>0</v>
      </c>
      <c r="T7903">
        <v>0</v>
      </c>
      <c r="U7903">
        <v>42.204999999999998</v>
      </c>
      <c r="V7903">
        <v>2987.38</v>
      </c>
      <c r="W7903">
        <v>0</v>
      </c>
      <c r="X7903">
        <v>0</v>
      </c>
      <c r="Y7903">
        <v>0</v>
      </c>
      <c r="Z7903">
        <v>0</v>
      </c>
    </row>
    <row r="7904" spans="1:26" x14ac:dyDescent="0.3">
      <c r="A7904">
        <v>2780577</v>
      </c>
      <c r="B7904">
        <v>1</v>
      </c>
      <c r="C7904" t="s">
        <v>77</v>
      </c>
      <c r="D7904" t="s">
        <v>114</v>
      </c>
      <c r="E7904" t="s">
        <v>153</v>
      </c>
      <c r="F7904" t="s">
        <v>21508</v>
      </c>
      <c r="G7904" t="s">
        <v>249</v>
      </c>
      <c r="H7904" t="s">
        <v>46</v>
      </c>
      <c r="I7904" t="s">
        <v>129</v>
      </c>
      <c r="J7904" t="s">
        <v>130</v>
      </c>
      <c r="K7904" t="s">
        <v>131</v>
      </c>
      <c r="L7904" t="s">
        <v>21509</v>
      </c>
      <c r="M7904" t="s">
        <v>21510</v>
      </c>
      <c r="N7904">
        <v>0.81805555500000005</v>
      </c>
      <c r="O7904">
        <v>0</v>
      </c>
      <c r="P7904">
        <v>2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1.6361110000000001</v>
      </c>
      <c r="W7904">
        <v>0</v>
      </c>
      <c r="X7904">
        <v>0</v>
      </c>
      <c r="Y7904">
        <v>0</v>
      </c>
      <c r="Z7904">
        <v>0</v>
      </c>
    </row>
    <row r="7905" spans="1:26" x14ac:dyDescent="0.3">
      <c r="A7905">
        <v>2780584</v>
      </c>
      <c r="B7905">
        <v>1</v>
      </c>
      <c r="C7905" t="s">
        <v>76</v>
      </c>
      <c r="D7905" t="s">
        <v>82</v>
      </c>
      <c r="E7905" t="s">
        <v>126</v>
      </c>
      <c r="F7905" t="s">
        <v>21511</v>
      </c>
      <c r="G7905" t="s">
        <v>578</v>
      </c>
      <c r="H7905" t="s">
        <v>46</v>
      </c>
      <c r="I7905" t="s">
        <v>129</v>
      </c>
      <c r="J7905" t="s">
        <v>15</v>
      </c>
      <c r="K7905" t="s">
        <v>131</v>
      </c>
      <c r="L7905" t="s">
        <v>21512</v>
      </c>
      <c r="M7905" t="s">
        <v>21513</v>
      </c>
      <c r="N7905">
        <v>1.745833333</v>
      </c>
      <c r="O7905">
        <v>0</v>
      </c>
      <c r="P7905">
        <v>128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223.466667</v>
      </c>
      <c r="W7905">
        <v>0</v>
      </c>
      <c r="X7905">
        <v>0</v>
      </c>
      <c r="Y7905">
        <v>0</v>
      </c>
      <c r="Z7905">
        <v>0</v>
      </c>
    </row>
    <row r="7906" spans="1:26" x14ac:dyDescent="0.3">
      <c r="A7906">
        <v>2780580</v>
      </c>
      <c r="B7906">
        <v>1</v>
      </c>
      <c r="C7906" t="s">
        <v>77</v>
      </c>
      <c r="D7906" t="s">
        <v>124</v>
      </c>
      <c r="E7906" t="s">
        <v>163</v>
      </c>
      <c r="F7906" t="s">
        <v>17128</v>
      </c>
      <c r="G7906" t="s">
        <v>199</v>
      </c>
      <c r="H7906" t="s">
        <v>47</v>
      </c>
      <c r="I7906" t="s">
        <v>129</v>
      </c>
      <c r="J7906" t="s">
        <v>130</v>
      </c>
      <c r="K7906" t="s">
        <v>131</v>
      </c>
      <c r="L7906" t="s">
        <v>21514</v>
      </c>
      <c r="M7906" t="s">
        <v>21515</v>
      </c>
      <c r="N7906">
        <v>1.4622222220000001</v>
      </c>
      <c r="O7906">
        <v>25</v>
      </c>
      <c r="P7906">
        <v>212</v>
      </c>
      <c r="Q7906">
        <v>0</v>
      </c>
      <c r="R7906">
        <v>0</v>
      </c>
      <c r="S7906">
        <v>0</v>
      </c>
      <c r="T7906">
        <v>0</v>
      </c>
      <c r="U7906">
        <v>36.555556000000003</v>
      </c>
      <c r="V7906">
        <v>309.99111099999999</v>
      </c>
      <c r="W7906">
        <v>0</v>
      </c>
      <c r="X7906">
        <v>0</v>
      </c>
      <c r="Y7906">
        <v>0</v>
      </c>
      <c r="Z7906">
        <v>0</v>
      </c>
    </row>
    <row r="7907" spans="1:26" x14ac:dyDescent="0.3">
      <c r="A7907">
        <v>2780585</v>
      </c>
      <c r="B7907">
        <v>1</v>
      </c>
      <c r="C7907" t="s">
        <v>77</v>
      </c>
      <c r="D7907" t="s">
        <v>109</v>
      </c>
      <c r="E7907" t="s">
        <v>145</v>
      </c>
      <c r="F7907" t="s">
        <v>21516</v>
      </c>
      <c r="G7907" t="s">
        <v>150</v>
      </c>
      <c r="H7907" t="s">
        <v>46</v>
      </c>
      <c r="I7907" t="s">
        <v>129</v>
      </c>
      <c r="J7907" t="s">
        <v>130</v>
      </c>
      <c r="K7907" t="s">
        <v>131</v>
      </c>
      <c r="L7907" t="s">
        <v>21517</v>
      </c>
      <c r="M7907" t="s">
        <v>21518</v>
      </c>
      <c r="N7907">
        <v>0.96361111099999996</v>
      </c>
      <c r="O7907">
        <v>0</v>
      </c>
      <c r="P7907">
        <v>71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68.416388999999995</v>
      </c>
      <c r="W7907">
        <v>0</v>
      </c>
      <c r="X7907">
        <v>0</v>
      </c>
      <c r="Y7907">
        <v>0</v>
      </c>
      <c r="Z7907">
        <v>0</v>
      </c>
    </row>
    <row r="7908" spans="1:26" x14ac:dyDescent="0.3">
      <c r="A7908">
        <v>2780587</v>
      </c>
      <c r="B7908">
        <v>1</v>
      </c>
      <c r="C7908" t="s">
        <v>77</v>
      </c>
      <c r="D7908" t="s">
        <v>108</v>
      </c>
      <c r="E7908" t="s">
        <v>126</v>
      </c>
      <c r="F7908" t="s">
        <v>21519</v>
      </c>
      <c r="G7908" t="s">
        <v>160</v>
      </c>
      <c r="H7908" t="s">
        <v>46</v>
      </c>
      <c r="I7908" t="s">
        <v>129</v>
      </c>
      <c r="J7908" t="s">
        <v>130</v>
      </c>
      <c r="K7908" t="s">
        <v>131</v>
      </c>
      <c r="L7908" t="s">
        <v>21520</v>
      </c>
      <c r="M7908" t="s">
        <v>21521</v>
      </c>
      <c r="N7908">
        <v>0.85222222199999997</v>
      </c>
      <c r="O7908">
        <v>0</v>
      </c>
      <c r="P7908">
        <v>372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317.02666699999997</v>
      </c>
      <c r="W7908">
        <v>0</v>
      </c>
      <c r="X7908">
        <v>0</v>
      </c>
      <c r="Y7908">
        <v>0</v>
      </c>
      <c r="Z7908">
        <v>0</v>
      </c>
    </row>
    <row r="7909" spans="1:26" x14ac:dyDescent="0.3">
      <c r="A7909">
        <v>2780588</v>
      </c>
      <c r="B7909">
        <v>1</v>
      </c>
      <c r="C7909" t="s">
        <v>77</v>
      </c>
      <c r="D7909" t="s">
        <v>115</v>
      </c>
      <c r="E7909" t="s">
        <v>126</v>
      </c>
      <c r="F7909" t="s">
        <v>21522</v>
      </c>
      <c r="G7909" t="s">
        <v>160</v>
      </c>
      <c r="H7909" t="s">
        <v>46</v>
      </c>
      <c r="I7909" t="s">
        <v>129</v>
      </c>
      <c r="J7909" t="s">
        <v>130</v>
      </c>
      <c r="K7909" t="s">
        <v>131</v>
      </c>
      <c r="L7909" t="s">
        <v>21523</v>
      </c>
      <c r="M7909" t="s">
        <v>21524</v>
      </c>
      <c r="N7909">
        <v>0.81527777700000004</v>
      </c>
      <c r="O7909">
        <v>0</v>
      </c>
      <c r="P7909">
        <v>0</v>
      </c>
      <c r="Q7909">
        <v>0</v>
      </c>
      <c r="R7909">
        <v>11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8.9680560000000007</v>
      </c>
      <c r="Y7909">
        <v>0</v>
      </c>
      <c r="Z7909">
        <v>0</v>
      </c>
    </row>
    <row r="7910" spans="1:26" x14ac:dyDescent="0.3">
      <c r="A7910">
        <v>2780597</v>
      </c>
      <c r="B7910">
        <v>1</v>
      </c>
      <c r="C7910" t="s">
        <v>76</v>
      </c>
      <c r="D7910" t="s">
        <v>99</v>
      </c>
      <c r="E7910" t="s">
        <v>222</v>
      </c>
      <c r="F7910" t="s">
        <v>21525</v>
      </c>
      <c r="G7910" t="s">
        <v>199</v>
      </c>
      <c r="H7910" t="s">
        <v>47</v>
      </c>
      <c r="I7910" t="s">
        <v>129</v>
      </c>
      <c r="J7910" t="s">
        <v>130</v>
      </c>
      <c r="K7910" t="s">
        <v>131</v>
      </c>
      <c r="L7910" t="s">
        <v>21418</v>
      </c>
      <c r="M7910" t="s">
        <v>21526</v>
      </c>
      <c r="N7910">
        <v>3.7241666659999999</v>
      </c>
      <c r="O7910">
        <v>11</v>
      </c>
      <c r="P7910">
        <v>12</v>
      </c>
      <c r="Q7910">
        <v>0</v>
      </c>
      <c r="R7910">
        <v>0</v>
      </c>
      <c r="S7910">
        <v>0</v>
      </c>
      <c r="T7910">
        <v>0</v>
      </c>
      <c r="U7910">
        <v>40.965833000000003</v>
      </c>
      <c r="V7910">
        <v>44.69</v>
      </c>
      <c r="W7910">
        <v>0</v>
      </c>
      <c r="X7910">
        <v>0</v>
      </c>
      <c r="Y7910">
        <v>0</v>
      </c>
      <c r="Z7910">
        <v>0</v>
      </c>
    </row>
    <row r="7911" spans="1:26" x14ac:dyDescent="0.3">
      <c r="A7911">
        <v>2780590</v>
      </c>
      <c r="B7911">
        <v>1</v>
      </c>
      <c r="C7911" t="s">
        <v>76</v>
      </c>
      <c r="D7911" t="s">
        <v>99</v>
      </c>
      <c r="E7911" t="s">
        <v>158</v>
      </c>
      <c r="F7911" t="s">
        <v>21527</v>
      </c>
      <c r="G7911" t="s">
        <v>199</v>
      </c>
      <c r="H7911" t="s">
        <v>47</v>
      </c>
      <c r="I7911" t="s">
        <v>129</v>
      </c>
      <c r="J7911" t="s">
        <v>130</v>
      </c>
      <c r="K7911" t="s">
        <v>131</v>
      </c>
      <c r="L7911" t="s">
        <v>21528</v>
      </c>
      <c r="M7911" t="s">
        <v>21529</v>
      </c>
      <c r="N7911">
        <v>8.9722222000000004E-2</v>
      </c>
      <c r="O7911">
        <v>150</v>
      </c>
      <c r="P7911">
        <v>6327</v>
      </c>
      <c r="Q7911">
        <v>0</v>
      </c>
      <c r="R7911">
        <v>0</v>
      </c>
      <c r="S7911">
        <v>0</v>
      </c>
      <c r="T7911">
        <v>0</v>
      </c>
      <c r="U7911">
        <v>13.458333</v>
      </c>
      <c r="V7911">
        <v>567.67249900000002</v>
      </c>
      <c r="W7911">
        <v>0</v>
      </c>
      <c r="X7911">
        <v>0</v>
      </c>
      <c r="Y7911">
        <v>0</v>
      </c>
      <c r="Z7911">
        <v>0</v>
      </c>
    </row>
    <row r="7912" spans="1:26" x14ac:dyDescent="0.3">
      <c r="A7912">
        <v>2780596</v>
      </c>
      <c r="B7912">
        <v>1</v>
      </c>
      <c r="C7912" t="s">
        <v>76</v>
      </c>
      <c r="D7912" t="s">
        <v>95</v>
      </c>
      <c r="E7912" t="s">
        <v>126</v>
      </c>
      <c r="F7912" t="s">
        <v>21530</v>
      </c>
      <c r="G7912" t="s">
        <v>371</v>
      </c>
      <c r="H7912" t="s">
        <v>46</v>
      </c>
      <c r="I7912" t="s">
        <v>129</v>
      </c>
      <c r="J7912" t="s">
        <v>130</v>
      </c>
      <c r="K7912" t="s">
        <v>131</v>
      </c>
      <c r="L7912" t="s">
        <v>21531</v>
      </c>
      <c r="M7912" t="s">
        <v>21532</v>
      </c>
      <c r="N7912">
        <v>4.1158333330000003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42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172.86500000000001</v>
      </c>
    </row>
    <row r="7913" spans="1:26" x14ac:dyDescent="0.3">
      <c r="A7913">
        <v>2780605</v>
      </c>
      <c r="B7913">
        <v>1</v>
      </c>
      <c r="C7913" t="s">
        <v>76</v>
      </c>
      <c r="D7913" t="s">
        <v>92</v>
      </c>
      <c r="E7913" t="s">
        <v>153</v>
      </c>
      <c r="F7913" t="s">
        <v>21533</v>
      </c>
      <c r="G7913" t="s">
        <v>155</v>
      </c>
      <c r="H7913" t="s">
        <v>46</v>
      </c>
      <c r="I7913" t="s">
        <v>129</v>
      </c>
      <c r="J7913" t="s">
        <v>130</v>
      </c>
      <c r="K7913" t="s">
        <v>131</v>
      </c>
      <c r="L7913" t="s">
        <v>21534</v>
      </c>
      <c r="M7913" t="s">
        <v>21535</v>
      </c>
      <c r="N7913">
        <v>5.7430555549999998</v>
      </c>
      <c r="O7913">
        <v>0</v>
      </c>
      <c r="P7913">
        <v>0</v>
      </c>
      <c r="Q7913">
        <v>0</v>
      </c>
      <c r="R7913">
        <v>1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5.7430560000000002</v>
      </c>
      <c r="Y7913">
        <v>0</v>
      </c>
      <c r="Z7913">
        <v>0</v>
      </c>
    </row>
    <row r="7914" spans="1:26" x14ac:dyDescent="0.3">
      <c r="A7914">
        <v>2780613</v>
      </c>
      <c r="B7914">
        <v>1</v>
      </c>
      <c r="C7914" t="s">
        <v>76</v>
      </c>
      <c r="D7914" t="s">
        <v>86</v>
      </c>
      <c r="E7914" t="s">
        <v>126</v>
      </c>
      <c r="F7914" t="s">
        <v>21536</v>
      </c>
      <c r="G7914" t="s">
        <v>128</v>
      </c>
      <c r="H7914" t="s">
        <v>46</v>
      </c>
      <c r="I7914" t="s">
        <v>129</v>
      </c>
      <c r="J7914" t="s">
        <v>130</v>
      </c>
      <c r="K7914" t="s">
        <v>131</v>
      </c>
      <c r="L7914" t="s">
        <v>21537</v>
      </c>
      <c r="M7914" t="s">
        <v>21538</v>
      </c>
      <c r="N7914">
        <v>1.2669444439999999</v>
      </c>
      <c r="O7914">
        <v>0</v>
      </c>
      <c r="P7914">
        <v>140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177.37222199999999</v>
      </c>
      <c r="W7914">
        <v>0</v>
      </c>
      <c r="X7914">
        <v>0</v>
      </c>
      <c r="Y7914">
        <v>0</v>
      </c>
      <c r="Z7914">
        <v>0</v>
      </c>
    </row>
    <row r="7915" spans="1:26" x14ac:dyDescent="0.3">
      <c r="A7915">
        <v>2780614</v>
      </c>
      <c r="B7915">
        <v>1</v>
      </c>
      <c r="C7915" t="s">
        <v>77</v>
      </c>
      <c r="D7915" t="s">
        <v>123</v>
      </c>
      <c r="E7915" t="s">
        <v>163</v>
      </c>
      <c r="F7915" t="s">
        <v>21539</v>
      </c>
      <c r="G7915" t="s">
        <v>264</v>
      </c>
      <c r="H7915" t="s">
        <v>47</v>
      </c>
      <c r="I7915" t="s">
        <v>129</v>
      </c>
      <c r="J7915" t="s">
        <v>130</v>
      </c>
      <c r="K7915" t="s">
        <v>131</v>
      </c>
      <c r="L7915" t="s">
        <v>21540</v>
      </c>
      <c r="M7915" t="s">
        <v>21541</v>
      </c>
      <c r="N7915">
        <v>8.4958333330000002</v>
      </c>
      <c r="O7915">
        <v>42</v>
      </c>
      <c r="P7915">
        <v>1</v>
      </c>
      <c r="Q7915">
        <v>0</v>
      </c>
      <c r="R7915">
        <v>0</v>
      </c>
      <c r="S7915">
        <v>0</v>
      </c>
      <c r="T7915">
        <v>0</v>
      </c>
      <c r="U7915">
        <v>356.82499999999999</v>
      </c>
      <c r="V7915">
        <v>8.4958329999999993</v>
      </c>
      <c r="W7915">
        <v>0</v>
      </c>
      <c r="X7915">
        <v>0</v>
      </c>
      <c r="Y7915">
        <v>0</v>
      </c>
      <c r="Z7915">
        <v>0</v>
      </c>
    </row>
    <row r="7916" spans="1:26" x14ac:dyDescent="0.3">
      <c r="A7916">
        <v>2780620</v>
      </c>
      <c r="B7916">
        <v>1</v>
      </c>
      <c r="C7916" t="s">
        <v>76</v>
      </c>
      <c r="D7916" t="s">
        <v>101</v>
      </c>
      <c r="E7916" t="s">
        <v>126</v>
      </c>
      <c r="F7916" t="s">
        <v>21542</v>
      </c>
      <c r="G7916" t="s">
        <v>371</v>
      </c>
      <c r="H7916" t="s">
        <v>46</v>
      </c>
      <c r="I7916" t="s">
        <v>129</v>
      </c>
      <c r="J7916" t="s">
        <v>130</v>
      </c>
      <c r="K7916" t="s">
        <v>131</v>
      </c>
      <c r="L7916" t="s">
        <v>21543</v>
      </c>
      <c r="M7916" t="s">
        <v>21544</v>
      </c>
      <c r="N7916">
        <v>3.1666666659999998</v>
      </c>
      <c r="O7916">
        <v>0</v>
      </c>
      <c r="P7916">
        <v>138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437</v>
      </c>
      <c r="W7916">
        <v>0</v>
      </c>
      <c r="X7916">
        <v>0</v>
      </c>
      <c r="Y7916">
        <v>0</v>
      </c>
      <c r="Z7916">
        <v>0</v>
      </c>
    </row>
    <row r="7917" spans="1:26" x14ac:dyDescent="0.3">
      <c r="A7917">
        <v>2780629</v>
      </c>
      <c r="B7917">
        <v>1</v>
      </c>
      <c r="C7917" t="s">
        <v>77</v>
      </c>
      <c r="D7917" t="s">
        <v>114</v>
      </c>
      <c r="E7917" t="s">
        <v>126</v>
      </c>
      <c r="F7917" t="s">
        <v>14353</v>
      </c>
      <c r="G7917" t="s">
        <v>128</v>
      </c>
      <c r="H7917" t="s">
        <v>46</v>
      </c>
      <c r="I7917" t="s">
        <v>129</v>
      </c>
      <c r="J7917" t="s">
        <v>130</v>
      </c>
      <c r="K7917" t="s">
        <v>131</v>
      </c>
      <c r="L7917" t="s">
        <v>21545</v>
      </c>
      <c r="M7917" t="s">
        <v>21546</v>
      </c>
      <c r="N7917">
        <v>0.67583333300000004</v>
      </c>
      <c r="O7917">
        <v>0</v>
      </c>
      <c r="P7917">
        <v>119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80.424166999999997</v>
      </c>
      <c r="W7917">
        <v>0</v>
      </c>
      <c r="X7917">
        <v>0</v>
      </c>
      <c r="Y7917">
        <v>0</v>
      </c>
      <c r="Z7917">
        <v>0</v>
      </c>
    </row>
    <row r="7918" spans="1:26" x14ac:dyDescent="0.3">
      <c r="A7918">
        <v>2780376</v>
      </c>
      <c r="B7918">
        <v>2</v>
      </c>
      <c r="C7918" t="s">
        <v>76</v>
      </c>
      <c r="D7918" t="s">
        <v>90</v>
      </c>
      <c r="E7918" t="s">
        <v>167</v>
      </c>
      <c r="F7918" t="s">
        <v>21547</v>
      </c>
      <c r="G7918" t="s">
        <v>135</v>
      </c>
      <c r="H7918" t="s">
        <v>46</v>
      </c>
      <c r="I7918" t="s">
        <v>129</v>
      </c>
      <c r="J7918" t="s">
        <v>130</v>
      </c>
      <c r="K7918" t="s">
        <v>131</v>
      </c>
      <c r="L7918" t="s">
        <v>21337</v>
      </c>
      <c r="M7918" t="s">
        <v>21548</v>
      </c>
      <c r="N7918">
        <v>2.7411111109999999</v>
      </c>
      <c r="O7918">
        <v>0</v>
      </c>
      <c r="P7918">
        <v>69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189.13666699999999</v>
      </c>
      <c r="W7918">
        <v>0</v>
      </c>
      <c r="X7918">
        <v>0</v>
      </c>
      <c r="Y7918">
        <v>0</v>
      </c>
      <c r="Z7918">
        <v>0</v>
      </c>
    </row>
    <row r="7919" spans="1:26" x14ac:dyDescent="0.3">
      <c r="A7919">
        <v>2780633</v>
      </c>
      <c r="B7919">
        <v>1</v>
      </c>
      <c r="C7919" t="s">
        <v>77</v>
      </c>
      <c r="D7919" t="s">
        <v>113</v>
      </c>
      <c r="E7919" t="s">
        <v>222</v>
      </c>
      <c r="F7919" t="s">
        <v>21549</v>
      </c>
      <c r="G7919" t="s">
        <v>199</v>
      </c>
      <c r="H7919" t="s">
        <v>47</v>
      </c>
      <c r="I7919" t="s">
        <v>129</v>
      </c>
      <c r="J7919" t="s">
        <v>130</v>
      </c>
      <c r="K7919" t="s">
        <v>131</v>
      </c>
      <c r="L7919" t="s">
        <v>21550</v>
      </c>
      <c r="M7919" t="s">
        <v>21551</v>
      </c>
      <c r="N7919">
        <v>0.29333333299999997</v>
      </c>
      <c r="O7919">
        <v>0</v>
      </c>
      <c r="P7919">
        <v>0</v>
      </c>
      <c r="Q7919">
        <v>37</v>
      </c>
      <c r="R7919">
        <v>3541</v>
      </c>
      <c r="S7919">
        <v>112</v>
      </c>
      <c r="T7919">
        <v>1095</v>
      </c>
      <c r="U7919">
        <v>0</v>
      </c>
      <c r="V7919">
        <v>0</v>
      </c>
      <c r="W7919">
        <v>10.853332999999999</v>
      </c>
      <c r="X7919">
        <v>1038.6933320000001</v>
      </c>
      <c r="Y7919">
        <v>32.853332999999999</v>
      </c>
      <c r="Z7919">
        <v>321.2</v>
      </c>
    </row>
    <row r="7920" spans="1:26" x14ac:dyDescent="0.3">
      <c r="A7920">
        <v>2780635</v>
      </c>
      <c r="B7920">
        <v>1</v>
      </c>
      <c r="C7920" t="s">
        <v>76</v>
      </c>
      <c r="D7920" t="s">
        <v>86</v>
      </c>
      <c r="E7920" t="s">
        <v>167</v>
      </c>
      <c r="F7920" t="s">
        <v>21552</v>
      </c>
      <c r="G7920" t="s">
        <v>371</v>
      </c>
      <c r="H7920" t="s">
        <v>46</v>
      </c>
      <c r="I7920" t="s">
        <v>129</v>
      </c>
      <c r="J7920" t="s">
        <v>130</v>
      </c>
      <c r="K7920" t="s">
        <v>131</v>
      </c>
      <c r="L7920" t="s">
        <v>21553</v>
      </c>
      <c r="M7920" t="s">
        <v>21554</v>
      </c>
      <c r="N7920">
        <v>2.9483333329999999</v>
      </c>
      <c r="O7920">
        <v>0</v>
      </c>
      <c r="P7920">
        <v>718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2116.9033330000002</v>
      </c>
      <c r="W7920">
        <v>0</v>
      </c>
      <c r="X7920">
        <v>0</v>
      </c>
      <c r="Y7920">
        <v>0</v>
      </c>
      <c r="Z7920">
        <v>0</v>
      </c>
    </row>
    <row r="7921" spans="1:26" x14ac:dyDescent="0.3">
      <c r="A7921">
        <v>2780661</v>
      </c>
      <c r="B7921">
        <v>1</v>
      </c>
      <c r="C7921" t="s">
        <v>77</v>
      </c>
      <c r="D7921" t="s">
        <v>110</v>
      </c>
      <c r="E7921" t="s">
        <v>153</v>
      </c>
      <c r="F7921" t="s">
        <v>21555</v>
      </c>
      <c r="G7921" t="s">
        <v>249</v>
      </c>
      <c r="H7921" t="s">
        <v>46</v>
      </c>
      <c r="I7921" t="s">
        <v>129</v>
      </c>
      <c r="J7921" t="s">
        <v>130</v>
      </c>
      <c r="K7921" t="s">
        <v>131</v>
      </c>
      <c r="L7921" t="s">
        <v>21556</v>
      </c>
      <c r="M7921" t="s">
        <v>21557</v>
      </c>
      <c r="N7921">
        <v>3.8816666660000001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1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3.8816670000000002</v>
      </c>
    </row>
    <row r="7922" spans="1:26" x14ac:dyDescent="0.3">
      <c r="A7922">
        <v>2780657</v>
      </c>
      <c r="B7922">
        <v>1</v>
      </c>
      <c r="C7922" t="s">
        <v>76</v>
      </c>
      <c r="D7922" t="s">
        <v>101</v>
      </c>
      <c r="E7922" t="s">
        <v>153</v>
      </c>
      <c r="F7922" t="s">
        <v>21558</v>
      </c>
      <c r="G7922" t="s">
        <v>155</v>
      </c>
      <c r="H7922" t="s">
        <v>46</v>
      </c>
      <c r="I7922" t="s">
        <v>129</v>
      </c>
      <c r="J7922" t="s">
        <v>130</v>
      </c>
      <c r="K7922" t="s">
        <v>131</v>
      </c>
      <c r="L7922" t="s">
        <v>21559</v>
      </c>
      <c r="M7922" t="s">
        <v>21560</v>
      </c>
      <c r="N7922">
        <v>3.3533333330000001</v>
      </c>
      <c r="O7922">
        <v>0</v>
      </c>
      <c r="P7922">
        <v>3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10.06</v>
      </c>
      <c r="W7922">
        <v>0</v>
      </c>
      <c r="X7922">
        <v>0</v>
      </c>
      <c r="Y7922">
        <v>0</v>
      </c>
      <c r="Z7922">
        <v>0</v>
      </c>
    </row>
    <row r="7923" spans="1:26" x14ac:dyDescent="0.3">
      <c r="A7923">
        <v>2780728</v>
      </c>
      <c r="B7923">
        <v>1</v>
      </c>
      <c r="C7923" t="s">
        <v>77</v>
      </c>
      <c r="D7923" t="s">
        <v>118</v>
      </c>
      <c r="E7923" t="s">
        <v>126</v>
      </c>
      <c r="F7923" t="s">
        <v>21561</v>
      </c>
      <c r="G7923" t="s">
        <v>128</v>
      </c>
      <c r="H7923" t="s">
        <v>46</v>
      </c>
      <c r="I7923" t="s">
        <v>129</v>
      </c>
      <c r="J7923" t="s">
        <v>130</v>
      </c>
      <c r="K7923" t="s">
        <v>131</v>
      </c>
      <c r="L7923" t="s">
        <v>21562</v>
      </c>
      <c r="M7923" t="s">
        <v>21563</v>
      </c>
      <c r="N7923">
        <v>3.048333333</v>
      </c>
      <c r="O7923">
        <v>0</v>
      </c>
      <c r="P7923">
        <v>204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621.86</v>
      </c>
      <c r="W7923">
        <v>0</v>
      </c>
      <c r="X7923">
        <v>0</v>
      </c>
      <c r="Y7923">
        <v>0</v>
      </c>
      <c r="Z7923">
        <v>0</v>
      </c>
    </row>
    <row r="7924" spans="1:26" x14ac:dyDescent="0.3">
      <c r="A7924">
        <v>2780684</v>
      </c>
      <c r="B7924">
        <v>1</v>
      </c>
      <c r="C7924" t="s">
        <v>77</v>
      </c>
      <c r="D7924" t="s">
        <v>123</v>
      </c>
      <c r="E7924" t="s">
        <v>163</v>
      </c>
      <c r="F7924" t="s">
        <v>2087</v>
      </c>
      <c r="G7924" t="s">
        <v>264</v>
      </c>
      <c r="H7924" t="s">
        <v>47</v>
      </c>
      <c r="I7924" t="s">
        <v>129</v>
      </c>
      <c r="J7924" t="s">
        <v>130</v>
      </c>
      <c r="K7924" t="s">
        <v>131</v>
      </c>
      <c r="L7924" t="s">
        <v>21564</v>
      </c>
      <c r="M7924" t="s">
        <v>21565</v>
      </c>
      <c r="N7924">
        <v>1.358333333</v>
      </c>
      <c r="O7924">
        <v>0</v>
      </c>
      <c r="P7924">
        <v>129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175.22499999999999</v>
      </c>
      <c r="W7924">
        <v>0</v>
      </c>
      <c r="X7924">
        <v>0</v>
      </c>
      <c r="Y7924">
        <v>0</v>
      </c>
      <c r="Z7924">
        <v>0</v>
      </c>
    </row>
    <row r="7925" spans="1:26" x14ac:dyDescent="0.3">
      <c r="A7925">
        <v>2780678</v>
      </c>
      <c r="B7925">
        <v>1</v>
      </c>
      <c r="C7925" t="s">
        <v>76</v>
      </c>
      <c r="D7925" t="s">
        <v>97</v>
      </c>
      <c r="E7925" t="s">
        <v>126</v>
      </c>
      <c r="F7925" t="s">
        <v>21566</v>
      </c>
      <c r="G7925" t="s">
        <v>128</v>
      </c>
      <c r="H7925" t="s">
        <v>46</v>
      </c>
      <c r="I7925" t="s">
        <v>129</v>
      </c>
      <c r="J7925" t="s">
        <v>130</v>
      </c>
      <c r="K7925" t="s">
        <v>131</v>
      </c>
      <c r="L7925" t="s">
        <v>21567</v>
      </c>
      <c r="M7925" t="s">
        <v>21568</v>
      </c>
      <c r="N7925">
        <v>0.40805555500000001</v>
      </c>
      <c r="O7925">
        <v>0</v>
      </c>
      <c r="P7925">
        <v>73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29.788056000000001</v>
      </c>
      <c r="W7925">
        <v>0</v>
      </c>
      <c r="X7925">
        <v>0</v>
      </c>
      <c r="Y7925">
        <v>0</v>
      </c>
      <c r="Z7925">
        <v>0</v>
      </c>
    </row>
    <row r="7926" spans="1:26" x14ac:dyDescent="0.3">
      <c r="A7926">
        <v>2780677</v>
      </c>
      <c r="B7926">
        <v>1</v>
      </c>
      <c r="C7926" t="s">
        <v>76</v>
      </c>
      <c r="D7926" t="s">
        <v>86</v>
      </c>
      <c r="E7926" t="s">
        <v>153</v>
      </c>
      <c r="F7926" t="s">
        <v>21569</v>
      </c>
      <c r="G7926" t="s">
        <v>2130</v>
      </c>
      <c r="H7926" t="s">
        <v>46</v>
      </c>
      <c r="I7926" t="s">
        <v>129</v>
      </c>
      <c r="J7926" t="s">
        <v>130</v>
      </c>
      <c r="K7926" t="s">
        <v>131</v>
      </c>
      <c r="L7926" t="s">
        <v>21570</v>
      </c>
      <c r="M7926" t="s">
        <v>21571</v>
      </c>
      <c r="N7926">
        <v>1.505833333</v>
      </c>
      <c r="O7926">
        <v>0</v>
      </c>
      <c r="P7926">
        <v>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1.505833</v>
      </c>
      <c r="W7926">
        <v>0</v>
      </c>
      <c r="X7926">
        <v>0</v>
      </c>
      <c r="Y7926">
        <v>0</v>
      </c>
      <c r="Z7926">
        <v>0</v>
      </c>
    </row>
    <row r="7927" spans="1:26" x14ac:dyDescent="0.3">
      <c r="A7927">
        <v>2784048</v>
      </c>
      <c r="B7927">
        <v>1</v>
      </c>
      <c r="C7927" t="s">
        <v>76</v>
      </c>
      <c r="D7927" t="s">
        <v>88</v>
      </c>
      <c r="E7927" t="s">
        <v>167</v>
      </c>
      <c r="F7927" t="s">
        <v>21572</v>
      </c>
      <c r="G7927" t="s">
        <v>160</v>
      </c>
      <c r="H7927" t="s">
        <v>46</v>
      </c>
      <c r="I7927" t="s">
        <v>339</v>
      </c>
      <c r="J7927" t="s">
        <v>130</v>
      </c>
      <c r="K7927" t="s">
        <v>131</v>
      </c>
      <c r="L7927" t="s">
        <v>21573</v>
      </c>
      <c r="M7927" t="s">
        <v>21574</v>
      </c>
      <c r="N7927">
        <v>4.2500000000000003E-2</v>
      </c>
      <c r="O7927">
        <v>0</v>
      </c>
      <c r="P7927">
        <v>175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7.4375</v>
      </c>
      <c r="W7927">
        <v>0</v>
      </c>
      <c r="X7927">
        <v>0</v>
      </c>
      <c r="Y7927">
        <v>0</v>
      </c>
      <c r="Z7927">
        <v>0</v>
      </c>
    </row>
    <row r="7928" spans="1:26" x14ac:dyDescent="0.3">
      <c r="A7928">
        <v>2780688</v>
      </c>
      <c r="B7928">
        <v>1</v>
      </c>
      <c r="C7928" t="s">
        <v>77</v>
      </c>
      <c r="D7928" t="s">
        <v>113</v>
      </c>
      <c r="E7928" t="s">
        <v>163</v>
      </c>
      <c r="F7928" t="s">
        <v>21234</v>
      </c>
      <c r="G7928" t="s">
        <v>199</v>
      </c>
      <c r="H7928" t="s">
        <v>47</v>
      </c>
      <c r="I7928" t="s">
        <v>129</v>
      </c>
      <c r="J7928" t="s">
        <v>130</v>
      </c>
      <c r="K7928" t="s">
        <v>131</v>
      </c>
      <c r="L7928" t="s">
        <v>21575</v>
      </c>
      <c r="M7928" t="s">
        <v>21576</v>
      </c>
      <c r="N7928">
        <v>0.76416666600000005</v>
      </c>
      <c r="O7928">
        <v>0</v>
      </c>
      <c r="P7928">
        <v>0</v>
      </c>
      <c r="Q7928">
        <v>1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0.76416700000000004</v>
      </c>
      <c r="X7928">
        <v>0</v>
      </c>
      <c r="Y7928">
        <v>0</v>
      </c>
      <c r="Z7928">
        <v>0</v>
      </c>
    </row>
    <row r="7929" spans="1:26" x14ac:dyDescent="0.3">
      <c r="A7929">
        <v>2780691</v>
      </c>
      <c r="B7929">
        <v>1</v>
      </c>
      <c r="C7929" t="s">
        <v>76</v>
      </c>
      <c r="D7929" t="s">
        <v>100</v>
      </c>
      <c r="E7929" t="s">
        <v>222</v>
      </c>
      <c r="F7929" t="s">
        <v>21577</v>
      </c>
      <c r="G7929" t="s">
        <v>199</v>
      </c>
      <c r="H7929" t="s">
        <v>47</v>
      </c>
      <c r="I7929" t="s">
        <v>129</v>
      </c>
      <c r="J7929" t="s">
        <v>130</v>
      </c>
      <c r="K7929" t="s">
        <v>131</v>
      </c>
      <c r="L7929" t="s">
        <v>21578</v>
      </c>
      <c r="M7929" t="s">
        <v>21579</v>
      </c>
      <c r="N7929">
        <v>0.56388888800000003</v>
      </c>
      <c r="O7929">
        <v>111</v>
      </c>
      <c r="P7929">
        <v>2</v>
      </c>
      <c r="Q7929">
        <v>0</v>
      </c>
      <c r="R7929">
        <v>0</v>
      </c>
      <c r="S7929">
        <v>0</v>
      </c>
      <c r="T7929">
        <v>0</v>
      </c>
      <c r="U7929">
        <v>62.591667000000001</v>
      </c>
      <c r="V7929">
        <v>1.1277779999999999</v>
      </c>
      <c r="W7929">
        <v>0</v>
      </c>
      <c r="X7929">
        <v>0</v>
      </c>
      <c r="Y7929">
        <v>0</v>
      </c>
      <c r="Z7929">
        <v>0</v>
      </c>
    </row>
    <row r="7930" spans="1:26" x14ac:dyDescent="0.3">
      <c r="A7930">
        <v>2780693</v>
      </c>
      <c r="B7930">
        <v>1</v>
      </c>
      <c r="C7930" t="s">
        <v>77</v>
      </c>
      <c r="D7930" t="s">
        <v>116</v>
      </c>
      <c r="E7930" t="s">
        <v>158</v>
      </c>
      <c r="F7930" t="s">
        <v>4619</v>
      </c>
      <c r="G7930" t="s">
        <v>199</v>
      </c>
      <c r="H7930" t="s">
        <v>47</v>
      </c>
      <c r="I7930" t="s">
        <v>129</v>
      </c>
      <c r="J7930" t="s">
        <v>130</v>
      </c>
      <c r="K7930" t="s">
        <v>131</v>
      </c>
      <c r="L7930" t="s">
        <v>21580</v>
      </c>
      <c r="M7930" t="s">
        <v>21581</v>
      </c>
      <c r="N7930">
        <v>1.6305555549999999</v>
      </c>
      <c r="O7930">
        <v>76</v>
      </c>
      <c r="P7930">
        <v>32</v>
      </c>
      <c r="Q7930">
        <v>0</v>
      </c>
      <c r="R7930">
        <v>0</v>
      </c>
      <c r="S7930">
        <v>0</v>
      </c>
      <c r="T7930">
        <v>0</v>
      </c>
      <c r="U7930">
        <v>123.922222</v>
      </c>
      <c r="V7930">
        <v>52.177778000000004</v>
      </c>
      <c r="W7930">
        <v>0</v>
      </c>
      <c r="X7930">
        <v>0</v>
      </c>
      <c r="Y7930">
        <v>0</v>
      </c>
      <c r="Z7930">
        <v>0</v>
      </c>
    </row>
    <row r="7931" spans="1:26" x14ac:dyDescent="0.3">
      <c r="A7931">
        <v>2780717</v>
      </c>
      <c r="B7931">
        <v>1</v>
      </c>
      <c r="C7931" t="s">
        <v>76</v>
      </c>
      <c r="D7931" t="s">
        <v>78</v>
      </c>
      <c r="E7931" t="s">
        <v>153</v>
      </c>
      <c r="F7931" t="s">
        <v>21582</v>
      </c>
      <c r="G7931" t="s">
        <v>206</v>
      </c>
      <c r="H7931" t="s">
        <v>46</v>
      </c>
      <c r="I7931" t="s">
        <v>129</v>
      </c>
      <c r="J7931" t="s">
        <v>130</v>
      </c>
      <c r="K7931" t="s">
        <v>131</v>
      </c>
      <c r="L7931" t="s">
        <v>21583</v>
      </c>
      <c r="M7931" t="s">
        <v>21584</v>
      </c>
      <c r="N7931">
        <v>1.6788888879999999</v>
      </c>
      <c r="O7931">
        <v>0</v>
      </c>
      <c r="P7931">
        <v>1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1.6788890000000001</v>
      </c>
      <c r="W7931">
        <v>0</v>
      </c>
      <c r="X7931">
        <v>0</v>
      </c>
      <c r="Y7931">
        <v>0</v>
      </c>
      <c r="Z7931">
        <v>0</v>
      </c>
    </row>
    <row r="7932" spans="1:26" x14ac:dyDescent="0.3">
      <c r="A7932">
        <v>2780698</v>
      </c>
      <c r="B7932">
        <v>1</v>
      </c>
      <c r="C7932" t="s">
        <v>77</v>
      </c>
      <c r="D7932" t="s">
        <v>119</v>
      </c>
      <c r="E7932" t="s">
        <v>153</v>
      </c>
      <c r="F7932" t="s">
        <v>21585</v>
      </c>
      <c r="G7932" t="s">
        <v>155</v>
      </c>
      <c r="H7932" t="s">
        <v>46</v>
      </c>
      <c r="I7932" t="s">
        <v>129</v>
      </c>
      <c r="J7932" t="s">
        <v>130</v>
      </c>
      <c r="K7932" t="s">
        <v>131</v>
      </c>
      <c r="L7932" t="s">
        <v>21586</v>
      </c>
      <c r="M7932" t="s">
        <v>21587</v>
      </c>
      <c r="N7932">
        <v>4.0277777769999998</v>
      </c>
      <c r="O7932">
        <v>0</v>
      </c>
      <c r="P7932">
        <v>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4.0277779999999996</v>
      </c>
      <c r="W7932">
        <v>0</v>
      </c>
      <c r="X7932">
        <v>0</v>
      </c>
      <c r="Y7932">
        <v>0</v>
      </c>
      <c r="Z7932">
        <v>0</v>
      </c>
    </row>
    <row r="7933" spans="1:26" x14ac:dyDescent="0.3">
      <c r="A7933">
        <v>2780714</v>
      </c>
      <c r="B7933">
        <v>1</v>
      </c>
      <c r="C7933" t="s">
        <v>76</v>
      </c>
      <c r="D7933" t="s">
        <v>81</v>
      </c>
      <c r="E7933" t="s">
        <v>153</v>
      </c>
      <c r="F7933" t="s">
        <v>19744</v>
      </c>
      <c r="G7933" t="s">
        <v>206</v>
      </c>
      <c r="H7933" t="s">
        <v>46</v>
      </c>
      <c r="I7933" t="s">
        <v>129</v>
      </c>
      <c r="J7933" t="s">
        <v>130</v>
      </c>
      <c r="K7933" t="s">
        <v>131</v>
      </c>
      <c r="L7933" t="s">
        <v>21588</v>
      </c>
      <c r="M7933" t="s">
        <v>21589</v>
      </c>
      <c r="N7933">
        <v>2.7894444439999999</v>
      </c>
      <c r="O7933">
        <v>0</v>
      </c>
      <c r="P7933">
        <v>9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25.105</v>
      </c>
      <c r="W7933">
        <v>0</v>
      </c>
      <c r="X7933">
        <v>0</v>
      </c>
      <c r="Y7933">
        <v>0</v>
      </c>
      <c r="Z7933">
        <v>0</v>
      </c>
    </row>
    <row r="7934" spans="1:26" x14ac:dyDescent="0.3">
      <c r="A7934">
        <v>2780684</v>
      </c>
      <c r="B7934">
        <v>2</v>
      </c>
      <c r="C7934" t="s">
        <v>77</v>
      </c>
      <c r="D7934" t="s">
        <v>123</v>
      </c>
      <c r="E7934" t="s">
        <v>158</v>
      </c>
      <c r="F7934" t="s">
        <v>2257</v>
      </c>
      <c r="G7934" t="s">
        <v>264</v>
      </c>
      <c r="H7934" t="s">
        <v>47</v>
      </c>
      <c r="I7934" t="s">
        <v>129</v>
      </c>
      <c r="J7934" t="s">
        <v>130</v>
      </c>
      <c r="K7934" t="s">
        <v>131</v>
      </c>
      <c r="L7934" t="s">
        <v>21565</v>
      </c>
      <c r="M7934" t="s">
        <v>21590</v>
      </c>
      <c r="N7934">
        <v>0.98722222199999998</v>
      </c>
      <c r="O7934">
        <v>106</v>
      </c>
      <c r="P7934">
        <v>312</v>
      </c>
      <c r="Q7934">
        <v>0</v>
      </c>
      <c r="R7934">
        <v>0</v>
      </c>
      <c r="S7934">
        <v>0</v>
      </c>
      <c r="T7934">
        <v>0</v>
      </c>
      <c r="U7934">
        <v>104.645556</v>
      </c>
      <c r="V7934">
        <v>308.01333299999999</v>
      </c>
      <c r="W7934">
        <v>0</v>
      </c>
      <c r="X7934">
        <v>0</v>
      </c>
      <c r="Y7934">
        <v>0</v>
      </c>
      <c r="Z7934">
        <v>0</v>
      </c>
    </row>
    <row r="7935" spans="1:26" x14ac:dyDescent="0.3">
      <c r="A7935">
        <v>2780719</v>
      </c>
      <c r="B7935">
        <v>1</v>
      </c>
      <c r="C7935" t="s">
        <v>76</v>
      </c>
      <c r="D7935" t="s">
        <v>92</v>
      </c>
      <c r="E7935" t="s">
        <v>145</v>
      </c>
      <c r="F7935" t="s">
        <v>21591</v>
      </c>
      <c r="G7935" t="s">
        <v>128</v>
      </c>
      <c r="H7935" t="s">
        <v>46</v>
      </c>
      <c r="I7935" t="s">
        <v>129</v>
      </c>
      <c r="J7935" t="s">
        <v>130</v>
      </c>
      <c r="K7935" t="s">
        <v>131</v>
      </c>
      <c r="L7935" t="s">
        <v>21592</v>
      </c>
      <c r="M7935" t="s">
        <v>21593</v>
      </c>
      <c r="N7935">
        <v>1.797222222</v>
      </c>
      <c r="O7935">
        <v>0</v>
      </c>
      <c r="P7935">
        <v>0</v>
      </c>
      <c r="Q7935">
        <v>0</v>
      </c>
      <c r="R7935">
        <v>65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116.819444</v>
      </c>
      <c r="Y7935">
        <v>0</v>
      </c>
      <c r="Z7935">
        <v>0</v>
      </c>
    </row>
    <row r="7936" spans="1:26" x14ac:dyDescent="0.3">
      <c r="A7936">
        <v>2780734</v>
      </c>
      <c r="B7936">
        <v>1</v>
      </c>
      <c r="C7936" t="s">
        <v>76</v>
      </c>
      <c r="D7936" t="s">
        <v>99</v>
      </c>
      <c r="E7936" t="s">
        <v>138</v>
      </c>
      <c r="F7936" t="s">
        <v>21497</v>
      </c>
      <c r="G7936" t="s">
        <v>199</v>
      </c>
      <c r="H7936" t="s">
        <v>47</v>
      </c>
      <c r="I7936" t="s">
        <v>129</v>
      </c>
      <c r="J7936" t="s">
        <v>130</v>
      </c>
      <c r="K7936" t="s">
        <v>131</v>
      </c>
      <c r="L7936" t="s">
        <v>21594</v>
      </c>
      <c r="M7936" t="s">
        <v>21595</v>
      </c>
      <c r="N7936">
        <v>7.7777777000000006E-2</v>
      </c>
      <c r="O7936">
        <v>68</v>
      </c>
      <c r="P7936">
        <v>9827</v>
      </c>
      <c r="Q7936">
        <v>0</v>
      </c>
      <c r="R7936">
        <v>0</v>
      </c>
      <c r="S7936">
        <v>0</v>
      </c>
      <c r="T7936">
        <v>0</v>
      </c>
      <c r="U7936">
        <v>5.2888890000000002</v>
      </c>
      <c r="V7936">
        <v>764.32221500000003</v>
      </c>
      <c r="W7936">
        <v>0</v>
      </c>
      <c r="X7936">
        <v>0</v>
      </c>
      <c r="Y7936">
        <v>0</v>
      </c>
      <c r="Z7936">
        <v>0</v>
      </c>
    </row>
    <row r="7937" spans="1:26" x14ac:dyDescent="0.3">
      <c r="A7937">
        <v>2780737</v>
      </c>
      <c r="B7937">
        <v>1</v>
      </c>
      <c r="C7937" t="s">
        <v>76</v>
      </c>
      <c r="D7937" t="s">
        <v>101</v>
      </c>
      <c r="E7937" t="s">
        <v>145</v>
      </c>
      <c r="F7937" t="s">
        <v>21596</v>
      </c>
      <c r="G7937" t="s">
        <v>578</v>
      </c>
      <c r="H7937" t="s">
        <v>46</v>
      </c>
      <c r="I7937" t="s">
        <v>129</v>
      </c>
      <c r="J7937" t="s">
        <v>130</v>
      </c>
      <c r="K7937" t="s">
        <v>131</v>
      </c>
      <c r="L7937" t="s">
        <v>21597</v>
      </c>
      <c r="M7937" t="s">
        <v>21598</v>
      </c>
      <c r="N7937">
        <v>2.1486111110000001</v>
      </c>
      <c r="O7937">
        <v>0</v>
      </c>
      <c r="P7937">
        <v>2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4.2972219999999997</v>
      </c>
      <c r="W7937">
        <v>0</v>
      </c>
      <c r="X7937">
        <v>0</v>
      </c>
      <c r="Y7937">
        <v>0</v>
      </c>
      <c r="Z7937">
        <v>0</v>
      </c>
    </row>
    <row r="7938" spans="1:26" x14ac:dyDescent="0.3">
      <c r="A7938">
        <v>2780751</v>
      </c>
      <c r="B7938">
        <v>1</v>
      </c>
      <c r="C7938" t="s">
        <v>76</v>
      </c>
      <c r="D7938" t="s">
        <v>99</v>
      </c>
      <c r="E7938" t="s">
        <v>138</v>
      </c>
      <c r="F7938" t="s">
        <v>21497</v>
      </c>
      <c r="G7938" t="s">
        <v>199</v>
      </c>
      <c r="H7938" t="s">
        <v>47</v>
      </c>
      <c r="I7938" t="s">
        <v>129</v>
      </c>
      <c r="J7938" t="s">
        <v>130</v>
      </c>
      <c r="K7938" t="s">
        <v>131</v>
      </c>
      <c r="L7938" t="s">
        <v>21599</v>
      </c>
      <c r="M7938" t="s">
        <v>21600</v>
      </c>
      <c r="N7938">
        <v>7.4999999999999997E-2</v>
      </c>
      <c r="O7938">
        <v>68</v>
      </c>
      <c r="P7938">
        <v>9827</v>
      </c>
      <c r="Q7938">
        <v>0</v>
      </c>
      <c r="R7938">
        <v>0</v>
      </c>
      <c r="S7938">
        <v>0</v>
      </c>
      <c r="T7938">
        <v>0</v>
      </c>
      <c r="U7938">
        <v>5.0999999999999996</v>
      </c>
      <c r="V7938">
        <v>737.02499999999998</v>
      </c>
      <c r="W7938">
        <v>0</v>
      </c>
      <c r="X7938">
        <v>0</v>
      </c>
      <c r="Y7938">
        <v>0</v>
      </c>
      <c r="Z7938">
        <v>0</v>
      </c>
    </row>
    <row r="7939" spans="1:26" x14ac:dyDescent="0.3">
      <c r="A7939">
        <v>2780758</v>
      </c>
      <c r="B7939">
        <v>1</v>
      </c>
      <c r="C7939" t="s">
        <v>76</v>
      </c>
      <c r="D7939" t="s">
        <v>78</v>
      </c>
      <c r="E7939" t="s">
        <v>153</v>
      </c>
      <c r="F7939" t="s">
        <v>20535</v>
      </c>
      <c r="G7939" t="s">
        <v>206</v>
      </c>
      <c r="H7939" t="s">
        <v>46</v>
      </c>
      <c r="I7939" t="s">
        <v>129</v>
      </c>
      <c r="J7939" t="s">
        <v>130</v>
      </c>
      <c r="K7939" t="s">
        <v>131</v>
      </c>
      <c r="L7939" t="s">
        <v>21601</v>
      </c>
      <c r="M7939" t="s">
        <v>21602</v>
      </c>
      <c r="N7939">
        <v>1.6272222220000001</v>
      </c>
      <c r="O7939">
        <v>0</v>
      </c>
      <c r="P7939">
        <v>9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14.645</v>
      </c>
      <c r="W7939">
        <v>0</v>
      </c>
      <c r="X7939">
        <v>0</v>
      </c>
      <c r="Y7939">
        <v>0</v>
      </c>
      <c r="Z7939">
        <v>0</v>
      </c>
    </row>
    <row r="7940" spans="1:26" x14ac:dyDescent="0.3">
      <c r="A7940">
        <v>2780551</v>
      </c>
      <c r="B7940">
        <v>2</v>
      </c>
      <c r="C7940" t="s">
        <v>77</v>
      </c>
      <c r="D7940" t="s">
        <v>123</v>
      </c>
      <c r="E7940" t="s">
        <v>158</v>
      </c>
      <c r="F7940" t="s">
        <v>21603</v>
      </c>
      <c r="G7940" t="s">
        <v>264</v>
      </c>
      <c r="H7940" t="s">
        <v>47</v>
      </c>
      <c r="I7940" t="s">
        <v>129</v>
      </c>
      <c r="J7940" t="s">
        <v>130</v>
      </c>
      <c r="K7940" t="s">
        <v>131</v>
      </c>
      <c r="L7940" t="s">
        <v>21484</v>
      </c>
      <c r="M7940" t="s">
        <v>21604</v>
      </c>
      <c r="N7940">
        <v>0.60250000000000004</v>
      </c>
      <c r="O7940">
        <v>106</v>
      </c>
      <c r="P7940">
        <v>197</v>
      </c>
      <c r="Q7940">
        <v>0</v>
      </c>
      <c r="R7940">
        <v>0</v>
      </c>
      <c r="S7940">
        <v>0</v>
      </c>
      <c r="T7940">
        <v>0</v>
      </c>
      <c r="U7940">
        <v>63.865000000000002</v>
      </c>
      <c r="V7940">
        <v>118.6925</v>
      </c>
      <c r="W7940">
        <v>0</v>
      </c>
      <c r="X7940">
        <v>0</v>
      </c>
      <c r="Y7940">
        <v>0</v>
      </c>
      <c r="Z7940">
        <v>0</v>
      </c>
    </row>
    <row r="7941" spans="1:26" x14ac:dyDescent="0.3">
      <c r="A7941">
        <v>2780765</v>
      </c>
      <c r="B7941">
        <v>1</v>
      </c>
      <c r="C7941" t="s">
        <v>76</v>
      </c>
      <c r="D7941" t="s">
        <v>99</v>
      </c>
      <c r="E7941" t="s">
        <v>158</v>
      </c>
      <c r="F7941" t="s">
        <v>21500</v>
      </c>
      <c r="G7941" t="s">
        <v>199</v>
      </c>
      <c r="H7941" t="s">
        <v>47</v>
      </c>
      <c r="I7941" t="s">
        <v>129</v>
      </c>
      <c r="J7941" t="s">
        <v>130</v>
      </c>
      <c r="K7941" t="s">
        <v>131</v>
      </c>
      <c r="L7941" t="s">
        <v>21605</v>
      </c>
      <c r="M7941" t="s">
        <v>21606</v>
      </c>
      <c r="N7941">
        <v>3.2527777769999999</v>
      </c>
      <c r="O7941">
        <v>55</v>
      </c>
      <c r="P7941">
        <v>77</v>
      </c>
      <c r="Q7941">
        <v>0</v>
      </c>
      <c r="R7941">
        <v>0</v>
      </c>
      <c r="S7941">
        <v>0</v>
      </c>
      <c r="T7941">
        <v>0</v>
      </c>
      <c r="U7941">
        <v>178.90277800000001</v>
      </c>
      <c r="V7941">
        <v>250.46388899999999</v>
      </c>
      <c r="W7941">
        <v>0</v>
      </c>
      <c r="X7941">
        <v>0</v>
      </c>
      <c r="Y7941">
        <v>0</v>
      </c>
      <c r="Z7941">
        <v>0</v>
      </c>
    </row>
    <row r="7942" spans="1:26" x14ac:dyDescent="0.3">
      <c r="A7942">
        <v>2780776</v>
      </c>
      <c r="B7942">
        <v>1</v>
      </c>
      <c r="C7942" t="s">
        <v>77</v>
      </c>
      <c r="D7942" t="s">
        <v>124</v>
      </c>
      <c r="E7942" t="s">
        <v>153</v>
      </c>
      <c r="F7942" t="s">
        <v>11366</v>
      </c>
      <c r="G7942" t="s">
        <v>249</v>
      </c>
      <c r="H7942" t="s">
        <v>46</v>
      </c>
      <c r="I7942" t="s">
        <v>129</v>
      </c>
      <c r="J7942" t="s">
        <v>130</v>
      </c>
      <c r="K7942" t="s">
        <v>131</v>
      </c>
      <c r="L7942" t="s">
        <v>21607</v>
      </c>
      <c r="M7942" t="s">
        <v>21608</v>
      </c>
      <c r="N7942">
        <v>1.255833333</v>
      </c>
      <c r="O7942">
        <v>0</v>
      </c>
      <c r="P7942">
        <v>6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7.5350000000000001</v>
      </c>
      <c r="W7942">
        <v>0</v>
      </c>
      <c r="X7942">
        <v>0</v>
      </c>
      <c r="Y7942">
        <v>0</v>
      </c>
      <c r="Z7942">
        <v>0</v>
      </c>
    </row>
    <row r="7943" spans="1:26" x14ac:dyDescent="0.3">
      <c r="A7943">
        <v>2780779</v>
      </c>
      <c r="B7943">
        <v>1</v>
      </c>
      <c r="C7943" t="s">
        <v>76</v>
      </c>
      <c r="D7943" t="s">
        <v>80</v>
      </c>
      <c r="E7943" t="s">
        <v>138</v>
      </c>
      <c r="F7943" t="s">
        <v>21609</v>
      </c>
      <c r="G7943" t="s">
        <v>2917</v>
      </c>
      <c r="H7943" t="s">
        <v>47</v>
      </c>
      <c r="I7943" t="s">
        <v>129</v>
      </c>
      <c r="J7943" t="s">
        <v>130</v>
      </c>
      <c r="K7943" t="s">
        <v>131</v>
      </c>
      <c r="L7943" t="s">
        <v>21610</v>
      </c>
      <c r="M7943" t="s">
        <v>21611</v>
      </c>
      <c r="N7943">
        <v>1.8080555549999999</v>
      </c>
      <c r="O7943">
        <v>0</v>
      </c>
      <c r="P7943">
        <v>2256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4078.973332</v>
      </c>
      <c r="W7943">
        <v>0</v>
      </c>
      <c r="X7943">
        <v>0</v>
      </c>
      <c r="Y7943">
        <v>0</v>
      </c>
      <c r="Z7943">
        <v>0</v>
      </c>
    </row>
    <row r="7944" spans="1:26" x14ac:dyDescent="0.3">
      <c r="A7944">
        <v>2780782</v>
      </c>
      <c r="B7944">
        <v>1</v>
      </c>
      <c r="C7944" t="s">
        <v>77</v>
      </c>
      <c r="D7944" t="s">
        <v>119</v>
      </c>
      <c r="E7944" t="s">
        <v>167</v>
      </c>
      <c r="F7944" t="s">
        <v>21612</v>
      </c>
      <c r="G7944" t="s">
        <v>195</v>
      </c>
      <c r="H7944" t="s">
        <v>46</v>
      </c>
      <c r="I7944" t="s">
        <v>129</v>
      </c>
      <c r="J7944" t="s">
        <v>130</v>
      </c>
      <c r="K7944" t="s">
        <v>131</v>
      </c>
      <c r="L7944" t="s">
        <v>21613</v>
      </c>
      <c r="M7944" t="s">
        <v>21614</v>
      </c>
      <c r="N7944">
        <v>1.0361111110000001</v>
      </c>
      <c r="O7944">
        <v>0</v>
      </c>
      <c r="P7944">
        <v>16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16.577777999999999</v>
      </c>
      <c r="W7944">
        <v>0</v>
      </c>
      <c r="X7944">
        <v>0</v>
      </c>
      <c r="Y7944">
        <v>0</v>
      </c>
      <c r="Z7944">
        <v>0</v>
      </c>
    </row>
    <row r="7945" spans="1:26" x14ac:dyDescent="0.3">
      <c r="A7945">
        <v>2780787</v>
      </c>
      <c r="B7945">
        <v>1</v>
      </c>
      <c r="C7945" t="s">
        <v>76</v>
      </c>
      <c r="D7945" t="s">
        <v>94</v>
      </c>
      <c r="E7945" t="s">
        <v>126</v>
      </c>
      <c r="F7945" t="s">
        <v>21615</v>
      </c>
      <c r="G7945" t="s">
        <v>128</v>
      </c>
      <c r="H7945" t="s">
        <v>46</v>
      </c>
      <c r="I7945" t="s">
        <v>129</v>
      </c>
      <c r="J7945" t="s">
        <v>130</v>
      </c>
      <c r="K7945" t="s">
        <v>131</v>
      </c>
      <c r="L7945" t="s">
        <v>21616</v>
      </c>
      <c r="M7945" t="s">
        <v>21617</v>
      </c>
      <c r="N7945">
        <v>2.798888888</v>
      </c>
      <c r="O7945">
        <v>0</v>
      </c>
      <c r="P7945">
        <v>4</v>
      </c>
      <c r="Q7945">
        <v>0</v>
      </c>
      <c r="R7945">
        <v>17</v>
      </c>
      <c r="S7945">
        <v>0</v>
      </c>
      <c r="T7945">
        <v>0</v>
      </c>
      <c r="U7945">
        <v>0</v>
      </c>
      <c r="V7945">
        <v>11.195556</v>
      </c>
      <c r="W7945">
        <v>0</v>
      </c>
      <c r="X7945">
        <v>47.581111</v>
      </c>
      <c r="Y7945">
        <v>0</v>
      </c>
      <c r="Z7945">
        <v>0</v>
      </c>
    </row>
    <row r="7946" spans="1:26" x14ac:dyDescent="0.3">
      <c r="A7946">
        <v>2780797</v>
      </c>
      <c r="B7946">
        <v>1</v>
      </c>
      <c r="C7946" t="s">
        <v>77</v>
      </c>
      <c r="D7946" t="s">
        <v>108</v>
      </c>
      <c r="E7946" t="s">
        <v>167</v>
      </c>
      <c r="F7946" t="s">
        <v>21618</v>
      </c>
      <c r="G7946" t="s">
        <v>160</v>
      </c>
      <c r="H7946" t="s">
        <v>46</v>
      </c>
      <c r="I7946" t="s">
        <v>129</v>
      </c>
      <c r="J7946" t="s">
        <v>130</v>
      </c>
      <c r="K7946" t="s">
        <v>131</v>
      </c>
      <c r="L7946" t="s">
        <v>21619</v>
      </c>
      <c r="M7946" t="s">
        <v>21620</v>
      </c>
      <c r="N7946">
        <v>0.74555555500000004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75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55.916666999999997</v>
      </c>
    </row>
    <row r="7947" spans="1:26" x14ac:dyDescent="0.3">
      <c r="A7947">
        <v>2780794</v>
      </c>
      <c r="B7947">
        <v>1</v>
      </c>
      <c r="C7947" t="s">
        <v>76</v>
      </c>
      <c r="D7947" t="s">
        <v>90</v>
      </c>
      <c r="E7947" t="s">
        <v>126</v>
      </c>
      <c r="F7947" t="s">
        <v>21621</v>
      </c>
      <c r="G7947" t="s">
        <v>128</v>
      </c>
      <c r="H7947" t="s">
        <v>46</v>
      </c>
      <c r="I7947" t="s">
        <v>129</v>
      </c>
      <c r="J7947" t="s">
        <v>130</v>
      </c>
      <c r="K7947" t="s">
        <v>131</v>
      </c>
      <c r="L7947" t="s">
        <v>21622</v>
      </c>
      <c r="M7947" t="s">
        <v>21623</v>
      </c>
      <c r="N7947">
        <v>2.548333333</v>
      </c>
      <c r="O7947">
        <v>0</v>
      </c>
      <c r="P7947">
        <v>120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305.8</v>
      </c>
      <c r="W7947">
        <v>0</v>
      </c>
      <c r="X7947">
        <v>0</v>
      </c>
      <c r="Y7947">
        <v>0</v>
      </c>
      <c r="Z7947">
        <v>0</v>
      </c>
    </row>
    <row r="7948" spans="1:26" x14ac:dyDescent="0.3">
      <c r="A7948">
        <v>2780796</v>
      </c>
      <c r="B7948">
        <v>1</v>
      </c>
      <c r="C7948" t="s">
        <v>76</v>
      </c>
      <c r="D7948" t="s">
        <v>86</v>
      </c>
      <c r="E7948" t="s">
        <v>153</v>
      </c>
      <c r="F7948" t="s">
        <v>21624</v>
      </c>
      <c r="G7948" t="s">
        <v>155</v>
      </c>
      <c r="H7948" t="s">
        <v>46</v>
      </c>
      <c r="I7948" t="s">
        <v>129</v>
      </c>
      <c r="J7948" t="s">
        <v>130</v>
      </c>
      <c r="K7948" t="s">
        <v>131</v>
      </c>
      <c r="L7948" t="s">
        <v>21625</v>
      </c>
      <c r="M7948" t="s">
        <v>21626</v>
      </c>
      <c r="N7948">
        <v>4.7538888879999996</v>
      </c>
      <c r="O7948">
        <v>0</v>
      </c>
      <c r="P7948">
        <v>7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33.277222000000002</v>
      </c>
      <c r="W7948">
        <v>0</v>
      </c>
      <c r="X7948">
        <v>0</v>
      </c>
      <c r="Y7948">
        <v>0</v>
      </c>
      <c r="Z7948">
        <v>0</v>
      </c>
    </row>
    <row r="7949" spans="1:26" x14ac:dyDescent="0.3">
      <c r="A7949">
        <v>2780806</v>
      </c>
      <c r="B7949">
        <v>1</v>
      </c>
      <c r="C7949" t="s">
        <v>77</v>
      </c>
      <c r="D7949" t="s">
        <v>118</v>
      </c>
      <c r="E7949" t="s">
        <v>153</v>
      </c>
      <c r="F7949" t="s">
        <v>21627</v>
      </c>
      <c r="G7949" t="s">
        <v>155</v>
      </c>
      <c r="H7949" t="s">
        <v>46</v>
      </c>
      <c r="I7949" t="s">
        <v>129</v>
      </c>
      <c r="J7949" t="s">
        <v>130</v>
      </c>
      <c r="K7949" t="s">
        <v>131</v>
      </c>
      <c r="L7949" t="s">
        <v>21628</v>
      </c>
      <c r="M7949" t="s">
        <v>21629</v>
      </c>
      <c r="N7949">
        <v>1.9680555550000001</v>
      </c>
      <c r="O7949">
        <v>0</v>
      </c>
      <c r="P7949">
        <v>11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21.648610999999999</v>
      </c>
      <c r="W7949">
        <v>0</v>
      </c>
      <c r="X7949">
        <v>0</v>
      </c>
      <c r="Y7949">
        <v>0</v>
      </c>
      <c r="Z7949">
        <v>0</v>
      </c>
    </row>
    <row r="7950" spans="1:26" x14ac:dyDescent="0.3">
      <c r="A7950">
        <v>2780811</v>
      </c>
      <c r="B7950">
        <v>1</v>
      </c>
      <c r="C7950" t="s">
        <v>77</v>
      </c>
      <c r="D7950" t="s">
        <v>108</v>
      </c>
      <c r="E7950" t="s">
        <v>126</v>
      </c>
      <c r="F7950" t="s">
        <v>21630</v>
      </c>
      <c r="G7950" t="s">
        <v>128</v>
      </c>
      <c r="H7950" t="s">
        <v>46</v>
      </c>
      <c r="I7950" t="s">
        <v>129</v>
      </c>
      <c r="J7950" t="s">
        <v>130</v>
      </c>
      <c r="K7950" t="s">
        <v>131</v>
      </c>
      <c r="L7950" t="s">
        <v>21631</v>
      </c>
      <c r="M7950" t="s">
        <v>21632</v>
      </c>
      <c r="N7950">
        <v>1.159166666</v>
      </c>
      <c r="O7950">
        <v>0</v>
      </c>
      <c r="P7950">
        <v>105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121.71250000000001</v>
      </c>
      <c r="W7950">
        <v>0</v>
      </c>
      <c r="X7950">
        <v>0</v>
      </c>
      <c r="Y7950">
        <v>0</v>
      </c>
      <c r="Z7950">
        <v>0</v>
      </c>
    </row>
    <row r="7951" spans="1:26" x14ac:dyDescent="0.3">
      <c r="A7951">
        <v>2780809</v>
      </c>
      <c r="B7951">
        <v>1</v>
      </c>
      <c r="C7951" t="s">
        <v>77</v>
      </c>
      <c r="D7951" t="s">
        <v>124</v>
      </c>
      <c r="E7951" t="s">
        <v>222</v>
      </c>
      <c r="F7951" t="s">
        <v>21633</v>
      </c>
      <c r="G7951" t="s">
        <v>160</v>
      </c>
      <c r="H7951" t="s">
        <v>47</v>
      </c>
      <c r="I7951" t="s">
        <v>129</v>
      </c>
      <c r="J7951" t="s">
        <v>130</v>
      </c>
      <c r="K7951" t="s">
        <v>131</v>
      </c>
      <c r="L7951" t="s">
        <v>21634</v>
      </c>
      <c r="M7951" t="s">
        <v>21635</v>
      </c>
      <c r="N7951">
        <v>0.84444444399999996</v>
      </c>
      <c r="O7951">
        <v>111</v>
      </c>
      <c r="P7951">
        <v>2115</v>
      </c>
      <c r="Q7951">
        <v>0</v>
      </c>
      <c r="R7951">
        <v>0</v>
      </c>
      <c r="S7951">
        <v>0</v>
      </c>
      <c r="T7951">
        <v>0</v>
      </c>
      <c r="U7951">
        <v>93.733333000000002</v>
      </c>
      <c r="V7951">
        <v>1785.9999989999999</v>
      </c>
      <c r="W7951">
        <v>0</v>
      </c>
      <c r="X7951">
        <v>0</v>
      </c>
      <c r="Y7951">
        <v>0</v>
      </c>
      <c r="Z7951">
        <v>0</v>
      </c>
    </row>
    <row r="7952" spans="1:26" x14ac:dyDescent="0.3">
      <c r="A7952">
        <v>2780816</v>
      </c>
      <c r="B7952">
        <v>1</v>
      </c>
      <c r="C7952" t="s">
        <v>76</v>
      </c>
      <c r="D7952" t="s">
        <v>97</v>
      </c>
      <c r="E7952" t="s">
        <v>167</v>
      </c>
      <c r="F7952" t="s">
        <v>21636</v>
      </c>
      <c r="G7952" t="s">
        <v>195</v>
      </c>
      <c r="H7952" t="s">
        <v>46</v>
      </c>
      <c r="I7952" t="s">
        <v>129</v>
      </c>
      <c r="J7952" t="s">
        <v>130</v>
      </c>
      <c r="K7952" t="s">
        <v>131</v>
      </c>
      <c r="L7952" t="s">
        <v>21637</v>
      </c>
      <c r="M7952" t="s">
        <v>21638</v>
      </c>
      <c r="N7952">
        <v>2.5927777769999998</v>
      </c>
      <c r="O7952">
        <v>0</v>
      </c>
      <c r="P7952">
        <v>96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248.906667</v>
      </c>
      <c r="W7952">
        <v>0</v>
      </c>
      <c r="X7952">
        <v>0</v>
      </c>
      <c r="Y7952">
        <v>0</v>
      </c>
      <c r="Z7952">
        <v>0</v>
      </c>
    </row>
    <row r="7953" spans="1:26" x14ac:dyDescent="0.3">
      <c r="A7953">
        <v>2780817</v>
      </c>
      <c r="B7953">
        <v>1</v>
      </c>
      <c r="C7953" t="s">
        <v>76</v>
      </c>
      <c r="D7953" t="s">
        <v>92</v>
      </c>
      <c r="E7953" t="s">
        <v>153</v>
      </c>
      <c r="F7953" t="s">
        <v>21533</v>
      </c>
      <c r="G7953" t="s">
        <v>155</v>
      </c>
      <c r="H7953" t="s">
        <v>46</v>
      </c>
      <c r="I7953" t="s">
        <v>129</v>
      </c>
      <c r="J7953" t="s">
        <v>130</v>
      </c>
      <c r="K7953" t="s">
        <v>131</v>
      </c>
      <c r="L7953" t="s">
        <v>21639</v>
      </c>
      <c r="M7953" t="s">
        <v>21640</v>
      </c>
      <c r="N7953">
        <v>1.8525</v>
      </c>
      <c r="O7953">
        <v>0</v>
      </c>
      <c r="P7953">
        <v>0</v>
      </c>
      <c r="Q7953">
        <v>0</v>
      </c>
      <c r="R7953">
        <v>1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1.8525</v>
      </c>
      <c r="Y7953">
        <v>0</v>
      </c>
      <c r="Z7953">
        <v>0</v>
      </c>
    </row>
    <row r="7954" spans="1:26" x14ac:dyDescent="0.3">
      <c r="A7954">
        <v>2780819</v>
      </c>
      <c r="B7954">
        <v>1</v>
      </c>
      <c r="C7954" t="s">
        <v>77</v>
      </c>
      <c r="D7954" t="s">
        <v>124</v>
      </c>
      <c r="E7954" t="s">
        <v>145</v>
      </c>
      <c r="F7954" t="s">
        <v>17393</v>
      </c>
      <c r="G7954" t="s">
        <v>128</v>
      </c>
      <c r="H7954" t="s">
        <v>46</v>
      </c>
      <c r="I7954" t="s">
        <v>129</v>
      </c>
      <c r="J7954" t="s">
        <v>130</v>
      </c>
      <c r="K7954" t="s">
        <v>131</v>
      </c>
      <c r="L7954" t="s">
        <v>21641</v>
      </c>
      <c r="M7954" t="s">
        <v>21642</v>
      </c>
      <c r="N7954">
        <v>1.3149999999999999</v>
      </c>
      <c r="O7954">
        <v>0</v>
      </c>
      <c r="P7954">
        <v>25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32.875</v>
      </c>
      <c r="W7954">
        <v>0</v>
      </c>
      <c r="X7954">
        <v>0</v>
      </c>
      <c r="Y7954">
        <v>0</v>
      </c>
      <c r="Z7954">
        <v>0</v>
      </c>
    </row>
    <row r="7955" spans="1:26" x14ac:dyDescent="0.3">
      <c r="A7955">
        <v>2780831</v>
      </c>
      <c r="B7955">
        <v>1</v>
      </c>
      <c r="C7955" t="s">
        <v>76</v>
      </c>
      <c r="D7955" t="s">
        <v>97</v>
      </c>
      <c r="E7955" t="s">
        <v>126</v>
      </c>
      <c r="F7955" t="s">
        <v>21643</v>
      </c>
      <c r="G7955" t="s">
        <v>160</v>
      </c>
      <c r="H7955" t="s">
        <v>46</v>
      </c>
      <c r="I7955" t="s">
        <v>129</v>
      </c>
      <c r="J7955" t="s">
        <v>130</v>
      </c>
      <c r="K7955" t="s">
        <v>131</v>
      </c>
      <c r="L7955" t="s">
        <v>21644</v>
      </c>
      <c r="M7955" t="s">
        <v>21645</v>
      </c>
      <c r="N7955">
        <v>2.6758333329999999</v>
      </c>
      <c r="O7955">
        <v>0</v>
      </c>
      <c r="P7955">
        <v>64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171.253333</v>
      </c>
      <c r="W7955">
        <v>0</v>
      </c>
      <c r="X7955">
        <v>0</v>
      </c>
      <c r="Y7955">
        <v>0</v>
      </c>
      <c r="Z7955">
        <v>0</v>
      </c>
    </row>
    <row r="7956" spans="1:26" x14ac:dyDescent="0.3">
      <c r="A7956">
        <v>2780832</v>
      </c>
      <c r="B7956">
        <v>1</v>
      </c>
      <c r="C7956" t="s">
        <v>76</v>
      </c>
      <c r="D7956" t="s">
        <v>78</v>
      </c>
      <c r="E7956" t="s">
        <v>145</v>
      </c>
      <c r="F7956" t="s">
        <v>2138</v>
      </c>
      <c r="G7956" t="s">
        <v>227</v>
      </c>
      <c r="H7956" t="s">
        <v>46</v>
      </c>
      <c r="I7956" t="s">
        <v>129</v>
      </c>
      <c r="J7956" t="s">
        <v>130</v>
      </c>
      <c r="K7956" t="s">
        <v>131</v>
      </c>
      <c r="L7956" t="s">
        <v>21646</v>
      </c>
      <c r="M7956" t="s">
        <v>21647</v>
      </c>
      <c r="N7956">
        <v>0.87611111100000005</v>
      </c>
      <c r="O7956">
        <v>0</v>
      </c>
      <c r="P7956">
        <v>24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21.026667</v>
      </c>
      <c r="W7956">
        <v>0</v>
      </c>
      <c r="X7956">
        <v>0</v>
      </c>
      <c r="Y7956">
        <v>0</v>
      </c>
      <c r="Z7956">
        <v>0</v>
      </c>
    </row>
    <row r="7957" spans="1:26" x14ac:dyDescent="0.3">
      <c r="A7957">
        <v>2780836</v>
      </c>
      <c r="B7957">
        <v>1</v>
      </c>
      <c r="C7957" t="s">
        <v>77</v>
      </c>
      <c r="D7957" t="s">
        <v>121</v>
      </c>
      <c r="E7957" t="s">
        <v>222</v>
      </c>
      <c r="F7957" t="s">
        <v>18677</v>
      </c>
      <c r="G7957" t="s">
        <v>199</v>
      </c>
      <c r="H7957" t="s">
        <v>47</v>
      </c>
      <c r="I7957" t="s">
        <v>129</v>
      </c>
      <c r="J7957" t="s">
        <v>130</v>
      </c>
      <c r="K7957" t="s">
        <v>131</v>
      </c>
      <c r="L7957" t="s">
        <v>21648</v>
      </c>
      <c r="M7957" t="s">
        <v>21649</v>
      </c>
      <c r="N7957">
        <v>0.52833333299999996</v>
      </c>
      <c r="O7957">
        <v>0</v>
      </c>
      <c r="P7957">
        <v>0</v>
      </c>
      <c r="Q7957">
        <v>171</v>
      </c>
      <c r="R7957">
        <v>203</v>
      </c>
      <c r="S7957">
        <v>12</v>
      </c>
      <c r="T7957">
        <v>121</v>
      </c>
      <c r="U7957">
        <v>0</v>
      </c>
      <c r="V7957">
        <v>0</v>
      </c>
      <c r="W7957">
        <v>90.344999999999999</v>
      </c>
      <c r="X7957">
        <v>107.251667</v>
      </c>
      <c r="Y7957">
        <v>6.34</v>
      </c>
      <c r="Z7957">
        <v>63.928333000000002</v>
      </c>
    </row>
    <row r="7958" spans="1:26" x14ac:dyDescent="0.3">
      <c r="A7958">
        <v>2780839</v>
      </c>
      <c r="B7958">
        <v>1</v>
      </c>
      <c r="C7958" t="s">
        <v>76</v>
      </c>
      <c r="D7958" t="s">
        <v>78</v>
      </c>
      <c r="E7958" t="s">
        <v>145</v>
      </c>
      <c r="F7958" t="s">
        <v>21650</v>
      </c>
      <c r="G7958" t="s">
        <v>150</v>
      </c>
      <c r="H7958" t="s">
        <v>46</v>
      </c>
      <c r="I7958" t="s">
        <v>129</v>
      </c>
      <c r="J7958" t="s">
        <v>130</v>
      </c>
      <c r="K7958" t="s">
        <v>131</v>
      </c>
      <c r="L7958" t="s">
        <v>21651</v>
      </c>
      <c r="M7958" t="s">
        <v>21652</v>
      </c>
      <c r="N7958">
        <v>2.9694444440000001</v>
      </c>
      <c r="O7958">
        <v>0</v>
      </c>
      <c r="P7958">
        <v>147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436.50833299999999</v>
      </c>
      <c r="W7958">
        <v>0</v>
      </c>
      <c r="X7958">
        <v>0</v>
      </c>
      <c r="Y7958">
        <v>0</v>
      </c>
      <c r="Z7958">
        <v>0</v>
      </c>
    </row>
    <row r="7959" spans="1:26" x14ac:dyDescent="0.3">
      <c r="A7959">
        <v>2780848</v>
      </c>
      <c r="B7959">
        <v>1</v>
      </c>
      <c r="C7959" t="s">
        <v>76</v>
      </c>
      <c r="D7959" t="s">
        <v>81</v>
      </c>
      <c r="E7959" t="s">
        <v>153</v>
      </c>
      <c r="F7959" t="s">
        <v>19744</v>
      </c>
      <c r="G7959" t="s">
        <v>155</v>
      </c>
      <c r="H7959" t="s">
        <v>46</v>
      </c>
      <c r="I7959" t="s">
        <v>129</v>
      </c>
      <c r="J7959" t="s">
        <v>130</v>
      </c>
      <c r="K7959" t="s">
        <v>131</v>
      </c>
      <c r="L7959" t="s">
        <v>21653</v>
      </c>
      <c r="M7959" t="s">
        <v>21654</v>
      </c>
      <c r="N7959">
        <v>2.0205555550000001</v>
      </c>
      <c r="O7959">
        <v>0</v>
      </c>
      <c r="P7959">
        <v>9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18.184999999999999</v>
      </c>
      <c r="W7959">
        <v>0</v>
      </c>
      <c r="X7959">
        <v>0</v>
      </c>
      <c r="Y7959">
        <v>0</v>
      </c>
      <c r="Z7959">
        <v>0</v>
      </c>
    </row>
    <row r="7960" spans="1:26" x14ac:dyDescent="0.3">
      <c r="A7960">
        <v>2780853</v>
      </c>
      <c r="B7960">
        <v>1</v>
      </c>
      <c r="C7960" t="s">
        <v>76</v>
      </c>
      <c r="D7960" t="s">
        <v>90</v>
      </c>
      <c r="E7960" t="s">
        <v>126</v>
      </c>
      <c r="F7960" t="s">
        <v>21655</v>
      </c>
      <c r="G7960" t="s">
        <v>128</v>
      </c>
      <c r="H7960" t="s">
        <v>46</v>
      </c>
      <c r="I7960" t="s">
        <v>129</v>
      </c>
      <c r="J7960" t="s">
        <v>130</v>
      </c>
      <c r="K7960" t="s">
        <v>131</v>
      </c>
      <c r="L7960" t="s">
        <v>21656</v>
      </c>
      <c r="M7960" t="s">
        <v>21657</v>
      </c>
      <c r="N7960">
        <v>0.76833333299999995</v>
      </c>
      <c r="O7960">
        <v>0</v>
      </c>
      <c r="P7960">
        <v>4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3.0733329999999999</v>
      </c>
      <c r="W7960">
        <v>0</v>
      </c>
      <c r="X7960">
        <v>0</v>
      </c>
      <c r="Y7960">
        <v>0</v>
      </c>
      <c r="Z7960">
        <v>0</v>
      </c>
    </row>
    <row r="7961" spans="1:26" x14ac:dyDescent="0.3">
      <c r="A7961">
        <v>2780854</v>
      </c>
      <c r="B7961">
        <v>1</v>
      </c>
      <c r="C7961" t="s">
        <v>76</v>
      </c>
      <c r="D7961" t="s">
        <v>106</v>
      </c>
      <c r="E7961" t="s">
        <v>153</v>
      </c>
      <c r="F7961" t="s">
        <v>21079</v>
      </c>
      <c r="G7961" t="s">
        <v>155</v>
      </c>
      <c r="H7961" t="s">
        <v>46</v>
      </c>
      <c r="I7961" t="s">
        <v>129</v>
      </c>
      <c r="J7961" t="s">
        <v>130</v>
      </c>
      <c r="K7961" t="s">
        <v>131</v>
      </c>
      <c r="L7961" t="s">
        <v>21658</v>
      </c>
      <c r="M7961" t="s">
        <v>21659</v>
      </c>
      <c r="N7961">
        <v>3.289722222</v>
      </c>
      <c r="O7961">
        <v>0</v>
      </c>
      <c r="P7961">
        <v>11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36.186943999999997</v>
      </c>
      <c r="W7961">
        <v>0</v>
      </c>
      <c r="X7961">
        <v>0</v>
      </c>
      <c r="Y7961">
        <v>0</v>
      </c>
      <c r="Z7961">
        <v>0</v>
      </c>
    </row>
    <row r="7962" spans="1:26" x14ac:dyDescent="0.3">
      <c r="A7962">
        <v>2780857</v>
      </c>
      <c r="B7962">
        <v>1</v>
      </c>
      <c r="C7962" t="s">
        <v>77</v>
      </c>
      <c r="D7962" t="s">
        <v>119</v>
      </c>
      <c r="E7962" t="s">
        <v>153</v>
      </c>
      <c r="F7962" t="s">
        <v>21660</v>
      </c>
      <c r="G7962" t="s">
        <v>206</v>
      </c>
      <c r="H7962" t="s">
        <v>46</v>
      </c>
      <c r="I7962" t="s">
        <v>129</v>
      </c>
      <c r="J7962" t="s">
        <v>130</v>
      </c>
      <c r="K7962" t="s">
        <v>131</v>
      </c>
      <c r="L7962" t="s">
        <v>21661</v>
      </c>
      <c r="M7962" t="s">
        <v>21662</v>
      </c>
      <c r="N7962">
        <v>1.3516666660000001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1.351667</v>
      </c>
      <c r="W7962">
        <v>0</v>
      </c>
      <c r="X7962">
        <v>0</v>
      </c>
      <c r="Y7962">
        <v>0</v>
      </c>
      <c r="Z7962">
        <v>0</v>
      </c>
    </row>
    <row r="7963" spans="1:26" x14ac:dyDescent="0.3">
      <c r="A7963">
        <v>2780858</v>
      </c>
      <c r="B7963">
        <v>1</v>
      </c>
      <c r="C7963" t="s">
        <v>76</v>
      </c>
      <c r="D7963" t="s">
        <v>80</v>
      </c>
      <c r="E7963" t="s">
        <v>126</v>
      </c>
      <c r="F7963" t="s">
        <v>21663</v>
      </c>
      <c r="G7963" t="s">
        <v>160</v>
      </c>
      <c r="H7963" t="s">
        <v>46</v>
      </c>
      <c r="I7963" t="s">
        <v>129</v>
      </c>
      <c r="J7963" t="s">
        <v>130</v>
      </c>
      <c r="K7963" t="s">
        <v>131</v>
      </c>
      <c r="L7963" t="s">
        <v>21664</v>
      </c>
      <c r="M7963" t="s">
        <v>21665</v>
      </c>
      <c r="N7963">
        <v>2.3919444439999999</v>
      </c>
      <c r="O7963">
        <v>0</v>
      </c>
      <c r="P7963">
        <v>102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243.97833299999999</v>
      </c>
      <c r="W7963">
        <v>0</v>
      </c>
      <c r="X7963">
        <v>0</v>
      </c>
      <c r="Y7963">
        <v>0</v>
      </c>
      <c r="Z7963">
        <v>0</v>
      </c>
    </row>
    <row r="7964" spans="1:26" x14ac:dyDescent="0.3">
      <c r="A7964">
        <v>2780860</v>
      </c>
      <c r="B7964">
        <v>1</v>
      </c>
      <c r="C7964" t="s">
        <v>76</v>
      </c>
      <c r="D7964" t="s">
        <v>106</v>
      </c>
      <c r="E7964" t="s">
        <v>153</v>
      </c>
      <c r="F7964" t="s">
        <v>21666</v>
      </c>
      <c r="G7964" t="s">
        <v>155</v>
      </c>
      <c r="H7964" t="s">
        <v>46</v>
      </c>
      <c r="I7964" t="s">
        <v>129</v>
      </c>
      <c r="J7964" t="s">
        <v>130</v>
      </c>
      <c r="K7964" t="s">
        <v>131</v>
      </c>
      <c r="L7964" t="s">
        <v>21667</v>
      </c>
      <c r="M7964" t="s">
        <v>21668</v>
      </c>
      <c r="N7964">
        <v>1.9524999999999999</v>
      </c>
      <c r="O7964">
        <v>0</v>
      </c>
      <c r="P7964">
        <v>4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7.81</v>
      </c>
      <c r="W7964">
        <v>0</v>
      </c>
      <c r="X7964">
        <v>0</v>
      </c>
      <c r="Y7964">
        <v>0</v>
      </c>
      <c r="Z7964">
        <v>0</v>
      </c>
    </row>
    <row r="7965" spans="1:26" x14ac:dyDescent="0.3">
      <c r="A7965">
        <v>2780861</v>
      </c>
      <c r="B7965">
        <v>1</v>
      </c>
      <c r="C7965" t="s">
        <v>77</v>
      </c>
      <c r="D7965" t="s">
        <v>124</v>
      </c>
      <c r="E7965" t="s">
        <v>222</v>
      </c>
      <c r="F7965" t="s">
        <v>21669</v>
      </c>
      <c r="G7965" t="s">
        <v>344</v>
      </c>
      <c r="H7965" t="s">
        <v>47</v>
      </c>
      <c r="I7965" t="s">
        <v>129</v>
      </c>
      <c r="J7965" t="s">
        <v>130</v>
      </c>
      <c r="K7965" t="s">
        <v>142</v>
      </c>
      <c r="L7965" t="s">
        <v>21670</v>
      </c>
      <c r="M7965" t="s">
        <v>21671</v>
      </c>
      <c r="N7965">
        <v>9.8361111109999992</v>
      </c>
      <c r="O7965">
        <v>90</v>
      </c>
      <c r="P7965">
        <v>135</v>
      </c>
      <c r="Q7965">
        <v>0</v>
      </c>
      <c r="R7965">
        <v>0</v>
      </c>
      <c r="S7965">
        <v>0</v>
      </c>
      <c r="T7965">
        <v>0</v>
      </c>
      <c r="U7965">
        <v>885.25</v>
      </c>
      <c r="V7965">
        <v>1327.875</v>
      </c>
      <c r="W7965">
        <v>0</v>
      </c>
      <c r="X7965">
        <v>0</v>
      </c>
      <c r="Y7965">
        <v>0</v>
      </c>
      <c r="Z7965">
        <v>0</v>
      </c>
    </row>
    <row r="7966" spans="1:26" x14ac:dyDescent="0.3">
      <c r="A7966">
        <v>2780862</v>
      </c>
      <c r="B7966">
        <v>1</v>
      </c>
      <c r="C7966" t="s">
        <v>77</v>
      </c>
      <c r="D7966" t="s">
        <v>111</v>
      </c>
      <c r="E7966" t="s">
        <v>163</v>
      </c>
      <c r="F7966" t="s">
        <v>21672</v>
      </c>
      <c r="G7966" t="s">
        <v>187</v>
      </c>
      <c r="H7966" t="s">
        <v>47</v>
      </c>
      <c r="I7966" t="s">
        <v>129</v>
      </c>
      <c r="J7966" t="s">
        <v>130</v>
      </c>
      <c r="K7966" t="s">
        <v>131</v>
      </c>
      <c r="L7966" t="s">
        <v>21673</v>
      </c>
      <c r="M7966" t="s">
        <v>21674</v>
      </c>
      <c r="N7966">
        <v>2.0405555550000001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21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42.851666999999999</v>
      </c>
    </row>
    <row r="7967" spans="1:26" x14ac:dyDescent="0.3">
      <c r="A7967">
        <v>2780863</v>
      </c>
      <c r="B7967">
        <v>1</v>
      </c>
      <c r="C7967" t="s">
        <v>77</v>
      </c>
      <c r="D7967" t="s">
        <v>108</v>
      </c>
      <c r="E7967" t="s">
        <v>163</v>
      </c>
      <c r="F7967" t="s">
        <v>21675</v>
      </c>
      <c r="G7967" t="s">
        <v>344</v>
      </c>
      <c r="H7967" t="s">
        <v>47</v>
      </c>
      <c r="I7967" t="s">
        <v>129</v>
      </c>
      <c r="J7967" t="s">
        <v>130</v>
      </c>
      <c r="K7967" t="s">
        <v>142</v>
      </c>
      <c r="L7967" t="s">
        <v>21676</v>
      </c>
      <c r="M7967" t="s">
        <v>21677</v>
      </c>
      <c r="N7967">
        <v>4.6372222220000001</v>
      </c>
      <c r="O7967">
        <v>84</v>
      </c>
      <c r="P7967">
        <v>1543</v>
      </c>
      <c r="Q7967">
        <v>0</v>
      </c>
      <c r="R7967">
        <v>0</v>
      </c>
      <c r="S7967">
        <v>0</v>
      </c>
      <c r="T7967">
        <v>0</v>
      </c>
      <c r="U7967">
        <v>389.52666699999997</v>
      </c>
      <c r="V7967">
        <v>7155.2338890000001</v>
      </c>
      <c r="W7967">
        <v>0</v>
      </c>
      <c r="X7967">
        <v>0</v>
      </c>
      <c r="Y7967">
        <v>0</v>
      </c>
      <c r="Z7967">
        <v>0</v>
      </c>
    </row>
    <row r="7968" spans="1:26" x14ac:dyDescent="0.3">
      <c r="A7968">
        <v>2780874</v>
      </c>
      <c r="B7968">
        <v>1</v>
      </c>
      <c r="C7968" t="s">
        <v>77</v>
      </c>
      <c r="D7968" t="s">
        <v>112</v>
      </c>
      <c r="E7968" t="s">
        <v>222</v>
      </c>
      <c r="F7968" t="s">
        <v>6099</v>
      </c>
      <c r="G7968" t="s">
        <v>728</v>
      </c>
      <c r="H7968" t="s">
        <v>47</v>
      </c>
      <c r="I7968" t="s">
        <v>129</v>
      </c>
      <c r="J7968" t="s">
        <v>130</v>
      </c>
      <c r="K7968" t="s">
        <v>131</v>
      </c>
      <c r="L7968" t="s">
        <v>21678</v>
      </c>
      <c r="M7968" t="s">
        <v>21679</v>
      </c>
      <c r="N7968">
        <v>0.19555555499999999</v>
      </c>
      <c r="O7968">
        <v>10</v>
      </c>
      <c r="P7968">
        <v>0</v>
      </c>
      <c r="Q7968">
        <v>430</v>
      </c>
      <c r="R7968">
        <v>111</v>
      </c>
      <c r="S7968">
        <v>197</v>
      </c>
      <c r="T7968">
        <v>5255</v>
      </c>
      <c r="U7968">
        <v>1.9555560000000001</v>
      </c>
      <c r="V7968">
        <v>0</v>
      </c>
      <c r="W7968">
        <v>84.088888999999995</v>
      </c>
      <c r="X7968">
        <v>21.706666999999999</v>
      </c>
      <c r="Y7968">
        <v>38.524444000000003</v>
      </c>
      <c r="Z7968">
        <v>1027.644442</v>
      </c>
    </row>
    <row r="7969" spans="1:26" x14ac:dyDescent="0.3">
      <c r="A7969">
        <v>2780876</v>
      </c>
      <c r="B7969">
        <v>1</v>
      </c>
      <c r="C7969" t="s">
        <v>77</v>
      </c>
      <c r="D7969" t="s">
        <v>118</v>
      </c>
      <c r="E7969" t="s">
        <v>138</v>
      </c>
      <c r="F7969" t="s">
        <v>21680</v>
      </c>
      <c r="G7969" t="s">
        <v>728</v>
      </c>
      <c r="H7969" t="s">
        <v>47</v>
      </c>
      <c r="I7969" t="s">
        <v>129</v>
      </c>
      <c r="J7969" t="s">
        <v>130</v>
      </c>
      <c r="K7969" t="s">
        <v>131</v>
      </c>
      <c r="L7969" t="s">
        <v>21681</v>
      </c>
      <c r="M7969" t="s">
        <v>21682</v>
      </c>
      <c r="N7969">
        <v>0.29249999999999998</v>
      </c>
      <c r="O7969">
        <v>180</v>
      </c>
      <c r="P7969">
        <v>3975</v>
      </c>
      <c r="Q7969">
        <v>0</v>
      </c>
      <c r="R7969">
        <v>0</v>
      </c>
      <c r="S7969">
        <v>13</v>
      </c>
      <c r="T7969">
        <v>654</v>
      </c>
      <c r="U7969">
        <v>52.65</v>
      </c>
      <c r="V7969">
        <v>1162.6875</v>
      </c>
      <c r="W7969">
        <v>0</v>
      </c>
      <c r="X7969">
        <v>0</v>
      </c>
      <c r="Y7969">
        <v>3.8025000000000002</v>
      </c>
      <c r="Z7969">
        <v>191.29499999999999</v>
      </c>
    </row>
    <row r="7970" spans="1:26" x14ac:dyDescent="0.3">
      <c r="A7970">
        <v>2780871</v>
      </c>
      <c r="B7970">
        <v>1</v>
      </c>
      <c r="C7970" t="s">
        <v>77</v>
      </c>
      <c r="D7970" t="s">
        <v>110</v>
      </c>
      <c r="E7970" t="s">
        <v>126</v>
      </c>
      <c r="F7970" t="s">
        <v>21683</v>
      </c>
      <c r="G7970" t="s">
        <v>128</v>
      </c>
      <c r="H7970" t="s">
        <v>46</v>
      </c>
      <c r="I7970" t="s">
        <v>129</v>
      </c>
      <c r="J7970" t="s">
        <v>130</v>
      </c>
      <c r="K7970" t="s">
        <v>131</v>
      </c>
      <c r="L7970" t="s">
        <v>21684</v>
      </c>
      <c r="M7970" t="s">
        <v>21685</v>
      </c>
      <c r="N7970">
        <v>1.84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89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163.76</v>
      </c>
    </row>
    <row r="7971" spans="1:26" x14ac:dyDescent="0.3">
      <c r="A7971">
        <v>2780875</v>
      </c>
      <c r="B7971">
        <v>1</v>
      </c>
      <c r="C7971" t="s">
        <v>76</v>
      </c>
      <c r="D7971" t="s">
        <v>87</v>
      </c>
      <c r="E7971" t="s">
        <v>126</v>
      </c>
      <c r="F7971" t="s">
        <v>21686</v>
      </c>
      <c r="G7971" t="s">
        <v>160</v>
      </c>
      <c r="H7971" t="s">
        <v>46</v>
      </c>
      <c r="I7971" t="s">
        <v>129</v>
      </c>
      <c r="J7971" t="s">
        <v>130</v>
      </c>
      <c r="K7971" t="s">
        <v>131</v>
      </c>
      <c r="L7971" t="s">
        <v>21687</v>
      </c>
      <c r="M7971" t="s">
        <v>21688</v>
      </c>
      <c r="N7971">
        <v>3.6972222220000002</v>
      </c>
      <c r="O7971">
        <v>0</v>
      </c>
      <c r="P7971">
        <v>245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905.81944399999998</v>
      </c>
      <c r="W7971">
        <v>0</v>
      </c>
      <c r="X7971">
        <v>0</v>
      </c>
      <c r="Y7971">
        <v>0</v>
      </c>
      <c r="Z7971">
        <v>0</v>
      </c>
    </row>
    <row r="7972" spans="1:26" x14ac:dyDescent="0.3">
      <c r="A7972">
        <v>2780884</v>
      </c>
      <c r="B7972">
        <v>1</v>
      </c>
      <c r="C7972" t="s">
        <v>76</v>
      </c>
      <c r="D7972" t="s">
        <v>97</v>
      </c>
      <c r="E7972" t="s">
        <v>158</v>
      </c>
      <c r="F7972" t="s">
        <v>16563</v>
      </c>
      <c r="G7972" t="s">
        <v>199</v>
      </c>
      <c r="H7972" t="s">
        <v>47</v>
      </c>
      <c r="I7972" t="s">
        <v>129</v>
      </c>
      <c r="J7972" t="s">
        <v>130</v>
      </c>
      <c r="K7972" t="s">
        <v>131</v>
      </c>
      <c r="L7972" t="s">
        <v>21689</v>
      </c>
      <c r="M7972" t="s">
        <v>21690</v>
      </c>
      <c r="N7972">
        <v>0.15194444400000001</v>
      </c>
      <c r="O7972">
        <v>81</v>
      </c>
      <c r="P7972">
        <v>5734</v>
      </c>
      <c r="Q7972">
        <v>0</v>
      </c>
      <c r="R7972">
        <v>0</v>
      </c>
      <c r="S7972">
        <v>0</v>
      </c>
      <c r="T7972">
        <v>0</v>
      </c>
      <c r="U7972">
        <v>12.307499999999999</v>
      </c>
      <c r="V7972">
        <v>871.24944200000004</v>
      </c>
      <c r="W7972">
        <v>0</v>
      </c>
      <c r="X7972">
        <v>0</v>
      </c>
      <c r="Y7972">
        <v>0</v>
      </c>
      <c r="Z7972">
        <v>0</v>
      </c>
    </row>
    <row r="7973" spans="1:26" x14ac:dyDescent="0.3">
      <c r="A7973">
        <v>2780883</v>
      </c>
      <c r="B7973">
        <v>1</v>
      </c>
      <c r="C7973" t="s">
        <v>77</v>
      </c>
      <c r="D7973" t="s">
        <v>113</v>
      </c>
      <c r="E7973" t="s">
        <v>163</v>
      </c>
      <c r="F7973" t="s">
        <v>21691</v>
      </c>
      <c r="G7973" t="s">
        <v>2917</v>
      </c>
      <c r="H7973" t="s">
        <v>47</v>
      </c>
      <c r="I7973" t="s">
        <v>129</v>
      </c>
      <c r="J7973" t="s">
        <v>130</v>
      </c>
      <c r="K7973" t="s">
        <v>131</v>
      </c>
      <c r="L7973" t="s">
        <v>21692</v>
      </c>
      <c r="M7973" t="s">
        <v>21693</v>
      </c>
      <c r="N7973">
        <v>3.2152777769999998</v>
      </c>
      <c r="O7973">
        <v>0</v>
      </c>
      <c r="P7973">
        <v>0</v>
      </c>
      <c r="Q7973">
        <v>1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3.2152780000000001</v>
      </c>
      <c r="X7973">
        <v>0</v>
      </c>
      <c r="Y7973">
        <v>0</v>
      </c>
      <c r="Z7973">
        <v>0</v>
      </c>
    </row>
    <row r="7974" spans="1:26" x14ac:dyDescent="0.3">
      <c r="A7974">
        <v>2780887</v>
      </c>
      <c r="B7974">
        <v>1</v>
      </c>
      <c r="C7974" t="s">
        <v>77</v>
      </c>
      <c r="D7974" t="s">
        <v>124</v>
      </c>
      <c r="E7974" t="s">
        <v>145</v>
      </c>
      <c r="F7974" t="s">
        <v>21694</v>
      </c>
      <c r="G7974" t="s">
        <v>160</v>
      </c>
      <c r="H7974" t="s">
        <v>46</v>
      </c>
      <c r="I7974" t="s">
        <v>129</v>
      </c>
      <c r="J7974" t="s">
        <v>130</v>
      </c>
      <c r="K7974" t="s">
        <v>131</v>
      </c>
      <c r="L7974" t="s">
        <v>21695</v>
      </c>
      <c r="M7974" t="s">
        <v>21696</v>
      </c>
      <c r="N7974">
        <v>0.74833333300000004</v>
      </c>
      <c r="O7974">
        <v>0</v>
      </c>
      <c r="P7974">
        <v>112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83.813333</v>
      </c>
      <c r="W7974">
        <v>0</v>
      </c>
      <c r="X7974">
        <v>0</v>
      </c>
      <c r="Y7974">
        <v>0</v>
      </c>
      <c r="Z7974">
        <v>0</v>
      </c>
    </row>
    <row r="7975" spans="1:26" x14ac:dyDescent="0.3">
      <c r="A7975">
        <v>2780894</v>
      </c>
      <c r="B7975">
        <v>1</v>
      </c>
      <c r="C7975" t="s">
        <v>76</v>
      </c>
      <c r="D7975" t="s">
        <v>94</v>
      </c>
      <c r="E7975" t="s">
        <v>145</v>
      </c>
      <c r="F7975" t="s">
        <v>21697</v>
      </c>
      <c r="G7975" t="s">
        <v>150</v>
      </c>
      <c r="H7975" t="s">
        <v>46</v>
      </c>
      <c r="I7975" t="s">
        <v>129</v>
      </c>
      <c r="J7975" t="s">
        <v>130</v>
      </c>
      <c r="K7975" t="s">
        <v>131</v>
      </c>
      <c r="L7975" t="s">
        <v>21698</v>
      </c>
      <c r="M7975" t="s">
        <v>21699</v>
      </c>
      <c r="N7975">
        <v>1.426666666</v>
      </c>
      <c r="O7975">
        <v>0</v>
      </c>
      <c r="P7975">
        <v>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1.4266669999999999</v>
      </c>
      <c r="W7975">
        <v>0</v>
      </c>
      <c r="X7975">
        <v>0</v>
      </c>
      <c r="Y7975">
        <v>0</v>
      </c>
      <c r="Z7975">
        <v>0</v>
      </c>
    </row>
    <row r="7976" spans="1:26" x14ac:dyDescent="0.3">
      <c r="A7976">
        <v>2780890</v>
      </c>
      <c r="B7976">
        <v>1</v>
      </c>
      <c r="C7976" t="s">
        <v>76</v>
      </c>
      <c r="D7976" t="s">
        <v>97</v>
      </c>
      <c r="E7976" t="s">
        <v>163</v>
      </c>
      <c r="F7976" t="s">
        <v>21700</v>
      </c>
      <c r="G7976" t="s">
        <v>199</v>
      </c>
      <c r="H7976" t="s">
        <v>47</v>
      </c>
      <c r="I7976" t="s">
        <v>129</v>
      </c>
      <c r="J7976" t="s">
        <v>130</v>
      </c>
      <c r="K7976" t="s">
        <v>131</v>
      </c>
      <c r="L7976" t="s">
        <v>21701</v>
      </c>
      <c r="M7976" t="s">
        <v>21702</v>
      </c>
      <c r="N7976">
        <v>1.3825000000000001</v>
      </c>
      <c r="O7976">
        <v>7</v>
      </c>
      <c r="P7976">
        <v>406</v>
      </c>
      <c r="Q7976">
        <v>0</v>
      </c>
      <c r="R7976">
        <v>0</v>
      </c>
      <c r="S7976">
        <v>0</v>
      </c>
      <c r="T7976">
        <v>0</v>
      </c>
      <c r="U7976">
        <v>9.6775000000000002</v>
      </c>
      <c r="V7976">
        <v>561.29499999999996</v>
      </c>
      <c r="W7976">
        <v>0</v>
      </c>
      <c r="X7976">
        <v>0</v>
      </c>
      <c r="Y7976">
        <v>0</v>
      </c>
      <c r="Z7976">
        <v>0</v>
      </c>
    </row>
    <row r="7977" spans="1:26" x14ac:dyDescent="0.3">
      <c r="A7977">
        <v>2780893</v>
      </c>
      <c r="B7977">
        <v>1</v>
      </c>
      <c r="C7977" t="s">
        <v>77</v>
      </c>
      <c r="D7977" t="s">
        <v>120</v>
      </c>
      <c r="E7977" t="s">
        <v>158</v>
      </c>
      <c r="F7977" t="s">
        <v>21703</v>
      </c>
      <c r="G7977" t="s">
        <v>199</v>
      </c>
      <c r="H7977" t="s">
        <v>47</v>
      </c>
      <c r="I7977" t="s">
        <v>339</v>
      </c>
      <c r="J7977" t="s">
        <v>130</v>
      </c>
      <c r="K7977" t="s">
        <v>131</v>
      </c>
      <c r="L7977" t="s">
        <v>21704</v>
      </c>
      <c r="M7977" t="s">
        <v>21705</v>
      </c>
      <c r="N7977">
        <v>8.3333330000000001E-3</v>
      </c>
      <c r="O7977">
        <v>0</v>
      </c>
      <c r="P7977">
        <v>0</v>
      </c>
      <c r="Q7977">
        <v>0</v>
      </c>
      <c r="R7977">
        <v>0</v>
      </c>
      <c r="S7977">
        <v>30</v>
      </c>
      <c r="T7977">
        <v>122</v>
      </c>
      <c r="U7977">
        <v>0</v>
      </c>
      <c r="V7977">
        <v>0</v>
      </c>
      <c r="W7977">
        <v>0</v>
      </c>
      <c r="X7977">
        <v>0</v>
      </c>
      <c r="Y7977">
        <v>0.25</v>
      </c>
      <c r="Z7977">
        <v>1.016667</v>
      </c>
    </row>
    <row r="7978" spans="1:26" x14ac:dyDescent="0.3">
      <c r="A7978">
        <v>2780898</v>
      </c>
      <c r="B7978">
        <v>1</v>
      </c>
      <c r="C7978" t="s">
        <v>77</v>
      </c>
      <c r="D7978" t="s">
        <v>108</v>
      </c>
      <c r="E7978" t="s">
        <v>222</v>
      </c>
      <c r="F7978" t="s">
        <v>21489</v>
      </c>
      <c r="G7978" t="s">
        <v>199</v>
      </c>
      <c r="H7978" t="s">
        <v>47</v>
      </c>
      <c r="I7978" t="s">
        <v>129</v>
      </c>
      <c r="J7978" t="s">
        <v>130</v>
      </c>
      <c r="K7978" t="s">
        <v>131</v>
      </c>
      <c r="L7978" t="s">
        <v>21706</v>
      </c>
      <c r="M7978" t="s">
        <v>21707</v>
      </c>
      <c r="N7978">
        <v>1.17</v>
      </c>
      <c r="O7978">
        <v>0</v>
      </c>
      <c r="P7978">
        <v>0</v>
      </c>
      <c r="Q7978">
        <v>60</v>
      </c>
      <c r="R7978">
        <v>92</v>
      </c>
      <c r="S7978">
        <v>0</v>
      </c>
      <c r="T7978">
        <v>0</v>
      </c>
      <c r="U7978">
        <v>0</v>
      </c>
      <c r="V7978">
        <v>0</v>
      </c>
      <c r="W7978">
        <v>70.2</v>
      </c>
      <c r="X7978">
        <v>107.64</v>
      </c>
      <c r="Y7978">
        <v>0</v>
      </c>
      <c r="Z7978">
        <v>0</v>
      </c>
    </row>
    <row r="7979" spans="1:26" x14ac:dyDescent="0.3">
      <c r="A7979">
        <v>2780902</v>
      </c>
      <c r="B7979">
        <v>1</v>
      </c>
      <c r="C7979" t="s">
        <v>77</v>
      </c>
      <c r="D7979" t="s">
        <v>120</v>
      </c>
      <c r="E7979" t="s">
        <v>158</v>
      </c>
      <c r="F7979" t="s">
        <v>21703</v>
      </c>
      <c r="G7979" t="s">
        <v>199</v>
      </c>
      <c r="H7979" t="s">
        <v>47</v>
      </c>
      <c r="I7979" t="s">
        <v>339</v>
      </c>
      <c r="J7979" t="s">
        <v>130</v>
      </c>
      <c r="K7979" t="s">
        <v>131</v>
      </c>
      <c r="L7979" t="s">
        <v>21708</v>
      </c>
      <c r="M7979" t="s">
        <v>21709</v>
      </c>
      <c r="N7979">
        <v>1.0833333000000001E-2</v>
      </c>
      <c r="O7979">
        <v>0</v>
      </c>
      <c r="P7979">
        <v>0</v>
      </c>
      <c r="Q7979">
        <v>0</v>
      </c>
      <c r="R7979">
        <v>0</v>
      </c>
      <c r="S7979">
        <v>30</v>
      </c>
      <c r="T7979">
        <v>122</v>
      </c>
      <c r="U7979">
        <v>0</v>
      </c>
      <c r="V7979">
        <v>0</v>
      </c>
      <c r="W7979">
        <v>0</v>
      </c>
      <c r="X7979">
        <v>0</v>
      </c>
      <c r="Y7979">
        <v>0.32500000000000001</v>
      </c>
      <c r="Z7979">
        <v>1.3216669999999999</v>
      </c>
    </row>
    <row r="7980" spans="1:26" x14ac:dyDescent="0.3">
      <c r="A7980">
        <v>2780903</v>
      </c>
      <c r="B7980">
        <v>1</v>
      </c>
      <c r="C7980" t="s">
        <v>77</v>
      </c>
      <c r="D7980" t="s">
        <v>114</v>
      </c>
      <c r="E7980" t="s">
        <v>222</v>
      </c>
      <c r="F7980" t="s">
        <v>21710</v>
      </c>
      <c r="G7980" t="s">
        <v>348</v>
      </c>
      <c r="H7980" t="s">
        <v>47</v>
      </c>
      <c r="I7980" t="s">
        <v>129</v>
      </c>
      <c r="J7980" t="s">
        <v>130</v>
      </c>
      <c r="K7980" t="s">
        <v>142</v>
      </c>
      <c r="L7980" t="s">
        <v>21711</v>
      </c>
      <c r="M7980" t="s">
        <v>21712</v>
      </c>
      <c r="N7980">
        <v>6.2036111109999998</v>
      </c>
      <c r="O7980">
        <v>2</v>
      </c>
      <c r="P7980">
        <v>331</v>
      </c>
      <c r="Q7980">
        <v>0</v>
      </c>
      <c r="R7980">
        <v>0</v>
      </c>
      <c r="S7980">
        <v>0</v>
      </c>
      <c r="T7980">
        <v>0</v>
      </c>
      <c r="U7980">
        <v>12.407222000000001</v>
      </c>
      <c r="V7980">
        <v>2053.395278</v>
      </c>
      <c r="W7980">
        <v>0</v>
      </c>
      <c r="X7980">
        <v>0</v>
      </c>
      <c r="Y7980">
        <v>0</v>
      </c>
      <c r="Z7980">
        <v>0</v>
      </c>
    </row>
    <row r="7981" spans="1:26" x14ac:dyDescent="0.3">
      <c r="A7981">
        <v>2780906</v>
      </c>
      <c r="B7981">
        <v>1</v>
      </c>
      <c r="C7981" t="s">
        <v>77</v>
      </c>
      <c r="D7981" t="s">
        <v>114</v>
      </c>
      <c r="E7981" t="s">
        <v>222</v>
      </c>
      <c r="F7981" t="s">
        <v>21713</v>
      </c>
      <c r="G7981" t="s">
        <v>348</v>
      </c>
      <c r="H7981" t="s">
        <v>47</v>
      </c>
      <c r="I7981" t="s">
        <v>129</v>
      </c>
      <c r="J7981" t="s">
        <v>130</v>
      </c>
      <c r="K7981" t="s">
        <v>142</v>
      </c>
      <c r="L7981" t="s">
        <v>21714</v>
      </c>
      <c r="M7981" t="s">
        <v>21715</v>
      </c>
      <c r="N7981">
        <v>5.9511111110000003</v>
      </c>
      <c r="O7981">
        <v>0</v>
      </c>
      <c r="P7981">
        <v>882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5248.88</v>
      </c>
      <c r="W7981">
        <v>0</v>
      </c>
      <c r="X7981">
        <v>0</v>
      </c>
      <c r="Y7981">
        <v>0</v>
      </c>
      <c r="Z7981">
        <v>0</v>
      </c>
    </row>
    <row r="7982" spans="1:26" x14ac:dyDescent="0.3">
      <c r="A7982">
        <v>2780907</v>
      </c>
      <c r="B7982">
        <v>1</v>
      </c>
      <c r="C7982" t="s">
        <v>77</v>
      </c>
      <c r="D7982" t="s">
        <v>114</v>
      </c>
      <c r="E7982" t="s">
        <v>222</v>
      </c>
      <c r="F7982" t="s">
        <v>21716</v>
      </c>
      <c r="G7982" t="s">
        <v>344</v>
      </c>
      <c r="H7982" t="s">
        <v>47</v>
      </c>
      <c r="I7982" t="s">
        <v>129</v>
      </c>
      <c r="J7982" t="s">
        <v>130</v>
      </c>
      <c r="K7982" t="s">
        <v>142</v>
      </c>
      <c r="L7982" t="s">
        <v>21717</v>
      </c>
      <c r="M7982" t="s">
        <v>21718</v>
      </c>
      <c r="N7982">
        <v>6.1438888880000002</v>
      </c>
      <c r="O7982">
        <v>2</v>
      </c>
      <c r="P7982">
        <v>1450</v>
      </c>
      <c r="Q7982">
        <v>0</v>
      </c>
      <c r="R7982">
        <v>0</v>
      </c>
      <c r="S7982">
        <v>0</v>
      </c>
      <c r="T7982">
        <v>0</v>
      </c>
      <c r="U7982">
        <v>12.287777999999999</v>
      </c>
      <c r="V7982">
        <v>8908.6388879999995</v>
      </c>
      <c r="W7982">
        <v>0</v>
      </c>
      <c r="X7982">
        <v>0</v>
      </c>
      <c r="Y7982">
        <v>0</v>
      </c>
      <c r="Z7982">
        <v>0</v>
      </c>
    </row>
    <row r="7983" spans="1:26" x14ac:dyDescent="0.3">
      <c r="A7983">
        <v>2780913</v>
      </c>
      <c r="B7983">
        <v>1</v>
      </c>
      <c r="C7983" t="s">
        <v>77</v>
      </c>
      <c r="D7983" t="s">
        <v>115</v>
      </c>
      <c r="E7983" t="s">
        <v>158</v>
      </c>
      <c r="F7983" t="s">
        <v>21719</v>
      </c>
      <c r="G7983" t="s">
        <v>348</v>
      </c>
      <c r="H7983" t="s">
        <v>47</v>
      </c>
      <c r="I7983" t="s">
        <v>129</v>
      </c>
      <c r="J7983" t="s">
        <v>130</v>
      </c>
      <c r="K7983" t="s">
        <v>142</v>
      </c>
      <c r="L7983" t="s">
        <v>21720</v>
      </c>
      <c r="M7983" t="s">
        <v>21721</v>
      </c>
      <c r="N7983">
        <v>2.0019444439999998</v>
      </c>
      <c r="O7983">
        <v>0</v>
      </c>
      <c r="P7983">
        <v>0</v>
      </c>
      <c r="Q7983">
        <v>0</v>
      </c>
      <c r="R7983">
        <v>0</v>
      </c>
      <c r="S7983">
        <v>1</v>
      </c>
      <c r="T7983">
        <v>719</v>
      </c>
      <c r="U7983">
        <v>0</v>
      </c>
      <c r="V7983">
        <v>0</v>
      </c>
      <c r="W7983">
        <v>0</v>
      </c>
      <c r="X7983">
        <v>0</v>
      </c>
      <c r="Y7983">
        <v>2.0019439999999999</v>
      </c>
      <c r="Z7983">
        <v>1439.3980550000001</v>
      </c>
    </row>
    <row r="7984" spans="1:26" x14ac:dyDescent="0.3">
      <c r="A7984">
        <v>2780919</v>
      </c>
      <c r="B7984">
        <v>1</v>
      </c>
      <c r="C7984" t="s">
        <v>77</v>
      </c>
      <c r="D7984" t="s">
        <v>108</v>
      </c>
      <c r="E7984" t="s">
        <v>158</v>
      </c>
      <c r="F7984" t="s">
        <v>21722</v>
      </c>
      <c r="G7984" t="s">
        <v>199</v>
      </c>
      <c r="H7984" t="s">
        <v>47</v>
      </c>
      <c r="I7984" t="s">
        <v>339</v>
      </c>
      <c r="J7984" t="s">
        <v>130</v>
      </c>
      <c r="K7984" t="s">
        <v>131</v>
      </c>
      <c r="L7984" t="s">
        <v>21723</v>
      </c>
      <c r="M7984" t="s">
        <v>21724</v>
      </c>
      <c r="N7984">
        <v>8.3333330000000001E-3</v>
      </c>
      <c r="O7984">
        <v>11</v>
      </c>
      <c r="P7984">
        <v>357</v>
      </c>
      <c r="Q7984">
        <v>14</v>
      </c>
      <c r="R7984">
        <v>0</v>
      </c>
      <c r="S7984">
        <v>13</v>
      </c>
      <c r="T7984">
        <v>638</v>
      </c>
      <c r="U7984">
        <v>9.1666999999999998E-2</v>
      </c>
      <c r="V7984">
        <v>2.9750000000000001</v>
      </c>
      <c r="W7984">
        <v>0.11666700000000001</v>
      </c>
      <c r="X7984">
        <v>0</v>
      </c>
      <c r="Y7984">
        <v>0.108333</v>
      </c>
      <c r="Z7984">
        <v>5.3166659999999997</v>
      </c>
    </row>
    <row r="7985" spans="1:26" x14ac:dyDescent="0.3">
      <c r="A7985">
        <v>2780922</v>
      </c>
      <c r="B7985">
        <v>1</v>
      </c>
      <c r="C7985" t="s">
        <v>76</v>
      </c>
      <c r="D7985" t="s">
        <v>84</v>
      </c>
      <c r="E7985" t="s">
        <v>163</v>
      </c>
      <c r="F7985" t="s">
        <v>21725</v>
      </c>
      <c r="G7985" t="s">
        <v>264</v>
      </c>
      <c r="H7985" t="s">
        <v>47</v>
      </c>
      <c r="I7985" t="s">
        <v>129</v>
      </c>
      <c r="J7985" t="s">
        <v>130</v>
      </c>
      <c r="K7985" t="s">
        <v>131</v>
      </c>
      <c r="L7985" t="s">
        <v>21726</v>
      </c>
      <c r="M7985" t="s">
        <v>21727</v>
      </c>
      <c r="N7985">
        <v>3.5433333330000001</v>
      </c>
      <c r="O7985">
        <v>1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3.5433330000000001</v>
      </c>
      <c r="V7985">
        <v>0</v>
      </c>
      <c r="W7985">
        <v>0</v>
      </c>
      <c r="X7985">
        <v>0</v>
      </c>
      <c r="Y7985">
        <v>0</v>
      </c>
      <c r="Z7985">
        <v>0</v>
      </c>
    </row>
    <row r="7986" spans="1:26" x14ac:dyDescent="0.3">
      <c r="A7986">
        <v>2780921</v>
      </c>
      <c r="B7986">
        <v>1</v>
      </c>
      <c r="C7986" t="s">
        <v>76</v>
      </c>
      <c r="D7986" t="s">
        <v>91</v>
      </c>
      <c r="E7986" t="s">
        <v>222</v>
      </c>
      <c r="F7986" t="s">
        <v>21728</v>
      </c>
      <c r="G7986" t="s">
        <v>199</v>
      </c>
      <c r="H7986" t="s">
        <v>47</v>
      </c>
      <c r="I7986" t="s">
        <v>129</v>
      </c>
      <c r="J7986" t="s">
        <v>130</v>
      </c>
      <c r="K7986" t="s">
        <v>131</v>
      </c>
      <c r="L7986" t="s">
        <v>21729</v>
      </c>
      <c r="M7986" t="s">
        <v>21730</v>
      </c>
      <c r="N7986">
        <v>0.22166666600000001</v>
      </c>
      <c r="O7986">
        <v>12</v>
      </c>
      <c r="P7986">
        <v>113</v>
      </c>
      <c r="Q7986">
        <v>0</v>
      </c>
      <c r="R7986">
        <v>0</v>
      </c>
      <c r="S7986">
        <v>0</v>
      </c>
      <c r="T7986">
        <v>0</v>
      </c>
      <c r="U7986">
        <v>2.66</v>
      </c>
      <c r="V7986">
        <v>25.048333</v>
      </c>
      <c r="W7986">
        <v>0</v>
      </c>
      <c r="X7986">
        <v>0</v>
      </c>
      <c r="Y7986">
        <v>0</v>
      </c>
      <c r="Z7986">
        <v>0</v>
      </c>
    </row>
    <row r="7987" spans="1:26" x14ac:dyDescent="0.3">
      <c r="A7987">
        <v>2780923</v>
      </c>
      <c r="B7987">
        <v>1</v>
      </c>
      <c r="C7987" t="s">
        <v>76</v>
      </c>
      <c r="D7987" t="s">
        <v>88</v>
      </c>
      <c r="E7987" t="s">
        <v>163</v>
      </c>
      <c r="F7987" t="s">
        <v>21731</v>
      </c>
      <c r="G7987" t="s">
        <v>1072</v>
      </c>
      <c r="H7987" t="s">
        <v>47</v>
      </c>
      <c r="I7987" t="s">
        <v>129</v>
      </c>
      <c r="J7987" t="s">
        <v>130</v>
      </c>
      <c r="K7987" t="s">
        <v>131</v>
      </c>
      <c r="L7987" t="s">
        <v>21732</v>
      </c>
      <c r="M7987" t="s">
        <v>21733</v>
      </c>
      <c r="N7987">
        <v>1.7366666660000001</v>
      </c>
      <c r="O7987">
        <v>0</v>
      </c>
      <c r="P7987">
        <v>175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303.91666700000002</v>
      </c>
      <c r="W7987">
        <v>0</v>
      </c>
      <c r="X7987">
        <v>0</v>
      </c>
      <c r="Y7987">
        <v>0</v>
      </c>
      <c r="Z7987">
        <v>0</v>
      </c>
    </row>
    <row r="7988" spans="1:26" x14ac:dyDescent="0.3">
      <c r="A7988">
        <v>2780926</v>
      </c>
      <c r="B7988">
        <v>1</v>
      </c>
      <c r="C7988" t="s">
        <v>76</v>
      </c>
      <c r="D7988" t="s">
        <v>79</v>
      </c>
      <c r="E7988" t="s">
        <v>145</v>
      </c>
      <c r="F7988" t="s">
        <v>21734</v>
      </c>
      <c r="G7988" t="s">
        <v>128</v>
      </c>
      <c r="H7988" t="s">
        <v>46</v>
      </c>
      <c r="I7988" t="s">
        <v>129</v>
      </c>
      <c r="J7988" t="s">
        <v>130</v>
      </c>
      <c r="K7988" t="s">
        <v>131</v>
      </c>
      <c r="L7988" t="s">
        <v>21735</v>
      </c>
      <c r="M7988" t="s">
        <v>21736</v>
      </c>
      <c r="N7988">
        <v>1.339722222</v>
      </c>
      <c r="O7988">
        <v>0</v>
      </c>
      <c r="P7988">
        <v>213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285.36083300000001</v>
      </c>
      <c r="W7988">
        <v>0</v>
      </c>
      <c r="X7988">
        <v>0</v>
      </c>
      <c r="Y7988">
        <v>0</v>
      </c>
      <c r="Z7988">
        <v>0</v>
      </c>
    </row>
    <row r="7989" spans="1:26" x14ac:dyDescent="0.3">
      <c r="A7989">
        <v>2780940</v>
      </c>
      <c r="B7989">
        <v>1</v>
      </c>
      <c r="C7989" t="s">
        <v>77</v>
      </c>
      <c r="D7989" t="s">
        <v>109</v>
      </c>
      <c r="E7989" t="s">
        <v>167</v>
      </c>
      <c r="F7989" t="s">
        <v>21737</v>
      </c>
      <c r="G7989" t="s">
        <v>195</v>
      </c>
      <c r="H7989" t="s">
        <v>46</v>
      </c>
      <c r="I7989" t="s">
        <v>129</v>
      </c>
      <c r="J7989" t="s">
        <v>130</v>
      </c>
      <c r="K7989" t="s">
        <v>131</v>
      </c>
      <c r="L7989" t="s">
        <v>21738</v>
      </c>
      <c r="M7989" t="s">
        <v>21739</v>
      </c>
      <c r="N7989">
        <v>1.371388888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4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5.4855559999999999</v>
      </c>
    </row>
    <row r="7990" spans="1:26" x14ac:dyDescent="0.3">
      <c r="A7990">
        <v>2780931</v>
      </c>
      <c r="B7990">
        <v>1</v>
      </c>
      <c r="C7990" t="s">
        <v>76</v>
      </c>
      <c r="D7990" t="s">
        <v>92</v>
      </c>
      <c r="E7990" t="s">
        <v>153</v>
      </c>
      <c r="F7990" t="s">
        <v>4005</v>
      </c>
      <c r="G7990" t="s">
        <v>155</v>
      </c>
      <c r="H7990" t="s">
        <v>46</v>
      </c>
      <c r="I7990" t="s">
        <v>129</v>
      </c>
      <c r="J7990" t="s">
        <v>130</v>
      </c>
      <c r="K7990" t="s">
        <v>131</v>
      </c>
      <c r="L7990" t="s">
        <v>21740</v>
      </c>
      <c r="M7990" t="s">
        <v>21741</v>
      </c>
      <c r="N7990">
        <v>4.4800000000000004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2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8.9600000000000009</v>
      </c>
    </row>
    <row r="7991" spans="1:26" x14ac:dyDescent="0.3">
      <c r="A7991">
        <v>2780929</v>
      </c>
      <c r="B7991">
        <v>1</v>
      </c>
      <c r="C7991" t="s">
        <v>77</v>
      </c>
      <c r="D7991" t="s">
        <v>124</v>
      </c>
      <c r="E7991" t="s">
        <v>153</v>
      </c>
      <c r="F7991" t="s">
        <v>21742</v>
      </c>
      <c r="G7991" t="s">
        <v>206</v>
      </c>
      <c r="H7991" t="s">
        <v>46</v>
      </c>
      <c r="I7991" t="s">
        <v>129</v>
      </c>
      <c r="J7991" t="s">
        <v>130</v>
      </c>
      <c r="K7991" t="s">
        <v>131</v>
      </c>
      <c r="L7991" t="s">
        <v>21743</v>
      </c>
      <c r="M7991" t="s">
        <v>21744</v>
      </c>
      <c r="N7991">
        <v>0.57805555500000005</v>
      </c>
      <c r="O7991">
        <v>0</v>
      </c>
      <c r="P7991">
        <v>103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59.539721999999998</v>
      </c>
      <c r="W7991">
        <v>0</v>
      </c>
      <c r="X7991">
        <v>0</v>
      </c>
      <c r="Y7991">
        <v>0</v>
      </c>
      <c r="Z7991">
        <v>0</v>
      </c>
    </row>
    <row r="7992" spans="1:26" x14ac:dyDescent="0.3">
      <c r="A7992">
        <v>2780933</v>
      </c>
      <c r="B7992">
        <v>1</v>
      </c>
      <c r="C7992" t="s">
        <v>77</v>
      </c>
      <c r="D7992" t="s">
        <v>110</v>
      </c>
      <c r="E7992" t="s">
        <v>222</v>
      </c>
      <c r="F7992" t="s">
        <v>21745</v>
      </c>
      <c r="G7992" t="s">
        <v>199</v>
      </c>
      <c r="H7992" t="s">
        <v>47</v>
      </c>
      <c r="I7992" t="s">
        <v>129</v>
      </c>
      <c r="J7992" t="s">
        <v>130</v>
      </c>
      <c r="K7992" t="s">
        <v>131</v>
      </c>
      <c r="L7992" t="s">
        <v>21746</v>
      </c>
      <c r="M7992" t="s">
        <v>21747</v>
      </c>
      <c r="N7992">
        <v>8.4166666000000001E-2</v>
      </c>
      <c r="O7992">
        <v>0</v>
      </c>
      <c r="P7992">
        <v>0</v>
      </c>
      <c r="Q7992">
        <v>0</v>
      </c>
      <c r="R7992">
        <v>0</v>
      </c>
      <c r="S7992">
        <v>16</v>
      </c>
      <c r="T7992">
        <v>906</v>
      </c>
      <c r="U7992">
        <v>0</v>
      </c>
      <c r="V7992">
        <v>0</v>
      </c>
      <c r="W7992">
        <v>0</v>
      </c>
      <c r="X7992">
        <v>0</v>
      </c>
      <c r="Y7992">
        <v>1.3466670000000001</v>
      </c>
      <c r="Z7992">
        <v>76.254998999999998</v>
      </c>
    </row>
    <row r="7993" spans="1:26" x14ac:dyDescent="0.3">
      <c r="A7993">
        <v>2780943</v>
      </c>
      <c r="B7993">
        <v>1</v>
      </c>
      <c r="C7993" t="s">
        <v>77</v>
      </c>
      <c r="D7993" t="s">
        <v>119</v>
      </c>
      <c r="E7993" t="s">
        <v>167</v>
      </c>
      <c r="F7993" t="s">
        <v>4934</v>
      </c>
      <c r="G7993" t="s">
        <v>348</v>
      </c>
      <c r="H7993" t="s">
        <v>46</v>
      </c>
      <c r="I7993" t="s">
        <v>129</v>
      </c>
      <c r="J7993" t="s">
        <v>130</v>
      </c>
      <c r="K7993" t="s">
        <v>142</v>
      </c>
      <c r="L7993" t="s">
        <v>21748</v>
      </c>
      <c r="M7993" t="s">
        <v>21749</v>
      </c>
      <c r="N7993">
        <v>6.3044444439999996</v>
      </c>
      <c r="O7993">
        <v>0</v>
      </c>
      <c r="P7993">
        <v>218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1374.3688890000001</v>
      </c>
      <c r="W7993">
        <v>0</v>
      </c>
      <c r="X7993">
        <v>0</v>
      </c>
      <c r="Y7993">
        <v>0</v>
      </c>
      <c r="Z7993">
        <v>0</v>
      </c>
    </row>
    <row r="7994" spans="1:26" x14ac:dyDescent="0.3">
      <c r="A7994">
        <v>2780936</v>
      </c>
      <c r="B7994">
        <v>1</v>
      </c>
      <c r="C7994" t="s">
        <v>76</v>
      </c>
      <c r="D7994" t="s">
        <v>91</v>
      </c>
      <c r="E7994" t="s">
        <v>163</v>
      </c>
      <c r="F7994" t="s">
        <v>21750</v>
      </c>
      <c r="G7994" t="s">
        <v>264</v>
      </c>
      <c r="H7994" t="s">
        <v>47</v>
      </c>
      <c r="I7994" t="s">
        <v>129</v>
      </c>
      <c r="J7994" t="s">
        <v>130</v>
      </c>
      <c r="K7994" t="s">
        <v>131</v>
      </c>
      <c r="L7994" t="s">
        <v>21751</v>
      </c>
      <c r="M7994" t="s">
        <v>21752</v>
      </c>
      <c r="N7994">
        <v>1.2891666660000001</v>
      </c>
      <c r="O7994">
        <v>14</v>
      </c>
      <c r="P7994">
        <v>135</v>
      </c>
      <c r="Q7994">
        <v>0</v>
      </c>
      <c r="R7994">
        <v>0</v>
      </c>
      <c r="S7994">
        <v>0</v>
      </c>
      <c r="T7994">
        <v>0</v>
      </c>
      <c r="U7994">
        <v>18.048333</v>
      </c>
      <c r="V7994">
        <v>174.03749999999999</v>
      </c>
      <c r="W7994">
        <v>0</v>
      </c>
      <c r="X7994">
        <v>0</v>
      </c>
      <c r="Y7994">
        <v>0</v>
      </c>
      <c r="Z7994">
        <v>0</v>
      </c>
    </row>
    <row r="7995" spans="1:26" x14ac:dyDescent="0.3">
      <c r="A7995">
        <v>2780938</v>
      </c>
      <c r="B7995">
        <v>1</v>
      </c>
      <c r="C7995" t="s">
        <v>77</v>
      </c>
      <c r="D7995" t="s">
        <v>114</v>
      </c>
      <c r="E7995" t="s">
        <v>158</v>
      </c>
      <c r="F7995" t="s">
        <v>21753</v>
      </c>
      <c r="G7995" t="s">
        <v>199</v>
      </c>
      <c r="H7995" t="s">
        <v>47</v>
      </c>
      <c r="I7995" t="s">
        <v>129</v>
      </c>
      <c r="J7995" t="s">
        <v>130</v>
      </c>
      <c r="K7995" t="s">
        <v>131</v>
      </c>
      <c r="L7995" t="s">
        <v>21754</v>
      </c>
      <c r="M7995" t="s">
        <v>21755</v>
      </c>
      <c r="N7995">
        <v>0.380833333</v>
      </c>
      <c r="O7995">
        <v>390</v>
      </c>
      <c r="P7995">
        <v>6253</v>
      </c>
      <c r="Q7995">
        <v>0</v>
      </c>
      <c r="R7995">
        <v>0</v>
      </c>
      <c r="S7995">
        <v>107</v>
      </c>
      <c r="T7995">
        <v>3171</v>
      </c>
      <c r="U7995">
        <v>148.52500000000001</v>
      </c>
      <c r="V7995">
        <v>2381.3508310000002</v>
      </c>
      <c r="W7995">
        <v>0</v>
      </c>
      <c r="X7995">
        <v>0</v>
      </c>
      <c r="Y7995">
        <v>40.749167</v>
      </c>
      <c r="Z7995">
        <v>1207.6224990000001</v>
      </c>
    </row>
    <row r="7996" spans="1:26" x14ac:dyDescent="0.3">
      <c r="A7996">
        <v>2780942</v>
      </c>
      <c r="B7996">
        <v>1</v>
      </c>
      <c r="C7996" t="s">
        <v>76</v>
      </c>
      <c r="D7996" t="s">
        <v>84</v>
      </c>
      <c r="E7996" t="s">
        <v>167</v>
      </c>
      <c r="F7996" t="s">
        <v>21756</v>
      </c>
      <c r="G7996" t="s">
        <v>135</v>
      </c>
      <c r="H7996" t="s">
        <v>46</v>
      </c>
      <c r="I7996" t="s">
        <v>129</v>
      </c>
      <c r="J7996" t="s">
        <v>130</v>
      </c>
      <c r="K7996" t="s">
        <v>131</v>
      </c>
      <c r="L7996" t="s">
        <v>21757</v>
      </c>
      <c r="M7996" t="s">
        <v>21758</v>
      </c>
      <c r="N7996">
        <v>4.2013888880000003</v>
      </c>
      <c r="O7996">
        <v>0</v>
      </c>
      <c r="P7996">
        <v>823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3457.7430549999999</v>
      </c>
      <c r="W7996">
        <v>0</v>
      </c>
      <c r="X7996">
        <v>0</v>
      </c>
      <c r="Y7996">
        <v>0</v>
      </c>
      <c r="Z7996">
        <v>0</v>
      </c>
    </row>
    <row r="7997" spans="1:26" x14ac:dyDescent="0.3">
      <c r="A7997">
        <v>2780947</v>
      </c>
      <c r="B7997">
        <v>1</v>
      </c>
      <c r="C7997" t="s">
        <v>76</v>
      </c>
      <c r="D7997" t="s">
        <v>92</v>
      </c>
      <c r="E7997" t="s">
        <v>153</v>
      </c>
      <c r="F7997" t="s">
        <v>21759</v>
      </c>
      <c r="G7997" t="s">
        <v>155</v>
      </c>
      <c r="H7997" t="s">
        <v>46</v>
      </c>
      <c r="I7997" t="s">
        <v>129</v>
      </c>
      <c r="J7997" t="s">
        <v>130</v>
      </c>
      <c r="K7997" t="s">
        <v>131</v>
      </c>
      <c r="L7997" t="s">
        <v>21760</v>
      </c>
      <c r="M7997" t="s">
        <v>21761</v>
      </c>
      <c r="N7997">
        <v>1.565555555</v>
      </c>
      <c r="O7997">
        <v>0</v>
      </c>
      <c r="P7997">
        <v>0</v>
      </c>
      <c r="Q7997">
        <v>0</v>
      </c>
      <c r="R7997">
        <v>1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1.5655559999999999</v>
      </c>
      <c r="Y7997">
        <v>0</v>
      </c>
      <c r="Z7997">
        <v>0</v>
      </c>
    </row>
    <row r="7998" spans="1:26" x14ac:dyDescent="0.3">
      <c r="A7998">
        <v>2780946</v>
      </c>
      <c r="B7998">
        <v>1</v>
      </c>
      <c r="C7998" t="s">
        <v>76</v>
      </c>
      <c r="D7998" t="s">
        <v>78</v>
      </c>
      <c r="E7998" t="s">
        <v>153</v>
      </c>
      <c r="F7998" t="s">
        <v>13168</v>
      </c>
      <c r="G7998" t="s">
        <v>206</v>
      </c>
      <c r="H7998" t="s">
        <v>46</v>
      </c>
      <c r="I7998" t="s">
        <v>129</v>
      </c>
      <c r="J7998" t="s">
        <v>130</v>
      </c>
      <c r="K7998" t="s">
        <v>131</v>
      </c>
      <c r="L7998" t="s">
        <v>21762</v>
      </c>
      <c r="M7998" t="s">
        <v>21763</v>
      </c>
      <c r="N7998">
        <v>1.605277777</v>
      </c>
      <c r="O7998">
        <v>0</v>
      </c>
      <c r="P7998">
        <v>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1.605278</v>
      </c>
      <c r="W7998">
        <v>0</v>
      </c>
      <c r="X7998">
        <v>0</v>
      </c>
      <c r="Y7998">
        <v>0</v>
      </c>
      <c r="Z7998">
        <v>0</v>
      </c>
    </row>
    <row r="7999" spans="1:26" x14ac:dyDescent="0.3">
      <c r="A7999">
        <v>2780945</v>
      </c>
      <c r="B7999">
        <v>1</v>
      </c>
      <c r="C7999" t="s">
        <v>77</v>
      </c>
      <c r="D7999" t="s">
        <v>111</v>
      </c>
      <c r="E7999" t="s">
        <v>158</v>
      </c>
      <c r="F7999" t="s">
        <v>21764</v>
      </c>
      <c r="G7999" t="s">
        <v>199</v>
      </c>
      <c r="H7999" t="s">
        <v>47</v>
      </c>
      <c r="I7999" t="s">
        <v>129</v>
      </c>
      <c r="J7999" t="s">
        <v>130</v>
      </c>
      <c r="K7999" t="s">
        <v>131</v>
      </c>
      <c r="L7999" t="s">
        <v>21765</v>
      </c>
      <c r="M7999" t="s">
        <v>21766</v>
      </c>
      <c r="N7999">
        <v>6.9444443999999994E-2</v>
      </c>
      <c r="O7999">
        <v>0</v>
      </c>
      <c r="P7999">
        <v>0</v>
      </c>
      <c r="Q7999">
        <v>0</v>
      </c>
      <c r="R7999">
        <v>0</v>
      </c>
      <c r="S7999">
        <v>9</v>
      </c>
      <c r="T7999">
        <v>549</v>
      </c>
      <c r="U7999">
        <v>0</v>
      </c>
      <c r="V7999">
        <v>0</v>
      </c>
      <c r="W7999">
        <v>0</v>
      </c>
      <c r="X7999">
        <v>0</v>
      </c>
      <c r="Y7999">
        <v>0.625</v>
      </c>
      <c r="Z7999">
        <v>38.125</v>
      </c>
    </row>
    <row r="8000" spans="1:26" x14ac:dyDescent="0.3">
      <c r="A8000">
        <v>2780955</v>
      </c>
      <c r="B8000">
        <v>1</v>
      </c>
      <c r="C8000" t="s">
        <v>76</v>
      </c>
      <c r="D8000" t="s">
        <v>89</v>
      </c>
      <c r="E8000" t="s">
        <v>126</v>
      </c>
      <c r="F8000" t="s">
        <v>21767</v>
      </c>
      <c r="G8000" t="s">
        <v>578</v>
      </c>
      <c r="H8000" t="s">
        <v>46</v>
      </c>
      <c r="I8000" t="s">
        <v>129</v>
      </c>
      <c r="J8000" t="s">
        <v>15</v>
      </c>
      <c r="K8000" t="s">
        <v>131</v>
      </c>
      <c r="L8000" t="s">
        <v>21768</v>
      </c>
      <c r="M8000" t="s">
        <v>21769</v>
      </c>
      <c r="N8000">
        <v>3.0252777769999999</v>
      </c>
      <c r="O8000">
        <v>0</v>
      </c>
      <c r="P8000">
        <v>81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245.04750000000001</v>
      </c>
      <c r="W8000">
        <v>0</v>
      </c>
      <c r="X8000">
        <v>0</v>
      </c>
      <c r="Y8000">
        <v>0</v>
      </c>
      <c r="Z8000">
        <v>0</v>
      </c>
    </row>
    <row r="8001" spans="1:26" x14ac:dyDescent="0.3">
      <c r="A8001">
        <v>2780954</v>
      </c>
      <c r="B8001">
        <v>1</v>
      </c>
      <c r="C8001" t="s">
        <v>77</v>
      </c>
      <c r="D8001" t="s">
        <v>124</v>
      </c>
      <c r="E8001" t="s">
        <v>167</v>
      </c>
      <c r="F8001" t="s">
        <v>8326</v>
      </c>
      <c r="G8001" t="s">
        <v>195</v>
      </c>
      <c r="H8001" t="s">
        <v>46</v>
      </c>
      <c r="I8001" t="s">
        <v>129</v>
      </c>
      <c r="J8001" t="s">
        <v>130</v>
      </c>
      <c r="K8001" t="s">
        <v>131</v>
      </c>
      <c r="L8001" t="s">
        <v>21770</v>
      </c>
      <c r="M8001" t="s">
        <v>21771</v>
      </c>
      <c r="N8001">
        <v>0.66027777700000001</v>
      </c>
      <c r="O8001">
        <v>0</v>
      </c>
      <c r="P8001">
        <v>34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22.449444</v>
      </c>
      <c r="W8001">
        <v>0</v>
      </c>
      <c r="X8001">
        <v>0</v>
      </c>
      <c r="Y8001">
        <v>0</v>
      </c>
      <c r="Z8001">
        <v>0</v>
      </c>
    </row>
    <row r="8002" spans="1:26" x14ac:dyDescent="0.3">
      <c r="A8002">
        <v>2780960</v>
      </c>
      <c r="B8002">
        <v>1</v>
      </c>
      <c r="C8002" t="s">
        <v>76</v>
      </c>
      <c r="D8002" t="s">
        <v>86</v>
      </c>
      <c r="E8002" t="s">
        <v>153</v>
      </c>
      <c r="F8002" t="s">
        <v>21772</v>
      </c>
      <c r="G8002" t="s">
        <v>249</v>
      </c>
      <c r="H8002" t="s">
        <v>46</v>
      </c>
      <c r="I8002" t="s">
        <v>129</v>
      </c>
      <c r="J8002" t="s">
        <v>130</v>
      </c>
      <c r="K8002" t="s">
        <v>131</v>
      </c>
      <c r="L8002" t="s">
        <v>21773</v>
      </c>
      <c r="M8002" t="s">
        <v>21774</v>
      </c>
      <c r="N8002">
        <v>1.5666666659999999</v>
      </c>
      <c r="O8002">
        <v>0</v>
      </c>
      <c r="P8002">
        <v>3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4.7</v>
      </c>
      <c r="W8002">
        <v>0</v>
      </c>
      <c r="X8002">
        <v>0</v>
      </c>
      <c r="Y8002">
        <v>0</v>
      </c>
      <c r="Z8002">
        <v>0</v>
      </c>
    </row>
    <row r="8003" spans="1:26" x14ac:dyDescent="0.3">
      <c r="A8003">
        <v>2780965</v>
      </c>
      <c r="B8003">
        <v>1</v>
      </c>
      <c r="C8003" t="s">
        <v>77</v>
      </c>
      <c r="D8003" t="s">
        <v>111</v>
      </c>
      <c r="E8003" t="s">
        <v>163</v>
      </c>
      <c r="F8003" t="s">
        <v>9778</v>
      </c>
      <c r="G8003" t="s">
        <v>199</v>
      </c>
      <c r="H8003" t="s">
        <v>47</v>
      </c>
      <c r="I8003" t="s">
        <v>339</v>
      </c>
      <c r="J8003" t="s">
        <v>130</v>
      </c>
      <c r="K8003" t="s">
        <v>131</v>
      </c>
      <c r="L8003" t="s">
        <v>21775</v>
      </c>
      <c r="M8003" t="s">
        <v>21776</v>
      </c>
      <c r="N8003">
        <v>8.3333330000000001E-3</v>
      </c>
      <c r="O8003">
        <v>0</v>
      </c>
      <c r="P8003">
        <v>0</v>
      </c>
      <c r="Q8003">
        <v>6</v>
      </c>
      <c r="R8003">
        <v>350</v>
      </c>
      <c r="S8003">
        <v>5</v>
      </c>
      <c r="T8003">
        <v>182</v>
      </c>
      <c r="U8003">
        <v>0</v>
      </c>
      <c r="V8003">
        <v>0</v>
      </c>
      <c r="W8003">
        <v>0.05</v>
      </c>
      <c r="X8003">
        <v>2.9166669999999999</v>
      </c>
      <c r="Y8003">
        <v>4.1667000000000003E-2</v>
      </c>
      <c r="Z8003">
        <v>1.516667</v>
      </c>
    </row>
    <row r="8004" spans="1:26" x14ac:dyDescent="0.3">
      <c r="A8004">
        <v>2780969</v>
      </c>
      <c r="B8004">
        <v>1</v>
      </c>
      <c r="C8004" t="s">
        <v>76</v>
      </c>
      <c r="D8004" t="s">
        <v>99</v>
      </c>
      <c r="E8004" t="s">
        <v>126</v>
      </c>
      <c r="F8004" t="s">
        <v>21777</v>
      </c>
      <c r="G8004" t="s">
        <v>277</v>
      </c>
      <c r="H8004" t="s">
        <v>46</v>
      </c>
      <c r="I8004" t="s">
        <v>129</v>
      </c>
      <c r="J8004" t="s">
        <v>130</v>
      </c>
      <c r="K8004" t="s">
        <v>131</v>
      </c>
      <c r="L8004" t="s">
        <v>21778</v>
      </c>
      <c r="M8004" t="s">
        <v>21779</v>
      </c>
      <c r="N8004">
        <v>0.83194444400000001</v>
      </c>
      <c r="O8004">
        <v>0</v>
      </c>
      <c r="P8004">
        <v>174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144.75833299999999</v>
      </c>
      <c r="W8004">
        <v>0</v>
      </c>
      <c r="X8004">
        <v>0</v>
      </c>
      <c r="Y8004">
        <v>0</v>
      </c>
      <c r="Z8004">
        <v>0</v>
      </c>
    </row>
    <row r="8005" spans="1:26" x14ac:dyDescent="0.3">
      <c r="A8005">
        <v>2780970</v>
      </c>
      <c r="B8005">
        <v>1</v>
      </c>
      <c r="C8005" t="s">
        <v>77</v>
      </c>
      <c r="D8005" t="s">
        <v>114</v>
      </c>
      <c r="E8005" t="s">
        <v>158</v>
      </c>
      <c r="F8005" t="s">
        <v>20807</v>
      </c>
      <c r="G8005" t="s">
        <v>199</v>
      </c>
      <c r="H8005" t="s">
        <v>47</v>
      </c>
      <c r="I8005" t="s">
        <v>129</v>
      </c>
      <c r="J8005" t="s">
        <v>130</v>
      </c>
      <c r="K8005" t="s">
        <v>131</v>
      </c>
      <c r="L8005" t="s">
        <v>21780</v>
      </c>
      <c r="M8005" t="s">
        <v>21781</v>
      </c>
      <c r="N8005">
        <v>0.39722222200000001</v>
      </c>
      <c r="O8005">
        <v>28</v>
      </c>
      <c r="P8005">
        <v>728</v>
      </c>
      <c r="Q8005">
        <v>0</v>
      </c>
      <c r="R8005">
        <v>0</v>
      </c>
      <c r="S8005">
        <v>0</v>
      </c>
      <c r="T8005">
        <v>0</v>
      </c>
      <c r="U8005">
        <v>11.122222000000001</v>
      </c>
      <c r="V8005">
        <v>289.17777799999999</v>
      </c>
      <c r="W8005">
        <v>0</v>
      </c>
      <c r="X8005">
        <v>0</v>
      </c>
      <c r="Y8005">
        <v>0</v>
      </c>
      <c r="Z8005">
        <v>0</v>
      </c>
    </row>
    <row r="8006" spans="1:26" x14ac:dyDescent="0.3">
      <c r="A8006">
        <v>2780986</v>
      </c>
      <c r="B8006">
        <v>1</v>
      </c>
      <c r="C8006" t="s">
        <v>77</v>
      </c>
      <c r="D8006" t="s">
        <v>108</v>
      </c>
      <c r="E8006" t="s">
        <v>126</v>
      </c>
      <c r="F8006" t="s">
        <v>21782</v>
      </c>
      <c r="G8006" t="s">
        <v>128</v>
      </c>
      <c r="H8006" t="s">
        <v>46</v>
      </c>
      <c r="I8006" t="s">
        <v>129</v>
      </c>
      <c r="J8006" t="s">
        <v>130</v>
      </c>
      <c r="K8006" t="s">
        <v>131</v>
      </c>
      <c r="L8006" t="s">
        <v>21783</v>
      </c>
      <c r="M8006" t="s">
        <v>21784</v>
      </c>
      <c r="N8006">
        <v>1.6497222220000001</v>
      </c>
      <c r="O8006">
        <v>0</v>
      </c>
      <c r="P8006">
        <v>38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62.689444000000002</v>
      </c>
      <c r="W8006">
        <v>0</v>
      </c>
      <c r="X8006">
        <v>0</v>
      </c>
      <c r="Y8006">
        <v>0</v>
      </c>
      <c r="Z8006">
        <v>0</v>
      </c>
    </row>
    <row r="8007" spans="1:26" x14ac:dyDescent="0.3">
      <c r="A8007">
        <v>2780974</v>
      </c>
      <c r="B8007">
        <v>1</v>
      </c>
      <c r="C8007" t="s">
        <v>76</v>
      </c>
      <c r="D8007" t="s">
        <v>102</v>
      </c>
      <c r="E8007" t="s">
        <v>222</v>
      </c>
      <c r="F8007" t="s">
        <v>4152</v>
      </c>
      <c r="G8007" t="s">
        <v>199</v>
      </c>
      <c r="H8007" t="s">
        <v>47</v>
      </c>
      <c r="I8007" t="s">
        <v>129</v>
      </c>
      <c r="J8007" t="s">
        <v>130</v>
      </c>
      <c r="K8007" t="s">
        <v>131</v>
      </c>
      <c r="L8007" t="s">
        <v>21785</v>
      </c>
      <c r="M8007" t="s">
        <v>21786</v>
      </c>
      <c r="N8007">
        <v>0.30083333299999998</v>
      </c>
      <c r="O8007">
        <v>97</v>
      </c>
      <c r="P8007">
        <v>408</v>
      </c>
      <c r="Q8007">
        <v>0</v>
      </c>
      <c r="R8007">
        <v>0</v>
      </c>
      <c r="S8007">
        <v>0</v>
      </c>
      <c r="T8007">
        <v>0</v>
      </c>
      <c r="U8007">
        <v>29.180833</v>
      </c>
      <c r="V8007">
        <v>122.74</v>
      </c>
      <c r="W8007">
        <v>0</v>
      </c>
      <c r="X8007">
        <v>0</v>
      </c>
      <c r="Y8007">
        <v>0</v>
      </c>
      <c r="Z8007">
        <v>0</v>
      </c>
    </row>
    <row r="8008" spans="1:26" x14ac:dyDescent="0.3">
      <c r="A8008">
        <v>2780978</v>
      </c>
      <c r="B8008">
        <v>1</v>
      </c>
      <c r="C8008" t="s">
        <v>77</v>
      </c>
      <c r="D8008" t="s">
        <v>111</v>
      </c>
      <c r="E8008" t="s">
        <v>163</v>
      </c>
      <c r="F8008" t="s">
        <v>21787</v>
      </c>
      <c r="G8008" t="s">
        <v>187</v>
      </c>
      <c r="H8008" t="s">
        <v>47</v>
      </c>
      <c r="I8008" t="s">
        <v>129</v>
      </c>
      <c r="J8008" t="s">
        <v>130</v>
      </c>
      <c r="K8008" t="s">
        <v>131</v>
      </c>
      <c r="L8008" t="s">
        <v>21788</v>
      </c>
      <c r="M8008" t="s">
        <v>21789</v>
      </c>
      <c r="N8008">
        <v>2.0325000000000002</v>
      </c>
      <c r="O8008">
        <v>0</v>
      </c>
      <c r="P8008">
        <v>0</v>
      </c>
      <c r="Q8008">
        <v>0</v>
      </c>
      <c r="R8008">
        <v>28</v>
      </c>
      <c r="S8008">
        <v>0</v>
      </c>
      <c r="T8008">
        <v>12</v>
      </c>
      <c r="U8008">
        <v>0</v>
      </c>
      <c r="V8008">
        <v>0</v>
      </c>
      <c r="W8008">
        <v>0</v>
      </c>
      <c r="X8008">
        <v>56.91</v>
      </c>
      <c r="Y8008">
        <v>0</v>
      </c>
      <c r="Z8008">
        <v>24.39</v>
      </c>
    </row>
    <row r="8009" spans="1:26" x14ac:dyDescent="0.3">
      <c r="A8009">
        <v>2780982</v>
      </c>
      <c r="B8009">
        <v>1</v>
      </c>
      <c r="C8009" t="s">
        <v>76</v>
      </c>
      <c r="D8009" t="s">
        <v>88</v>
      </c>
      <c r="E8009" t="s">
        <v>222</v>
      </c>
      <c r="F8009" t="s">
        <v>21790</v>
      </c>
      <c r="G8009" t="s">
        <v>199</v>
      </c>
      <c r="H8009" t="s">
        <v>47</v>
      </c>
      <c r="I8009" t="s">
        <v>129</v>
      </c>
      <c r="J8009" t="s">
        <v>130</v>
      </c>
      <c r="K8009" t="s">
        <v>131</v>
      </c>
      <c r="L8009" t="s">
        <v>21791</v>
      </c>
      <c r="M8009" t="s">
        <v>21792</v>
      </c>
      <c r="N8009">
        <v>7.3333333000000001E-2</v>
      </c>
      <c r="O8009">
        <v>109</v>
      </c>
      <c r="P8009">
        <v>9901</v>
      </c>
      <c r="Q8009">
        <v>0</v>
      </c>
      <c r="R8009">
        <v>0</v>
      </c>
      <c r="S8009">
        <v>0</v>
      </c>
      <c r="T8009">
        <v>0</v>
      </c>
      <c r="U8009">
        <v>7.9933329999999998</v>
      </c>
      <c r="V8009">
        <v>726.07333000000006</v>
      </c>
      <c r="W8009">
        <v>0</v>
      </c>
      <c r="X8009">
        <v>0</v>
      </c>
      <c r="Y8009">
        <v>0</v>
      </c>
      <c r="Z8009">
        <v>0</v>
      </c>
    </row>
    <row r="8010" spans="1:26" x14ac:dyDescent="0.3">
      <c r="A8010">
        <v>2780987</v>
      </c>
      <c r="B8010">
        <v>1</v>
      </c>
      <c r="C8010" t="s">
        <v>76</v>
      </c>
      <c r="D8010" t="s">
        <v>97</v>
      </c>
      <c r="E8010" t="s">
        <v>153</v>
      </c>
      <c r="F8010" t="s">
        <v>21793</v>
      </c>
      <c r="G8010" t="s">
        <v>155</v>
      </c>
      <c r="H8010" t="s">
        <v>46</v>
      </c>
      <c r="I8010" t="s">
        <v>129</v>
      </c>
      <c r="J8010" t="s">
        <v>130</v>
      </c>
      <c r="K8010" t="s">
        <v>131</v>
      </c>
      <c r="L8010" t="s">
        <v>21794</v>
      </c>
      <c r="M8010" t="s">
        <v>21795</v>
      </c>
      <c r="N8010">
        <v>3.6305555549999999</v>
      </c>
      <c r="O8010">
        <v>0</v>
      </c>
      <c r="P8010">
        <v>3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10.891667</v>
      </c>
      <c r="W8010">
        <v>0</v>
      </c>
      <c r="X8010">
        <v>0</v>
      </c>
      <c r="Y8010">
        <v>0</v>
      </c>
      <c r="Z8010">
        <v>0</v>
      </c>
    </row>
    <row r="8011" spans="1:26" x14ac:dyDescent="0.3">
      <c r="A8011">
        <v>2780984</v>
      </c>
      <c r="B8011">
        <v>1</v>
      </c>
      <c r="C8011" t="s">
        <v>76</v>
      </c>
      <c r="D8011" t="s">
        <v>97</v>
      </c>
      <c r="E8011" t="s">
        <v>163</v>
      </c>
      <c r="F8011" t="s">
        <v>21796</v>
      </c>
      <c r="G8011" t="s">
        <v>160</v>
      </c>
      <c r="H8011" t="s">
        <v>47</v>
      </c>
      <c r="I8011" t="s">
        <v>129</v>
      </c>
      <c r="J8011" t="s">
        <v>130</v>
      </c>
      <c r="K8011" t="s">
        <v>131</v>
      </c>
      <c r="L8011" t="s">
        <v>21771</v>
      </c>
      <c r="M8011" t="s">
        <v>21797</v>
      </c>
      <c r="N8011">
        <v>1.558611111</v>
      </c>
      <c r="O8011">
        <v>0</v>
      </c>
      <c r="P8011">
        <v>285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444.20416699999998</v>
      </c>
      <c r="W8011">
        <v>0</v>
      </c>
      <c r="X8011">
        <v>0</v>
      </c>
      <c r="Y8011">
        <v>0</v>
      </c>
      <c r="Z8011">
        <v>0</v>
      </c>
    </row>
    <row r="8012" spans="1:26" x14ac:dyDescent="0.3">
      <c r="A8012">
        <v>2780985</v>
      </c>
      <c r="B8012">
        <v>1</v>
      </c>
      <c r="C8012" t="s">
        <v>77</v>
      </c>
      <c r="D8012" t="s">
        <v>123</v>
      </c>
      <c r="E8012" t="s">
        <v>158</v>
      </c>
      <c r="F8012" t="s">
        <v>15841</v>
      </c>
      <c r="G8012" t="s">
        <v>199</v>
      </c>
      <c r="H8012" t="s">
        <v>47</v>
      </c>
      <c r="I8012" t="s">
        <v>129</v>
      </c>
      <c r="J8012" t="s">
        <v>130</v>
      </c>
      <c r="K8012" t="s">
        <v>131</v>
      </c>
      <c r="L8012" t="s">
        <v>21798</v>
      </c>
      <c r="M8012" t="s">
        <v>21799</v>
      </c>
      <c r="N8012">
        <v>0.96472222200000002</v>
      </c>
      <c r="O8012">
        <v>17</v>
      </c>
      <c r="P8012">
        <v>149</v>
      </c>
      <c r="Q8012">
        <v>0</v>
      </c>
      <c r="R8012">
        <v>0</v>
      </c>
      <c r="S8012">
        <v>0</v>
      </c>
      <c r="T8012">
        <v>0</v>
      </c>
      <c r="U8012">
        <v>16.400278</v>
      </c>
      <c r="V8012">
        <v>143.74361099999999</v>
      </c>
      <c r="W8012">
        <v>0</v>
      </c>
      <c r="X8012">
        <v>0</v>
      </c>
      <c r="Y8012">
        <v>0</v>
      </c>
      <c r="Z8012">
        <v>0</v>
      </c>
    </row>
    <row r="8013" spans="1:26" x14ac:dyDescent="0.3">
      <c r="A8013">
        <v>2780989</v>
      </c>
      <c r="B8013">
        <v>1</v>
      </c>
      <c r="C8013" t="s">
        <v>77</v>
      </c>
      <c r="D8013" t="s">
        <v>109</v>
      </c>
      <c r="E8013" t="s">
        <v>138</v>
      </c>
      <c r="F8013" t="s">
        <v>21800</v>
      </c>
      <c r="G8013" t="s">
        <v>199</v>
      </c>
      <c r="H8013" t="s">
        <v>47</v>
      </c>
      <c r="I8013" t="s">
        <v>129</v>
      </c>
      <c r="J8013" t="s">
        <v>130</v>
      </c>
      <c r="K8013" t="s">
        <v>131</v>
      </c>
      <c r="L8013" t="s">
        <v>21801</v>
      </c>
      <c r="M8013" t="s">
        <v>21802</v>
      </c>
      <c r="N8013">
        <v>0.181388888</v>
      </c>
      <c r="O8013">
        <v>1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0.18138899999999999</v>
      </c>
      <c r="V8013">
        <v>0</v>
      </c>
      <c r="W8013">
        <v>0</v>
      </c>
      <c r="X8013">
        <v>0</v>
      </c>
      <c r="Y8013">
        <v>0</v>
      </c>
      <c r="Z8013">
        <v>0</v>
      </c>
    </row>
    <row r="8014" spans="1:26" x14ac:dyDescent="0.3">
      <c r="A8014">
        <v>2780998</v>
      </c>
      <c r="B8014">
        <v>1</v>
      </c>
      <c r="C8014" t="s">
        <v>77</v>
      </c>
      <c r="D8014" t="s">
        <v>108</v>
      </c>
      <c r="E8014" t="s">
        <v>153</v>
      </c>
      <c r="F8014" t="s">
        <v>21803</v>
      </c>
      <c r="G8014" t="s">
        <v>160</v>
      </c>
      <c r="H8014" t="s">
        <v>46</v>
      </c>
      <c r="I8014" t="s">
        <v>129</v>
      </c>
      <c r="J8014" t="s">
        <v>130</v>
      </c>
      <c r="K8014" t="s">
        <v>131</v>
      </c>
      <c r="L8014" t="s">
        <v>21804</v>
      </c>
      <c r="M8014" t="s">
        <v>21805</v>
      </c>
      <c r="N8014">
        <v>0.30333333299999998</v>
      </c>
      <c r="O8014">
        <v>0</v>
      </c>
      <c r="P8014">
        <v>5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1.516667</v>
      </c>
      <c r="W8014">
        <v>0</v>
      </c>
      <c r="X8014">
        <v>0</v>
      </c>
      <c r="Y8014">
        <v>0</v>
      </c>
      <c r="Z8014">
        <v>0</v>
      </c>
    </row>
    <row r="8015" spans="1:26" x14ac:dyDescent="0.3">
      <c r="A8015">
        <v>2780999</v>
      </c>
      <c r="B8015">
        <v>1</v>
      </c>
      <c r="C8015" t="s">
        <v>77</v>
      </c>
      <c r="D8015" t="s">
        <v>109</v>
      </c>
      <c r="E8015" t="s">
        <v>163</v>
      </c>
      <c r="F8015" t="s">
        <v>21806</v>
      </c>
      <c r="G8015" t="s">
        <v>264</v>
      </c>
      <c r="H8015" t="s">
        <v>47</v>
      </c>
      <c r="I8015" t="s">
        <v>129</v>
      </c>
      <c r="J8015" t="s">
        <v>130</v>
      </c>
      <c r="K8015" t="s">
        <v>131</v>
      </c>
      <c r="L8015" t="s">
        <v>21807</v>
      </c>
      <c r="M8015" t="s">
        <v>21808</v>
      </c>
      <c r="N8015">
        <v>1.371111111</v>
      </c>
      <c r="O8015">
        <v>1</v>
      </c>
      <c r="P8015">
        <v>24</v>
      </c>
      <c r="Q8015">
        <v>0</v>
      </c>
      <c r="R8015">
        <v>0</v>
      </c>
      <c r="S8015">
        <v>0</v>
      </c>
      <c r="T8015">
        <v>0</v>
      </c>
      <c r="U8015">
        <v>1.371111</v>
      </c>
      <c r="V8015">
        <v>32.906666999999999</v>
      </c>
      <c r="W8015">
        <v>0</v>
      </c>
      <c r="X8015">
        <v>0</v>
      </c>
      <c r="Y8015">
        <v>0</v>
      </c>
      <c r="Z8015">
        <v>0</v>
      </c>
    </row>
    <row r="8016" spans="1:26" x14ac:dyDescent="0.3">
      <c r="A8016">
        <v>2780995</v>
      </c>
      <c r="B8016">
        <v>1</v>
      </c>
      <c r="C8016" t="s">
        <v>77</v>
      </c>
      <c r="D8016" t="s">
        <v>116</v>
      </c>
      <c r="E8016" t="s">
        <v>222</v>
      </c>
      <c r="F8016" t="s">
        <v>7335</v>
      </c>
      <c r="G8016" t="s">
        <v>199</v>
      </c>
      <c r="H8016" t="s">
        <v>47</v>
      </c>
      <c r="I8016" t="s">
        <v>129</v>
      </c>
      <c r="J8016" t="s">
        <v>130</v>
      </c>
      <c r="K8016" t="s">
        <v>131</v>
      </c>
      <c r="L8016" t="s">
        <v>21809</v>
      </c>
      <c r="M8016" t="s">
        <v>21810</v>
      </c>
      <c r="N8016">
        <v>1.0619444440000001</v>
      </c>
      <c r="O8016">
        <v>150</v>
      </c>
      <c r="P8016">
        <v>1386</v>
      </c>
      <c r="Q8016">
        <v>0</v>
      </c>
      <c r="R8016">
        <v>0</v>
      </c>
      <c r="S8016">
        <v>0</v>
      </c>
      <c r="T8016">
        <v>0</v>
      </c>
      <c r="U8016">
        <v>159.29166699999999</v>
      </c>
      <c r="V8016">
        <v>1471.8549989999999</v>
      </c>
      <c r="W8016">
        <v>0</v>
      </c>
      <c r="X8016">
        <v>0</v>
      </c>
      <c r="Y8016">
        <v>0</v>
      </c>
      <c r="Z8016">
        <v>0</v>
      </c>
    </row>
    <row r="8017" spans="1:26" x14ac:dyDescent="0.3">
      <c r="A8017">
        <v>2781002</v>
      </c>
      <c r="B8017">
        <v>1</v>
      </c>
      <c r="C8017" t="s">
        <v>76</v>
      </c>
      <c r="D8017" t="s">
        <v>78</v>
      </c>
      <c r="E8017" t="s">
        <v>153</v>
      </c>
      <c r="F8017" t="s">
        <v>21811</v>
      </c>
      <c r="G8017" t="s">
        <v>155</v>
      </c>
      <c r="H8017" t="s">
        <v>46</v>
      </c>
      <c r="I8017" t="s">
        <v>129</v>
      </c>
      <c r="J8017" t="s">
        <v>130</v>
      </c>
      <c r="K8017" t="s">
        <v>131</v>
      </c>
      <c r="L8017" t="s">
        <v>21812</v>
      </c>
      <c r="M8017" t="s">
        <v>21813</v>
      </c>
      <c r="N8017">
        <v>2.9711111109999999</v>
      </c>
      <c r="O8017">
        <v>0</v>
      </c>
      <c r="P8017">
        <v>46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136.671111</v>
      </c>
      <c r="W8017">
        <v>0</v>
      </c>
      <c r="X8017">
        <v>0</v>
      </c>
      <c r="Y8017">
        <v>0</v>
      </c>
      <c r="Z8017">
        <v>0</v>
      </c>
    </row>
    <row r="8018" spans="1:26" x14ac:dyDescent="0.3">
      <c r="A8018">
        <v>2781003</v>
      </c>
      <c r="B8018">
        <v>1</v>
      </c>
      <c r="C8018" t="s">
        <v>77</v>
      </c>
      <c r="D8018" t="s">
        <v>119</v>
      </c>
      <c r="E8018" t="s">
        <v>153</v>
      </c>
      <c r="F8018" t="s">
        <v>21814</v>
      </c>
      <c r="G8018" t="s">
        <v>155</v>
      </c>
      <c r="H8018" t="s">
        <v>46</v>
      </c>
      <c r="I8018" t="s">
        <v>129</v>
      </c>
      <c r="J8018" t="s">
        <v>130</v>
      </c>
      <c r="K8018" t="s">
        <v>131</v>
      </c>
      <c r="L8018" t="s">
        <v>21815</v>
      </c>
      <c r="M8018" t="s">
        <v>21816</v>
      </c>
      <c r="N8018">
        <v>2.1780555549999998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2.1780560000000002</v>
      </c>
      <c r="W8018">
        <v>0</v>
      </c>
      <c r="X8018">
        <v>0</v>
      </c>
      <c r="Y8018">
        <v>0</v>
      </c>
      <c r="Z8018">
        <v>0</v>
      </c>
    </row>
    <row r="8019" spans="1:26" x14ac:dyDescent="0.3">
      <c r="A8019">
        <v>2781007</v>
      </c>
      <c r="B8019">
        <v>1</v>
      </c>
      <c r="C8019" t="s">
        <v>77</v>
      </c>
      <c r="D8019" t="s">
        <v>115</v>
      </c>
      <c r="E8019" t="s">
        <v>163</v>
      </c>
      <c r="F8019" t="s">
        <v>21817</v>
      </c>
      <c r="G8019" t="s">
        <v>348</v>
      </c>
      <c r="H8019" t="s">
        <v>47</v>
      </c>
      <c r="I8019" t="s">
        <v>129</v>
      </c>
      <c r="J8019" t="s">
        <v>130</v>
      </c>
      <c r="K8019" t="s">
        <v>142</v>
      </c>
      <c r="L8019" t="s">
        <v>21818</v>
      </c>
      <c r="M8019" t="s">
        <v>21819</v>
      </c>
      <c r="N8019">
        <v>1.2675000000000001</v>
      </c>
      <c r="O8019">
        <v>0</v>
      </c>
      <c r="P8019">
        <v>0</v>
      </c>
      <c r="Q8019">
        <v>0</v>
      </c>
      <c r="R8019">
        <v>3</v>
      </c>
      <c r="S8019">
        <v>0</v>
      </c>
      <c r="T8019">
        <v>410</v>
      </c>
      <c r="U8019">
        <v>0</v>
      </c>
      <c r="V8019">
        <v>0</v>
      </c>
      <c r="W8019">
        <v>0</v>
      </c>
      <c r="X8019">
        <v>3.8025000000000002</v>
      </c>
      <c r="Y8019">
        <v>0</v>
      </c>
      <c r="Z8019">
        <v>519.67499999999995</v>
      </c>
    </row>
    <row r="8020" spans="1:26" x14ac:dyDescent="0.3">
      <c r="A8020">
        <v>2781004</v>
      </c>
      <c r="B8020">
        <v>1</v>
      </c>
      <c r="C8020" t="s">
        <v>76</v>
      </c>
      <c r="D8020" t="s">
        <v>96</v>
      </c>
      <c r="E8020" t="s">
        <v>163</v>
      </c>
      <c r="F8020" t="s">
        <v>21820</v>
      </c>
      <c r="G8020" t="s">
        <v>160</v>
      </c>
      <c r="H8020" t="s">
        <v>47</v>
      </c>
      <c r="I8020" t="s">
        <v>129</v>
      </c>
      <c r="J8020" t="s">
        <v>130</v>
      </c>
      <c r="K8020" t="s">
        <v>131</v>
      </c>
      <c r="L8020" t="s">
        <v>21821</v>
      </c>
      <c r="M8020" t="s">
        <v>21822</v>
      </c>
      <c r="N8020">
        <v>0.88555555500000005</v>
      </c>
      <c r="O8020">
        <v>0</v>
      </c>
      <c r="P8020">
        <v>512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453.40444400000001</v>
      </c>
      <c r="W8020">
        <v>0</v>
      </c>
      <c r="X8020">
        <v>0</v>
      </c>
      <c r="Y8020">
        <v>0</v>
      </c>
      <c r="Z8020">
        <v>0</v>
      </c>
    </row>
    <row r="8021" spans="1:26" x14ac:dyDescent="0.3">
      <c r="A8021">
        <v>2781010</v>
      </c>
      <c r="B8021">
        <v>1</v>
      </c>
      <c r="C8021" t="s">
        <v>77</v>
      </c>
      <c r="D8021" t="s">
        <v>123</v>
      </c>
      <c r="E8021" t="s">
        <v>126</v>
      </c>
      <c r="F8021" t="s">
        <v>21823</v>
      </c>
      <c r="G8021" t="s">
        <v>160</v>
      </c>
      <c r="H8021" t="s">
        <v>46</v>
      </c>
      <c r="I8021" t="s">
        <v>129</v>
      </c>
      <c r="J8021" t="s">
        <v>130</v>
      </c>
      <c r="K8021" t="s">
        <v>131</v>
      </c>
      <c r="L8021" t="s">
        <v>21824</v>
      </c>
      <c r="M8021" t="s">
        <v>21825</v>
      </c>
      <c r="N8021">
        <v>0.88027777699999998</v>
      </c>
      <c r="O8021">
        <v>0</v>
      </c>
      <c r="P8021">
        <v>31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27.288611</v>
      </c>
      <c r="W8021">
        <v>0</v>
      </c>
      <c r="X8021">
        <v>0</v>
      </c>
      <c r="Y8021">
        <v>0</v>
      </c>
      <c r="Z8021">
        <v>0</v>
      </c>
    </row>
    <row r="8022" spans="1:26" x14ac:dyDescent="0.3">
      <c r="A8022">
        <v>2781014</v>
      </c>
      <c r="B8022">
        <v>1</v>
      </c>
      <c r="C8022" t="s">
        <v>76</v>
      </c>
      <c r="D8022" t="s">
        <v>88</v>
      </c>
      <c r="E8022" t="s">
        <v>158</v>
      </c>
      <c r="F8022" t="s">
        <v>21826</v>
      </c>
      <c r="G8022" t="s">
        <v>199</v>
      </c>
      <c r="H8022" t="s">
        <v>47</v>
      </c>
      <c r="I8022" t="s">
        <v>129</v>
      </c>
      <c r="J8022" t="s">
        <v>130</v>
      </c>
      <c r="K8022" t="s">
        <v>131</v>
      </c>
      <c r="L8022" t="s">
        <v>21827</v>
      </c>
      <c r="M8022" t="s">
        <v>21828</v>
      </c>
      <c r="N8022">
        <v>0.96194444400000001</v>
      </c>
      <c r="O8022">
        <v>0</v>
      </c>
      <c r="P8022">
        <v>108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103.89</v>
      </c>
      <c r="W8022">
        <v>0</v>
      </c>
      <c r="X8022">
        <v>0</v>
      </c>
      <c r="Y8022">
        <v>0</v>
      </c>
      <c r="Z8022">
        <v>0</v>
      </c>
    </row>
    <row r="8023" spans="1:26" x14ac:dyDescent="0.3">
      <c r="A8023">
        <v>2781011</v>
      </c>
      <c r="B8023">
        <v>1</v>
      </c>
      <c r="C8023" t="s">
        <v>77</v>
      </c>
      <c r="D8023" t="s">
        <v>114</v>
      </c>
      <c r="E8023" t="s">
        <v>126</v>
      </c>
      <c r="F8023" t="s">
        <v>21829</v>
      </c>
      <c r="G8023" t="s">
        <v>578</v>
      </c>
      <c r="H8023" t="s">
        <v>46</v>
      </c>
      <c r="I8023" t="s">
        <v>129</v>
      </c>
      <c r="J8023" t="s">
        <v>15</v>
      </c>
      <c r="K8023" t="s">
        <v>131</v>
      </c>
      <c r="L8023" t="s">
        <v>21830</v>
      </c>
      <c r="M8023" t="s">
        <v>21831</v>
      </c>
      <c r="N8023">
        <v>1.4063888879999999</v>
      </c>
      <c r="O8023">
        <v>0</v>
      </c>
      <c r="P8023">
        <v>6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8.4383330000000001</v>
      </c>
      <c r="W8023">
        <v>0</v>
      </c>
      <c r="X8023">
        <v>0</v>
      </c>
      <c r="Y8023">
        <v>0</v>
      </c>
      <c r="Z8023">
        <v>0</v>
      </c>
    </row>
    <row r="8024" spans="1:26" x14ac:dyDescent="0.3">
      <c r="A8024">
        <v>2781012</v>
      </c>
      <c r="B8024">
        <v>1</v>
      </c>
      <c r="C8024" t="s">
        <v>76</v>
      </c>
      <c r="D8024" t="s">
        <v>88</v>
      </c>
      <c r="E8024" t="s">
        <v>222</v>
      </c>
      <c r="F8024" t="s">
        <v>21832</v>
      </c>
      <c r="G8024" t="s">
        <v>160</v>
      </c>
      <c r="H8024" t="s">
        <v>47</v>
      </c>
      <c r="I8024" t="s">
        <v>129</v>
      </c>
      <c r="J8024" t="s">
        <v>130</v>
      </c>
      <c r="K8024" t="s">
        <v>131</v>
      </c>
      <c r="L8024" t="s">
        <v>21833</v>
      </c>
      <c r="M8024" t="s">
        <v>21834</v>
      </c>
      <c r="N8024">
        <v>0.70527777700000005</v>
      </c>
      <c r="O8024">
        <v>11</v>
      </c>
      <c r="P8024">
        <v>517</v>
      </c>
      <c r="Q8024">
        <v>0</v>
      </c>
      <c r="R8024">
        <v>0</v>
      </c>
      <c r="S8024">
        <v>0</v>
      </c>
      <c r="T8024">
        <v>0</v>
      </c>
      <c r="U8024">
        <v>7.7580559999999998</v>
      </c>
      <c r="V8024">
        <v>364.62861099999998</v>
      </c>
      <c r="W8024">
        <v>0</v>
      </c>
      <c r="X8024">
        <v>0</v>
      </c>
      <c r="Y8024">
        <v>0</v>
      </c>
      <c r="Z8024">
        <v>0</v>
      </c>
    </row>
    <row r="8025" spans="1:26" x14ac:dyDescent="0.3">
      <c r="A8025">
        <v>2781016</v>
      </c>
      <c r="B8025">
        <v>1</v>
      </c>
      <c r="C8025" t="s">
        <v>76</v>
      </c>
      <c r="D8025" t="s">
        <v>91</v>
      </c>
      <c r="E8025" t="s">
        <v>167</v>
      </c>
      <c r="F8025" t="s">
        <v>5332</v>
      </c>
      <c r="G8025" t="s">
        <v>195</v>
      </c>
      <c r="H8025" t="s">
        <v>46</v>
      </c>
      <c r="I8025" t="s">
        <v>129</v>
      </c>
      <c r="J8025" t="s">
        <v>130</v>
      </c>
      <c r="K8025" t="s">
        <v>131</v>
      </c>
      <c r="L8025" t="s">
        <v>21835</v>
      </c>
      <c r="M8025" t="s">
        <v>21836</v>
      </c>
      <c r="N8025">
        <v>2.5730555549999998</v>
      </c>
      <c r="O8025">
        <v>0</v>
      </c>
      <c r="P8025">
        <v>131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337.07027799999997</v>
      </c>
      <c r="W8025">
        <v>0</v>
      </c>
      <c r="X8025">
        <v>0</v>
      </c>
      <c r="Y8025">
        <v>0</v>
      </c>
      <c r="Z8025">
        <v>0</v>
      </c>
    </row>
    <row r="8026" spans="1:26" x14ac:dyDescent="0.3">
      <c r="A8026">
        <v>2781019</v>
      </c>
      <c r="B8026">
        <v>1</v>
      </c>
      <c r="C8026" t="s">
        <v>77</v>
      </c>
      <c r="D8026" t="s">
        <v>119</v>
      </c>
      <c r="E8026" t="s">
        <v>153</v>
      </c>
      <c r="F8026" t="s">
        <v>11915</v>
      </c>
      <c r="G8026" t="s">
        <v>206</v>
      </c>
      <c r="H8026" t="s">
        <v>46</v>
      </c>
      <c r="I8026" t="s">
        <v>129</v>
      </c>
      <c r="J8026" t="s">
        <v>130</v>
      </c>
      <c r="K8026" t="s">
        <v>131</v>
      </c>
      <c r="L8026" t="s">
        <v>21837</v>
      </c>
      <c r="M8026" t="s">
        <v>21838</v>
      </c>
      <c r="N8026">
        <v>1.463333333</v>
      </c>
      <c r="O8026">
        <v>0</v>
      </c>
      <c r="P8026">
        <v>10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14.633333</v>
      </c>
      <c r="W8026">
        <v>0</v>
      </c>
      <c r="X8026">
        <v>0</v>
      </c>
      <c r="Y8026">
        <v>0</v>
      </c>
      <c r="Z8026">
        <v>0</v>
      </c>
    </row>
    <row r="8027" spans="1:26" x14ac:dyDescent="0.3">
      <c r="A8027">
        <v>2781020</v>
      </c>
      <c r="B8027">
        <v>1</v>
      </c>
      <c r="C8027" t="s">
        <v>77</v>
      </c>
      <c r="D8027" t="s">
        <v>123</v>
      </c>
      <c r="E8027" t="s">
        <v>163</v>
      </c>
      <c r="F8027" t="s">
        <v>21839</v>
      </c>
      <c r="G8027" t="s">
        <v>199</v>
      </c>
      <c r="H8027" t="s">
        <v>47</v>
      </c>
      <c r="I8027" t="s">
        <v>129</v>
      </c>
      <c r="J8027" t="s">
        <v>130</v>
      </c>
      <c r="K8027" t="s">
        <v>131</v>
      </c>
      <c r="L8027" t="s">
        <v>21840</v>
      </c>
      <c r="M8027" t="s">
        <v>21841</v>
      </c>
      <c r="N8027">
        <v>0.68694444399999999</v>
      </c>
      <c r="O8027">
        <v>131</v>
      </c>
      <c r="P8027">
        <v>752</v>
      </c>
      <c r="Q8027">
        <v>0</v>
      </c>
      <c r="R8027">
        <v>0</v>
      </c>
      <c r="S8027">
        <v>0</v>
      </c>
      <c r="T8027">
        <v>0</v>
      </c>
      <c r="U8027">
        <v>89.989722</v>
      </c>
      <c r="V8027">
        <v>516.582222</v>
      </c>
      <c r="W8027">
        <v>0</v>
      </c>
      <c r="X8027">
        <v>0</v>
      </c>
      <c r="Y8027">
        <v>0</v>
      </c>
      <c r="Z8027">
        <v>0</v>
      </c>
    </row>
    <row r="8028" spans="1:26" x14ac:dyDescent="0.3">
      <c r="A8028">
        <v>2781023</v>
      </c>
      <c r="B8028">
        <v>1</v>
      </c>
      <c r="C8028" t="s">
        <v>76</v>
      </c>
      <c r="D8028" t="s">
        <v>93</v>
      </c>
      <c r="E8028" t="s">
        <v>222</v>
      </c>
      <c r="F8028" t="s">
        <v>4019</v>
      </c>
      <c r="G8028" t="s">
        <v>199</v>
      </c>
      <c r="H8028" t="s">
        <v>47</v>
      </c>
      <c r="I8028" t="s">
        <v>129</v>
      </c>
      <c r="J8028" t="s">
        <v>130</v>
      </c>
      <c r="K8028" t="s">
        <v>131</v>
      </c>
      <c r="L8028" t="s">
        <v>21842</v>
      </c>
      <c r="M8028" t="s">
        <v>21843</v>
      </c>
      <c r="N8028">
        <v>0.12833333299999999</v>
      </c>
      <c r="O8028">
        <v>27</v>
      </c>
      <c r="P8028">
        <v>1903</v>
      </c>
      <c r="Q8028">
        <v>0</v>
      </c>
      <c r="R8028">
        <v>0</v>
      </c>
      <c r="S8028">
        <v>0</v>
      </c>
      <c r="T8028">
        <v>0</v>
      </c>
      <c r="U8028">
        <v>3.4649999999999999</v>
      </c>
      <c r="V8028">
        <v>244.218333</v>
      </c>
      <c r="W8028">
        <v>0</v>
      </c>
      <c r="X8028">
        <v>0</v>
      </c>
      <c r="Y8028">
        <v>0</v>
      </c>
      <c r="Z8028">
        <v>0</v>
      </c>
    </row>
    <row r="8029" spans="1:26" x14ac:dyDescent="0.3">
      <c r="A8029">
        <v>2781021</v>
      </c>
      <c r="B8029">
        <v>1</v>
      </c>
      <c r="C8029" t="s">
        <v>76</v>
      </c>
      <c r="D8029" t="s">
        <v>79</v>
      </c>
      <c r="E8029" t="s">
        <v>163</v>
      </c>
      <c r="F8029" t="s">
        <v>21844</v>
      </c>
      <c r="G8029" t="s">
        <v>199</v>
      </c>
      <c r="H8029" t="s">
        <v>47</v>
      </c>
      <c r="I8029" t="s">
        <v>129</v>
      </c>
      <c r="J8029" t="s">
        <v>130</v>
      </c>
      <c r="K8029" t="s">
        <v>131</v>
      </c>
      <c r="L8029" t="s">
        <v>21845</v>
      </c>
      <c r="M8029" t="s">
        <v>21846</v>
      </c>
      <c r="N8029">
        <v>0.151388888</v>
      </c>
      <c r="O8029">
        <v>23</v>
      </c>
      <c r="P8029">
        <v>4633</v>
      </c>
      <c r="Q8029">
        <v>0</v>
      </c>
      <c r="R8029">
        <v>0</v>
      </c>
      <c r="S8029">
        <v>0</v>
      </c>
      <c r="T8029">
        <v>0</v>
      </c>
      <c r="U8029">
        <v>3.4819439999999999</v>
      </c>
      <c r="V8029">
        <v>701.38471800000002</v>
      </c>
      <c r="W8029">
        <v>0</v>
      </c>
      <c r="X8029">
        <v>0</v>
      </c>
      <c r="Y8029">
        <v>0</v>
      </c>
      <c r="Z8029">
        <v>0</v>
      </c>
    </row>
    <row r="8030" spans="1:26" x14ac:dyDescent="0.3">
      <c r="A8030">
        <v>2781029</v>
      </c>
      <c r="B8030">
        <v>1</v>
      </c>
      <c r="C8030" t="s">
        <v>76</v>
      </c>
      <c r="D8030" t="s">
        <v>80</v>
      </c>
      <c r="E8030" t="s">
        <v>167</v>
      </c>
      <c r="F8030" t="s">
        <v>21847</v>
      </c>
      <c r="G8030" t="s">
        <v>195</v>
      </c>
      <c r="H8030" t="s">
        <v>46</v>
      </c>
      <c r="I8030" t="s">
        <v>129</v>
      </c>
      <c r="J8030" t="s">
        <v>130</v>
      </c>
      <c r="K8030" t="s">
        <v>131</v>
      </c>
      <c r="L8030" t="s">
        <v>21848</v>
      </c>
      <c r="M8030" t="s">
        <v>21849</v>
      </c>
      <c r="N8030">
        <v>0.89333333299999995</v>
      </c>
      <c r="O8030">
        <v>0</v>
      </c>
      <c r="P8030">
        <v>681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608.36</v>
      </c>
      <c r="W8030">
        <v>0</v>
      </c>
      <c r="X8030">
        <v>0</v>
      </c>
      <c r="Y8030">
        <v>0</v>
      </c>
      <c r="Z8030">
        <v>0</v>
      </c>
    </row>
    <row r="8031" spans="1:26" x14ac:dyDescent="0.3">
      <c r="A8031">
        <v>2781028</v>
      </c>
      <c r="B8031">
        <v>1</v>
      </c>
      <c r="C8031" t="s">
        <v>77</v>
      </c>
      <c r="D8031" t="s">
        <v>114</v>
      </c>
      <c r="E8031" t="s">
        <v>163</v>
      </c>
      <c r="F8031" t="s">
        <v>21850</v>
      </c>
      <c r="G8031" t="s">
        <v>264</v>
      </c>
      <c r="H8031" t="s">
        <v>47</v>
      </c>
      <c r="I8031" t="s">
        <v>129</v>
      </c>
      <c r="J8031" t="s">
        <v>130</v>
      </c>
      <c r="K8031" t="s">
        <v>131</v>
      </c>
      <c r="L8031" t="s">
        <v>21851</v>
      </c>
      <c r="M8031" t="s">
        <v>21852</v>
      </c>
      <c r="N8031">
        <v>0.818333333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114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93.29</v>
      </c>
    </row>
    <row r="8032" spans="1:26" x14ac:dyDescent="0.3">
      <c r="A8032">
        <v>2781035</v>
      </c>
      <c r="B8032">
        <v>1</v>
      </c>
      <c r="C8032" t="s">
        <v>77</v>
      </c>
      <c r="D8032" t="s">
        <v>116</v>
      </c>
      <c r="E8032" t="s">
        <v>222</v>
      </c>
      <c r="F8032" t="s">
        <v>7636</v>
      </c>
      <c r="G8032" t="s">
        <v>199</v>
      </c>
      <c r="H8032" t="s">
        <v>47</v>
      </c>
      <c r="I8032" t="s">
        <v>129</v>
      </c>
      <c r="J8032" t="s">
        <v>130</v>
      </c>
      <c r="K8032" t="s">
        <v>131</v>
      </c>
      <c r="L8032" t="s">
        <v>21853</v>
      </c>
      <c r="M8032" t="s">
        <v>21854</v>
      </c>
      <c r="N8032">
        <v>0.16250000000000001</v>
      </c>
      <c r="O8032">
        <v>316</v>
      </c>
      <c r="P8032">
        <v>1055</v>
      </c>
      <c r="Q8032">
        <v>0</v>
      </c>
      <c r="R8032">
        <v>0</v>
      </c>
      <c r="S8032">
        <v>8</v>
      </c>
      <c r="T8032">
        <v>47</v>
      </c>
      <c r="U8032">
        <v>51.35</v>
      </c>
      <c r="V8032">
        <v>171.4375</v>
      </c>
      <c r="W8032">
        <v>0</v>
      </c>
      <c r="X8032">
        <v>0</v>
      </c>
      <c r="Y8032">
        <v>1.3</v>
      </c>
      <c r="Z8032">
        <v>7.6375000000000002</v>
      </c>
    </row>
    <row r="8033" spans="1:26" x14ac:dyDescent="0.3">
      <c r="A8033">
        <v>2781025</v>
      </c>
      <c r="B8033">
        <v>1</v>
      </c>
      <c r="C8033" t="s">
        <v>76</v>
      </c>
      <c r="D8033" t="s">
        <v>97</v>
      </c>
      <c r="E8033" t="s">
        <v>126</v>
      </c>
      <c r="F8033" t="s">
        <v>21855</v>
      </c>
      <c r="G8033" t="s">
        <v>128</v>
      </c>
      <c r="H8033" t="s">
        <v>46</v>
      </c>
      <c r="I8033" t="s">
        <v>129</v>
      </c>
      <c r="J8033" t="s">
        <v>130</v>
      </c>
      <c r="K8033" t="s">
        <v>131</v>
      </c>
      <c r="L8033" t="s">
        <v>21856</v>
      </c>
      <c r="M8033" t="s">
        <v>21857</v>
      </c>
      <c r="N8033">
        <v>4.0141666660000004</v>
      </c>
      <c r="O8033">
        <v>0</v>
      </c>
      <c r="P8033">
        <v>63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252.89250000000001</v>
      </c>
      <c r="W8033">
        <v>0</v>
      </c>
      <c r="X8033">
        <v>0</v>
      </c>
      <c r="Y8033">
        <v>0</v>
      </c>
      <c r="Z8033">
        <v>0</v>
      </c>
    </row>
    <row r="8034" spans="1:26" x14ac:dyDescent="0.3">
      <c r="A8034">
        <v>2781027</v>
      </c>
      <c r="B8034">
        <v>1</v>
      </c>
      <c r="C8034" t="s">
        <v>77</v>
      </c>
      <c r="D8034" t="s">
        <v>124</v>
      </c>
      <c r="E8034" t="s">
        <v>163</v>
      </c>
      <c r="F8034" t="s">
        <v>21858</v>
      </c>
      <c r="G8034" t="s">
        <v>199</v>
      </c>
      <c r="H8034" t="s">
        <v>47</v>
      </c>
      <c r="I8034" t="s">
        <v>129</v>
      </c>
      <c r="J8034" t="s">
        <v>130</v>
      </c>
      <c r="K8034" t="s">
        <v>131</v>
      </c>
      <c r="L8034" t="s">
        <v>21859</v>
      </c>
      <c r="M8034" t="s">
        <v>21860</v>
      </c>
      <c r="N8034">
        <v>1.491666666</v>
      </c>
      <c r="O8034">
        <v>14</v>
      </c>
      <c r="P8034">
        <v>46</v>
      </c>
      <c r="Q8034">
        <v>0</v>
      </c>
      <c r="R8034">
        <v>0</v>
      </c>
      <c r="S8034">
        <v>0</v>
      </c>
      <c r="T8034">
        <v>0</v>
      </c>
      <c r="U8034">
        <v>20.883333</v>
      </c>
      <c r="V8034">
        <v>68.616667000000007</v>
      </c>
      <c r="W8034">
        <v>0</v>
      </c>
      <c r="X8034">
        <v>0</v>
      </c>
      <c r="Y8034">
        <v>0</v>
      </c>
      <c r="Z8034">
        <v>0</v>
      </c>
    </row>
    <row r="8035" spans="1:26" x14ac:dyDescent="0.3">
      <c r="A8035">
        <v>2781042</v>
      </c>
      <c r="B8035">
        <v>1</v>
      </c>
      <c r="C8035" t="s">
        <v>76</v>
      </c>
      <c r="D8035" t="s">
        <v>84</v>
      </c>
      <c r="E8035" t="s">
        <v>153</v>
      </c>
      <c r="F8035" t="s">
        <v>21861</v>
      </c>
      <c r="G8035" t="s">
        <v>578</v>
      </c>
      <c r="H8035" t="s">
        <v>46</v>
      </c>
      <c r="I8035" t="s">
        <v>129</v>
      </c>
      <c r="J8035" t="s">
        <v>15</v>
      </c>
      <c r="K8035" t="s">
        <v>131</v>
      </c>
      <c r="L8035" t="s">
        <v>21862</v>
      </c>
      <c r="M8035" t="s">
        <v>21863</v>
      </c>
      <c r="N8035">
        <v>1.575555555</v>
      </c>
      <c r="O8035">
        <v>0</v>
      </c>
      <c r="P8035">
        <v>4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6.3022220000000004</v>
      </c>
      <c r="W8035">
        <v>0</v>
      </c>
      <c r="X8035">
        <v>0</v>
      </c>
      <c r="Y8035">
        <v>0</v>
      </c>
      <c r="Z8035">
        <v>0</v>
      </c>
    </row>
    <row r="8036" spans="1:26" x14ac:dyDescent="0.3">
      <c r="A8036">
        <v>2781045</v>
      </c>
      <c r="B8036">
        <v>1</v>
      </c>
      <c r="C8036" t="s">
        <v>76</v>
      </c>
      <c r="D8036" t="s">
        <v>96</v>
      </c>
      <c r="E8036" t="s">
        <v>163</v>
      </c>
      <c r="F8036" t="s">
        <v>21864</v>
      </c>
      <c r="G8036" t="s">
        <v>1072</v>
      </c>
      <c r="H8036" t="s">
        <v>47</v>
      </c>
      <c r="I8036" t="s">
        <v>129</v>
      </c>
      <c r="J8036" t="s">
        <v>130</v>
      </c>
      <c r="K8036" t="s">
        <v>131</v>
      </c>
      <c r="L8036" t="s">
        <v>21865</v>
      </c>
      <c r="M8036" t="s">
        <v>21866</v>
      </c>
      <c r="N8036">
        <v>0.43361111099999999</v>
      </c>
      <c r="O8036">
        <v>0</v>
      </c>
      <c r="P8036">
        <v>407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176.47972200000001</v>
      </c>
      <c r="W8036">
        <v>0</v>
      </c>
      <c r="X8036">
        <v>0</v>
      </c>
      <c r="Y8036">
        <v>0</v>
      </c>
      <c r="Z8036">
        <v>0</v>
      </c>
    </row>
    <row r="8037" spans="1:26" x14ac:dyDescent="0.3">
      <c r="A8037">
        <v>2781049</v>
      </c>
      <c r="B8037">
        <v>1</v>
      </c>
      <c r="C8037" t="s">
        <v>76</v>
      </c>
      <c r="D8037" t="s">
        <v>97</v>
      </c>
      <c r="E8037" t="s">
        <v>167</v>
      </c>
      <c r="F8037" t="s">
        <v>12436</v>
      </c>
      <c r="G8037" t="s">
        <v>160</v>
      </c>
      <c r="H8037" t="s">
        <v>46</v>
      </c>
      <c r="I8037" t="s">
        <v>129</v>
      </c>
      <c r="J8037" t="s">
        <v>130</v>
      </c>
      <c r="K8037" t="s">
        <v>131</v>
      </c>
      <c r="L8037" t="s">
        <v>21867</v>
      </c>
      <c r="M8037" t="s">
        <v>21868</v>
      </c>
      <c r="N8037">
        <v>0.44527777699999999</v>
      </c>
      <c r="O8037">
        <v>0</v>
      </c>
      <c r="P8037">
        <v>285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126.904166</v>
      </c>
      <c r="W8037">
        <v>0</v>
      </c>
      <c r="X8037">
        <v>0</v>
      </c>
      <c r="Y8037">
        <v>0</v>
      </c>
      <c r="Z8037">
        <v>0</v>
      </c>
    </row>
    <row r="8038" spans="1:26" x14ac:dyDescent="0.3">
      <c r="A8038">
        <v>2781048</v>
      </c>
      <c r="B8038">
        <v>1</v>
      </c>
      <c r="C8038" t="s">
        <v>76</v>
      </c>
      <c r="D8038" t="s">
        <v>78</v>
      </c>
      <c r="E8038" t="s">
        <v>153</v>
      </c>
      <c r="F8038" t="s">
        <v>21869</v>
      </c>
      <c r="G8038" t="s">
        <v>206</v>
      </c>
      <c r="H8038" t="s">
        <v>46</v>
      </c>
      <c r="I8038" t="s">
        <v>129</v>
      </c>
      <c r="J8038" t="s">
        <v>130</v>
      </c>
      <c r="K8038" t="s">
        <v>131</v>
      </c>
      <c r="L8038" t="s">
        <v>21870</v>
      </c>
      <c r="M8038" t="s">
        <v>21871</v>
      </c>
      <c r="N8038">
        <v>0.39</v>
      </c>
      <c r="O8038">
        <v>0</v>
      </c>
      <c r="P8038">
        <v>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0.39</v>
      </c>
      <c r="W8038">
        <v>0</v>
      </c>
      <c r="X8038">
        <v>0</v>
      </c>
      <c r="Y8038">
        <v>0</v>
      </c>
      <c r="Z8038">
        <v>0</v>
      </c>
    </row>
    <row r="8039" spans="1:26" x14ac:dyDescent="0.3">
      <c r="A8039">
        <v>2781057</v>
      </c>
      <c r="B8039">
        <v>1</v>
      </c>
      <c r="C8039" t="s">
        <v>76</v>
      </c>
      <c r="D8039" t="s">
        <v>100</v>
      </c>
      <c r="E8039" t="s">
        <v>153</v>
      </c>
      <c r="F8039" t="s">
        <v>21872</v>
      </c>
      <c r="G8039" t="s">
        <v>206</v>
      </c>
      <c r="H8039" t="s">
        <v>46</v>
      </c>
      <c r="I8039" t="s">
        <v>129</v>
      </c>
      <c r="J8039" t="s">
        <v>130</v>
      </c>
      <c r="K8039" t="s">
        <v>131</v>
      </c>
      <c r="L8039" t="s">
        <v>21873</v>
      </c>
      <c r="M8039" t="s">
        <v>21874</v>
      </c>
      <c r="N8039">
        <v>0.97805555499999997</v>
      </c>
      <c r="O8039">
        <v>0</v>
      </c>
      <c r="P8039">
        <v>5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4.8902780000000003</v>
      </c>
      <c r="W8039">
        <v>0</v>
      </c>
      <c r="X8039">
        <v>0</v>
      </c>
      <c r="Y8039">
        <v>0</v>
      </c>
      <c r="Z8039">
        <v>0</v>
      </c>
    </row>
    <row r="8040" spans="1:26" x14ac:dyDescent="0.3">
      <c r="A8040">
        <v>2781051</v>
      </c>
      <c r="B8040">
        <v>1</v>
      </c>
      <c r="C8040" t="s">
        <v>76</v>
      </c>
      <c r="D8040" t="s">
        <v>86</v>
      </c>
      <c r="E8040" t="s">
        <v>126</v>
      </c>
      <c r="F8040" t="s">
        <v>21875</v>
      </c>
      <c r="G8040" t="s">
        <v>128</v>
      </c>
      <c r="H8040" t="s">
        <v>46</v>
      </c>
      <c r="I8040" t="s">
        <v>129</v>
      </c>
      <c r="J8040" t="s">
        <v>130</v>
      </c>
      <c r="K8040" t="s">
        <v>131</v>
      </c>
      <c r="L8040" t="s">
        <v>21876</v>
      </c>
      <c r="M8040" t="s">
        <v>21877</v>
      </c>
      <c r="N8040">
        <v>1.3811111110000001</v>
      </c>
      <c r="O8040">
        <v>0</v>
      </c>
      <c r="P8040">
        <v>169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233.40777800000001</v>
      </c>
      <c r="W8040">
        <v>0</v>
      </c>
      <c r="X8040">
        <v>0</v>
      </c>
      <c r="Y8040">
        <v>0</v>
      </c>
      <c r="Z8040">
        <v>0</v>
      </c>
    </row>
    <row r="8041" spans="1:26" x14ac:dyDescent="0.3">
      <c r="A8041">
        <v>2781053</v>
      </c>
      <c r="B8041">
        <v>1</v>
      </c>
      <c r="C8041" t="s">
        <v>76</v>
      </c>
      <c r="D8041" t="s">
        <v>84</v>
      </c>
      <c r="E8041" t="s">
        <v>163</v>
      </c>
      <c r="F8041" t="s">
        <v>21878</v>
      </c>
      <c r="G8041" t="s">
        <v>199</v>
      </c>
      <c r="H8041" t="s">
        <v>47</v>
      </c>
      <c r="I8041" t="s">
        <v>339</v>
      </c>
      <c r="J8041" t="s">
        <v>130</v>
      </c>
      <c r="K8041" t="s">
        <v>131</v>
      </c>
      <c r="L8041" t="s">
        <v>21879</v>
      </c>
      <c r="M8041" t="s">
        <v>21880</v>
      </c>
      <c r="N8041">
        <v>4.8055555E-2</v>
      </c>
      <c r="O8041">
        <v>1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4.8056000000000001E-2</v>
      </c>
      <c r="V8041">
        <v>0</v>
      </c>
      <c r="W8041">
        <v>0</v>
      </c>
      <c r="X8041">
        <v>0</v>
      </c>
      <c r="Y8041">
        <v>0</v>
      </c>
      <c r="Z8041">
        <v>0</v>
      </c>
    </row>
    <row r="8042" spans="1:26" x14ac:dyDescent="0.3">
      <c r="A8042">
        <v>2781063</v>
      </c>
      <c r="B8042">
        <v>1</v>
      </c>
      <c r="C8042" t="s">
        <v>76</v>
      </c>
      <c r="D8042" t="s">
        <v>90</v>
      </c>
      <c r="E8042" t="s">
        <v>163</v>
      </c>
      <c r="F8042" t="s">
        <v>18356</v>
      </c>
      <c r="G8042" t="s">
        <v>264</v>
      </c>
      <c r="H8042" t="s">
        <v>47</v>
      </c>
      <c r="I8042" t="s">
        <v>129</v>
      </c>
      <c r="J8042" t="s">
        <v>130</v>
      </c>
      <c r="K8042" t="s">
        <v>131</v>
      </c>
      <c r="L8042" t="s">
        <v>21881</v>
      </c>
      <c r="M8042" t="s">
        <v>21882</v>
      </c>
      <c r="N8042">
        <v>1.7350000000000001</v>
      </c>
      <c r="O8042">
        <v>0</v>
      </c>
      <c r="P8042">
        <v>0</v>
      </c>
      <c r="Q8042">
        <v>0</v>
      </c>
      <c r="R8042">
        <v>0</v>
      </c>
      <c r="S8042">
        <v>16</v>
      </c>
      <c r="T8042">
        <v>13</v>
      </c>
      <c r="U8042">
        <v>0</v>
      </c>
      <c r="V8042">
        <v>0</v>
      </c>
      <c r="W8042">
        <v>0</v>
      </c>
      <c r="X8042">
        <v>0</v>
      </c>
      <c r="Y8042">
        <v>27.76</v>
      </c>
      <c r="Z8042">
        <v>22.555</v>
      </c>
    </row>
    <row r="8043" spans="1:26" x14ac:dyDescent="0.3">
      <c r="A8043">
        <v>2781067</v>
      </c>
      <c r="B8043">
        <v>1</v>
      </c>
      <c r="C8043" t="s">
        <v>77</v>
      </c>
      <c r="D8043" t="s">
        <v>114</v>
      </c>
      <c r="E8043" t="s">
        <v>222</v>
      </c>
      <c r="F8043" t="s">
        <v>21883</v>
      </c>
      <c r="G8043" t="s">
        <v>199</v>
      </c>
      <c r="H8043" t="s">
        <v>47</v>
      </c>
      <c r="I8043" t="s">
        <v>339</v>
      </c>
      <c r="J8043" t="s">
        <v>130</v>
      </c>
      <c r="K8043" t="s">
        <v>131</v>
      </c>
      <c r="L8043" t="s">
        <v>21884</v>
      </c>
      <c r="M8043" t="s">
        <v>21885</v>
      </c>
      <c r="N8043">
        <v>6.3888879999999997E-3</v>
      </c>
      <c r="O8043">
        <v>104</v>
      </c>
      <c r="P8043">
        <v>7</v>
      </c>
      <c r="Q8043">
        <v>0</v>
      </c>
      <c r="R8043">
        <v>0</v>
      </c>
      <c r="S8043">
        <v>0</v>
      </c>
      <c r="T8043">
        <v>0</v>
      </c>
      <c r="U8043">
        <v>0.66444400000000003</v>
      </c>
      <c r="V8043">
        <v>4.4721999999999998E-2</v>
      </c>
      <c r="W8043">
        <v>0</v>
      </c>
      <c r="X8043">
        <v>0</v>
      </c>
      <c r="Y8043">
        <v>0</v>
      </c>
      <c r="Z8043">
        <v>0</v>
      </c>
    </row>
    <row r="8044" spans="1:26" x14ac:dyDescent="0.3">
      <c r="A8044">
        <v>2781074</v>
      </c>
      <c r="B8044">
        <v>1</v>
      </c>
      <c r="C8044" t="s">
        <v>76</v>
      </c>
      <c r="D8044" t="s">
        <v>90</v>
      </c>
      <c r="E8044" t="s">
        <v>163</v>
      </c>
      <c r="F8044" t="s">
        <v>21886</v>
      </c>
      <c r="G8044" t="s">
        <v>264</v>
      </c>
      <c r="H8044" t="s">
        <v>47</v>
      </c>
      <c r="I8044" t="s">
        <v>129</v>
      </c>
      <c r="J8044" t="s">
        <v>130</v>
      </c>
      <c r="K8044" t="s">
        <v>131</v>
      </c>
      <c r="L8044" t="s">
        <v>21887</v>
      </c>
      <c r="M8044" t="s">
        <v>21888</v>
      </c>
      <c r="N8044">
        <v>4.3977777769999999</v>
      </c>
      <c r="O8044">
        <v>2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8.7955559999999995</v>
      </c>
      <c r="V8044">
        <v>0</v>
      </c>
      <c r="W8044">
        <v>0</v>
      </c>
      <c r="X8044">
        <v>0</v>
      </c>
      <c r="Y8044">
        <v>0</v>
      </c>
      <c r="Z8044">
        <v>0</v>
      </c>
    </row>
    <row r="8045" spans="1:26" x14ac:dyDescent="0.3">
      <c r="A8045">
        <v>2781011</v>
      </c>
      <c r="B8045">
        <v>2</v>
      </c>
      <c r="C8045" t="s">
        <v>77</v>
      </c>
      <c r="D8045" t="s">
        <v>114</v>
      </c>
      <c r="E8045" t="s">
        <v>163</v>
      </c>
      <c r="F8045" t="s">
        <v>21889</v>
      </c>
      <c r="G8045" t="s">
        <v>578</v>
      </c>
      <c r="H8045" t="s">
        <v>47</v>
      </c>
      <c r="I8045" t="s">
        <v>129</v>
      </c>
      <c r="J8045" t="s">
        <v>15</v>
      </c>
      <c r="K8045" t="s">
        <v>131</v>
      </c>
      <c r="L8045" t="s">
        <v>21831</v>
      </c>
      <c r="M8045" t="s">
        <v>21890</v>
      </c>
      <c r="N8045">
        <v>1.890833333</v>
      </c>
      <c r="O8045">
        <v>0</v>
      </c>
      <c r="P8045">
        <v>392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741.20666700000004</v>
      </c>
      <c r="W8045">
        <v>0</v>
      </c>
      <c r="X8045">
        <v>0</v>
      </c>
      <c r="Y8045">
        <v>0</v>
      </c>
      <c r="Z8045">
        <v>0</v>
      </c>
    </row>
    <row r="8046" spans="1:26" x14ac:dyDescent="0.3">
      <c r="A8046">
        <v>2781092</v>
      </c>
      <c r="B8046">
        <v>1</v>
      </c>
      <c r="C8046" t="s">
        <v>77</v>
      </c>
      <c r="D8046" t="s">
        <v>114</v>
      </c>
      <c r="E8046" t="s">
        <v>167</v>
      </c>
      <c r="F8046" t="s">
        <v>21891</v>
      </c>
      <c r="G8046" t="s">
        <v>195</v>
      </c>
      <c r="H8046" t="s">
        <v>46</v>
      </c>
      <c r="I8046" t="s">
        <v>129</v>
      </c>
      <c r="J8046" t="s">
        <v>130</v>
      </c>
      <c r="K8046" t="s">
        <v>131</v>
      </c>
      <c r="L8046" t="s">
        <v>21892</v>
      </c>
      <c r="M8046" t="s">
        <v>21893</v>
      </c>
      <c r="N8046">
        <v>0.83499999999999996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74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61.79</v>
      </c>
    </row>
    <row r="8047" spans="1:26" x14ac:dyDescent="0.3">
      <c r="A8047">
        <v>2781082</v>
      </c>
      <c r="B8047">
        <v>1</v>
      </c>
      <c r="C8047" t="s">
        <v>77</v>
      </c>
      <c r="D8047" t="s">
        <v>115</v>
      </c>
      <c r="E8047" t="s">
        <v>163</v>
      </c>
      <c r="F8047" t="s">
        <v>7688</v>
      </c>
      <c r="G8047" t="s">
        <v>348</v>
      </c>
      <c r="H8047" t="s">
        <v>47</v>
      </c>
      <c r="I8047" t="s">
        <v>129</v>
      </c>
      <c r="J8047" t="s">
        <v>130</v>
      </c>
      <c r="K8047" t="s">
        <v>142</v>
      </c>
      <c r="L8047" t="s">
        <v>21894</v>
      </c>
      <c r="M8047" t="s">
        <v>21895</v>
      </c>
      <c r="N8047">
        <v>1.0905555549999999</v>
      </c>
      <c r="O8047">
        <v>0</v>
      </c>
      <c r="P8047">
        <v>0</v>
      </c>
      <c r="Q8047">
        <v>0</v>
      </c>
      <c r="R8047">
        <v>770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839.72777699999995</v>
      </c>
      <c r="Y8047">
        <v>0</v>
      </c>
      <c r="Z8047">
        <v>0</v>
      </c>
    </row>
    <row r="8048" spans="1:26" x14ac:dyDescent="0.3">
      <c r="A8048">
        <v>2781083</v>
      </c>
      <c r="B8048">
        <v>1</v>
      </c>
      <c r="C8048" t="s">
        <v>76</v>
      </c>
      <c r="D8048" t="s">
        <v>78</v>
      </c>
      <c r="E8048" t="s">
        <v>153</v>
      </c>
      <c r="F8048" t="s">
        <v>21896</v>
      </c>
      <c r="G8048" t="s">
        <v>206</v>
      </c>
      <c r="H8048" t="s">
        <v>46</v>
      </c>
      <c r="I8048" t="s">
        <v>129</v>
      </c>
      <c r="J8048" t="s">
        <v>130</v>
      </c>
      <c r="K8048" t="s">
        <v>131</v>
      </c>
      <c r="L8048" t="s">
        <v>21897</v>
      </c>
      <c r="M8048" t="s">
        <v>21898</v>
      </c>
      <c r="N8048">
        <v>2.7538888880000001</v>
      </c>
      <c r="O8048">
        <v>0</v>
      </c>
      <c r="P8048">
        <v>1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2.753889</v>
      </c>
      <c r="W8048">
        <v>0</v>
      </c>
      <c r="X8048">
        <v>0</v>
      </c>
      <c r="Y8048">
        <v>0</v>
      </c>
      <c r="Z8048">
        <v>0</v>
      </c>
    </row>
    <row r="8049" spans="1:26" x14ac:dyDescent="0.3">
      <c r="A8049">
        <v>2781091</v>
      </c>
      <c r="B8049">
        <v>1</v>
      </c>
      <c r="C8049" t="s">
        <v>76</v>
      </c>
      <c r="D8049" t="s">
        <v>78</v>
      </c>
      <c r="E8049" t="s">
        <v>145</v>
      </c>
      <c r="F8049" t="s">
        <v>21899</v>
      </c>
      <c r="G8049" t="s">
        <v>150</v>
      </c>
      <c r="H8049" t="s">
        <v>46</v>
      </c>
      <c r="I8049" t="s">
        <v>129</v>
      </c>
      <c r="J8049" t="s">
        <v>130</v>
      </c>
      <c r="K8049" t="s">
        <v>131</v>
      </c>
      <c r="L8049" t="s">
        <v>21900</v>
      </c>
      <c r="M8049" t="s">
        <v>21901</v>
      </c>
      <c r="N8049">
        <v>1.256388888</v>
      </c>
      <c r="O8049">
        <v>0</v>
      </c>
      <c r="P8049">
        <v>58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72.870555999999993</v>
      </c>
      <c r="W8049">
        <v>0</v>
      </c>
      <c r="X8049">
        <v>0</v>
      </c>
      <c r="Y8049">
        <v>0</v>
      </c>
      <c r="Z8049">
        <v>0</v>
      </c>
    </row>
    <row r="8050" spans="1:26" x14ac:dyDescent="0.3">
      <c r="A8050">
        <v>2781100</v>
      </c>
      <c r="B8050">
        <v>1</v>
      </c>
      <c r="C8050" t="s">
        <v>76</v>
      </c>
      <c r="D8050" t="s">
        <v>99</v>
      </c>
      <c r="E8050" t="s">
        <v>153</v>
      </c>
      <c r="F8050" t="s">
        <v>21902</v>
      </c>
      <c r="G8050" t="s">
        <v>206</v>
      </c>
      <c r="H8050" t="s">
        <v>46</v>
      </c>
      <c r="I8050" t="s">
        <v>129</v>
      </c>
      <c r="J8050" t="s">
        <v>130</v>
      </c>
      <c r="K8050" t="s">
        <v>131</v>
      </c>
      <c r="L8050" t="s">
        <v>21903</v>
      </c>
      <c r="M8050" t="s">
        <v>21904</v>
      </c>
      <c r="N8050">
        <v>1.146666666</v>
      </c>
      <c r="O8050">
        <v>0</v>
      </c>
      <c r="P8050">
        <v>2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2.2933330000000001</v>
      </c>
      <c r="W8050">
        <v>0</v>
      </c>
      <c r="X8050">
        <v>0</v>
      </c>
      <c r="Y8050">
        <v>0</v>
      </c>
      <c r="Z8050">
        <v>0</v>
      </c>
    </row>
    <row r="8051" spans="1:26" x14ac:dyDescent="0.3">
      <c r="A8051">
        <v>2781105</v>
      </c>
      <c r="B8051">
        <v>1</v>
      </c>
      <c r="C8051" t="s">
        <v>77</v>
      </c>
      <c r="D8051" t="s">
        <v>108</v>
      </c>
      <c r="E8051" t="s">
        <v>153</v>
      </c>
      <c r="F8051" t="s">
        <v>21905</v>
      </c>
      <c r="G8051" t="s">
        <v>249</v>
      </c>
      <c r="H8051" t="s">
        <v>46</v>
      </c>
      <c r="I8051" t="s">
        <v>129</v>
      </c>
      <c r="J8051" t="s">
        <v>130</v>
      </c>
      <c r="K8051" t="s">
        <v>131</v>
      </c>
      <c r="L8051" t="s">
        <v>21906</v>
      </c>
      <c r="M8051" t="s">
        <v>21907</v>
      </c>
      <c r="N8051">
        <v>1.125277777</v>
      </c>
      <c r="O8051">
        <v>0</v>
      </c>
      <c r="P8051">
        <v>6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6.7516670000000003</v>
      </c>
      <c r="W8051">
        <v>0</v>
      </c>
      <c r="X8051">
        <v>0</v>
      </c>
      <c r="Y8051">
        <v>0</v>
      </c>
      <c r="Z8051">
        <v>0</v>
      </c>
    </row>
    <row r="8052" spans="1:26" x14ac:dyDescent="0.3">
      <c r="A8052">
        <v>2781106</v>
      </c>
      <c r="B8052">
        <v>1</v>
      </c>
      <c r="C8052" t="s">
        <v>77</v>
      </c>
      <c r="D8052" t="s">
        <v>121</v>
      </c>
      <c r="E8052" t="s">
        <v>222</v>
      </c>
      <c r="F8052" t="s">
        <v>18677</v>
      </c>
      <c r="G8052" t="s">
        <v>199</v>
      </c>
      <c r="H8052" t="s">
        <v>47</v>
      </c>
      <c r="I8052" t="s">
        <v>129</v>
      </c>
      <c r="J8052" t="s">
        <v>130</v>
      </c>
      <c r="K8052" t="s">
        <v>131</v>
      </c>
      <c r="L8052" t="s">
        <v>21908</v>
      </c>
      <c r="M8052" t="s">
        <v>21909</v>
      </c>
      <c r="N8052">
        <v>1.169444444</v>
      </c>
      <c r="O8052">
        <v>0</v>
      </c>
      <c r="P8052">
        <v>0</v>
      </c>
      <c r="Q8052">
        <v>171</v>
      </c>
      <c r="R8052">
        <v>203</v>
      </c>
      <c r="S8052">
        <v>12</v>
      </c>
      <c r="T8052">
        <v>121</v>
      </c>
      <c r="U8052">
        <v>0</v>
      </c>
      <c r="V8052">
        <v>0</v>
      </c>
      <c r="W8052">
        <v>199.97499999999999</v>
      </c>
      <c r="X8052">
        <v>237.397222</v>
      </c>
      <c r="Y8052">
        <v>14.033333000000001</v>
      </c>
      <c r="Z8052">
        <v>141.50277800000001</v>
      </c>
    </row>
    <row r="8053" spans="1:26" x14ac:dyDescent="0.3">
      <c r="A8053">
        <v>2781118</v>
      </c>
      <c r="B8053">
        <v>1</v>
      </c>
      <c r="C8053" t="s">
        <v>77</v>
      </c>
      <c r="D8053" t="s">
        <v>113</v>
      </c>
      <c r="E8053" t="s">
        <v>153</v>
      </c>
      <c r="F8053" t="s">
        <v>21910</v>
      </c>
      <c r="G8053" t="s">
        <v>249</v>
      </c>
      <c r="H8053" t="s">
        <v>46</v>
      </c>
      <c r="I8053" t="s">
        <v>129</v>
      </c>
      <c r="J8053" t="s">
        <v>130</v>
      </c>
      <c r="K8053" t="s">
        <v>131</v>
      </c>
      <c r="L8053" t="s">
        <v>21911</v>
      </c>
      <c r="M8053" t="s">
        <v>21912</v>
      </c>
      <c r="N8053">
        <v>0.92555555499999997</v>
      </c>
      <c r="O8053">
        <v>0</v>
      </c>
      <c r="P8053">
        <v>0</v>
      </c>
      <c r="Q8053">
        <v>0</v>
      </c>
      <c r="R8053">
        <v>1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0.92555600000000005</v>
      </c>
      <c r="Y8053">
        <v>0</v>
      </c>
      <c r="Z8053">
        <v>0</v>
      </c>
    </row>
    <row r="8054" spans="1:26" x14ac:dyDescent="0.3">
      <c r="A8054">
        <v>2781121</v>
      </c>
      <c r="B8054">
        <v>1</v>
      </c>
      <c r="C8054" t="s">
        <v>76</v>
      </c>
      <c r="D8054" t="s">
        <v>78</v>
      </c>
      <c r="E8054" t="s">
        <v>138</v>
      </c>
      <c r="F8054" t="s">
        <v>17978</v>
      </c>
      <c r="G8054" t="s">
        <v>199</v>
      </c>
      <c r="H8054" t="s">
        <v>47</v>
      </c>
      <c r="I8054" t="s">
        <v>129</v>
      </c>
      <c r="J8054" t="s">
        <v>130</v>
      </c>
      <c r="K8054" t="s">
        <v>131</v>
      </c>
      <c r="L8054" t="s">
        <v>21913</v>
      </c>
      <c r="M8054" t="s">
        <v>21914</v>
      </c>
      <c r="N8054">
        <v>0.156388888</v>
      </c>
      <c r="O8054">
        <v>2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0.312778</v>
      </c>
      <c r="V8054">
        <v>0</v>
      </c>
      <c r="W8054">
        <v>0</v>
      </c>
      <c r="X8054">
        <v>0</v>
      </c>
      <c r="Y8054">
        <v>0</v>
      </c>
      <c r="Z8054">
        <v>0</v>
      </c>
    </row>
    <row r="8055" spans="1:26" x14ac:dyDescent="0.3">
      <c r="A8055">
        <v>2781142</v>
      </c>
      <c r="B8055">
        <v>1</v>
      </c>
      <c r="C8055" t="s">
        <v>76</v>
      </c>
      <c r="D8055" t="s">
        <v>84</v>
      </c>
      <c r="E8055" t="s">
        <v>145</v>
      </c>
      <c r="F8055" t="s">
        <v>18934</v>
      </c>
      <c r="G8055" t="s">
        <v>135</v>
      </c>
      <c r="H8055" t="s">
        <v>46</v>
      </c>
      <c r="I8055" t="s">
        <v>129</v>
      </c>
      <c r="J8055" t="s">
        <v>130</v>
      </c>
      <c r="K8055" t="s">
        <v>131</v>
      </c>
      <c r="L8055" t="s">
        <v>21915</v>
      </c>
      <c r="M8055" t="s">
        <v>21916</v>
      </c>
      <c r="N8055">
        <v>2.0358333329999998</v>
      </c>
      <c r="O8055">
        <v>0</v>
      </c>
      <c r="P8055">
        <v>43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87.540833000000006</v>
      </c>
      <c r="W8055">
        <v>0</v>
      </c>
      <c r="X8055">
        <v>0</v>
      </c>
      <c r="Y8055">
        <v>0</v>
      </c>
      <c r="Z8055">
        <v>0</v>
      </c>
    </row>
    <row r="8056" spans="1:26" x14ac:dyDescent="0.3">
      <c r="A8056">
        <v>2781140</v>
      </c>
      <c r="B8056">
        <v>1</v>
      </c>
      <c r="C8056" t="s">
        <v>76</v>
      </c>
      <c r="D8056" t="s">
        <v>80</v>
      </c>
      <c r="E8056" t="s">
        <v>153</v>
      </c>
      <c r="F8056" t="s">
        <v>21917</v>
      </c>
      <c r="G8056" t="s">
        <v>155</v>
      </c>
      <c r="H8056" t="s">
        <v>46</v>
      </c>
      <c r="I8056" t="s">
        <v>129</v>
      </c>
      <c r="J8056" t="s">
        <v>130</v>
      </c>
      <c r="K8056" t="s">
        <v>131</v>
      </c>
      <c r="L8056" t="s">
        <v>21918</v>
      </c>
      <c r="M8056" t="s">
        <v>21919</v>
      </c>
      <c r="N8056">
        <v>1.6319444439999999</v>
      </c>
      <c r="O8056">
        <v>0</v>
      </c>
      <c r="P8056">
        <v>1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1.6319440000000001</v>
      </c>
      <c r="W8056">
        <v>0</v>
      </c>
      <c r="X8056">
        <v>0</v>
      </c>
      <c r="Y8056">
        <v>0</v>
      </c>
      <c r="Z8056">
        <v>0</v>
      </c>
    </row>
    <row r="8057" spans="1:26" x14ac:dyDescent="0.3">
      <c r="A8057">
        <v>2781152</v>
      </c>
      <c r="B8057">
        <v>1</v>
      </c>
      <c r="C8057" t="s">
        <v>76</v>
      </c>
      <c r="D8057" t="s">
        <v>97</v>
      </c>
      <c r="E8057" t="s">
        <v>163</v>
      </c>
      <c r="F8057" t="s">
        <v>15390</v>
      </c>
      <c r="G8057" t="s">
        <v>264</v>
      </c>
      <c r="H8057" t="s">
        <v>47</v>
      </c>
      <c r="I8057" t="s">
        <v>129</v>
      </c>
      <c r="J8057" t="s">
        <v>130</v>
      </c>
      <c r="K8057" t="s">
        <v>131</v>
      </c>
      <c r="L8057" t="s">
        <v>21920</v>
      </c>
      <c r="M8057" t="s">
        <v>21921</v>
      </c>
      <c r="N8057">
        <v>2.4822222219999999</v>
      </c>
      <c r="O8057">
        <v>22</v>
      </c>
      <c r="P8057">
        <v>40</v>
      </c>
      <c r="Q8057">
        <v>0</v>
      </c>
      <c r="R8057">
        <v>0</v>
      </c>
      <c r="S8057">
        <v>0</v>
      </c>
      <c r="T8057">
        <v>0</v>
      </c>
      <c r="U8057">
        <v>54.608888999999998</v>
      </c>
      <c r="V8057">
        <v>99.288888999999998</v>
      </c>
      <c r="W8057">
        <v>0</v>
      </c>
      <c r="X8057">
        <v>0</v>
      </c>
      <c r="Y8057">
        <v>0</v>
      </c>
      <c r="Z8057">
        <v>0</v>
      </c>
    </row>
    <row r="8058" spans="1:26" x14ac:dyDescent="0.3">
      <c r="A8058">
        <v>2781156</v>
      </c>
      <c r="B8058">
        <v>1</v>
      </c>
      <c r="C8058" t="s">
        <v>77</v>
      </c>
      <c r="D8058" t="s">
        <v>123</v>
      </c>
      <c r="E8058" t="s">
        <v>158</v>
      </c>
      <c r="F8058" t="s">
        <v>2379</v>
      </c>
      <c r="G8058" t="s">
        <v>199</v>
      </c>
      <c r="H8058" t="s">
        <v>47</v>
      </c>
      <c r="I8058" t="s">
        <v>129</v>
      </c>
      <c r="J8058" t="s">
        <v>130</v>
      </c>
      <c r="K8058" t="s">
        <v>131</v>
      </c>
      <c r="L8058" t="s">
        <v>21922</v>
      </c>
      <c r="M8058" t="s">
        <v>21923</v>
      </c>
      <c r="N8058">
        <v>0.20583333300000001</v>
      </c>
      <c r="O8058">
        <v>318</v>
      </c>
      <c r="P8058">
        <v>51</v>
      </c>
      <c r="Q8058">
        <v>0</v>
      </c>
      <c r="R8058">
        <v>0</v>
      </c>
      <c r="S8058">
        <v>0</v>
      </c>
      <c r="T8058">
        <v>0</v>
      </c>
      <c r="U8058">
        <v>65.454999999999998</v>
      </c>
      <c r="V8058">
        <v>10.4975</v>
      </c>
      <c r="W8058">
        <v>0</v>
      </c>
      <c r="X8058">
        <v>0</v>
      </c>
      <c r="Y8058">
        <v>0</v>
      </c>
      <c r="Z8058">
        <v>0</v>
      </c>
    </row>
    <row r="8059" spans="1:26" x14ac:dyDescent="0.3">
      <c r="A8059">
        <v>2781157</v>
      </c>
      <c r="B8059">
        <v>1</v>
      </c>
      <c r="C8059" t="s">
        <v>76</v>
      </c>
      <c r="D8059" t="s">
        <v>96</v>
      </c>
      <c r="E8059" t="s">
        <v>158</v>
      </c>
      <c r="F8059" t="s">
        <v>3816</v>
      </c>
      <c r="G8059" t="s">
        <v>199</v>
      </c>
      <c r="H8059" t="s">
        <v>47</v>
      </c>
      <c r="I8059" t="s">
        <v>129</v>
      </c>
      <c r="J8059" t="s">
        <v>130</v>
      </c>
      <c r="K8059" t="s">
        <v>131</v>
      </c>
      <c r="L8059" t="s">
        <v>21924</v>
      </c>
      <c r="M8059" t="s">
        <v>21925</v>
      </c>
      <c r="N8059">
        <v>2.1191666659999999</v>
      </c>
      <c r="O8059">
        <v>61</v>
      </c>
      <c r="P8059">
        <v>41</v>
      </c>
      <c r="Q8059">
        <v>0</v>
      </c>
      <c r="R8059">
        <v>0</v>
      </c>
      <c r="S8059">
        <v>0</v>
      </c>
      <c r="T8059">
        <v>0</v>
      </c>
      <c r="U8059">
        <v>129.26916700000001</v>
      </c>
      <c r="V8059">
        <v>86.885833000000005</v>
      </c>
      <c r="W8059">
        <v>0</v>
      </c>
      <c r="X8059">
        <v>0</v>
      </c>
      <c r="Y8059">
        <v>0</v>
      </c>
      <c r="Z8059">
        <v>0</v>
      </c>
    </row>
    <row r="8060" spans="1:26" x14ac:dyDescent="0.3">
      <c r="A8060">
        <v>2781159</v>
      </c>
      <c r="B8060">
        <v>1</v>
      </c>
      <c r="C8060" t="s">
        <v>77</v>
      </c>
      <c r="D8060" t="s">
        <v>124</v>
      </c>
      <c r="E8060" t="s">
        <v>158</v>
      </c>
      <c r="F8060" t="s">
        <v>21926</v>
      </c>
      <c r="G8060" t="s">
        <v>199</v>
      </c>
      <c r="H8060" t="s">
        <v>47</v>
      </c>
      <c r="I8060" t="s">
        <v>129</v>
      </c>
      <c r="J8060" t="s">
        <v>130</v>
      </c>
      <c r="K8060" t="s">
        <v>131</v>
      </c>
      <c r="L8060" t="s">
        <v>21927</v>
      </c>
      <c r="M8060" t="s">
        <v>21928</v>
      </c>
      <c r="N8060">
        <v>0.17277777699999999</v>
      </c>
      <c r="O8060">
        <v>3</v>
      </c>
      <c r="P8060">
        <v>404</v>
      </c>
      <c r="Q8060">
        <v>0</v>
      </c>
      <c r="R8060">
        <v>0</v>
      </c>
      <c r="S8060">
        <v>10</v>
      </c>
      <c r="T8060">
        <v>898</v>
      </c>
      <c r="U8060">
        <v>0.51833300000000004</v>
      </c>
      <c r="V8060">
        <v>69.802222</v>
      </c>
      <c r="W8060">
        <v>0</v>
      </c>
      <c r="X8060">
        <v>0</v>
      </c>
      <c r="Y8060">
        <v>1.727778</v>
      </c>
      <c r="Z8060">
        <v>155.15444400000001</v>
      </c>
    </row>
    <row r="8061" spans="1:26" x14ac:dyDescent="0.3">
      <c r="A8061">
        <v>2781167</v>
      </c>
      <c r="B8061">
        <v>1</v>
      </c>
      <c r="C8061" t="s">
        <v>76</v>
      </c>
      <c r="D8061" t="s">
        <v>97</v>
      </c>
      <c r="E8061" t="s">
        <v>153</v>
      </c>
      <c r="F8061" t="s">
        <v>21085</v>
      </c>
      <c r="G8061" t="s">
        <v>155</v>
      </c>
      <c r="H8061" t="s">
        <v>46</v>
      </c>
      <c r="I8061" t="s">
        <v>129</v>
      </c>
      <c r="J8061" t="s">
        <v>130</v>
      </c>
      <c r="K8061" t="s">
        <v>131</v>
      </c>
      <c r="L8061" t="s">
        <v>21929</v>
      </c>
      <c r="M8061" t="s">
        <v>21930</v>
      </c>
      <c r="N8061">
        <v>4.6147222220000002</v>
      </c>
      <c r="O8061">
        <v>0</v>
      </c>
      <c r="P8061">
        <v>1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4.6147220000000004</v>
      </c>
      <c r="W8061">
        <v>0</v>
      </c>
      <c r="X8061">
        <v>0</v>
      </c>
      <c r="Y8061">
        <v>0</v>
      </c>
      <c r="Z8061">
        <v>0</v>
      </c>
    </row>
    <row r="8062" spans="1:26" x14ac:dyDescent="0.3">
      <c r="A8062">
        <v>2781165</v>
      </c>
      <c r="B8062">
        <v>1</v>
      </c>
      <c r="C8062" t="s">
        <v>77</v>
      </c>
      <c r="D8062" t="s">
        <v>118</v>
      </c>
      <c r="E8062" t="s">
        <v>153</v>
      </c>
      <c r="F8062" t="s">
        <v>21931</v>
      </c>
      <c r="G8062" t="s">
        <v>249</v>
      </c>
      <c r="H8062" t="s">
        <v>46</v>
      </c>
      <c r="I8062" t="s">
        <v>129</v>
      </c>
      <c r="J8062" t="s">
        <v>130</v>
      </c>
      <c r="K8062" t="s">
        <v>131</v>
      </c>
      <c r="L8062" t="s">
        <v>21932</v>
      </c>
      <c r="M8062" t="s">
        <v>21933</v>
      </c>
      <c r="N8062">
        <v>2.3291666659999999</v>
      </c>
      <c r="O8062">
        <v>0</v>
      </c>
      <c r="P8062">
        <v>11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25.620833000000001</v>
      </c>
      <c r="W8062">
        <v>0</v>
      </c>
      <c r="X8062">
        <v>0</v>
      </c>
      <c r="Y8062">
        <v>0</v>
      </c>
      <c r="Z8062">
        <v>0</v>
      </c>
    </row>
    <row r="8063" spans="1:26" x14ac:dyDescent="0.3">
      <c r="A8063">
        <v>2781164</v>
      </c>
      <c r="B8063">
        <v>1</v>
      </c>
      <c r="C8063" t="s">
        <v>77</v>
      </c>
      <c r="D8063" t="s">
        <v>124</v>
      </c>
      <c r="E8063" t="s">
        <v>145</v>
      </c>
      <c r="F8063" t="s">
        <v>21934</v>
      </c>
      <c r="G8063" t="s">
        <v>128</v>
      </c>
      <c r="H8063" t="s">
        <v>46</v>
      </c>
      <c r="I8063" t="s">
        <v>129</v>
      </c>
      <c r="J8063" t="s">
        <v>130</v>
      </c>
      <c r="K8063" t="s">
        <v>131</v>
      </c>
      <c r="L8063" t="s">
        <v>21935</v>
      </c>
      <c r="M8063" t="s">
        <v>21936</v>
      </c>
      <c r="N8063">
        <v>6.23</v>
      </c>
      <c r="O8063">
        <v>0</v>
      </c>
      <c r="P8063">
        <v>63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392.49</v>
      </c>
      <c r="W8063">
        <v>0</v>
      </c>
      <c r="X8063">
        <v>0</v>
      </c>
      <c r="Y8063">
        <v>0</v>
      </c>
      <c r="Z8063">
        <v>0</v>
      </c>
    </row>
    <row r="8064" spans="1:26" x14ac:dyDescent="0.3">
      <c r="A8064">
        <v>2781169</v>
      </c>
      <c r="B8064">
        <v>1</v>
      </c>
      <c r="C8064" t="s">
        <v>77</v>
      </c>
      <c r="D8064" t="s">
        <v>114</v>
      </c>
      <c r="E8064" t="s">
        <v>126</v>
      </c>
      <c r="F8064" t="s">
        <v>21937</v>
      </c>
      <c r="G8064" t="s">
        <v>135</v>
      </c>
      <c r="H8064" t="s">
        <v>46</v>
      </c>
      <c r="I8064" t="s">
        <v>129</v>
      </c>
      <c r="J8064" t="s">
        <v>130</v>
      </c>
      <c r="K8064" t="s">
        <v>131</v>
      </c>
      <c r="L8064" t="s">
        <v>21938</v>
      </c>
      <c r="M8064" t="s">
        <v>21939</v>
      </c>
      <c r="N8064">
        <v>2.298888888</v>
      </c>
      <c r="O8064">
        <v>0</v>
      </c>
      <c r="P8064">
        <v>220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505.75555500000002</v>
      </c>
      <c r="W8064">
        <v>0</v>
      </c>
      <c r="X8064">
        <v>0</v>
      </c>
      <c r="Y8064">
        <v>0</v>
      </c>
      <c r="Z8064">
        <v>0</v>
      </c>
    </row>
    <row r="8065" spans="1:26" x14ac:dyDescent="0.3">
      <c r="A8065">
        <v>2781174</v>
      </c>
      <c r="B8065">
        <v>1</v>
      </c>
      <c r="C8065" t="s">
        <v>77</v>
      </c>
      <c r="D8065" t="s">
        <v>123</v>
      </c>
      <c r="E8065" t="s">
        <v>158</v>
      </c>
      <c r="F8065" t="s">
        <v>16873</v>
      </c>
      <c r="G8065" t="s">
        <v>199</v>
      </c>
      <c r="H8065" t="s">
        <v>47</v>
      </c>
      <c r="I8065" t="s">
        <v>129</v>
      </c>
      <c r="J8065" t="s">
        <v>130</v>
      </c>
      <c r="K8065" t="s">
        <v>131</v>
      </c>
      <c r="L8065" t="s">
        <v>21940</v>
      </c>
      <c r="M8065" t="s">
        <v>21941</v>
      </c>
      <c r="N8065">
        <v>0.69722222199999995</v>
      </c>
      <c r="O8065">
        <v>318</v>
      </c>
      <c r="P8065">
        <v>51</v>
      </c>
      <c r="Q8065">
        <v>0</v>
      </c>
      <c r="R8065">
        <v>0</v>
      </c>
      <c r="S8065">
        <v>0</v>
      </c>
      <c r="T8065">
        <v>0</v>
      </c>
      <c r="U8065">
        <v>221.716667</v>
      </c>
      <c r="V8065">
        <v>35.558332999999998</v>
      </c>
      <c r="W8065">
        <v>0</v>
      </c>
      <c r="X8065">
        <v>0</v>
      </c>
      <c r="Y8065">
        <v>0</v>
      </c>
      <c r="Z8065">
        <v>0</v>
      </c>
    </row>
    <row r="8066" spans="1:26" x14ac:dyDescent="0.3">
      <c r="A8066">
        <v>2781181</v>
      </c>
      <c r="B8066">
        <v>1</v>
      </c>
      <c r="C8066" t="s">
        <v>76</v>
      </c>
      <c r="D8066" t="s">
        <v>98</v>
      </c>
      <c r="E8066" t="s">
        <v>126</v>
      </c>
      <c r="F8066" t="s">
        <v>21942</v>
      </c>
      <c r="G8066" t="s">
        <v>128</v>
      </c>
      <c r="H8066" t="s">
        <v>46</v>
      </c>
      <c r="I8066" t="s">
        <v>129</v>
      </c>
      <c r="J8066" t="s">
        <v>130</v>
      </c>
      <c r="K8066" t="s">
        <v>131</v>
      </c>
      <c r="L8066" t="s">
        <v>21943</v>
      </c>
      <c r="M8066" t="s">
        <v>21944</v>
      </c>
      <c r="N8066">
        <v>0.71416666600000001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6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4.2850000000000001</v>
      </c>
    </row>
    <row r="8067" spans="1:26" x14ac:dyDescent="0.3">
      <c r="A8067">
        <v>2781184</v>
      </c>
      <c r="B8067">
        <v>1</v>
      </c>
      <c r="C8067" t="s">
        <v>76</v>
      </c>
      <c r="D8067" t="s">
        <v>88</v>
      </c>
      <c r="E8067" t="s">
        <v>153</v>
      </c>
      <c r="F8067" t="s">
        <v>21945</v>
      </c>
      <c r="G8067" t="s">
        <v>155</v>
      </c>
      <c r="H8067" t="s">
        <v>46</v>
      </c>
      <c r="I8067" t="s">
        <v>129</v>
      </c>
      <c r="J8067" t="s">
        <v>130</v>
      </c>
      <c r="K8067" t="s">
        <v>131</v>
      </c>
      <c r="L8067" t="s">
        <v>21946</v>
      </c>
      <c r="M8067" t="s">
        <v>21947</v>
      </c>
      <c r="N8067">
        <v>1.7538888880000001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1.753889</v>
      </c>
      <c r="W8067">
        <v>0</v>
      </c>
      <c r="X8067">
        <v>0</v>
      </c>
      <c r="Y8067">
        <v>0</v>
      </c>
      <c r="Z8067">
        <v>0</v>
      </c>
    </row>
    <row r="8068" spans="1:26" x14ac:dyDescent="0.3">
      <c r="A8068">
        <v>2781189</v>
      </c>
      <c r="B8068">
        <v>1</v>
      </c>
      <c r="C8068" t="s">
        <v>76</v>
      </c>
      <c r="D8068" t="s">
        <v>86</v>
      </c>
      <c r="E8068" t="s">
        <v>153</v>
      </c>
      <c r="F8068" t="s">
        <v>21948</v>
      </c>
      <c r="G8068" t="s">
        <v>206</v>
      </c>
      <c r="H8068" t="s">
        <v>46</v>
      </c>
      <c r="I8068" t="s">
        <v>129</v>
      </c>
      <c r="J8068" t="s">
        <v>130</v>
      </c>
      <c r="K8068" t="s">
        <v>131</v>
      </c>
      <c r="L8068" t="s">
        <v>21949</v>
      </c>
      <c r="M8068" t="s">
        <v>21950</v>
      </c>
      <c r="N8068">
        <v>1.9502777769999999</v>
      </c>
      <c r="O8068">
        <v>0</v>
      </c>
      <c r="P8068">
        <v>33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64.359166999999999</v>
      </c>
      <c r="W8068">
        <v>0</v>
      </c>
      <c r="X8068">
        <v>0</v>
      </c>
      <c r="Y8068">
        <v>0</v>
      </c>
      <c r="Z8068">
        <v>0</v>
      </c>
    </row>
    <row r="8069" spans="1:26" x14ac:dyDescent="0.3">
      <c r="A8069">
        <v>2781202</v>
      </c>
      <c r="B8069">
        <v>1</v>
      </c>
      <c r="C8069" t="s">
        <v>76</v>
      </c>
      <c r="D8069" t="s">
        <v>98</v>
      </c>
      <c r="E8069" t="s">
        <v>126</v>
      </c>
      <c r="F8069" t="s">
        <v>21951</v>
      </c>
      <c r="G8069" t="s">
        <v>128</v>
      </c>
      <c r="H8069" t="s">
        <v>46</v>
      </c>
      <c r="I8069" t="s">
        <v>129</v>
      </c>
      <c r="J8069" t="s">
        <v>130</v>
      </c>
      <c r="K8069" t="s">
        <v>131</v>
      </c>
      <c r="L8069" t="s">
        <v>21952</v>
      </c>
      <c r="M8069" t="s">
        <v>21953</v>
      </c>
      <c r="N8069">
        <v>1.2308333330000001</v>
      </c>
      <c r="O8069">
        <v>0</v>
      </c>
      <c r="P8069">
        <v>0</v>
      </c>
      <c r="Q8069">
        <v>0</v>
      </c>
      <c r="R8069">
        <v>1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1.2308330000000001</v>
      </c>
      <c r="Y8069">
        <v>0</v>
      </c>
      <c r="Z8069">
        <v>0</v>
      </c>
    </row>
    <row r="8070" spans="1:26" x14ac:dyDescent="0.3">
      <c r="A8070">
        <v>2781198</v>
      </c>
      <c r="B8070">
        <v>1</v>
      </c>
      <c r="C8070" t="s">
        <v>77</v>
      </c>
      <c r="D8070" t="s">
        <v>114</v>
      </c>
      <c r="E8070" t="s">
        <v>163</v>
      </c>
      <c r="F8070" t="s">
        <v>338</v>
      </c>
      <c r="G8070" t="s">
        <v>199</v>
      </c>
      <c r="H8070" t="s">
        <v>47</v>
      </c>
      <c r="I8070" t="s">
        <v>339</v>
      </c>
      <c r="J8070" t="s">
        <v>130</v>
      </c>
      <c r="K8070" t="s">
        <v>131</v>
      </c>
      <c r="L8070" t="s">
        <v>21954</v>
      </c>
      <c r="M8070" t="s">
        <v>21955</v>
      </c>
      <c r="N8070">
        <v>1.0555554999999999E-2</v>
      </c>
      <c r="O8070">
        <v>16</v>
      </c>
      <c r="P8070">
        <v>15</v>
      </c>
      <c r="Q8070">
        <v>0</v>
      </c>
      <c r="R8070">
        <v>0</v>
      </c>
      <c r="S8070">
        <v>1</v>
      </c>
      <c r="T8070">
        <v>62</v>
      </c>
      <c r="U8070">
        <v>0.16888900000000001</v>
      </c>
      <c r="V8070">
        <v>0.158333</v>
      </c>
      <c r="W8070">
        <v>0</v>
      </c>
      <c r="X8070">
        <v>0</v>
      </c>
      <c r="Y8070">
        <v>1.0555999999999999E-2</v>
      </c>
      <c r="Z8070">
        <v>0.65444400000000003</v>
      </c>
    </row>
    <row r="8071" spans="1:26" x14ac:dyDescent="0.3">
      <c r="A8071">
        <v>2781199</v>
      </c>
      <c r="B8071">
        <v>1</v>
      </c>
      <c r="C8071" t="s">
        <v>76</v>
      </c>
      <c r="D8071" t="s">
        <v>96</v>
      </c>
      <c r="E8071" t="s">
        <v>153</v>
      </c>
      <c r="F8071" t="s">
        <v>21956</v>
      </c>
      <c r="G8071" t="s">
        <v>155</v>
      </c>
      <c r="H8071" t="s">
        <v>46</v>
      </c>
      <c r="I8071" t="s">
        <v>129</v>
      </c>
      <c r="J8071" t="s">
        <v>130</v>
      </c>
      <c r="K8071" t="s">
        <v>131</v>
      </c>
      <c r="L8071" t="s">
        <v>21957</v>
      </c>
      <c r="M8071" t="s">
        <v>21958</v>
      </c>
      <c r="N8071">
        <v>3.7877777770000001</v>
      </c>
      <c r="O8071">
        <v>0</v>
      </c>
      <c r="P8071">
        <v>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3.7877779999999999</v>
      </c>
      <c r="W8071">
        <v>0</v>
      </c>
      <c r="X8071">
        <v>0</v>
      </c>
      <c r="Y8071">
        <v>0</v>
      </c>
      <c r="Z8071">
        <v>0</v>
      </c>
    </row>
    <row r="8072" spans="1:26" x14ac:dyDescent="0.3">
      <c r="A8072">
        <v>2781295</v>
      </c>
      <c r="B8072">
        <v>1</v>
      </c>
      <c r="C8072" t="s">
        <v>77</v>
      </c>
      <c r="D8072" t="s">
        <v>118</v>
      </c>
      <c r="E8072" t="s">
        <v>153</v>
      </c>
      <c r="F8072" t="s">
        <v>21959</v>
      </c>
      <c r="G8072" t="s">
        <v>249</v>
      </c>
      <c r="H8072" t="s">
        <v>46</v>
      </c>
      <c r="I8072" t="s">
        <v>129</v>
      </c>
      <c r="J8072" t="s">
        <v>130</v>
      </c>
      <c r="K8072" t="s">
        <v>131</v>
      </c>
      <c r="L8072" t="s">
        <v>21960</v>
      </c>
      <c r="M8072" t="s">
        <v>21961</v>
      </c>
      <c r="N8072">
        <v>5.54</v>
      </c>
      <c r="O8072">
        <v>0</v>
      </c>
      <c r="P8072">
        <v>3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16.62</v>
      </c>
      <c r="W8072">
        <v>0</v>
      </c>
      <c r="X8072">
        <v>0</v>
      </c>
      <c r="Y8072">
        <v>0</v>
      </c>
      <c r="Z8072">
        <v>0</v>
      </c>
    </row>
    <row r="8073" spans="1:26" x14ac:dyDescent="0.3">
      <c r="A8073">
        <v>2781206</v>
      </c>
      <c r="B8073">
        <v>1</v>
      </c>
      <c r="C8073" t="s">
        <v>76</v>
      </c>
      <c r="D8073" t="s">
        <v>92</v>
      </c>
      <c r="E8073" t="s">
        <v>126</v>
      </c>
      <c r="F8073" t="s">
        <v>21962</v>
      </c>
      <c r="G8073" t="s">
        <v>128</v>
      </c>
      <c r="H8073" t="s">
        <v>46</v>
      </c>
      <c r="I8073" t="s">
        <v>129</v>
      </c>
      <c r="J8073" t="s">
        <v>130</v>
      </c>
      <c r="K8073" t="s">
        <v>131</v>
      </c>
      <c r="L8073" t="s">
        <v>21963</v>
      </c>
      <c r="M8073" t="s">
        <v>21964</v>
      </c>
      <c r="N8073">
        <v>2.4908333329999999</v>
      </c>
      <c r="O8073">
        <v>0</v>
      </c>
      <c r="P8073">
        <v>0</v>
      </c>
      <c r="Q8073">
        <v>0</v>
      </c>
      <c r="R8073">
        <v>11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27.399166999999998</v>
      </c>
      <c r="Y8073">
        <v>0</v>
      </c>
      <c r="Z8073">
        <v>0</v>
      </c>
    </row>
    <row r="8074" spans="1:26" x14ac:dyDescent="0.3">
      <c r="A8074">
        <v>2781209</v>
      </c>
      <c r="B8074">
        <v>1</v>
      </c>
      <c r="C8074" t="s">
        <v>77</v>
      </c>
      <c r="D8074" t="s">
        <v>109</v>
      </c>
      <c r="E8074" t="s">
        <v>222</v>
      </c>
      <c r="F8074" t="s">
        <v>2509</v>
      </c>
      <c r="G8074" t="s">
        <v>199</v>
      </c>
      <c r="H8074" t="s">
        <v>47</v>
      </c>
      <c r="I8074" t="s">
        <v>129</v>
      </c>
      <c r="J8074" t="s">
        <v>130</v>
      </c>
      <c r="K8074" t="s">
        <v>131</v>
      </c>
      <c r="L8074" t="s">
        <v>21965</v>
      </c>
      <c r="M8074" t="s">
        <v>21966</v>
      </c>
      <c r="N8074">
        <v>0.42416666600000003</v>
      </c>
      <c r="O8074">
        <v>39</v>
      </c>
      <c r="P8074">
        <v>2282</v>
      </c>
      <c r="Q8074">
        <v>2</v>
      </c>
      <c r="R8074">
        <v>133</v>
      </c>
      <c r="S8074">
        <v>29</v>
      </c>
      <c r="T8074">
        <v>1486</v>
      </c>
      <c r="U8074">
        <v>16.5425</v>
      </c>
      <c r="V8074">
        <v>967.94833200000005</v>
      </c>
      <c r="W8074">
        <v>0.848333</v>
      </c>
      <c r="X8074">
        <v>56.414166999999999</v>
      </c>
      <c r="Y8074">
        <v>12.300833000000001</v>
      </c>
      <c r="Z8074">
        <v>630.31166599999995</v>
      </c>
    </row>
    <row r="8075" spans="1:26" x14ac:dyDescent="0.3">
      <c r="A8075">
        <v>2781211</v>
      </c>
      <c r="B8075">
        <v>1</v>
      </c>
      <c r="C8075" t="s">
        <v>77</v>
      </c>
      <c r="D8075" t="s">
        <v>113</v>
      </c>
      <c r="E8075" t="s">
        <v>163</v>
      </c>
      <c r="F8075" t="s">
        <v>21691</v>
      </c>
      <c r="G8075" t="s">
        <v>2917</v>
      </c>
      <c r="H8075" t="s">
        <v>47</v>
      </c>
      <c r="I8075" t="s">
        <v>129</v>
      </c>
      <c r="J8075" t="s">
        <v>130</v>
      </c>
      <c r="K8075" t="s">
        <v>131</v>
      </c>
      <c r="L8075" t="s">
        <v>21967</v>
      </c>
      <c r="M8075" t="s">
        <v>21968</v>
      </c>
      <c r="N8075">
        <v>4.2941666659999997</v>
      </c>
      <c r="O8075">
        <v>0</v>
      </c>
      <c r="P8075">
        <v>0</v>
      </c>
      <c r="Q8075">
        <v>1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4.2941669999999998</v>
      </c>
      <c r="X8075">
        <v>0</v>
      </c>
      <c r="Y8075">
        <v>0</v>
      </c>
      <c r="Z8075">
        <v>0</v>
      </c>
    </row>
    <row r="8076" spans="1:26" x14ac:dyDescent="0.3">
      <c r="A8076">
        <v>2781213</v>
      </c>
      <c r="B8076">
        <v>1</v>
      </c>
      <c r="C8076" t="s">
        <v>77</v>
      </c>
      <c r="D8076" t="s">
        <v>110</v>
      </c>
      <c r="E8076" t="s">
        <v>158</v>
      </c>
      <c r="F8076" t="s">
        <v>6311</v>
      </c>
      <c r="G8076" t="s">
        <v>199</v>
      </c>
      <c r="H8076" t="s">
        <v>47</v>
      </c>
      <c r="I8076" t="s">
        <v>129</v>
      </c>
      <c r="J8076" t="s">
        <v>130</v>
      </c>
      <c r="K8076" t="s">
        <v>131</v>
      </c>
      <c r="L8076" t="s">
        <v>21969</v>
      </c>
      <c r="M8076" t="s">
        <v>21970</v>
      </c>
      <c r="N8076">
        <v>0.76388888799999999</v>
      </c>
      <c r="O8076">
        <v>0</v>
      </c>
      <c r="P8076">
        <v>0</v>
      </c>
      <c r="Q8076">
        <v>0</v>
      </c>
      <c r="R8076">
        <v>0</v>
      </c>
      <c r="S8076">
        <v>3</v>
      </c>
      <c r="T8076">
        <v>297</v>
      </c>
      <c r="U8076">
        <v>0</v>
      </c>
      <c r="V8076">
        <v>0</v>
      </c>
      <c r="W8076">
        <v>0</v>
      </c>
      <c r="X8076">
        <v>0</v>
      </c>
      <c r="Y8076">
        <v>2.2916669999999999</v>
      </c>
      <c r="Z8076">
        <v>226.875</v>
      </c>
    </row>
    <row r="8077" spans="1:26" x14ac:dyDescent="0.3">
      <c r="A8077">
        <v>2781217</v>
      </c>
      <c r="B8077">
        <v>1</v>
      </c>
      <c r="C8077" t="s">
        <v>76</v>
      </c>
      <c r="D8077" t="s">
        <v>79</v>
      </c>
      <c r="E8077" t="s">
        <v>163</v>
      </c>
      <c r="F8077" t="s">
        <v>21971</v>
      </c>
      <c r="G8077" t="s">
        <v>199</v>
      </c>
      <c r="H8077" t="s">
        <v>47</v>
      </c>
      <c r="I8077" t="s">
        <v>129</v>
      </c>
      <c r="J8077" t="s">
        <v>130</v>
      </c>
      <c r="K8077" t="s">
        <v>131</v>
      </c>
      <c r="L8077" t="s">
        <v>21972</v>
      </c>
      <c r="M8077" t="s">
        <v>21973</v>
      </c>
      <c r="N8077">
        <v>0.65638888799999995</v>
      </c>
      <c r="O8077">
        <v>26</v>
      </c>
      <c r="P8077">
        <v>606</v>
      </c>
      <c r="Q8077">
        <v>0</v>
      </c>
      <c r="R8077">
        <v>0</v>
      </c>
      <c r="S8077">
        <v>0</v>
      </c>
      <c r="T8077">
        <v>0</v>
      </c>
      <c r="U8077">
        <v>17.066110999999999</v>
      </c>
      <c r="V8077">
        <v>397.77166599999998</v>
      </c>
      <c r="W8077">
        <v>0</v>
      </c>
      <c r="X8077">
        <v>0</v>
      </c>
      <c r="Y8077">
        <v>0</v>
      </c>
      <c r="Z8077">
        <v>0</v>
      </c>
    </row>
    <row r="8078" spans="1:26" x14ac:dyDescent="0.3">
      <c r="A8078">
        <v>2781226</v>
      </c>
      <c r="B8078">
        <v>1</v>
      </c>
      <c r="C8078" t="s">
        <v>76</v>
      </c>
      <c r="D8078" t="s">
        <v>92</v>
      </c>
      <c r="E8078" t="s">
        <v>153</v>
      </c>
      <c r="F8078" t="s">
        <v>21974</v>
      </c>
      <c r="G8078" t="s">
        <v>249</v>
      </c>
      <c r="H8078" t="s">
        <v>46</v>
      </c>
      <c r="I8078" t="s">
        <v>129</v>
      </c>
      <c r="J8078" t="s">
        <v>130</v>
      </c>
      <c r="K8078" t="s">
        <v>131</v>
      </c>
      <c r="L8078" t="s">
        <v>21975</v>
      </c>
      <c r="M8078" t="s">
        <v>21976</v>
      </c>
      <c r="N8078">
        <v>2.2894444439999999</v>
      </c>
      <c r="O8078">
        <v>0</v>
      </c>
      <c r="P8078">
        <v>0</v>
      </c>
      <c r="Q8078">
        <v>0</v>
      </c>
      <c r="R8078">
        <v>1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2.289444</v>
      </c>
      <c r="Y8078">
        <v>0</v>
      </c>
      <c r="Z8078">
        <v>0</v>
      </c>
    </row>
    <row r="8079" spans="1:26" x14ac:dyDescent="0.3">
      <c r="A8079">
        <v>2781224</v>
      </c>
      <c r="B8079">
        <v>1</v>
      </c>
      <c r="C8079" t="s">
        <v>77</v>
      </c>
      <c r="D8079" t="s">
        <v>109</v>
      </c>
      <c r="E8079" t="s">
        <v>167</v>
      </c>
      <c r="F8079" t="s">
        <v>21977</v>
      </c>
      <c r="G8079" t="s">
        <v>195</v>
      </c>
      <c r="H8079" t="s">
        <v>46</v>
      </c>
      <c r="I8079" t="s">
        <v>129</v>
      </c>
      <c r="J8079" t="s">
        <v>130</v>
      </c>
      <c r="K8079" t="s">
        <v>131</v>
      </c>
      <c r="L8079" t="s">
        <v>21978</v>
      </c>
      <c r="M8079" t="s">
        <v>21979</v>
      </c>
      <c r="N8079">
        <v>1.375277777</v>
      </c>
      <c r="O8079">
        <v>0</v>
      </c>
      <c r="P8079">
        <v>109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149.90527800000001</v>
      </c>
      <c r="W8079">
        <v>0</v>
      </c>
      <c r="X8079">
        <v>0</v>
      </c>
      <c r="Y8079">
        <v>0</v>
      </c>
      <c r="Z8079">
        <v>0</v>
      </c>
    </row>
    <row r="8080" spans="1:26" x14ac:dyDescent="0.3">
      <c r="A8080">
        <v>2781231</v>
      </c>
      <c r="B8080">
        <v>1</v>
      </c>
      <c r="C8080" t="s">
        <v>77</v>
      </c>
      <c r="D8080" t="s">
        <v>108</v>
      </c>
      <c r="E8080" t="s">
        <v>126</v>
      </c>
      <c r="F8080" t="s">
        <v>21980</v>
      </c>
      <c r="G8080" t="s">
        <v>128</v>
      </c>
      <c r="H8080" t="s">
        <v>46</v>
      </c>
      <c r="I8080" t="s">
        <v>129</v>
      </c>
      <c r="J8080" t="s">
        <v>130</v>
      </c>
      <c r="K8080" t="s">
        <v>131</v>
      </c>
      <c r="L8080" t="s">
        <v>21981</v>
      </c>
      <c r="M8080" t="s">
        <v>21982</v>
      </c>
      <c r="N8080">
        <v>1.3152777769999999</v>
      </c>
      <c r="O8080">
        <v>0</v>
      </c>
      <c r="P8080">
        <v>143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188.084722</v>
      </c>
      <c r="W8080">
        <v>0</v>
      </c>
      <c r="X8080">
        <v>0</v>
      </c>
      <c r="Y8080">
        <v>0</v>
      </c>
      <c r="Z8080">
        <v>0</v>
      </c>
    </row>
    <row r="8081" spans="1:26" x14ac:dyDescent="0.3">
      <c r="A8081">
        <v>2781241</v>
      </c>
      <c r="B8081">
        <v>1</v>
      </c>
      <c r="C8081" t="s">
        <v>76</v>
      </c>
      <c r="D8081" t="s">
        <v>90</v>
      </c>
      <c r="E8081" t="s">
        <v>126</v>
      </c>
      <c r="F8081" t="s">
        <v>21983</v>
      </c>
      <c r="G8081" t="s">
        <v>128</v>
      </c>
      <c r="H8081" t="s">
        <v>46</v>
      </c>
      <c r="I8081" t="s">
        <v>129</v>
      </c>
      <c r="J8081" t="s">
        <v>130</v>
      </c>
      <c r="K8081" t="s">
        <v>131</v>
      </c>
      <c r="L8081" t="s">
        <v>21984</v>
      </c>
      <c r="M8081" t="s">
        <v>21985</v>
      </c>
      <c r="N8081">
        <v>1.750555555</v>
      </c>
      <c r="O8081">
        <v>0</v>
      </c>
      <c r="P8081">
        <v>27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47.265000000000001</v>
      </c>
      <c r="W8081">
        <v>0</v>
      </c>
      <c r="X8081">
        <v>0</v>
      </c>
      <c r="Y8081">
        <v>0</v>
      </c>
      <c r="Z8081">
        <v>0</v>
      </c>
    </row>
    <row r="8082" spans="1:26" x14ac:dyDescent="0.3">
      <c r="A8082">
        <v>2781244</v>
      </c>
      <c r="B8082">
        <v>1</v>
      </c>
      <c r="C8082" t="s">
        <v>76</v>
      </c>
      <c r="D8082" t="s">
        <v>78</v>
      </c>
      <c r="E8082" t="s">
        <v>153</v>
      </c>
      <c r="F8082" t="s">
        <v>20535</v>
      </c>
      <c r="G8082" t="s">
        <v>206</v>
      </c>
      <c r="H8082" t="s">
        <v>46</v>
      </c>
      <c r="I8082" t="s">
        <v>129</v>
      </c>
      <c r="J8082" t="s">
        <v>130</v>
      </c>
      <c r="K8082" t="s">
        <v>131</v>
      </c>
      <c r="L8082" t="s">
        <v>21986</v>
      </c>
      <c r="M8082" t="s">
        <v>21987</v>
      </c>
      <c r="N8082">
        <v>1.1261111109999999</v>
      </c>
      <c r="O8082">
        <v>0</v>
      </c>
      <c r="P8082">
        <v>9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10.135</v>
      </c>
      <c r="W8082">
        <v>0</v>
      </c>
      <c r="X8082">
        <v>0</v>
      </c>
      <c r="Y8082">
        <v>0</v>
      </c>
      <c r="Z8082">
        <v>0</v>
      </c>
    </row>
    <row r="8083" spans="1:26" x14ac:dyDescent="0.3">
      <c r="A8083">
        <v>2781242</v>
      </c>
      <c r="B8083">
        <v>1</v>
      </c>
      <c r="C8083" t="s">
        <v>76</v>
      </c>
      <c r="D8083" t="s">
        <v>92</v>
      </c>
      <c r="E8083" t="s">
        <v>153</v>
      </c>
      <c r="F8083" t="s">
        <v>21988</v>
      </c>
      <c r="G8083" t="s">
        <v>155</v>
      </c>
      <c r="H8083" t="s">
        <v>46</v>
      </c>
      <c r="I8083" t="s">
        <v>129</v>
      </c>
      <c r="J8083" t="s">
        <v>130</v>
      </c>
      <c r="K8083" t="s">
        <v>131</v>
      </c>
      <c r="L8083" t="s">
        <v>21989</v>
      </c>
      <c r="M8083" t="s">
        <v>21990</v>
      </c>
      <c r="N8083">
        <v>2.7524999999999999</v>
      </c>
      <c r="O8083">
        <v>0</v>
      </c>
      <c r="P8083">
        <v>0</v>
      </c>
      <c r="Q8083">
        <v>0</v>
      </c>
      <c r="R8083">
        <v>1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2.7524999999999999</v>
      </c>
      <c r="Y8083">
        <v>0</v>
      </c>
      <c r="Z8083">
        <v>0</v>
      </c>
    </row>
    <row r="8084" spans="1:26" x14ac:dyDescent="0.3">
      <c r="A8084">
        <v>2781253</v>
      </c>
      <c r="B8084">
        <v>1</v>
      </c>
      <c r="C8084" t="s">
        <v>76</v>
      </c>
      <c r="D8084" t="s">
        <v>94</v>
      </c>
      <c r="E8084" t="s">
        <v>153</v>
      </c>
      <c r="F8084" t="s">
        <v>21991</v>
      </c>
      <c r="G8084" t="s">
        <v>155</v>
      </c>
      <c r="H8084" t="s">
        <v>46</v>
      </c>
      <c r="I8084" t="s">
        <v>129</v>
      </c>
      <c r="J8084" t="s">
        <v>130</v>
      </c>
      <c r="K8084" t="s">
        <v>131</v>
      </c>
      <c r="L8084" t="s">
        <v>21992</v>
      </c>
      <c r="M8084" t="s">
        <v>21993</v>
      </c>
      <c r="N8084">
        <v>2.1974999999999998</v>
      </c>
      <c r="O8084">
        <v>0</v>
      </c>
      <c r="P8084">
        <v>3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6.5925000000000002</v>
      </c>
      <c r="W8084">
        <v>0</v>
      </c>
      <c r="X8084">
        <v>0</v>
      </c>
      <c r="Y8084">
        <v>0</v>
      </c>
      <c r="Z8084">
        <v>0</v>
      </c>
    </row>
    <row r="8085" spans="1:26" x14ac:dyDescent="0.3">
      <c r="A8085">
        <v>2781256</v>
      </c>
      <c r="B8085">
        <v>1</v>
      </c>
      <c r="C8085" t="s">
        <v>76</v>
      </c>
      <c r="D8085" t="s">
        <v>92</v>
      </c>
      <c r="E8085" t="s">
        <v>163</v>
      </c>
      <c r="F8085" t="s">
        <v>21994</v>
      </c>
      <c r="G8085" t="s">
        <v>578</v>
      </c>
      <c r="H8085" t="s">
        <v>47</v>
      </c>
      <c r="I8085" t="s">
        <v>129</v>
      </c>
      <c r="J8085" t="s">
        <v>15</v>
      </c>
      <c r="K8085" t="s">
        <v>131</v>
      </c>
      <c r="L8085" t="s">
        <v>21995</v>
      </c>
      <c r="M8085" t="s">
        <v>21996</v>
      </c>
      <c r="N8085">
        <v>1.9327777770000001</v>
      </c>
      <c r="O8085">
        <v>0</v>
      </c>
      <c r="P8085">
        <v>0</v>
      </c>
      <c r="Q8085">
        <v>0</v>
      </c>
      <c r="R8085">
        <v>13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25.126111000000002</v>
      </c>
      <c r="Y8085">
        <v>0</v>
      </c>
      <c r="Z8085">
        <v>0</v>
      </c>
    </row>
    <row r="8086" spans="1:26" x14ac:dyDescent="0.3">
      <c r="A8086">
        <v>2781268</v>
      </c>
      <c r="B8086">
        <v>1</v>
      </c>
      <c r="C8086" t="s">
        <v>76</v>
      </c>
      <c r="D8086" t="s">
        <v>99</v>
      </c>
      <c r="E8086" t="s">
        <v>126</v>
      </c>
      <c r="F8086" t="s">
        <v>10932</v>
      </c>
      <c r="G8086" t="s">
        <v>128</v>
      </c>
      <c r="H8086" t="s">
        <v>46</v>
      </c>
      <c r="I8086" t="s">
        <v>129</v>
      </c>
      <c r="J8086" t="s">
        <v>130</v>
      </c>
      <c r="K8086" t="s">
        <v>131</v>
      </c>
      <c r="L8086" t="s">
        <v>21997</v>
      </c>
      <c r="M8086" t="s">
        <v>21998</v>
      </c>
      <c r="N8086">
        <v>0.34944444400000002</v>
      </c>
      <c r="O8086">
        <v>0</v>
      </c>
      <c r="P8086">
        <v>79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27.606110999999999</v>
      </c>
      <c r="W8086">
        <v>0</v>
      </c>
      <c r="X8086">
        <v>0</v>
      </c>
      <c r="Y8086">
        <v>0</v>
      </c>
      <c r="Z8086">
        <v>0</v>
      </c>
    </row>
    <row r="8087" spans="1:26" x14ac:dyDescent="0.3">
      <c r="A8087">
        <v>2781275</v>
      </c>
      <c r="B8087">
        <v>1</v>
      </c>
      <c r="C8087" t="s">
        <v>76</v>
      </c>
      <c r="D8087" t="s">
        <v>84</v>
      </c>
      <c r="E8087" t="s">
        <v>126</v>
      </c>
      <c r="F8087" t="s">
        <v>21999</v>
      </c>
      <c r="G8087" t="s">
        <v>371</v>
      </c>
      <c r="H8087" t="s">
        <v>46</v>
      </c>
      <c r="I8087" t="s">
        <v>129</v>
      </c>
      <c r="J8087" t="s">
        <v>130</v>
      </c>
      <c r="K8087" t="s">
        <v>131</v>
      </c>
      <c r="L8087" t="s">
        <v>22000</v>
      </c>
      <c r="M8087" t="s">
        <v>22001</v>
      </c>
      <c r="N8087">
        <v>0.54194444399999997</v>
      </c>
      <c r="O8087">
        <v>0</v>
      </c>
      <c r="P8087">
        <v>138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74.788332999999994</v>
      </c>
      <c r="W8087">
        <v>0</v>
      </c>
      <c r="X8087">
        <v>0</v>
      </c>
      <c r="Y8087">
        <v>0</v>
      </c>
      <c r="Z8087">
        <v>0</v>
      </c>
    </row>
    <row r="8088" spans="1:26" x14ac:dyDescent="0.3">
      <c r="A8088">
        <v>2781282</v>
      </c>
      <c r="B8088">
        <v>1</v>
      </c>
      <c r="C8088" t="s">
        <v>76</v>
      </c>
      <c r="D8088" t="s">
        <v>90</v>
      </c>
      <c r="E8088" t="s">
        <v>126</v>
      </c>
      <c r="F8088" t="s">
        <v>13444</v>
      </c>
      <c r="G8088" t="s">
        <v>128</v>
      </c>
      <c r="H8088" t="s">
        <v>46</v>
      </c>
      <c r="I8088" t="s">
        <v>129</v>
      </c>
      <c r="J8088" t="s">
        <v>130</v>
      </c>
      <c r="K8088" t="s">
        <v>131</v>
      </c>
      <c r="L8088" t="s">
        <v>22002</v>
      </c>
      <c r="M8088" t="s">
        <v>22003</v>
      </c>
      <c r="N8088">
        <v>0.44194444399999999</v>
      </c>
      <c r="O8088">
        <v>0</v>
      </c>
      <c r="P8088">
        <v>101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44.636389000000001</v>
      </c>
      <c r="W8088">
        <v>0</v>
      </c>
      <c r="X8088">
        <v>0</v>
      </c>
      <c r="Y8088">
        <v>0</v>
      </c>
      <c r="Z8088">
        <v>0</v>
      </c>
    </row>
    <row r="8089" spans="1:26" x14ac:dyDescent="0.3">
      <c r="A8089">
        <v>2781275</v>
      </c>
      <c r="B8089">
        <v>2</v>
      </c>
      <c r="C8089" t="s">
        <v>76</v>
      </c>
      <c r="D8089" t="s">
        <v>84</v>
      </c>
      <c r="E8089" t="s">
        <v>167</v>
      </c>
      <c r="F8089" t="s">
        <v>22004</v>
      </c>
      <c r="G8089" t="s">
        <v>371</v>
      </c>
      <c r="H8089" t="s">
        <v>46</v>
      </c>
      <c r="I8089" t="s">
        <v>129</v>
      </c>
      <c r="J8089" t="s">
        <v>130</v>
      </c>
      <c r="K8089" t="s">
        <v>131</v>
      </c>
      <c r="L8089" t="s">
        <v>22001</v>
      </c>
      <c r="M8089" t="s">
        <v>22005</v>
      </c>
      <c r="N8089">
        <v>0.84111111100000002</v>
      </c>
      <c r="O8089">
        <v>0</v>
      </c>
      <c r="P8089">
        <v>700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588.77777800000001</v>
      </c>
      <c r="W8089">
        <v>0</v>
      </c>
      <c r="X8089">
        <v>0</v>
      </c>
      <c r="Y8089">
        <v>0</v>
      </c>
      <c r="Z8089">
        <v>0</v>
      </c>
    </row>
    <row r="8090" spans="1:26" x14ac:dyDescent="0.3">
      <c r="A8090">
        <v>2781284</v>
      </c>
      <c r="B8090">
        <v>1</v>
      </c>
      <c r="C8090" t="s">
        <v>76</v>
      </c>
      <c r="D8090" t="s">
        <v>99</v>
      </c>
      <c r="E8090" t="s">
        <v>163</v>
      </c>
      <c r="F8090" t="s">
        <v>22006</v>
      </c>
      <c r="G8090" t="s">
        <v>923</v>
      </c>
      <c r="H8090" t="s">
        <v>47</v>
      </c>
      <c r="I8090" t="s">
        <v>129</v>
      </c>
      <c r="J8090" t="s">
        <v>130</v>
      </c>
      <c r="K8090" t="s">
        <v>131</v>
      </c>
      <c r="L8090" t="s">
        <v>22007</v>
      </c>
      <c r="M8090" t="s">
        <v>22008</v>
      </c>
      <c r="N8090">
        <v>1.326944444</v>
      </c>
      <c r="O8090">
        <v>0</v>
      </c>
      <c r="P8090">
        <v>16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21.231110999999999</v>
      </c>
      <c r="W8090">
        <v>0</v>
      </c>
      <c r="X8090">
        <v>0</v>
      </c>
      <c r="Y8090">
        <v>0</v>
      </c>
      <c r="Z8090">
        <v>0</v>
      </c>
    </row>
    <row r="8091" spans="1:26" x14ac:dyDescent="0.3">
      <c r="A8091">
        <v>2781286</v>
      </c>
      <c r="B8091">
        <v>1</v>
      </c>
      <c r="C8091" t="s">
        <v>77</v>
      </c>
      <c r="D8091" t="s">
        <v>119</v>
      </c>
      <c r="E8091" t="s">
        <v>126</v>
      </c>
      <c r="F8091" t="s">
        <v>22009</v>
      </c>
      <c r="G8091" t="s">
        <v>128</v>
      </c>
      <c r="H8091" t="s">
        <v>46</v>
      </c>
      <c r="I8091" t="s">
        <v>129</v>
      </c>
      <c r="J8091" t="s">
        <v>130</v>
      </c>
      <c r="K8091" t="s">
        <v>131</v>
      </c>
      <c r="L8091" t="s">
        <v>22010</v>
      </c>
      <c r="M8091" t="s">
        <v>22011</v>
      </c>
      <c r="N8091">
        <v>1.001666666</v>
      </c>
      <c r="O8091">
        <v>0</v>
      </c>
      <c r="P8091">
        <v>232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232.38666699999999</v>
      </c>
      <c r="W8091">
        <v>0</v>
      </c>
      <c r="X8091">
        <v>0</v>
      </c>
      <c r="Y8091">
        <v>0</v>
      </c>
      <c r="Z8091">
        <v>0</v>
      </c>
    </row>
    <row r="8092" spans="1:26" x14ac:dyDescent="0.3">
      <c r="A8092">
        <v>2781301</v>
      </c>
      <c r="B8092">
        <v>1</v>
      </c>
      <c r="C8092" t="s">
        <v>76</v>
      </c>
      <c r="D8092" t="s">
        <v>101</v>
      </c>
      <c r="E8092" t="s">
        <v>158</v>
      </c>
      <c r="F8092" t="s">
        <v>22012</v>
      </c>
      <c r="G8092" t="s">
        <v>199</v>
      </c>
      <c r="H8092" t="s">
        <v>47</v>
      </c>
      <c r="I8092" t="s">
        <v>129</v>
      </c>
      <c r="J8092" t="s">
        <v>130</v>
      </c>
      <c r="K8092" t="s">
        <v>131</v>
      </c>
      <c r="L8092" t="s">
        <v>22013</v>
      </c>
      <c r="M8092" t="s">
        <v>22014</v>
      </c>
      <c r="N8092">
        <v>0.78333333299999997</v>
      </c>
      <c r="O8092">
        <v>9</v>
      </c>
      <c r="P8092">
        <v>358</v>
      </c>
      <c r="Q8092">
        <v>0</v>
      </c>
      <c r="R8092">
        <v>0</v>
      </c>
      <c r="S8092">
        <v>0</v>
      </c>
      <c r="T8092">
        <v>0</v>
      </c>
      <c r="U8092">
        <v>7.05</v>
      </c>
      <c r="V8092">
        <v>280.433333</v>
      </c>
      <c r="W8092">
        <v>0</v>
      </c>
      <c r="X8092">
        <v>0</v>
      </c>
      <c r="Y8092">
        <v>0</v>
      </c>
      <c r="Z8092">
        <v>0</v>
      </c>
    </row>
    <row r="8093" spans="1:26" x14ac:dyDescent="0.3">
      <c r="A8093">
        <v>2781305</v>
      </c>
      <c r="B8093">
        <v>1</v>
      </c>
      <c r="C8093" t="s">
        <v>77</v>
      </c>
      <c r="D8093" t="s">
        <v>124</v>
      </c>
      <c r="E8093" t="s">
        <v>158</v>
      </c>
      <c r="F8093" t="s">
        <v>22015</v>
      </c>
      <c r="G8093" t="s">
        <v>199</v>
      </c>
      <c r="H8093" t="s">
        <v>47</v>
      </c>
      <c r="I8093" t="s">
        <v>129</v>
      </c>
      <c r="J8093" t="s">
        <v>130</v>
      </c>
      <c r="K8093" t="s">
        <v>131</v>
      </c>
      <c r="L8093" t="s">
        <v>22013</v>
      </c>
      <c r="M8093" t="s">
        <v>22016</v>
      </c>
      <c r="N8093">
        <v>0.80444444400000004</v>
      </c>
      <c r="O8093">
        <v>34</v>
      </c>
      <c r="P8093">
        <v>673</v>
      </c>
      <c r="Q8093">
        <v>0</v>
      </c>
      <c r="R8093">
        <v>0</v>
      </c>
      <c r="S8093">
        <v>0</v>
      </c>
      <c r="T8093">
        <v>0</v>
      </c>
      <c r="U8093">
        <v>27.351111</v>
      </c>
      <c r="V8093">
        <v>541.39111100000002</v>
      </c>
      <c r="W8093">
        <v>0</v>
      </c>
      <c r="X8093">
        <v>0</v>
      </c>
      <c r="Y8093">
        <v>0</v>
      </c>
      <c r="Z8093">
        <v>0</v>
      </c>
    </row>
    <row r="8094" spans="1:26" x14ac:dyDescent="0.3">
      <c r="A8094">
        <v>2781256</v>
      </c>
      <c r="B8094">
        <v>2</v>
      </c>
      <c r="C8094" t="s">
        <v>76</v>
      </c>
      <c r="D8094" t="s">
        <v>92</v>
      </c>
      <c r="E8094" t="s">
        <v>163</v>
      </c>
      <c r="F8094" t="s">
        <v>8038</v>
      </c>
      <c r="G8094" t="s">
        <v>578</v>
      </c>
      <c r="H8094" t="s">
        <v>47</v>
      </c>
      <c r="I8094" t="s">
        <v>129</v>
      </c>
      <c r="J8094" t="s">
        <v>15</v>
      </c>
      <c r="K8094" t="s">
        <v>131</v>
      </c>
      <c r="L8094" t="s">
        <v>21996</v>
      </c>
      <c r="M8094" t="s">
        <v>22017</v>
      </c>
      <c r="N8094">
        <v>0.406388888</v>
      </c>
      <c r="O8094">
        <v>0</v>
      </c>
      <c r="P8094">
        <v>0</v>
      </c>
      <c r="Q8094">
        <v>13</v>
      </c>
      <c r="R8094">
        <v>1240</v>
      </c>
      <c r="S8094">
        <v>2</v>
      </c>
      <c r="T8094">
        <v>0</v>
      </c>
      <c r="U8094">
        <v>0</v>
      </c>
      <c r="V8094">
        <v>0</v>
      </c>
      <c r="W8094">
        <v>5.2830560000000002</v>
      </c>
      <c r="X8094">
        <v>503.92222099999998</v>
      </c>
      <c r="Y8094">
        <v>0.812778</v>
      </c>
      <c r="Z8094">
        <v>0</v>
      </c>
    </row>
    <row r="8095" spans="1:26" x14ac:dyDescent="0.3">
      <c r="A8095">
        <v>2781317</v>
      </c>
      <c r="B8095">
        <v>1</v>
      </c>
      <c r="C8095" t="s">
        <v>77</v>
      </c>
      <c r="D8095" t="s">
        <v>108</v>
      </c>
      <c r="E8095" t="s">
        <v>153</v>
      </c>
      <c r="F8095" t="s">
        <v>22018</v>
      </c>
      <c r="G8095" t="s">
        <v>249</v>
      </c>
      <c r="H8095" t="s">
        <v>46</v>
      </c>
      <c r="I8095" t="s">
        <v>129</v>
      </c>
      <c r="J8095" t="s">
        <v>130</v>
      </c>
      <c r="K8095" t="s">
        <v>131</v>
      </c>
      <c r="L8095" t="s">
        <v>22019</v>
      </c>
      <c r="M8095" t="s">
        <v>22020</v>
      </c>
      <c r="N8095">
        <v>1.593611111</v>
      </c>
      <c r="O8095">
        <v>0</v>
      </c>
      <c r="P8095">
        <v>2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3.1872220000000002</v>
      </c>
      <c r="W8095">
        <v>0</v>
      </c>
      <c r="X8095">
        <v>0</v>
      </c>
      <c r="Y8095">
        <v>0</v>
      </c>
      <c r="Z8095">
        <v>0</v>
      </c>
    </row>
    <row r="8096" spans="1:26" x14ac:dyDescent="0.3">
      <c r="A8096">
        <v>2781326</v>
      </c>
      <c r="B8096">
        <v>1</v>
      </c>
      <c r="C8096" t="s">
        <v>76</v>
      </c>
      <c r="D8096" t="s">
        <v>92</v>
      </c>
      <c r="E8096" t="s">
        <v>163</v>
      </c>
      <c r="F8096" t="s">
        <v>21994</v>
      </c>
      <c r="G8096" t="s">
        <v>578</v>
      </c>
      <c r="H8096" t="s">
        <v>47</v>
      </c>
      <c r="I8096" t="s">
        <v>129</v>
      </c>
      <c r="J8096" t="s">
        <v>15</v>
      </c>
      <c r="K8096" t="s">
        <v>131</v>
      </c>
      <c r="L8096" t="s">
        <v>22021</v>
      </c>
      <c r="M8096" t="s">
        <v>22022</v>
      </c>
      <c r="N8096">
        <v>2.7583333329999999</v>
      </c>
      <c r="O8096">
        <v>0</v>
      </c>
      <c r="P8096">
        <v>0</v>
      </c>
      <c r="Q8096">
        <v>0</v>
      </c>
      <c r="R8096">
        <v>13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35.858333000000002</v>
      </c>
      <c r="Y8096">
        <v>0</v>
      </c>
      <c r="Z8096">
        <v>0</v>
      </c>
    </row>
    <row r="8097" spans="1:26" x14ac:dyDescent="0.3">
      <c r="A8097">
        <v>2781284</v>
      </c>
      <c r="B8097">
        <v>2</v>
      </c>
      <c r="C8097" t="s">
        <v>76</v>
      </c>
      <c r="D8097" t="s">
        <v>99</v>
      </c>
      <c r="E8097" t="s">
        <v>222</v>
      </c>
      <c r="F8097" t="s">
        <v>16304</v>
      </c>
      <c r="G8097" t="s">
        <v>923</v>
      </c>
      <c r="H8097" t="s">
        <v>47</v>
      </c>
      <c r="I8097" t="s">
        <v>129</v>
      </c>
      <c r="J8097" t="s">
        <v>130</v>
      </c>
      <c r="K8097" t="s">
        <v>131</v>
      </c>
      <c r="L8097" t="s">
        <v>22008</v>
      </c>
      <c r="M8097" t="s">
        <v>22023</v>
      </c>
      <c r="N8097">
        <v>0.93555555499999998</v>
      </c>
      <c r="O8097">
        <v>34</v>
      </c>
      <c r="P8097">
        <v>464</v>
      </c>
      <c r="Q8097">
        <v>0</v>
      </c>
      <c r="R8097">
        <v>0</v>
      </c>
      <c r="S8097">
        <v>0</v>
      </c>
      <c r="T8097">
        <v>0</v>
      </c>
      <c r="U8097">
        <v>31.808889000000001</v>
      </c>
      <c r="V8097">
        <v>434.09777800000001</v>
      </c>
      <c r="W8097">
        <v>0</v>
      </c>
      <c r="X8097">
        <v>0</v>
      </c>
      <c r="Y8097">
        <v>0</v>
      </c>
      <c r="Z8097">
        <v>0</v>
      </c>
    </row>
    <row r="8098" spans="1:26" x14ac:dyDescent="0.3">
      <c r="A8098">
        <v>2781324</v>
      </c>
      <c r="B8098">
        <v>1</v>
      </c>
      <c r="C8098" t="s">
        <v>76</v>
      </c>
      <c r="D8098" t="s">
        <v>101</v>
      </c>
      <c r="E8098" t="s">
        <v>153</v>
      </c>
      <c r="F8098" t="s">
        <v>22024</v>
      </c>
      <c r="G8098" t="s">
        <v>155</v>
      </c>
      <c r="H8098" t="s">
        <v>46</v>
      </c>
      <c r="I8098" t="s">
        <v>129</v>
      </c>
      <c r="J8098" t="s">
        <v>130</v>
      </c>
      <c r="K8098" t="s">
        <v>131</v>
      </c>
      <c r="L8098" t="s">
        <v>22025</v>
      </c>
      <c r="M8098" t="s">
        <v>22026</v>
      </c>
      <c r="N8098">
        <v>2.6349999999999998</v>
      </c>
      <c r="O8098">
        <v>0</v>
      </c>
      <c r="P8098">
        <v>6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15.81</v>
      </c>
      <c r="W8098">
        <v>0</v>
      </c>
      <c r="X8098">
        <v>0</v>
      </c>
      <c r="Y8098">
        <v>0</v>
      </c>
      <c r="Z8098">
        <v>0</v>
      </c>
    </row>
    <row r="8099" spans="1:26" x14ac:dyDescent="0.3">
      <c r="A8099">
        <v>2781330</v>
      </c>
      <c r="B8099">
        <v>1</v>
      </c>
      <c r="C8099" t="s">
        <v>77</v>
      </c>
      <c r="D8099" t="s">
        <v>124</v>
      </c>
      <c r="E8099" t="s">
        <v>158</v>
      </c>
      <c r="F8099" t="s">
        <v>7621</v>
      </c>
      <c r="G8099" t="s">
        <v>199</v>
      </c>
      <c r="H8099" t="s">
        <v>47</v>
      </c>
      <c r="I8099" t="s">
        <v>129</v>
      </c>
      <c r="J8099" t="s">
        <v>130</v>
      </c>
      <c r="K8099" t="s">
        <v>131</v>
      </c>
      <c r="L8099" t="s">
        <v>22027</v>
      </c>
      <c r="M8099" t="s">
        <v>22028</v>
      </c>
      <c r="N8099">
        <v>0.41611111099999998</v>
      </c>
      <c r="O8099">
        <v>22</v>
      </c>
      <c r="P8099">
        <v>432</v>
      </c>
      <c r="Q8099">
        <v>0</v>
      </c>
      <c r="R8099">
        <v>0</v>
      </c>
      <c r="S8099">
        <v>0</v>
      </c>
      <c r="T8099">
        <v>0</v>
      </c>
      <c r="U8099">
        <v>9.1544439999999998</v>
      </c>
      <c r="V8099">
        <v>179.76</v>
      </c>
      <c r="W8099">
        <v>0</v>
      </c>
      <c r="X8099">
        <v>0</v>
      </c>
      <c r="Y8099">
        <v>0</v>
      </c>
      <c r="Z8099">
        <v>0</v>
      </c>
    </row>
    <row r="8100" spans="1:26" x14ac:dyDescent="0.3">
      <c r="A8100">
        <v>2781334</v>
      </c>
      <c r="B8100">
        <v>1</v>
      </c>
      <c r="C8100" t="s">
        <v>76</v>
      </c>
      <c r="D8100" t="s">
        <v>86</v>
      </c>
      <c r="E8100" t="s">
        <v>145</v>
      </c>
      <c r="F8100" t="s">
        <v>22029</v>
      </c>
      <c r="G8100" t="s">
        <v>135</v>
      </c>
      <c r="H8100" t="s">
        <v>46</v>
      </c>
      <c r="I8100" t="s">
        <v>129</v>
      </c>
      <c r="J8100" t="s">
        <v>130</v>
      </c>
      <c r="K8100" t="s">
        <v>131</v>
      </c>
      <c r="L8100" t="s">
        <v>22030</v>
      </c>
      <c r="M8100" t="s">
        <v>22031</v>
      </c>
      <c r="N8100">
        <v>5.4169444440000003</v>
      </c>
      <c r="O8100">
        <v>0</v>
      </c>
      <c r="P8100">
        <v>20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108.33888899999999</v>
      </c>
      <c r="W8100">
        <v>0</v>
      </c>
      <c r="X8100">
        <v>0</v>
      </c>
      <c r="Y8100">
        <v>0</v>
      </c>
      <c r="Z8100">
        <v>0</v>
      </c>
    </row>
    <row r="8101" spans="1:26" x14ac:dyDescent="0.3">
      <c r="A8101">
        <v>2781346</v>
      </c>
      <c r="B8101">
        <v>1</v>
      </c>
      <c r="C8101" t="s">
        <v>77</v>
      </c>
      <c r="D8101" t="s">
        <v>124</v>
      </c>
      <c r="E8101" t="s">
        <v>153</v>
      </c>
      <c r="F8101" t="s">
        <v>21742</v>
      </c>
      <c r="G8101" t="s">
        <v>155</v>
      </c>
      <c r="H8101" t="s">
        <v>46</v>
      </c>
      <c r="I8101" t="s">
        <v>129</v>
      </c>
      <c r="J8101" t="s">
        <v>130</v>
      </c>
      <c r="K8101" t="s">
        <v>131</v>
      </c>
      <c r="L8101" t="s">
        <v>22032</v>
      </c>
      <c r="M8101" t="s">
        <v>22033</v>
      </c>
      <c r="N8101">
        <v>1.4566666660000001</v>
      </c>
      <c r="O8101">
        <v>0</v>
      </c>
      <c r="P8101">
        <v>103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150.03666699999999</v>
      </c>
      <c r="W8101">
        <v>0</v>
      </c>
      <c r="X8101">
        <v>0</v>
      </c>
      <c r="Y8101">
        <v>0</v>
      </c>
      <c r="Z8101">
        <v>0</v>
      </c>
    </row>
    <row r="8102" spans="1:26" x14ac:dyDescent="0.3">
      <c r="A8102">
        <v>2781351</v>
      </c>
      <c r="B8102">
        <v>1</v>
      </c>
      <c r="C8102" t="s">
        <v>76</v>
      </c>
      <c r="D8102" t="s">
        <v>92</v>
      </c>
      <c r="E8102" t="s">
        <v>126</v>
      </c>
      <c r="F8102" t="s">
        <v>22034</v>
      </c>
      <c r="G8102" t="s">
        <v>206</v>
      </c>
      <c r="H8102" t="s">
        <v>46</v>
      </c>
      <c r="I8102" t="s">
        <v>129</v>
      </c>
      <c r="J8102" t="s">
        <v>130</v>
      </c>
      <c r="K8102" t="s">
        <v>131</v>
      </c>
      <c r="L8102" t="s">
        <v>22035</v>
      </c>
      <c r="M8102" t="s">
        <v>22036</v>
      </c>
      <c r="N8102">
        <v>1.153611111</v>
      </c>
      <c r="O8102">
        <v>0</v>
      </c>
      <c r="P8102">
        <v>0</v>
      </c>
      <c r="Q8102">
        <v>0</v>
      </c>
      <c r="R8102">
        <v>64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73.831111000000007</v>
      </c>
      <c r="Y8102">
        <v>0</v>
      </c>
      <c r="Z8102">
        <v>0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7.2222220754716986</v>
      </c>
      <c r="D17" s="24">
        <f t="shared" si="1"/>
        <v>0.14079959998260794</v>
      </c>
      <c r="E17" s="24">
        <f t="shared" si="2"/>
        <v>0.1732874070547501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0.1732874070547501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1.878563962264151</v>
      </c>
      <c r="D18" s="24">
        <f t="shared" si="1"/>
        <v>0.19436787077699028</v>
      </c>
      <c r="E18" s="24">
        <f t="shared" si="2"/>
        <v>0.20209454403808699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0.20209454403808699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6.389425384581938</v>
      </c>
      <c r="E21" s="24">
        <f t="shared" si="2"/>
        <v>6.3601122882492964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6.3601122882492964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1.6298534718900821E-2</v>
      </c>
      <c r="E22" s="24">
        <f t="shared" si="2"/>
        <v>1.6223761090673014E-2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1.6223761090673014E-2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9.1007860377358494</v>
      </c>
      <c r="D25" s="24">
        <f t="shared" ref="D25:L25" si="4">SUM(D15:D24)</f>
        <v>6.7408913900604368</v>
      </c>
      <c r="E25" s="24">
        <f t="shared" si="4"/>
        <v>6.751718000432807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6.751718000432807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2.4908805660377356</v>
      </c>
      <c r="D29" s="24">
        <f>(SUMIFS(KENTSELAG2,KAYNAK,A29,SEBEP,B29,SÜRE,"Uzun",BİLDİRİM,"Bildirimli",İL,$B$10,İLÇE,$B$11)/VLOOKUP($B$11,ABONE1,4,FALSE))*60</f>
        <v>26.961619585199358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26.849353913871461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26.849353913871461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0.4797339023435801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0.47753300238043705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0.47753300238043705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2.4908805660377356</v>
      </c>
      <c r="D33" s="24">
        <f t="shared" ref="D33:L33" si="5">SUM(D28:D32)</f>
        <v>27.441353487542937</v>
      </c>
      <c r="E33" s="24">
        <f t="shared" si="5"/>
        <v>27.326886916251897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27.326886916251897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9.4339622641509441E-2</v>
      </c>
      <c r="D38" s="24">
        <f t="shared" si="7"/>
        <v>6.5220226966389847E-4</v>
      </c>
      <c r="E38" s="24">
        <f t="shared" si="8"/>
        <v>1.0820168794633195E-3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1.0820168794633195E-3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2.5157232704402517E-2</v>
      </c>
      <c r="D39" s="24">
        <f t="shared" si="7"/>
        <v>3.3189848834007277E-3</v>
      </c>
      <c r="E39" s="24">
        <f t="shared" si="8"/>
        <v>3.41917333910409E-3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3.41917333910409E-3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9.9091264837601639E-2</v>
      </c>
      <c r="E42" s="24">
        <f t="shared" si="8"/>
        <v>9.8636658731876214E-2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9.8636658731876214E-2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3.9132136179833904E-4</v>
      </c>
      <c r="E43" s="24">
        <f t="shared" si="8"/>
        <v>3.8952607660679508E-4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3.8952607660679508E-4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0.11949685534591195</v>
      </c>
      <c r="D46" s="24">
        <f t="shared" ref="D46:L46" si="10">SUM(D36:D45)</f>
        <v>0.10345377335246461</v>
      </c>
      <c r="E46" s="24">
        <f t="shared" si="10"/>
        <v>0.10352737502705041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0.10352737502705041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1.5723270440251572E-2</v>
      </c>
      <c r="D50" s="24">
        <f>(SUMIFS(KENTSELAG1,KAYNAK,A50,SEBEP,B50,SÜRE,"Uzun",BİLDİRİM,"Bildirimli",İL,$B$10,İLÇE,$B$11)/VLOOKUP($B$11,ABONE1,4,FALSE))</f>
        <v>7.4409032276765652E-2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7.4139796580826658E-2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7.4139796580826658E-2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3.855240082902155E-3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3.8375531991632402E-3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3.8375531991632402E-3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1.5723270440251572E-2</v>
      </c>
      <c r="D54" s="24">
        <f t="shared" ref="D54:L54" si="11">SUM(D49:D53)</f>
        <v>7.8264272359667805E-2</v>
      </c>
      <c r="E54" s="24">
        <f t="shared" si="11"/>
        <v>7.7977349779989893E-2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7.7977349779989893E-2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0.15723270440251572</v>
      </c>
      <c r="D58" s="24">
        <f>(SUMIFS(KENTSELAG1,KAYNAK,A58,SÜRE,"Kısa",İL,$B$10,İLÇE,$B$11)/VLOOKUP($B$11,ABONE1,4,FALSE))</f>
        <v>7.7858457614099166E-2</v>
      </c>
      <c r="E58" s="24">
        <f>(SUMIFS(KENTSELOG1,KAYNAK,A58,SÜRE,"Kısa",İL,$B$10,İLÇE,$B$11)+SUMIFS(KENTSELAG1,KAYNAK,A58,SÜRE,"Kısa",İL,$B$10,İLÇE,$B$11))/VLOOKUP($B$11,ABONE1,5,FALSE)</f>
        <v>7.8222606939334915E-2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7.8222606939334915E-2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7.246691885154427E-5</v>
      </c>
      <c r="E59" s="24">
        <f>(SUMIFS(KENTSELOG1,KAYNAK,A59,SÜRE,"Kısa",İL,$B$10,İLÇE,$B$11)+SUMIFS(KENTSELAG1,KAYNAK,A59,SÜRE,"Kısa",İL,$B$10,İLÇE,$B$11))/VLOOKUP($B$11,ABONE1,5,FALSE)</f>
        <v>7.2134458630887971E-5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7.2134458630887971E-5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0.15723270440251572</v>
      </c>
      <c r="D60" s="24">
        <f t="shared" ref="D60:L60" si="12">SUM(D57:D59)</f>
        <v>7.793092453295071E-2</v>
      </c>
      <c r="E60" s="24">
        <f t="shared" si="12"/>
        <v>7.82947413979658E-2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7.82947413979658E-2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137.09410078651686</v>
      </c>
      <c r="D17" s="24">
        <f t="shared" si="1"/>
        <v>25.117234207757193</v>
      </c>
      <c r="E17" s="24">
        <f t="shared" si="2"/>
        <v>25.292618355609925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25.292618355609925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0.94428842696629223</v>
      </c>
      <c r="D18" s="24">
        <f t="shared" si="1"/>
        <v>1.1806080659915925</v>
      </c>
      <c r="E18" s="24">
        <f t="shared" si="2"/>
        <v>1.1802379295537939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1.1802379295537939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11.207064185812859</v>
      </c>
      <c r="E21" s="24">
        <f t="shared" si="2"/>
        <v>11.189511083442584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11.189511083442584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0.13024482404885915</v>
      </c>
      <c r="E22" s="24">
        <f t="shared" si="2"/>
        <v>0.1300408276505319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0.1300408276505319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138.03838921348316</v>
      </c>
      <c r="D25" s="24">
        <f t="shared" ref="D25:L25" si="4">SUM(D15:D24)</f>
        <v>37.635151283610504</v>
      </c>
      <c r="E25" s="24">
        <f t="shared" si="4"/>
        <v>37.792408196256837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37.792408196256837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34.521441910112358</v>
      </c>
      <c r="D29" s="24">
        <f>(SUMIFS(KENTSELAG2,KAYNAK,A29,SEBEP,B29,SÜRE,"Uzun",BİLDİRİM,"Bildirimli",İL,$B$10,İLÇE,$B$11)/VLOOKUP($B$11,ABONE1,4,FALSE))*60</f>
        <v>2.7543046997858442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2.8040600864079122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2.8040600864079122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4.7398179240144884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4.7323941680818677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4.7323941680818677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34.521441910112358</v>
      </c>
      <c r="D33" s="24">
        <f t="shared" ref="D33:L33" si="5">SUM(D28:D32)</f>
        <v>7.4941226238003331</v>
      </c>
      <c r="E33" s="24">
        <f t="shared" si="5"/>
        <v>7.5364542544897795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7.5364542544897795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1.5898876404494382</v>
      </c>
      <c r="D38" s="24">
        <f t="shared" si="7"/>
        <v>0.38910186923300638</v>
      </c>
      <c r="E38" s="24">
        <f t="shared" si="8"/>
        <v>0.39098260402826296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0.39098260402826296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5.6179775280898875E-3</v>
      </c>
      <c r="D39" s="24">
        <f t="shared" si="7"/>
        <v>7.0239448659986424E-3</v>
      </c>
      <c r="E39" s="24">
        <f t="shared" si="8"/>
        <v>7.0217427648772077E-3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7.0217427648772077E-3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0.11975076893248376</v>
      </c>
      <c r="E42" s="24">
        <f t="shared" si="8"/>
        <v>0.11956320888364849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0.11956320888364849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1.0311186315205033E-3</v>
      </c>
      <c r="E43" s="24">
        <f t="shared" si="8"/>
        <v>1.0295036384594402E-3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1.0295036384594402E-3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1.595505617977528</v>
      </c>
      <c r="D46" s="24">
        <f t="shared" ref="D46:L46" si="10">SUM(D36:D45)</f>
        <v>0.51690770166300937</v>
      </c>
      <c r="E46" s="24">
        <f t="shared" si="10"/>
        <v>0.51859705931524813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0.51859705931524813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0.11797752808988764</v>
      </c>
      <c r="D50" s="24">
        <f>(SUMIFS(KENTSELAG1,KAYNAK,A50,SEBEP,B50,SÜRE,"Uzun",BİLDİRİM,"Bildirimli",İL,$B$10,İLÇE,$B$11)/VLOOKUP($B$11,ABONE1,4,FALSE))</f>
        <v>8.7777278375591565E-3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8.9487623958397489E-3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8.9487623958397489E-3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2.9356035569186298E-2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2.9310056578704235E-2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2.9310056578704235E-2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0.11797752808988764</v>
      </c>
      <c r="D54" s="24">
        <f t="shared" ref="D54:L54" si="11">SUM(D49:D53)</f>
        <v>3.8133763406745458E-2</v>
      </c>
      <c r="E54" s="24">
        <f t="shared" si="11"/>
        <v>3.8258818974543987E-2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3.8258818974543987E-2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5.6179775280898875E-3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8.7991763970892317E-6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8.7991763970892317E-6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5.6179775280898875E-3</v>
      </c>
      <c r="D60" s="24">
        <f t="shared" ref="D60:L60" si="12">SUM(D57:D59)</f>
        <v>0</v>
      </c>
      <c r="E60" s="24">
        <f t="shared" si="12"/>
        <v>8.7991763970892317E-6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8.7991763970892317E-6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69.598087377049183</v>
      </c>
      <c r="D17" s="24">
        <f t="shared" si="1"/>
        <v>50.571853065453404</v>
      </c>
      <c r="E17" s="24">
        <f t="shared" si="2"/>
        <v>50.675844848349094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50.675844848349094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3.257574661921709</v>
      </c>
      <c r="E21" s="24">
        <f t="shared" si="2"/>
        <v>3.2397697199946247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3.2397697199946247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0.29655389882427136</v>
      </c>
      <c r="E22" s="24">
        <f t="shared" si="2"/>
        <v>0.2949330227140361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0.2949330227140361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69.598087377049183</v>
      </c>
      <c r="D25" s="24">
        <f t="shared" ref="D25:L25" si="4">SUM(D15:D24)</f>
        <v>54.125981626199383</v>
      </c>
      <c r="E25" s="24">
        <f t="shared" si="4"/>
        <v>54.210547591057754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54.210547591057754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9.8131145901639343</v>
      </c>
      <c r="D29" s="24">
        <f>(SUMIFS(KENTSELAG2,KAYNAK,A29,SEBEP,B29,SÜRE,"Uzun",BİLDİRİM,"Bildirimli",İL,$B$10,İLÇE,$B$11)/VLOOKUP($B$11,ABONE1,4,FALSE))*60</f>
        <v>3.1031938375602506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3.1398682845750638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3.1398682845750638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4.0745529086895811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4.0522826047220111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4.0522826047220111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9.8131145901639343</v>
      </c>
      <c r="D33" s="24">
        <f t="shared" ref="D33:L33" si="5">SUM(D28:D32)</f>
        <v>7.1777467462498317</v>
      </c>
      <c r="E33" s="24">
        <f t="shared" si="5"/>
        <v>7.1921508892970749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7.1921508892970749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0.91803278688524592</v>
      </c>
      <c r="D38" s="24">
        <f t="shared" si="7"/>
        <v>1.0286499391864499</v>
      </c>
      <c r="E38" s="24">
        <f t="shared" si="8"/>
        <v>1.0280453384704986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1.0280453384704986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6.175953871796027E-2</v>
      </c>
      <c r="E42" s="24">
        <f t="shared" si="8"/>
        <v>6.1421979302002598E-2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6.1421979302002598E-2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3.0181539708995899E-3</v>
      </c>
      <c r="E43" s="24">
        <f t="shared" si="8"/>
        <v>3.0016576318265312E-3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3.0016576318265312E-3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0.91803278688524592</v>
      </c>
      <c r="D46" s="24">
        <f t="shared" ref="D46:L46" si="10">SUM(D36:D45)</f>
        <v>1.0934276318753098</v>
      </c>
      <c r="E46" s="24">
        <f t="shared" si="10"/>
        <v>1.0924689754043277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1.0924689754043277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6.5573770491803282E-2</v>
      </c>
      <c r="D50" s="24">
        <f>(SUMIFS(KENTSELAG1,KAYNAK,A50,SEBEP,B50,SÜRE,"Uzun",BİLDİRİM,"Bildirimli",İL,$B$10,İLÇE,$B$11)/VLOOKUP($B$11,ABONE1,4,FALSE))</f>
        <v>1.9955853867291318E-2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2.0205187939608439E-2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2.0205187939608439E-2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1.3063651515834046E-2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1.2992249451189463E-2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1.2992249451189463E-2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6.5573770491803282E-2</v>
      </c>
      <c r="D54" s="24">
        <f t="shared" ref="D54:L54" si="11">SUM(D49:D53)</f>
        <v>3.3019505383125362E-2</v>
      </c>
      <c r="E54" s="24">
        <f t="shared" si="11"/>
        <v>3.3197437390797904E-2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3.3197437390797904E-2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0.63114754098360659</v>
      </c>
      <c r="D58" s="24">
        <f>(SUMIFS(KENTSELAG1,KAYNAK,A58,SÜRE,"Kısa",İL,$B$10,İLÇE,$B$11)/VLOOKUP($B$11,ABONE1,4,FALSE))</f>
        <v>0.768232803279427</v>
      </c>
      <c r="E58" s="24">
        <f>(SUMIFS(KENTSELOG1,KAYNAK,A58,SÜRE,"Kısa",İL,$B$10,İLÇE,$B$11)+SUMIFS(KENTSELAG1,KAYNAK,A58,SÜRE,"Kısa",İL,$B$10,İLÇE,$B$11))/VLOOKUP($B$11,ABONE1,5,FALSE)</f>
        <v>0.76748353568388517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0.76748353568388517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0.63114754098360659</v>
      </c>
      <c r="D60" s="24">
        <f t="shared" ref="D60:L60" si="12">SUM(D57:D59)</f>
        <v>0.768232803279427</v>
      </c>
      <c r="E60" s="24">
        <f t="shared" si="12"/>
        <v>0.76748353568388517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0.76748353568388517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11.183332615384614</v>
      </c>
      <c r="D17" s="24">
        <f t="shared" si="1"/>
        <v>12.179415147304189</v>
      </c>
      <c r="E17" s="24">
        <f t="shared" si="2"/>
        <v>12.179158005949425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12.179158005949425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5.9900848386327885</v>
      </c>
      <c r="E18" s="24">
        <f t="shared" si="2"/>
        <v>5.9885384823006564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5.9885384823006564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9.1636151742384531</v>
      </c>
      <c r="E21" s="24">
        <f t="shared" si="2"/>
        <v>9.1612495626099637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9.1612495626099637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4.0391459693950521E-3</v>
      </c>
      <c r="E22" s="24">
        <f t="shared" si="2"/>
        <v>4.038103253120668E-3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4.038103253120668E-3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11.183332615384614</v>
      </c>
      <c r="D25" s="24">
        <f t="shared" ref="D25:L25" si="4">SUM(D15:D24)</f>
        <v>27.337154306144825</v>
      </c>
      <c r="E25" s="24">
        <f t="shared" si="4"/>
        <v>27.332984154113163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27.332984154113163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2.2324651866329788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2.2318888698076562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2.2318888698076562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2.5912061748581783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2.5905372480926494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2.5905372480926494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4.8236713614911571</v>
      </c>
      <c r="E33" s="24">
        <f t="shared" si="5"/>
        <v>4.8224261179003056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4.8224261179003056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0.36923076923076925</v>
      </c>
      <c r="D38" s="24">
        <f t="shared" si="7"/>
        <v>0.29981646565285791</v>
      </c>
      <c r="E38" s="24">
        <f t="shared" si="8"/>
        <v>0.2998343851399386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0.2998343851399386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6.7232365606775674E-2</v>
      </c>
      <c r="E39" s="24">
        <f t="shared" si="8"/>
        <v>6.7215009392785227E-2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6.7215009392785227E-2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8.3039360569512638E-2</v>
      </c>
      <c r="E42" s="24">
        <f t="shared" si="8"/>
        <v>8.3017923737732785E-2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8.3017923737732785E-2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5.5616468830941826E-5</v>
      </c>
      <c r="E43" s="24">
        <f t="shared" si="8"/>
        <v>5.5602111291597331E-5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5.5602111291597331E-5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0.36923076923076925</v>
      </c>
      <c r="D46" s="24">
        <f t="shared" ref="D46:L46" si="10">SUM(D36:D45)</f>
        <v>0.45014380829797723</v>
      </c>
      <c r="E46" s="24">
        <f t="shared" si="10"/>
        <v>0.45012292038174823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0.45012292038174823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7.4367164036802215E-3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7.4347965955621573E-3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7.4347965955621573E-3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1.6518091242789721E-2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1.6513827053604407E-2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1.6513827053604407E-2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2.3954807646469942E-2</v>
      </c>
      <c r="E54" s="24">
        <f t="shared" si="11"/>
        <v>2.3948623649166563E-2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2.3948623649166563E-2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3.8931528181659278E-3</v>
      </c>
      <c r="E58" s="24">
        <f>(SUMIFS(KENTSELOG1,KAYNAK,A58,SÜRE,"Kısa",İL,$B$10,İLÇE,$B$11)+SUMIFS(KENTSELAG1,KAYNAK,A58,SÜRE,"Kısa",İL,$B$10,İLÇE,$B$11))/VLOOKUP($B$11,ABONE1,5,FALSE)</f>
        <v>3.8921477904118131E-3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3.8921477904118131E-3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3.8931528181659278E-3</v>
      </c>
      <c r="E60" s="24">
        <f t="shared" si="12"/>
        <v>3.8921477904118131E-3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3.8921477904118131E-3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138.44220604316547</v>
      </c>
      <c r="D17" s="24">
        <f t="shared" si="1"/>
        <v>54.678709732042329</v>
      </c>
      <c r="E17" s="24">
        <f t="shared" si="2"/>
        <v>57.220876978165947</v>
      </c>
      <c r="F17" s="24">
        <f t="shared" si="3"/>
        <v>30.32718804469274</v>
      </c>
      <c r="G17" s="24">
        <f t="shared" si="4"/>
        <v>4.102176928713174</v>
      </c>
      <c r="H17" s="24">
        <f t="shared" si="5"/>
        <v>4.5713465843785928</v>
      </c>
      <c r="I17" s="24">
        <f t="shared" si="6"/>
        <v>42.859134807692314</v>
      </c>
      <c r="J17" s="24">
        <f t="shared" si="7"/>
        <v>39.233559749999998</v>
      </c>
      <c r="K17" s="24">
        <f t="shared" si="8"/>
        <v>39.427520555555553</v>
      </c>
      <c r="L17" s="24">
        <f t="shared" si="9"/>
        <v>16.212396194460148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14.059851380319747</v>
      </c>
      <c r="E21" s="24">
        <f t="shared" si="2"/>
        <v>13.633144100436681</v>
      </c>
      <c r="F21" s="24">
        <f t="shared" si="3"/>
        <v>0</v>
      </c>
      <c r="G21" s="24">
        <f t="shared" si="4"/>
        <v>0.38349276446344066</v>
      </c>
      <c r="H21" s="24">
        <f t="shared" si="5"/>
        <v>0.37663201739043523</v>
      </c>
      <c r="I21" s="24">
        <f t="shared" si="6"/>
        <v>0</v>
      </c>
      <c r="J21" s="24">
        <f t="shared" si="7"/>
        <v>1.0387952934782607</v>
      </c>
      <c r="K21" s="24">
        <f t="shared" si="8"/>
        <v>0.98322188271604949</v>
      </c>
      <c r="L21" s="24">
        <f t="shared" si="9"/>
        <v>2.7091753013001698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138.44220604316547</v>
      </c>
      <c r="D25" s="24">
        <f t="shared" ref="D25:L25" si="10">SUM(D15:D24)</f>
        <v>68.738561112362078</v>
      </c>
      <c r="E25" s="24">
        <f t="shared" si="10"/>
        <v>70.854021078602628</v>
      </c>
      <c r="F25" s="24">
        <f t="shared" si="10"/>
        <v>30.32718804469274</v>
      </c>
      <c r="G25" s="24">
        <f t="shared" si="10"/>
        <v>4.4856696931766145</v>
      </c>
      <c r="H25" s="24">
        <f t="shared" si="10"/>
        <v>4.9479786017690284</v>
      </c>
      <c r="I25" s="24">
        <f t="shared" si="10"/>
        <v>42.859134807692314</v>
      </c>
      <c r="J25" s="24">
        <f t="shared" si="10"/>
        <v>40.272355043478257</v>
      </c>
      <c r="K25" s="24">
        <f t="shared" si="10"/>
        <v>40.410742438271605</v>
      </c>
      <c r="L25" s="24">
        <f t="shared" si="10"/>
        <v>18.921571495760318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26.232916739473094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25.436764899563322</v>
      </c>
      <c r="F29" s="24">
        <f>(SUMIFS(KENTALTIOG2,KAYNAK,A29,SEBEP,B29,SÜRE,"Uzun",BİLDİRİM,"Bildirimli",İL,$B$10,İLÇE,$B$11)/VLOOKUP($B$11,ABONE1,6,FALSE))*60</f>
        <v>30.063174972067035</v>
      </c>
      <c r="G29" s="24">
        <f>(SUMIFS(KENTALTIAG2,KAYNAK,A29,SEBEP,B29,SÜRE,"Uzun",BİLDİRİM,"Bildirimli",İL,$B$10,İLÇE,$B$11)/VLOOKUP($B$11,ABONE1,7,FALSE))*60</f>
        <v>3.6645278919248971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4.1368039228424367</v>
      </c>
      <c r="I29" s="24">
        <f>(SUMIFS(KIRSALOG2,KAYNAK,A29,SEBEP,B29,SÜRE,"Uzun",BİLDİRİM,"Bildirimli",İL,$B$10,İLÇE,$B$11)/VLOOKUP($B$11,ABONE1,9,FALSE))*60</f>
        <v>155.52307673076925</v>
      </c>
      <c r="J29" s="24">
        <f>(SUMIFS(KIRSALAG2,KAYNAK,A29,SEBEP,B29,SÜRE,"Uzun",BİLDİRİM,"Bildirimli",İL,$B$10,İLÇE,$B$11)/VLOOKUP($B$11,ABONE1,10,FALSE))*60</f>
        <v>179.34073363043476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178.06653799382715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20.555617727529675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0.50281890703709353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0.49382339613212733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43.070398565217388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40.766220864197528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3.3590138812888641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11">SUM(D28:D32)</f>
        <v>26.232916739473094</v>
      </c>
      <c r="E33" s="24">
        <f t="shared" si="11"/>
        <v>25.436764899563322</v>
      </c>
      <c r="F33" s="24">
        <f t="shared" si="11"/>
        <v>30.063174972067035</v>
      </c>
      <c r="G33" s="24">
        <f t="shared" si="11"/>
        <v>4.167346798961991</v>
      </c>
      <c r="H33" s="24">
        <f t="shared" si="11"/>
        <v>4.6306273189745637</v>
      </c>
      <c r="I33" s="24">
        <f t="shared" si="11"/>
        <v>155.52307673076925</v>
      </c>
      <c r="J33" s="24">
        <f t="shared" si="11"/>
        <v>222.41113219565216</v>
      </c>
      <c r="K33" s="24">
        <f t="shared" si="11"/>
        <v>218.83275885802468</v>
      </c>
      <c r="L33" s="24">
        <f t="shared" si="11"/>
        <v>23.914631608818539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0.65467625899280579</v>
      </c>
      <c r="D38" s="24">
        <f t="shared" si="13"/>
        <v>0.25714929070029274</v>
      </c>
      <c r="E38" s="24">
        <f t="shared" si="14"/>
        <v>0.26921397379912665</v>
      </c>
      <c r="F38" s="24">
        <f t="shared" si="15"/>
        <v>1.2932960893854748</v>
      </c>
      <c r="G38" s="24">
        <f t="shared" si="16"/>
        <v>0.22907444156108484</v>
      </c>
      <c r="H38" s="24">
        <f t="shared" si="17"/>
        <v>0.24811353755434512</v>
      </c>
      <c r="I38" s="24">
        <f t="shared" si="18"/>
        <v>0.875</v>
      </c>
      <c r="J38" s="24">
        <f t="shared" si="19"/>
        <v>0.82336956521739135</v>
      </c>
      <c r="K38" s="24">
        <f t="shared" si="20"/>
        <v>0.8261316872427984</v>
      </c>
      <c r="L38" s="24">
        <f t="shared" si="21"/>
        <v>0.29410212926323726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9.4122945282594017E-2</v>
      </c>
      <c r="E42" s="24">
        <f t="shared" si="14"/>
        <v>9.1266375545851527E-2</v>
      </c>
      <c r="F42" s="24">
        <f t="shared" si="15"/>
        <v>0</v>
      </c>
      <c r="G42" s="24">
        <f t="shared" si="16"/>
        <v>4.1215081666921083E-3</v>
      </c>
      <c r="H42" s="24">
        <f t="shared" si="17"/>
        <v>4.0477737244515519E-3</v>
      </c>
      <c r="I42" s="24">
        <f t="shared" si="18"/>
        <v>0</v>
      </c>
      <c r="J42" s="24">
        <f t="shared" si="19"/>
        <v>2.4456521739130436E-2</v>
      </c>
      <c r="K42" s="24">
        <f t="shared" si="20"/>
        <v>2.3148148148148147E-2</v>
      </c>
      <c r="L42" s="24">
        <f t="shared" si="21"/>
        <v>2.0501224797437347E-2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0.65467625899280579</v>
      </c>
      <c r="D46" s="24">
        <f t="shared" ref="D46:L46" si="22">SUM(D36:D45)</f>
        <v>0.35127223598288676</v>
      </c>
      <c r="E46" s="24">
        <f t="shared" si="22"/>
        <v>0.36048034934497819</v>
      </c>
      <c r="F46" s="24">
        <f t="shared" si="22"/>
        <v>1.2932960893854748</v>
      </c>
      <c r="G46" s="24">
        <f t="shared" si="22"/>
        <v>0.23319594972777694</v>
      </c>
      <c r="H46" s="24">
        <f t="shared" si="22"/>
        <v>0.25216131127879665</v>
      </c>
      <c r="I46" s="24">
        <f t="shared" si="22"/>
        <v>0.875</v>
      </c>
      <c r="J46" s="24">
        <f t="shared" si="22"/>
        <v>0.84782608695652184</v>
      </c>
      <c r="K46" s="24">
        <f t="shared" si="22"/>
        <v>0.84927983539094654</v>
      </c>
      <c r="L46" s="24">
        <f t="shared" si="22"/>
        <v>0.31460335406067458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0.22607520828642197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0.21921397379912663</v>
      </c>
      <c r="F50" s="24">
        <f>(SUMIFS(KENTALTIOG1,KAYNAK,A50,SEBEP,B50,SÜRE,"Uzun",BİLDİRİM,"Bildirimli",İL,$B$10,İLÇE,$B$11)/VLOOKUP($B$11,ABONE1,6,FALSE))</f>
        <v>0.25977653631284914</v>
      </c>
      <c r="G50" s="24">
        <f>(SUMIFS(KENTALTIAG1,KAYNAK,A50,SEBEP,B50,SÜRE,"Uzun",BİLDİRİM,"Bildirimli",İL,$B$10,İLÇE,$B$11)/VLOOKUP($B$11,ABONE1,7,FALSE))</f>
        <v>3.8569175189538493E-2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4.2526610364299638E-2</v>
      </c>
      <c r="I50" s="24">
        <f>(SUMIFS(KIRSALOG1,KAYNAK,A50,SEBEP,B50,SÜRE,"Uzun",BİLDİRİM,"Bildirimli",İL,$B$10,İLÇE,$B$11)/VLOOKUP($B$11,ABONE1,9,FALSE))</f>
        <v>1.5480769230769231</v>
      </c>
      <c r="J50" s="24">
        <f>(SUMIFS(KIRSALAG1,KAYNAK,A50,SEBEP,B50,SÜRE,"Uzun",BİLDİRİM,"Bildirimli",İL,$B$10,İLÇE,$B$11)/VLOOKUP($B$11,ABONE1,10,FALSE))</f>
        <v>1.7108695652173913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1.7021604938271604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0.19461089127567363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1.0685391543275836E-3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1.0494228174504022E-3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0.11630434782608695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0.11008230452674897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8.8562276238929715E-3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23">SUM(D49:D53)</f>
        <v>0.22607520828642197</v>
      </c>
      <c r="E54" s="24">
        <f t="shared" si="23"/>
        <v>0.21921397379912663</v>
      </c>
      <c r="F54" s="24">
        <f t="shared" si="23"/>
        <v>0.25977653631284914</v>
      </c>
      <c r="G54" s="24">
        <f t="shared" si="23"/>
        <v>3.9637714343866079E-2</v>
      </c>
      <c r="H54" s="24">
        <f t="shared" si="23"/>
        <v>4.3576033181750039E-2</v>
      </c>
      <c r="I54" s="24">
        <f t="shared" si="23"/>
        <v>1.5480769230769231</v>
      </c>
      <c r="J54" s="24">
        <f t="shared" si="23"/>
        <v>1.8271739130434783</v>
      </c>
      <c r="K54" s="24">
        <f t="shared" si="23"/>
        <v>1.8122427983539093</v>
      </c>
      <c r="L54" s="24">
        <f t="shared" si="23"/>
        <v>0.20346711889956659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0.30215827338129497</v>
      </c>
      <c r="D58" s="24">
        <f>(SUMIFS(KENTSELAG1,KAYNAK,A58,SÜRE,"Kısa",İL,$B$10,İLÇE,$B$11)/VLOOKUP($B$11,ABONE1,4,FALSE))</f>
        <v>7.9711776626885833E-2</v>
      </c>
      <c r="E58" s="24">
        <f>(SUMIFS(KENTSELOG1,KAYNAK,A58,SÜRE,"Kısa",İL,$B$10,İLÇE,$B$11)+SUMIFS(KENTSELAG1,KAYNAK,A58,SÜRE,"Kısa",İL,$B$10,İLÇE,$B$11))/VLOOKUP($B$11,ABONE1,5,FALSE)</f>
        <v>8.6462882096069865E-2</v>
      </c>
      <c r="F58" s="24">
        <f>(SUMIFS(KENTALTIOG1,KAYNAK,A58,SÜRE,"Kısa",İL,$B$10,İLÇE,$B$11)/VLOOKUP($B$11,ABONE1,6,FALSE))</f>
        <v>0.55865921787709494</v>
      </c>
      <c r="G58" s="24">
        <f>(SUMIFS(KENTALTIAG1,KAYNAK,A58,SÜRE,"Kısa",İL,$B$10,İLÇE,$B$11)/VLOOKUP($B$11,ABONE1,7,FALSE))</f>
        <v>0.44324021777845624</v>
      </c>
      <c r="H58" s="24">
        <f>(SUMIFS(KENTALTIOG1,KAYNAK,A58,SÜRE,"Kısa",İL,$B$10,İLÇE,$B$11)+SUMIFS(KENTALTIAG1,KAYNAK,A58,SÜRE,"Kısa",İL,$B$10,İLÇE,$B$11))/VLOOKUP($B$11,ABONE1,8,FALSE)</f>
        <v>0.44530508220478737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0.35074429998115697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0.30215827338129497</v>
      </c>
      <c r="D60" s="24">
        <f t="shared" ref="D60:L60" si="24">SUM(D57:D59)</f>
        <v>7.9711776626885833E-2</v>
      </c>
      <c r="E60" s="24">
        <f t="shared" si="24"/>
        <v>8.6462882096069865E-2</v>
      </c>
      <c r="F60" s="24">
        <f t="shared" si="24"/>
        <v>0.55865921787709494</v>
      </c>
      <c r="G60" s="24">
        <f t="shared" si="24"/>
        <v>0.44324021777845624</v>
      </c>
      <c r="H60" s="24">
        <f t="shared" si="24"/>
        <v>0.44530508220478737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0.35074429998115697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74.644699266055042</v>
      </c>
      <c r="D17" s="24">
        <f t="shared" si="1"/>
        <v>73.097561159812145</v>
      </c>
      <c r="E17" s="24">
        <f t="shared" si="2"/>
        <v>73.106508583202157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73.106508583202157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3.727784791874198</v>
      </c>
      <c r="E21" s="24">
        <f t="shared" si="2"/>
        <v>3.7062262324248785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3.7062262324248785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74.644699266055042</v>
      </c>
      <c r="D25" s="24">
        <f t="shared" ref="D25:L25" si="4">SUM(D15:D24)</f>
        <v>76.825345951686344</v>
      </c>
      <c r="E25" s="24">
        <f t="shared" si="4"/>
        <v>76.812734815627039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76.812734815627039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84.162640366972482</v>
      </c>
      <c r="D29" s="24">
        <f>(SUMIFS(KENTSELAG2,KAYNAK,A29,SEBEP,B29,SÜRE,"Uzun",BİLDİRİM,"Bildirimli",İL,$B$10,İLÇE,$B$11)/VLOOKUP($B$11,ABONE1,4,FALSE))*60</f>
        <v>143.05820079443575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142.71759544523636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142.71759544523636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84.162640366972482</v>
      </c>
      <c r="D33" s="24">
        <f t="shared" ref="D33:L33" si="5">SUM(D28:D32)</f>
        <v>143.05820079443575</v>
      </c>
      <c r="E33" s="24">
        <f t="shared" si="5"/>
        <v>142.71759544523636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142.71759544523636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1.4648318042813455</v>
      </c>
      <c r="D38" s="24">
        <f t="shared" si="7"/>
        <v>1.3771702006546178</v>
      </c>
      <c r="E38" s="24">
        <f t="shared" si="8"/>
        <v>1.3776771660506164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1.3776771660506164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4.0664579479151843E-2</v>
      </c>
      <c r="E42" s="24">
        <f t="shared" si="8"/>
        <v>4.0429407707408521E-2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4.0429407707408521E-2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1.4648318042813455</v>
      </c>
      <c r="D46" s="24">
        <f t="shared" ref="D46:L46" si="10">SUM(D36:D45)</f>
        <v>1.4178347801337696</v>
      </c>
      <c r="E46" s="24">
        <f t="shared" si="10"/>
        <v>1.418106573758025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1.418106573758025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0.29051987767584098</v>
      </c>
      <c r="D50" s="24">
        <f>(SUMIFS(KENTSELAG1,KAYNAK,A50,SEBEP,B50,SÜRE,"Uzun",BİLDİRİM,"Bildirimli",İL,$B$10,İLÇE,$B$11)/VLOOKUP($B$11,ABONE1,4,FALSE))</f>
        <v>0.51780631848584036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0.51649187344145164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0.51649187344145164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0.29051987767584098</v>
      </c>
      <c r="D54" s="24">
        <f t="shared" ref="D54:L54" si="11">SUM(D49:D53)</f>
        <v>0.51780631848584036</v>
      </c>
      <c r="E54" s="24">
        <f t="shared" si="11"/>
        <v>0.51649187344145164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0.51649187344145164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0.672782874617737</v>
      </c>
      <c r="D58" s="24">
        <f>(SUMIFS(KENTSELAG1,KAYNAK,A58,SÜRE,"Kısa",İL,$B$10,İLÇE,$B$11)/VLOOKUP($B$11,ABONE1,4,FALSE))</f>
        <v>0.66562900241924006</v>
      </c>
      <c r="E58" s="24">
        <f>(SUMIFS(KENTSELOG1,KAYNAK,A58,SÜRE,"Kısa",İL,$B$10,İLÇE,$B$11)+SUMIFS(KENTSELAG1,KAYNAK,A58,SÜRE,"Kısa",İL,$B$10,İLÇE,$B$11))/VLOOKUP($B$11,ABONE1,5,FALSE)</f>
        <v>0.6656703747590329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0.6656703747590329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3.1129927422797782E-3</v>
      </c>
      <c r="E59" s="24">
        <f>(SUMIFS(KENTSELOG1,KAYNAK,A59,SÜRE,"Kısa",İL,$B$10,İLÇE,$B$11)+SUMIFS(KENTSELAG1,KAYNAK,A59,SÜRE,"Kısa",İL,$B$10,İLÇE,$B$11))/VLOOKUP($B$11,ABONE1,5,FALSE)</f>
        <v>3.0949896538917283E-3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3.0949896538917283E-3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0.672782874617737</v>
      </c>
      <c r="D60" s="24">
        <f t="shared" ref="D60:L60" si="12">SUM(D57:D59)</f>
        <v>0.66874199516151989</v>
      </c>
      <c r="E60" s="24">
        <f t="shared" si="12"/>
        <v>0.66876536441292467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0.66876536441292467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31.007378433635616</v>
      </c>
      <c r="D17" s="24">
        <f t="shared" si="1"/>
        <v>18.673136028363587</v>
      </c>
      <c r="E17" s="24">
        <f t="shared" si="2"/>
        <v>18.853683605053881</v>
      </c>
      <c r="F17" s="24">
        <f t="shared" si="3"/>
        <v>15.021427346938774</v>
      </c>
      <c r="G17" s="24">
        <f t="shared" si="4"/>
        <v>29.443580080971657</v>
      </c>
      <c r="H17" s="24">
        <f t="shared" si="5"/>
        <v>29.308613411000763</v>
      </c>
      <c r="I17" s="24">
        <f t="shared" si="6"/>
        <v>21.78540837735849</v>
      </c>
      <c r="J17" s="24">
        <f t="shared" si="7"/>
        <v>50.972947696127093</v>
      </c>
      <c r="K17" s="24">
        <f t="shared" si="8"/>
        <v>50.346605650659953</v>
      </c>
      <c r="L17" s="24">
        <f t="shared" si="9"/>
        <v>23.270202009915181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4.2078918348151939</v>
      </c>
      <c r="E21" s="24">
        <f t="shared" si="2"/>
        <v>4.1462970770029068</v>
      </c>
      <c r="F21" s="24">
        <f t="shared" si="3"/>
        <v>0</v>
      </c>
      <c r="G21" s="24">
        <f t="shared" si="4"/>
        <v>0.55998650086755353</v>
      </c>
      <c r="H21" s="24">
        <f t="shared" si="5"/>
        <v>0.55474598548510312</v>
      </c>
      <c r="I21" s="24">
        <f t="shared" si="6"/>
        <v>0</v>
      </c>
      <c r="J21" s="24">
        <f t="shared" si="7"/>
        <v>3.525624786494538</v>
      </c>
      <c r="K21" s="24">
        <f t="shared" si="8"/>
        <v>3.4499676022349988</v>
      </c>
      <c r="L21" s="24">
        <f t="shared" si="9"/>
        <v>3.8734868372954225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0.18006282607098245</v>
      </c>
      <c r="E22" s="24">
        <f t="shared" si="2"/>
        <v>0.17742708195059553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0.14636692151475333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31.007378433635616</v>
      </c>
      <c r="D25" s="24">
        <f t="shared" ref="D25:L25" si="10">SUM(D15:D24)</f>
        <v>23.061090689249763</v>
      </c>
      <c r="E25" s="24">
        <f t="shared" si="10"/>
        <v>23.177407764007384</v>
      </c>
      <c r="F25" s="24">
        <f t="shared" si="10"/>
        <v>15.021427346938774</v>
      </c>
      <c r="G25" s="24">
        <f t="shared" si="10"/>
        <v>30.003566581839209</v>
      </c>
      <c r="H25" s="24">
        <f t="shared" si="10"/>
        <v>29.863359396485865</v>
      </c>
      <c r="I25" s="24">
        <f t="shared" si="10"/>
        <v>21.78540837735849</v>
      </c>
      <c r="J25" s="24">
        <f t="shared" si="10"/>
        <v>54.498572482621633</v>
      </c>
      <c r="K25" s="24">
        <f t="shared" si="10"/>
        <v>53.796573252894952</v>
      </c>
      <c r="L25" s="24">
        <f t="shared" si="10"/>
        <v>27.29005576872536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233.99752669414673</v>
      </c>
      <c r="D29" s="24">
        <f>(SUMIFS(KENTSELAG2,KAYNAK,A29,SEBEP,B29,SÜRE,"Uzun",BİLDİRİM,"Bildirimli",İL,$B$10,İLÇE,$B$11)/VLOOKUP($B$11,ABONE1,4,FALSE))*60</f>
        <v>307.36327387243733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306.28935239190514</v>
      </c>
      <c r="F29" s="24">
        <f>(SUMIFS(KENTALTIOG2,KAYNAK,A29,SEBEP,B29,SÜRE,"Uzun",BİLDİRİM,"Bildirimli",İL,$B$10,İLÇE,$B$11)/VLOOKUP($B$11,ABONE1,6,FALSE))*60</f>
        <v>186.24795918367349</v>
      </c>
      <c r="G29" s="24">
        <f>(SUMIFS(KENTALTIAG2,KAYNAK,A29,SEBEP,B29,SÜRE,"Uzun",BİLDİRİM,"Bildirimli",İL,$B$10,İLÇE,$B$11)/VLOOKUP($B$11,ABONE1,7,FALSE))*60</f>
        <v>159.24316230190865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159.49588098930482</v>
      </c>
      <c r="I29" s="24">
        <f>(SUMIFS(KIRSALOG2,KAYNAK,A29,SEBEP,B29,SÜRE,"Uzun",BİLDİRİM,"Bildirimli",İL,$B$10,İLÇE,$B$11)/VLOOKUP($B$11,ABONE1,9,FALSE))*60</f>
        <v>227.69981116981131</v>
      </c>
      <c r="J29" s="24">
        <f>(SUMIFS(KIRSALAG2,KAYNAK,A29,SEBEP,B29,SÜRE,"Uzun",BİLDİRİM,"Bildirimli",İL,$B$10,İLÇE,$B$11)/VLOOKUP($B$11,ABONE1,10,FALSE))*60</f>
        <v>170.52238771598809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171.74937105190702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282.09824772667542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4.0400302902490992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3.9808926752507019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60.563222715988076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59.263582743541981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10.569531882092939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233.99752669414673</v>
      </c>
      <c r="D33" s="24">
        <f t="shared" ref="D33:L33" si="11">SUM(D28:D32)</f>
        <v>311.40330416268642</v>
      </c>
      <c r="E33" s="24">
        <f t="shared" si="11"/>
        <v>310.27024506715583</v>
      </c>
      <c r="F33" s="24">
        <f t="shared" si="11"/>
        <v>186.24795918367349</v>
      </c>
      <c r="G33" s="24">
        <f t="shared" si="11"/>
        <v>159.24316230190865</v>
      </c>
      <c r="H33" s="24">
        <f t="shared" si="11"/>
        <v>159.49588098930482</v>
      </c>
      <c r="I33" s="24">
        <f t="shared" si="11"/>
        <v>227.69981116981131</v>
      </c>
      <c r="J33" s="24">
        <f t="shared" si="11"/>
        <v>231.08561043197616</v>
      </c>
      <c r="K33" s="24">
        <f t="shared" si="11"/>
        <v>231.01295379544899</v>
      </c>
      <c r="L33" s="24">
        <f t="shared" si="11"/>
        <v>292.66777960876834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0.78318219291014013</v>
      </c>
      <c r="D38" s="24">
        <f t="shared" si="13"/>
        <v>0.42867465157861218</v>
      </c>
      <c r="E38" s="24">
        <f t="shared" si="14"/>
        <v>0.43386390239781819</v>
      </c>
      <c r="F38" s="24">
        <f t="shared" si="15"/>
        <v>0.65306122448979587</v>
      </c>
      <c r="G38" s="24">
        <f t="shared" si="16"/>
        <v>0.74378253325621746</v>
      </c>
      <c r="H38" s="24">
        <f t="shared" si="17"/>
        <v>0.74293353705118415</v>
      </c>
      <c r="I38" s="24">
        <f t="shared" si="18"/>
        <v>0.67169811320754713</v>
      </c>
      <c r="J38" s="24">
        <f t="shared" si="19"/>
        <v>0.66021185038066865</v>
      </c>
      <c r="K38" s="24">
        <f t="shared" si="20"/>
        <v>0.66045833670742571</v>
      </c>
      <c r="L38" s="24">
        <f t="shared" si="21"/>
        <v>0.47783020746227056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4.6268400813187352E-2</v>
      </c>
      <c r="E42" s="24">
        <f t="shared" si="14"/>
        <v>4.55911279520195E-2</v>
      </c>
      <c r="F42" s="24">
        <f t="shared" si="15"/>
        <v>0</v>
      </c>
      <c r="G42" s="24">
        <f t="shared" si="16"/>
        <v>1.2531328320802004E-2</v>
      </c>
      <c r="H42" s="24">
        <f t="shared" si="17"/>
        <v>1.2414056531703591E-2</v>
      </c>
      <c r="I42" s="24">
        <f t="shared" si="18"/>
        <v>0</v>
      </c>
      <c r="J42" s="24">
        <f t="shared" si="19"/>
        <v>4.2618338298576627E-2</v>
      </c>
      <c r="K42" s="24">
        <f t="shared" si="20"/>
        <v>4.1703781682727349E-2</v>
      </c>
      <c r="L42" s="24">
        <f t="shared" si="21"/>
        <v>4.3383904750527613E-2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9.9199059445954875E-4</v>
      </c>
      <c r="E43" s="24">
        <f t="shared" si="14"/>
        <v>9.7746992168173106E-4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8.0635527416079316E-4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0.78318219291014013</v>
      </c>
      <c r="D46" s="24">
        <f t="shared" ref="D46:L46" si="22">SUM(D36:D45)</f>
        <v>0.47593504298625905</v>
      </c>
      <c r="E46" s="24">
        <f t="shared" si="22"/>
        <v>0.48043250027151946</v>
      </c>
      <c r="F46" s="24">
        <f t="shared" si="22"/>
        <v>0.65306122448979587</v>
      </c>
      <c r="G46" s="24">
        <f t="shared" si="22"/>
        <v>0.75631386157701952</v>
      </c>
      <c r="H46" s="24">
        <f t="shared" si="22"/>
        <v>0.75534759358288772</v>
      </c>
      <c r="I46" s="24">
        <f t="shared" si="22"/>
        <v>0.67169811320754713</v>
      </c>
      <c r="J46" s="24">
        <f t="shared" si="22"/>
        <v>0.70283018867924529</v>
      </c>
      <c r="K46" s="24">
        <f t="shared" si="22"/>
        <v>0.70216211839015308</v>
      </c>
      <c r="L46" s="24">
        <f t="shared" si="22"/>
        <v>0.52202046748695907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1.0445177246496291</v>
      </c>
      <c r="D50" s="24">
        <f>(SUMIFS(KENTSELAG1,KAYNAK,A50,SEBEP,B50,SÜRE,"Uzun",BİLDİRİM,"Bildirimli",İL,$B$10,İLÇE,$B$11)/VLOOKUP($B$11,ABONE1,4,FALSE))</f>
        <v>1.159490043353663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1.1578070884670617</v>
      </c>
      <c r="F50" s="24">
        <f>(SUMIFS(KENTALTIOG1,KAYNAK,A50,SEBEP,B50,SÜRE,"Uzun",BİLDİRİM,"Bildirimli",İL,$B$10,İLÇE,$B$11)/VLOOKUP($B$11,ABONE1,6,FALSE))</f>
        <v>1.3265306122448979</v>
      </c>
      <c r="G50" s="24">
        <f>(SUMIFS(KENTALTIAG1,KAYNAK,A50,SEBEP,B50,SÜRE,"Uzun",BİLDİRİM,"Bildirimli",İL,$B$10,İLÇE,$B$11)/VLOOKUP($B$11,ABONE1,7,FALSE))</f>
        <v>2.0507036822826294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2.0439266615737206</v>
      </c>
      <c r="I50" s="24">
        <f>(SUMIFS(KIRSALOG1,KAYNAK,A50,SEBEP,B50,SÜRE,"Uzun",BİLDİRİM,"Bildirimli",İL,$B$10,İLÇE,$B$11)/VLOOKUP($B$11,ABONE1,9,FALSE))</f>
        <v>0.90943396226415096</v>
      </c>
      <c r="J50" s="24">
        <f>(SUMIFS(KIRSALAG1,KAYNAK,A50,SEBEP,B50,SÜRE,"Uzun",BİLDİRİM,"Bildirimli",İL,$B$10,İLÇE,$B$11)/VLOOKUP($B$11,ABONE1,10,FALSE))</f>
        <v>0.83325057927838464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0.83488541582314357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1.1642973758611077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1.1107845298454454E-2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1.0945249616855926E-2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0.15930155577623303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0.15588306745485464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2.819256958547366E-2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1.0445177246496291</v>
      </c>
      <c r="D54" s="24">
        <f t="shared" ref="D54:L54" si="23">SUM(D49:D53)</f>
        <v>1.1705978886521176</v>
      </c>
      <c r="E54" s="24">
        <f t="shared" si="23"/>
        <v>1.1687523380839175</v>
      </c>
      <c r="F54" s="24">
        <f t="shared" si="23"/>
        <v>1.3265306122448979</v>
      </c>
      <c r="G54" s="24">
        <f t="shared" si="23"/>
        <v>2.0507036822826294</v>
      </c>
      <c r="H54" s="24">
        <f t="shared" si="23"/>
        <v>2.0439266615737206</v>
      </c>
      <c r="I54" s="24">
        <f t="shared" si="23"/>
        <v>0.90943396226415096</v>
      </c>
      <c r="J54" s="24">
        <f t="shared" si="23"/>
        <v>0.9925521350546177</v>
      </c>
      <c r="K54" s="24">
        <f t="shared" si="23"/>
        <v>0.99076848327799816</v>
      </c>
      <c r="L54" s="24">
        <f t="shared" si="23"/>
        <v>1.1924899454465814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0.34130255564715584</v>
      </c>
      <c r="D58" s="24">
        <f>(SUMIFS(KENTSELAG1,KAYNAK,A58,SÜRE,"Kısa",İL,$B$10,İLÇE,$B$11)/VLOOKUP($B$11,ABONE1,4,FALSE))</f>
        <v>9.3590026208146576E-2</v>
      </c>
      <c r="E58" s="24">
        <f>(SUMIFS(KENTSELOG1,KAYNAK,A58,SÜRE,"Kısa",İL,$B$10,İLÇE,$B$11)+SUMIFS(KENTSELAG1,KAYNAK,A58,SÜRE,"Kısa",İL,$B$10,İLÇE,$B$11))/VLOOKUP($B$11,ABONE1,5,FALSE)</f>
        <v>9.7216020852691667E-2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0.12830188679245283</v>
      </c>
      <c r="J58" s="24">
        <f>(SUMIFS(KIRSALAG1,KAYNAK,A58,SÜRE,"Kısa",İL,$B$10,İLÇE,$B$11)/VLOOKUP($B$11,ABONE1,10,FALSE))</f>
        <v>3.8728897715988087E-2</v>
      </c>
      <c r="K58" s="24">
        <f>(SUMIFS(KIRSALOG1,KAYNAK,A58,SÜRE,"Kısa",İL,$B$10,İLÇE,$B$11)+SUMIFS(KIRSALAG1,KAYNAK,A58,SÜRE,"Kısa",İL,$B$10,İLÇE,$B$11))/VLOOKUP($B$11,ABONE1,11,FALSE)</f>
        <v>4.0651064863551703E-2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8.5194918966272445E-2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0.34130255564715584</v>
      </c>
      <c r="D60" s="24">
        <f t="shared" ref="D60:L60" si="24">SUM(D57:D59)</f>
        <v>9.3590026208146576E-2</v>
      </c>
      <c r="E60" s="24">
        <f t="shared" si="24"/>
        <v>9.7216020852691667E-2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0.12830188679245283</v>
      </c>
      <c r="J60" s="24">
        <f t="shared" si="24"/>
        <v>3.8728897715988087E-2</v>
      </c>
      <c r="K60" s="24">
        <f t="shared" si="24"/>
        <v>4.0651064863551703E-2</v>
      </c>
      <c r="L60" s="24">
        <f t="shared" si="24"/>
        <v>8.5194918966272445E-2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35.704149240506325</v>
      </c>
      <c r="D17" s="24">
        <f t="shared" si="1"/>
        <v>3.9429517626925268</v>
      </c>
      <c r="E17" s="24">
        <f t="shared" si="2"/>
        <v>4.2266621426956137</v>
      </c>
      <c r="F17" s="24">
        <f t="shared" si="3"/>
        <v>35.662023797468358</v>
      </c>
      <c r="G17" s="24">
        <f t="shared" si="4"/>
        <v>152.87327020540539</v>
      </c>
      <c r="H17" s="24">
        <f t="shared" si="5"/>
        <v>148.07301698289271</v>
      </c>
      <c r="I17" s="24">
        <f t="shared" si="6"/>
        <v>122.63750626771653</v>
      </c>
      <c r="J17" s="24">
        <f t="shared" si="7"/>
        <v>173.95183878689059</v>
      </c>
      <c r="K17" s="24">
        <f t="shared" si="8"/>
        <v>172.23992320689294</v>
      </c>
      <c r="L17" s="24">
        <f t="shared" si="9"/>
        <v>51.174992205816793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0.96708697864014348</v>
      </c>
      <c r="K18" s="24">
        <f t="shared" si="8"/>
        <v>0.93482364820846919</v>
      </c>
      <c r="L18" s="24">
        <f t="shared" si="9"/>
        <v>0.24036410120631663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15.086217272104959</v>
      </c>
      <c r="E21" s="24">
        <f t="shared" si="2"/>
        <v>14.951457981682493</v>
      </c>
      <c r="F21" s="24">
        <f t="shared" si="3"/>
        <v>0</v>
      </c>
      <c r="G21" s="24">
        <f t="shared" si="4"/>
        <v>31.613576562162162</v>
      </c>
      <c r="H21" s="24">
        <f t="shared" si="5"/>
        <v>30.318878506998445</v>
      </c>
      <c r="I21" s="24">
        <f t="shared" si="6"/>
        <v>0</v>
      </c>
      <c r="J21" s="24">
        <f t="shared" si="7"/>
        <v>21.224841030490794</v>
      </c>
      <c r="K21" s="24">
        <f t="shared" si="8"/>
        <v>20.516751608700226</v>
      </c>
      <c r="L21" s="24">
        <f t="shared" si="9"/>
        <v>16.782864807435125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0.29671483742156302</v>
      </c>
      <c r="E22" s="24">
        <f t="shared" si="2"/>
        <v>0.29406439959294439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0.11528887330833197</v>
      </c>
      <c r="K22" s="24">
        <f t="shared" si="8"/>
        <v>0.11144268046653358</v>
      </c>
      <c r="L22" s="24">
        <f t="shared" si="9"/>
        <v>0.2394455169059938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35.704149240506325</v>
      </c>
      <c r="D25" s="24">
        <f t="shared" ref="D25:L25" si="10">SUM(D15:D24)</f>
        <v>19.325883872219048</v>
      </c>
      <c r="E25" s="24">
        <f t="shared" si="10"/>
        <v>19.472184523971052</v>
      </c>
      <c r="F25" s="24">
        <f t="shared" si="10"/>
        <v>35.662023797468358</v>
      </c>
      <c r="G25" s="24">
        <f t="shared" si="10"/>
        <v>184.48684676756756</v>
      </c>
      <c r="H25" s="24">
        <f t="shared" si="10"/>
        <v>178.39189548989117</v>
      </c>
      <c r="I25" s="24">
        <f t="shared" si="10"/>
        <v>122.63750626771653</v>
      </c>
      <c r="J25" s="24">
        <f t="shared" si="10"/>
        <v>196.25905566932985</v>
      </c>
      <c r="K25" s="24">
        <f t="shared" si="10"/>
        <v>193.80294114426815</v>
      </c>
      <c r="L25" s="24">
        <f t="shared" si="10"/>
        <v>68.437666631364223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73.252391012658236</v>
      </c>
      <c r="D29" s="24">
        <f>(SUMIFS(KENTSELAG2,KAYNAK,A29,SEBEP,B29,SÜRE,"Uzun",BİLDİRİM,"Bildirimli",İL,$B$10,İLÇE,$B$11)/VLOOKUP($B$11,ABONE1,4,FALSE))*60</f>
        <v>7.4988483240159738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8.0861990558570795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122.98081360629921</v>
      </c>
      <c r="J29" s="24">
        <f>(SUMIFS(KIRSALAG2,KAYNAK,A29,SEBEP,B29,SÜRE,"Uzun",BİLDİRİM,"Bildirimli",İL,$B$10,İLÇE,$B$11)/VLOOKUP($B$11,ABONE1,10,FALSE))*60</f>
        <v>187.35330180009782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185.2057484743091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53.416892257689753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8.3263365759008643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8.0485587191341814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2.0694647447552921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73.252391012658236</v>
      </c>
      <c r="D33" s="24">
        <f t="shared" ref="D33:L33" si="11">SUM(D28:D32)</f>
        <v>7.4988483240159738</v>
      </c>
      <c r="E33" s="24">
        <f t="shared" si="11"/>
        <v>8.0861990558570795</v>
      </c>
      <c r="F33" s="24">
        <f t="shared" si="11"/>
        <v>0</v>
      </c>
      <c r="G33" s="24">
        <f t="shared" si="11"/>
        <v>0</v>
      </c>
      <c r="H33" s="24">
        <f t="shared" si="11"/>
        <v>0</v>
      </c>
      <c r="I33" s="24">
        <f t="shared" si="11"/>
        <v>122.98081360629921</v>
      </c>
      <c r="J33" s="24">
        <f t="shared" si="11"/>
        <v>195.67963837599868</v>
      </c>
      <c r="K33" s="24">
        <f t="shared" si="11"/>
        <v>193.25430719344328</v>
      </c>
      <c r="L33" s="24">
        <f t="shared" si="11"/>
        <v>55.486357002445047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1.0042194092827004</v>
      </c>
      <c r="D38" s="24">
        <f t="shared" si="13"/>
        <v>7.8341890093173605E-2</v>
      </c>
      <c r="E38" s="24">
        <f t="shared" si="14"/>
        <v>8.6612392582541831E-2</v>
      </c>
      <c r="F38" s="24">
        <f t="shared" si="15"/>
        <v>2.037974683544304</v>
      </c>
      <c r="G38" s="24">
        <f t="shared" si="16"/>
        <v>1.2340540540540541</v>
      </c>
      <c r="H38" s="24">
        <f t="shared" si="17"/>
        <v>1.2669777086573355</v>
      </c>
      <c r="I38" s="24">
        <f t="shared" si="18"/>
        <v>2.4488188976377954</v>
      </c>
      <c r="J38" s="24">
        <f t="shared" si="19"/>
        <v>2.7459101038099898</v>
      </c>
      <c r="K38" s="24">
        <f t="shared" si="20"/>
        <v>2.7359987390984553</v>
      </c>
      <c r="L38" s="24">
        <f t="shared" si="21"/>
        <v>0.79858700203979627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8.5874232295233433E-3</v>
      </c>
      <c r="K39" s="24">
        <f t="shared" si="20"/>
        <v>8.3009351686455807E-3</v>
      </c>
      <c r="L39" s="24">
        <f t="shared" si="21"/>
        <v>2.1343563834817026E-3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0.19688153641376688</v>
      </c>
      <c r="E42" s="24">
        <f t="shared" si="14"/>
        <v>0.19512287049600482</v>
      </c>
      <c r="F42" s="24">
        <f t="shared" si="15"/>
        <v>0</v>
      </c>
      <c r="G42" s="24">
        <f t="shared" si="16"/>
        <v>0.41891891891891891</v>
      </c>
      <c r="H42" s="24">
        <f t="shared" si="17"/>
        <v>0.40176257128045617</v>
      </c>
      <c r="I42" s="24">
        <f t="shared" si="18"/>
        <v>0</v>
      </c>
      <c r="J42" s="24">
        <f t="shared" si="19"/>
        <v>0.27430838632534377</v>
      </c>
      <c r="K42" s="24">
        <f t="shared" si="20"/>
        <v>0.26515708731743198</v>
      </c>
      <c r="L42" s="24">
        <f t="shared" si="21"/>
        <v>0.21851486619746849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5.4953413196425173E-3</v>
      </c>
      <c r="E43" s="24">
        <f t="shared" si="14"/>
        <v>5.4462535805819392E-3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1.5218218381433774E-3</v>
      </c>
      <c r="K43" s="24">
        <f t="shared" si="20"/>
        <v>1.4710518020384575E-3</v>
      </c>
      <c r="L43" s="24">
        <f t="shared" si="21"/>
        <v>4.2822213516689857E-3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1.0042194092827004</v>
      </c>
      <c r="D46" s="24">
        <f t="shared" ref="D46:L46" si="22">SUM(D36:D45)</f>
        <v>0.280718767826583</v>
      </c>
      <c r="E46" s="24">
        <f t="shared" si="22"/>
        <v>0.28718151665912861</v>
      </c>
      <c r="F46" s="24">
        <f t="shared" si="22"/>
        <v>2.037974683544304</v>
      </c>
      <c r="G46" s="24">
        <f t="shared" si="22"/>
        <v>1.652972972972973</v>
      </c>
      <c r="H46" s="24">
        <f t="shared" si="22"/>
        <v>1.6687402799377917</v>
      </c>
      <c r="I46" s="24">
        <f t="shared" si="22"/>
        <v>2.4488188976377954</v>
      </c>
      <c r="J46" s="24">
        <f t="shared" si="22"/>
        <v>3.030327735203</v>
      </c>
      <c r="K46" s="24">
        <f t="shared" si="22"/>
        <v>3.0109278133865711</v>
      </c>
      <c r="L46" s="24">
        <f t="shared" si="22"/>
        <v>1.0235184459724154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0.39873417721518989</v>
      </c>
      <c r="D50" s="24">
        <f>(SUMIFS(KENTSELAG1,KAYNAK,A50,SEBEP,B50,SÜRE,"Uzun",BİLDİRİM,"Bildirimli",İL,$B$10,İLÇE,$B$11)/VLOOKUP($B$11,ABONE1,4,FALSE))</f>
        <v>4.7993915193002473E-2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5.112694105231419E-2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0.46141732283464565</v>
      </c>
      <c r="J50" s="24">
        <f>(SUMIFS(KIRSALAG1,KAYNAK,A50,SEBEP,B50,SÜRE,"Uzun",BİLDİRİM,"Bildirimli",İL,$B$10,İLÇE,$B$11)/VLOOKUP($B$11,ABONE1,10,FALSE))</f>
        <v>0.62421870753845321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0.61878743301460548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0.19575290096856551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2.0218490135333441E-2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1.9543973941368076E-2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5.0251935104759071E-3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0.39873417721518989</v>
      </c>
      <c r="D54" s="24">
        <f t="shared" ref="D54:L54" si="23">SUM(D49:D53)</f>
        <v>4.7993915193002473E-2</v>
      </c>
      <c r="E54" s="24">
        <f t="shared" si="23"/>
        <v>5.112694105231419E-2</v>
      </c>
      <c r="F54" s="24">
        <f t="shared" si="23"/>
        <v>0</v>
      </c>
      <c r="G54" s="24">
        <f t="shared" si="23"/>
        <v>0</v>
      </c>
      <c r="H54" s="24">
        <f t="shared" si="23"/>
        <v>0</v>
      </c>
      <c r="I54" s="24">
        <f t="shared" si="23"/>
        <v>0.46141732283464565</v>
      </c>
      <c r="J54" s="24">
        <f t="shared" si="23"/>
        <v>0.6444371976737866</v>
      </c>
      <c r="K54" s="24">
        <f t="shared" si="23"/>
        <v>0.63833140695597357</v>
      </c>
      <c r="L54" s="24">
        <f t="shared" si="23"/>
        <v>0.20077809447904141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0.13291139240506328</v>
      </c>
      <c r="D58" s="24">
        <f>(SUMIFS(KENTSELAG1,KAYNAK,A58,SÜRE,"Kısa",İL,$B$10,İLÇE,$B$11)/VLOOKUP($B$11,ABONE1,4,FALSE))</f>
        <v>1.2074538885719719E-2</v>
      </c>
      <c r="E58" s="24">
        <f>(SUMIFS(KENTSELOG1,KAYNAK,A58,SÜRE,"Kısa",İL,$B$10,İLÇE,$B$11)+SUMIFS(KENTSELAG1,KAYNAK,A58,SÜRE,"Kısa",İL,$B$10,İLÇE,$B$11))/VLOOKUP($B$11,ABONE1,5,FALSE)</f>
        <v>1.3153927333031811E-2</v>
      </c>
      <c r="F58" s="24">
        <f>(SUMIFS(KENTALTIOG1,KAYNAK,A58,SÜRE,"Kısa",İL,$B$10,İLÇE,$B$11)/VLOOKUP($B$11,ABONE1,6,FALSE))</f>
        <v>0.20253164556962025</v>
      </c>
      <c r="G58" s="24">
        <f>(SUMIFS(KENTALTIAG1,KAYNAK,A58,SÜRE,"Kısa",İL,$B$10,İLÇE,$B$11)/VLOOKUP($B$11,ABONE1,7,FALSE))</f>
        <v>7.5675675675675675E-3</v>
      </c>
      <c r="H58" s="24">
        <f>(SUMIFS(KENTALTIOG1,KAYNAK,A58,SÜRE,"Kısa",İL,$B$10,İLÇE,$B$11)+SUMIFS(KENTALTIAG1,KAYNAK,A58,SÜRE,"Kısa",İL,$B$10,İLÇE,$B$11))/VLOOKUP($B$11,ABONE1,8,FALSE)</f>
        <v>1.5552099533437015E-2</v>
      </c>
      <c r="I58" s="24">
        <f>(SUMIFS(KIRSALOG1,KAYNAK,A58,SÜRE,"Kısa",İL,$B$10,İLÇE,$B$11)/VLOOKUP($B$11,ABONE1,9,FALSE))</f>
        <v>0.34488188976377954</v>
      </c>
      <c r="J58" s="24">
        <f>(SUMIFS(KIRSALAG1,KAYNAK,A58,SÜRE,"Kısa",İL,$B$10,İLÇE,$B$11)/VLOOKUP($B$11,ABONE1,10,FALSE))</f>
        <v>0.20316321539214088</v>
      </c>
      <c r="K58" s="24">
        <f>(SUMIFS(KIRSALOG1,KAYNAK,A58,SÜRE,"Kısa",İL,$B$10,İLÇE,$B$11)+SUMIFS(KIRSALAG1,KAYNAK,A58,SÜRE,"Kısa",İL,$B$10,İLÇE,$B$11))/VLOOKUP($B$11,ABONE1,11,FALSE)</f>
        <v>0.20789114216664917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6.3287719345644158E-2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0.13291139240506328</v>
      </c>
      <c r="D60" s="24">
        <f t="shared" ref="D60:L60" si="24">SUM(D57:D59)</f>
        <v>1.2074538885719719E-2</v>
      </c>
      <c r="E60" s="24">
        <f t="shared" si="24"/>
        <v>1.3153927333031811E-2</v>
      </c>
      <c r="F60" s="24">
        <f t="shared" si="24"/>
        <v>0.20253164556962025</v>
      </c>
      <c r="G60" s="24">
        <f t="shared" si="24"/>
        <v>7.5675675675675675E-3</v>
      </c>
      <c r="H60" s="24">
        <f t="shared" si="24"/>
        <v>1.5552099533437015E-2</v>
      </c>
      <c r="I60" s="24">
        <f t="shared" si="24"/>
        <v>0.34488188976377954</v>
      </c>
      <c r="J60" s="24">
        <f t="shared" si="24"/>
        <v>0.20316321539214088</v>
      </c>
      <c r="K60" s="24">
        <f t="shared" si="24"/>
        <v>0.20789114216664917</v>
      </c>
      <c r="L60" s="24">
        <f t="shared" si="24"/>
        <v>6.3287719345644158E-2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227.09013294478524</v>
      </c>
      <c r="D17" s="24">
        <f t="shared" si="1"/>
        <v>112.83339680843693</v>
      </c>
      <c r="E17" s="24">
        <f t="shared" si="2"/>
        <v>114.42415896860989</v>
      </c>
      <c r="F17" s="24">
        <f t="shared" si="3"/>
        <v>17.209756097560973</v>
      </c>
      <c r="G17" s="24">
        <f t="shared" si="4"/>
        <v>20.700369003690039</v>
      </c>
      <c r="H17" s="24">
        <f t="shared" si="5"/>
        <v>20.678502673796796</v>
      </c>
      <c r="I17" s="24">
        <f t="shared" si="6"/>
        <v>13.621621621621623</v>
      </c>
      <c r="J17" s="24">
        <f t="shared" si="7"/>
        <v>214.20275551999998</v>
      </c>
      <c r="K17" s="24">
        <f t="shared" si="8"/>
        <v>196.18940126213593</v>
      </c>
      <c r="L17" s="24">
        <f t="shared" si="9"/>
        <v>103.64315165039879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17.308657439906455</v>
      </c>
      <c r="E21" s="24">
        <f t="shared" si="2"/>
        <v>17.067674210121719</v>
      </c>
      <c r="F21" s="24">
        <f t="shared" si="3"/>
        <v>0</v>
      </c>
      <c r="G21" s="24">
        <f t="shared" si="4"/>
        <v>24.029861097785982</v>
      </c>
      <c r="H21" s="24">
        <f t="shared" si="5"/>
        <v>23.879330264323915</v>
      </c>
      <c r="I21" s="24">
        <f t="shared" si="6"/>
        <v>0</v>
      </c>
      <c r="J21" s="24">
        <f t="shared" si="7"/>
        <v>27.08711104</v>
      </c>
      <c r="K21" s="24">
        <f t="shared" si="8"/>
        <v>24.65453067961165</v>
      </c>
      <c r="L21" s="24">
        <f t="shared" si="9"/>
        <v>17.95465570639746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4.6302711247780334E-3</v>
      </c>
      <c r="E22" s="24">
        <f t="shared" si="2"/>
        <v>4.5658052530429209E-3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3.9752479223604219E-3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227.09013294478524</v>
      </c>
      <c r="D25" s="24">
        <f t="shared" ref="D25:L25" si="10">SUM(D15:D24)</f>
        <v>130.14668451946815</v>
      </c>
      <c r="E25" s="24">
        <f t="shared" si="10"/>
        <v>131.49639898398465</v>
      </c>
      <c r="F25" s="24">
        <f t="shared" si="10"/>
        <v>17.209756097560973</v>
      </c>
      <c r="G25" s="24">
        <f t="shared" si="10"/>
        <v>44.730230101476025</v>
      </c>
      <c r="H25" s="24">
        <f t="shared" si="10"/>
        <v>44.557832938120711</v>
      </c>
      <c r="I25" s="24">
        <f t="shared" si="10"/>
        <v>13.621621621621623</v>
      </c>
      <c r="J25" s="24">
        <f t="shared" si="10"/>
        <v>241.28986655999998</v>
      </c>
      <c r="K25" s="24">
        <f t="shared" si="10"/>
        <v>220.84393194174757</v>
      </c>
      <c r="L25" s="24">
        <f t="shared" si="10"/>
        <v>121.60178260471861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86.740235245398779</v>
      </c>
      <c r="D28" s="24">
        <f>(SUMIFS(KENTSELAG2,KAYNAK,A28,SEBEP,B28,SÜRE,"Uzun",BİLDİRİM,"Bildirimli",İL,$B$10,İLÇE,$B$11)/VLOOKUP($B$11,ABONE1,4,FALSE))*60</f>
        <v>125.15703942136948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124.62217381550288</v>
      </c>
      <c r="F28" s="24">
        <f>(SUMIFS(KENTALTIOG2,KAYNAK,A28,SEBEP,B28,SÜRE,"Uzun",BİLDİRİM,"Bildirimli",İL,$B$10,İLÇE,$B$11)/VLOOKUP($B$11,ABONE1,6,FALSE))*60</f>
        <v>153.14065024390246</v>
      </c>
      <c r="G28" s="24">
        <f>(SUMIFS(KENTALTIAG2,KAYNAK,A28,SEBEP,B28,SÜRE,"Uzun",BİLDİRİM,"Bildirimli",İL,$B$10,İLÇE,$B$11)/VLOOKUP($B$11,ABONE1,7,FALSE))*60</f>
        <v>82.883912463099634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83.324023425515648</v>
      </c>
      <c r="I28" s="24">
        <f>(SUMIFS(KIRSALOG2,KAYNAK,A28,SEBEP,B28,SÜRE,"Uzun",BİLDİRİM,"Bildirimli",İL,$B$10,İLÇE,$B$11)/VLOOKUP($B$11,ABONE1,9,FALSE))*60</f>
        <v>399.99864810810811</v>
      </c>
      <c r="J28" s="24">
        <f>(SUMIFS(KIRSALAG2,KAYNAK,A28,SEBEP,B28,SÜRE,"Uzun",BİLDİRİM,"Bildirimli",İL,$B$10,İLÇE,$B$11)/VLOOKUP($B$11,ABONE1,10,FALSE))*60</f>
        <v>501.10537775999995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492.02540446601944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122.41111420491941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73.331007239263812</v>
      </c>
      <c r="D29" s="24">
        <f>(SUMIFS(KENTSELAG2,KAYNAK,A29,SEBEP,B29,SÜRE,"Uzun",BİLDİRİM,"Bildirimli",İL,$B$10,İLÇE,$B$11)/VLOOKUP($B$11,ABONE1,4,FALSE))*60</f>
        <v>44.136113152583484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44.542584878923769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38.781290086452117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160.0712424846626</v>
      </c>
      <c r="D33" s="24">
        <f t="shared" ref="D33:L33" si="11">SUM(D28:D32)</f>
        <v>169.29315257395297</v>
      </c>
      <c r="E33" s="24">
        <f t="shared" si="11"/>
        <v>169.16475869442664</v>
      </c>
      <c r="F33" s="24">
        <f t="shared" si="11"/>
        <v>153.14065024390246</v>
      </c>
      <c r="G33" s="24">
        <f t="shared" si="11"/>
        <v>82.883912463099634</v>
      </c>
      <c r="H33" s="24">
        <f t="shared" si="11"/>
        <v>83.324023425515648</v>
      </c>
      <c r="I33" s="24">
        <f t="shared" si="11"/>
        <v>399.99864810810811</v>
      </c>
      <c r="J33" s="24">
        <f t="shared" si="11"/>
        <v>501.10537775999995</v>
      </c>
      <c r="K33" s="24">
        <f t="shared" si="11"/>
        <v>492.02540446601944</v>
      </c>
      <c r="L33" s="24">
        <f t="shared" si="11"/>
        <v>161.19240429137153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2.4677914110429446</v>
      </c>
      <c r="D38" s="24">
        <f t="shared" si="13"/>
        <v>1.7374940447832301</v>
      </c>
      <c r="E38" s="24">
        <f t="shared" si="14"/>
        <v>1.7476617552850737</v>
      </c>
      <c r="F38" s="24">
        <f t="shared" si="15"/>
        <v>0.51219512195121952</v>
      </c>
      <c r="G38" s="24">
        <f t="shared" si="16"/>
        <v>0.6160824108241082</v>
      </c>
      <c r="H38" s="24">
        <f t="shared" si="17"/>
        <v>0.61543162719633304</v>
      </c>
      <c r="I38" s="24">
        <f t="shared" si="18"/>
        <v>0.40540540540540543</v>
      </c>
      <c r="J38" s="24">
        <f t="shared" si="19"/>
        <v>1.9893333333333334</v>
      </c>
      <c r="K38" s="24">
        <f t="shared" si="20"/>
        <v>1.8470873786407767</v>
      </c>
      <c r="L38" s="24">
        <f t="shared" si="21"/>
        <v>1.6106494134270364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0.14857724457533891</v>
      </c>
      <c r="E42" s="24">
        <f t="shared" si="14"/>
        <v>0.14650864830237029</v>
      </c>
      <c r="F42" s="24">
        <f t="shared" si="15"/>
        <v>0</v>
      </c>
      <c r="G42" s="24">
        <f t="shared" si="16"/>
        <v>0.27121771217712176</v>
      </c>
      <c r="H42" s="24">
        <f t="shared" si="17"/>
        <v>0.26951871657754012</v>
      </c>
      <c r="I42" s="24">
        <f t="shared" si="18"/>
        <v>0</v>
      </c>
      <c r="J42" s="24">
        <f t="shared" si="19"/>
        <v>0.26666666666666666</v>
      </c>
      <c r="K42" s="24">
        <f t="shared" si="20"/>
        <v>0.24271844660194175</v>
      </c>
      <c r="L42" s="24">
        <f t="shared" si="21"/>
        <v>0.16221391786119321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2.1655333708692449E-5</v>
      </c>
      <c r="E43" s="24">
        <f t="shared" si="14"/>
        <v>2.1353833013025838E-5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1.8591853049993493E-5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2.4677914110429446</v>
      </c>
      <c r="D46" s="24">
        <f t="shared" ref="D46:L46" si="22">SUM(D36:D45)</f>
        <v>1.8860929446922776</v>
      </c>
      <c r="E46" s="24">
        <f t="shared" si="22"/>
        <v>1.894191757420457</v>
      </c>
      <c r="F46" s="24">
        <f t="shared" si="22"/>
        <v>0.51219512195121952</v>
      </c>
      <c r="G46" s="24">
        <f t="shared" si="22"/>
        <v>0.88730012300122996</v>
      </c>
      <c r="H46" s="24">
        <f t="shared" si="22"/>
        <v>0.88495034377387316</v>
      </c>
      <c r="I46" s="24">
        <f t="shared" si="22"/>
        <v>0.40540540540540543</v>
      </c>
      <c r="J46" s="24">
        <f t="shared" si="22"/>
        <v>2.2560000000000002</v>
      </c>
      <c r="K46" s="24">
        <f t="shared" si="22"/>
        <v>2.0898058252427183</v>
      </c>
      <c r="L46" s="24">
        <f t="shared" si="22"/>
        <v>1.7728819231412796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0.18865030674846625</v>
      </c>
      <c r="D49" s="24">
        <f>(SUMIFS(KENTSELAG1,KAYNAK,A49,SEBEP,B49,SÜRE,"Uzun",BİLDİRİM,"Bildirimli",İL,$B$10,İLÇE,$B$11)/VLOOKUP($B$11,ABONE1,4,FALSE))</f>
        <v>0.29007319502793538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0.28866111467008326</v>
      </c>
      <c r="F49" s="24">
        <f>(SUMIFS(KENTALTIOG1,KAYNAK,A49,SEBEP,B49,SÜRE,"Uzun",BİLDİRİM,"Bildirimli",İL,$B$10,İLÇE,$B$11)/VLOOKUP($B$11,ABONE1,6,FALSE))</f>
        <v>0.34146341463414637</v>
      </c>
      <c r="G49" s="24">
        <f>(SUMIFS(KENTALTIAG1,KAYNAK,A49,SEBEP,B49,SÜRE,"Uzun",BİLDİRİM,"Bildirimli",İL,$B$10,İLÇE,$B$11)/VLOOKUP($B$11,ABONE1,7,FALSE))</f>
        <v>0.18480934809348093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0.18579067990832696</v>
      </c>
      <c r="I49" s="24">
        <f>(SUMIFS(KIRSALOG1,KAYNAK,A49,SEBEP,B49,SÜRE,"Uzun",BİLDİRİM,"Bildirimli",İL,$B$10,İLÇE,$B$11)/VLOOKUP($B$11,ABONE1,9,FALSE))</f>
        <v>0.89189189189189189</v>
      </c>
      <c r="J49" s="24">
        <f>(SUMIFS(KIRSALAG1,KAYNAK,A49,SEBEP,B49,SÜRE,"Uzun",BİLDİRİM,"Bildirimli",İL,$B$10,İLÇE,$B$11)/VLOOKUP($B$11,ABONE1,10,FALSE))</f>
        <v>1.1173333333333333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1.0970873786407767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0.2823358804172012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0.21625766871165644</v>
      </c>
      <c r="D50" s="24">
        <f>(SUMIFS(KENTSELAG1,KAYNAK,A50,SEBEP,B50,SÜRE,"Uzun",BİLDİRİM,"Bildirimli",İL,$B$10,İLÇE,$B$11)/VLOOKUP($B$11,ABONE1,4,FALSE))</f>
        <v>0.16720083156481441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0.16788383514840913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0.14616914867904884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0.40490797546012269</v>
      </c>
      <c r="D54" s="24">
        <f t="shared" ref="D54:L54" si="23">SUM(D49:D53)</f>
        <v>0.45727402659274979</v>
      </c>
      <c r="E54" s="24">
        <f t="shared" si="23"/>
        <v>0.45654494981849236</v>
      </c>
      <c r="F54" s="24">
        <f t="shared" si="23"/>
        <v>0.34146341463414637</v>
      </c>
      <c r="G54" s="24">
        <f t="shared" si="23"/>
        <v>0.18480934809348093</v>
      </c>
      <c r="H54" s="24">
        <f t="shared" si="23"/>
        <v>0.18579067990832696</v>
      </c>
      <c r="I54" s="24">
        <f t="shared" si="23"/>
        <v>0.89189189189189189</v>
      </c>
      <c r="J54" s="24">
        <f t="shared" si="23"/>
        <v>1.1173333333333333</v>
      </c>
      <c r="K54" s="24">
        <f t="shared" si="23"/>
        <v>1.0970873786407767</v>
      </c>
      <c r="L54" s="24">
        <f t="shared" si="23"/>
        <v>0.42850502909625005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0.29907975460122699</v>
      </c>
      <c r="D58" s="24">
        <f>(SUMIFS(KENTSELAG1,KAYNAK,A58,SÜRE,"Kısa",İL,$B$10,İLÇE,$B$11)/VLOOKUP($B$11,ABONE1,4,FALSE))</f>
        <v>9.8141972367794192E-2</v>
      </c>
      <c r="E58" s="24">
        <f>(SUMIFS(KENTSELOG1,KAYNAK,A58,SÜRE,"Kısa",İL,$B$10,İLÇE,$B$11)+SUMIFS(KENTSELAG1,KAYNAK,A58,SÜRE,"Kısa",İL,$B$10,İLÇE,$B$11))/VLOOKUP($B$11,ABONE1,5,FALSE)</f>
        <v>0.10093956865257314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8.7883689367319245E-2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0.29907975460122699</v>
      </c>
      <c r="D60" s="24">
        <f t="shared" ref="D60:L60" si="24">SUM(D57:D59)</f>
        <v>9.8141972367794192E-2</v>
      </c>
      <c r="E60" s="24">
        <f t="shared" si="24"/>
        <v>0.10093956865257314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8.7883689367319245E-2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38.730867947019867</v>
      </c>
      <c r="G17" s="24">
        <f t="shared" si="1"/>
        <v>38.726532088680116</v>
      </c>
      <c r="H17" s="24">
        <f t="shared" si="2"/>
        <v>38.726569273584374</v>
      </c>
      <c r="I17" s="24">
        <f t="shared" si="3"/>
        <v>57.156382553191492</v>
      </c>
      <c r="J17" s="24">
        <f t="shared" si="4"/>
        <v>138.07956292912561</v>
      </c>
      <c r="K17" s="24">
        <f t="shared" si="5"/>
        <v>137.09694422149499</v>
      </c>
      <c r="L17" s="24">
        <f t="shared" si="6"/>
        <v>56.501207951205132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1.3981972185430462</v>
      </c>
      <c r="G18" s="24">
        <f t="shared" si="1"/>
        <v>3.2685380350595783</v>
      </c>
      <c r="H18" s="24">
        <f t="shared" si="2"/>
        <v>3.2524977406713242</v>
      </c>
      <c r="I18" s="24">
        <f t="shared" si="3"/>
        <v>0.34586297872340427</v>
      </c>
      <c r="J18" s="24">
        <f t="shared" si="4"/>
        <v>0</v>
      </c>
      <c r="K18" s="24">
        <f t="shared" si="5"/>
        <v>4.1996796417499141E-3</v>
      </c>
      <c r="L18" s="24">
        <f t="shared" si="6"/>
        <v>2.6670952747815559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10.787534687213563</v>
      </c>
      <c r="H21" s="24">
        <f t="shared" si="2"/>
        <v>10.6950193388993</v>
      </c>
      <c r="I21" s="24">
        <f t="shared" si="3"/>
        <v>0</v>
      </c>
      <c r="J21" s="24">
        <f t="shared" si="4"/>
        <v>34.638498526719559</v>
      </c>
      <c r="K21" s="24">
        <f t="shared" si="5"/>
        <v>34.217896710299705</v>
      </c>
      <c r="L21" s="24">
        <f t="shared" si="6"/>
        <v>14.934270220228766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1.2581108684692943</v>
      </c>
      <c r="H22" s="24">
        <f t="shared" si="2"/>
        <v>1.2473211404555007</v>
      </c>
      <c r="I22" s="24">
        <f t="shared" si="3"/>
        <v>0</v>
      </c>
      <c r="J22" s="24">
        <f t="shared" si="4"/>
        <v>6.4984163542847181E-2</v>
      </c>
      <c r="K22" s="24">
        <f t="shared" si="5"/>
        <v>6.4195086117809164E-2</v>
      </c>
      <c r="L22" s="24">
        <f t="shared" si="6"/>
        <v>1.0341002793599552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40.129065165562913</v>
      </c>
      <c r="G25" s="24">
        <f t="shared" si="7"/>
        <v>54.040715679422554</v>
      </c>
      <c r="H25" s="24">
        <f t="shared" si="7"/>
        <v>53.921407493610495</v>
      </c>
      <c r="I25" s="24">
        <f t="shared" si="7"/>
        <v>57.502245531914895</v>
      </c>
      <c r="J25" s="24">
        <f t="shared" si="7"/>
        <v>172.78304561938802</v>
      </c>
      <c r="K25" s="24">
        <f t="shared" si="7"/>
        <v>171.38323569755426</v>
      </c>
      <c r="L25" s="24">
        <f t="shared" si="7"/>
        <v>75.13667372557542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25.746136821192053</v>
      </c>
      <c r="G28" s="24">
        <f>(SUMIFS(KENTALTIAG2,KAYNAK,A28,SEBEP,B28,SÜRE,"Uzun",BİLDİRİM,"Bildirimli",İL,$B$10,İLÇE,$B$11)/VLOOKUP($B$11,ABONE1,7,FALSE))*60</f>
        <v>43.028926052933087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42.880706528085419</v>
      </c>
      <c r="I28" s="24">
        <f>(SUMIFS(KIRSALOG2,KAYNAK,A28,SEBEP,B28,SÜRE,"Uzun",BİLDİRİM,"Bildirimli",İL,$B$10,İLÇE,$B$11)/VLOOKUP($B$11,ABONE1,9,FALSE))*60</f>
        <v>107.65862893617022</v>
      </c>
      <c r="J28" s="24">
        <f>(SUMIFS(KIRSALAG2,KAYNAK,A28,SEBEP,B28,SÜRE,"Uzun",BİLDİRİM,"Bildirimli",İL,$B$10,İLÇE,$B$11)/VLOOKUP($B$11,ABONE1,10,FALSE))*60</f>
        <v>108.56562633946473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108.5546130227351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56.124304562879267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257.72593814569535</v>
      </c>
      <c r="G29" s="24">
        <f>(SUMIFS(KENTALTIAG2,KAYNAK,A29,SEBEP,B29,SÜRE,"Uzun",BİLDİRİM,"Bildirimli",İL,$B$10,İLÇE,$B$11)/VLOOKUP($B$11,ABONE1,7,FALSE))*60</f>
        <v>156.49341898143908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157.36160268075199</v>
      </c>
      <c r="I29" s="24">
        <f>(SUMIFS(KIRSALOG2,KAYNAK,A29,SEBEP,B29,SÜRE,"Uzun",BİLDİRİM,"Bildirimli",İL,$B$10,İLÇE,$B$11)/VLOOKUP($B$11,ABONE1,9,FALSE))*60</f>
        <v>37.888061702127658</v>
      </c>
      <c r="J29" s="24">
        <f>(SUMIFS(KIRSALAG2,KAYNAK,A29,SEBEP,B29,SÜRE,"Uzun",BİLDİRİM,"Bildirimli",İL,$B$10,İLÇE,$B$11)/VLOOKUP($B$11,ABONE1,10,FALSE))*60</f>
        <v>6.8011550710487327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7.1786312883224266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130.29589622895099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2.8718205774518792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2.8471914579428637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3.4414116781448874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3.399623954529797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2.9467498542672237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283.47207496688742</v>
      </c>
      <c r="G33" s="24">
        <f t="shared" si="8"/>
        <v>202.39416561182404</v>
      </c>
      <c r="H33" s="24">
        <f t="shared" si="8"/>
        <v>203.08950066678028</v>
      </c>
      <c r="I33" s="24">
        <f t="shared" si="8"/>
        <v>145.54669063829789</v>
      </c>
      <c r="J33" s="24">
        <f t="shared" si="8"/>
        <v>118.80819308865834</v>
      </c>
      <c r="K33" s="24">
        <f t="shared" si="8"/>
        <v>119.13286826558732</v>
      </c>
      <c r="L33" s="24">
        <f t="shared" si="8"/>
        <v>189.36695064609748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0.45474613686534215</v>
      </c>
      <c r="G38" s="24">
        <f t="shared" si="10"/>
        <v>0.75696990528567065</v>
      </c>
      <c r="H38" s="24">
        <f t="shared" si="11"/>
        <v>0.75437799360102986</v>
      </c>
      <c r="I38" s="24">
        <f t="shared" si="12"/>
        <v>1.0212765957446808</v>
      </c>
      <c r="J38" s="24">
        <f t="shared" si="13"/>
        <v>1.8082991892598728</v>
      </c>
      <c r="K38" s="24">
        <f t="shared" si="14"/>
        <v>1.7987426799862212</v>
      </c>
      <c r="L38" s="24">
        <f t="shared" si="15"/>
        <v>0.94974624804060026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4.4150110375275942E-2</v>
      </c>
      <c r="G39" s="24">
        <f t="shared" si="10"/>
        <v>8.2168499847234955E-2</v>
      </c>
      <c r="H39" s="24">
        <f t="shared" si="11"/>
        <v>8.1842449025955583E-2</v>
      </c>
      <c r="I39" s="24">
        <f t="shared" si="12"/>
        <v>1.4184397163120567E-2</v>
      </c>
      <c r="J39" s="24">
        <f t="shared" si="13"/>
        <v>0</v>
      </c>
      <c r="K39" s="24">
        <f t="shared" si="14"/>
        <v>1.722356183258698E-4</v>
      </c>
      <c r="L39" s="24">
        <f t="shared" si="15"/>
        <v>6.7123989260161721E-2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7.0195539260617168E-2</v>
      </c>
      <c r="H42" s="24">
        <f t="shared" si="11"/>
        <v>6.9593532875182218E-2</v>
      </c>
      <c r="I42" s="24">
        <f t="shared" si="12"/>
        <v>0</v>
      </c>
      <c r="J42" s="24">
        <f t="shared" si="13"/>
        <v>0.16057885101560457</v>
      </c>
      <c r="K42" s="24">
        <f t="shared" si="14"/>
        <v>0.15862900447812608</v>
      </c>
      <c r="L42" s="24">
        <f t="shared" si="15"/>
        <v>8.5639346297704588E-2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5.5568285976168655E-3</v>
      </c>
      <c r="H43" s="24">
        <f t="shared" si="11"/>
        <v>5.5091724882149144E-3</v>
      </c>
      <c r="I43" s="24">
        <f t="shared" si="12"/>
        <v>0</v>
      </c>
      <c r="J43" s="24">
        <f t="shared" si="13"/>
        <v>2.6152907331531691E-4</v>
      </c>
      <c r="K43" s="24">
        <f t="shared" si="14"/>
        <v>2.5835342748880467E-4</v>
      </c>
      <c r="L43" s="24">
        <f t="shared" si="15"/>
        <v>4.5628792699393171E-3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0.4988962472406181</v>
      </c>
      <c r="G46" s="24">
        <f t="shared" si="16"/>
        <v>0.91489077299113963</v>
      </c>
      <c r="H46" s="24">
        <f t="shared" si="16"/>
        <v>0.91132314799038261</v>
      </c>
      <c r="I46" s="24">
        <f t="shared" si="16"/>
        <v>1.0354609929078014</v>
      </c>
      <c r="J46" s="24">
        <f t="shared" si="16"/>
        <v>1.9691395693487925</v>
      </c>
      <c r="K46" s="24">
        <f t="shared" si="16"/>
        <v>1.9578022735101617</v>
      </c>
      <c r="L46" s="24">
        <f t="shared" si="16"/>
        <v>1.1070724628684059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0.19867549668874171</v>
      </c>
      <c r="G49" s="24">
        <f>(SUMIFS(KENTALTIAG1,KAYNAK,A49,SEBEP,B49,SÜRE,"Uzun",BİLDİRİM,"Bildirimli",İL,$B$10,İLÇE,$B$11)/VLOOKUP($B$11,ABONE1,7,FALSE))</f>
        <v>0.33432630614115488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0.33316294655534728</v>
      </c>
      <c r="I49" s="24">
        <f>(SUMIFS(KIRSALOG1,KAYNAK,A49,SEBEP,B49,SÜRE,"Uzun",BİLDİRİM,"Bildirimli",İL,$B$10,İLÇE,$B$11)/VLOOKUP($B$11,ABONE1,9,FALSE))</f>
        <v>0.58865248226950351</v>
      </c>
      <c r="J49" s="24">
        <f>(SUMIFS(KIRSALAG1,KAYNAK,A49,SEBEP,B49,SÜRE,"Uzun",BİLDİRİM,"Bildirimli",İL,$B$10,İLÇE,$B$11)/VLOOKUP($B$11,ABONE1,10,FALSE))</f>
        <v>0.79740214453840119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0.79486737857388912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0.42318377229059645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0.92935982339955847</v>
      </c>
      <c r="G50" s="24">
        <f>(SUMIFS(KENTALTIAG1,KAYNAK,A50,SEBEP,B50,SÜRE,"Uzun",BİLDİRİM,"Bildirimli",İL,$B$10,İLÇE,$B$11)/VLOOKUP($B$11,ABONE1,7,FALSE))</f>
        <v>0.97876565841735408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0.97834194733155377</v>
      </c>
      <c r="I50" s="24">
        <f>(SUMIFS(KIRSALOG1,KAYNAK,A50,SEBEP,B50,SÜRE,"Uzun",BİLDİRİM,"Bildirimli",İL,$B$10,İLÇE,$B$11)/VLOOKUP($B$11,ABONE1,9,FALSE))</f>
        <v>0.32624113475177308</v>
      </c>
      <c r="J50" s="24">
        <f>(SUMIFS(KIRSALAG1,KAYNAK,A50,SEBEP,B50,SÜRE,"Uzun",BİLDİRİM,"Bildirimli",İL,$B$10,İLÇE,$B$11)/VLOOKUP($B$11,ABONE1,10,FALSE))</f>
        <v>0.4405893121785372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0.43920082673096794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0.88117889901137614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1.1190039718912312E-2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1.1094072433312509E-2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1.3163630023537617E-2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1.3003789183603169E-2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1.1438238169881893E-2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1.1280353200883002</v>
      </c>
      <c r="G54" s="24">
        <f t="shared" si="17"/>
        <v>1.3242820042774215</v>
      </c>
      <c r="H54" s="24">
        <f t="shared" si="17"/>
        <v>1.3225989663202138</v>
      </c>
      <c r="I54" s="24">
        <f t="shared" si="17"/>
        <v>0.91489361702127658</v>
      </c>
      <c r="J54" s="24">
        <f t="shared" si="17"/>
        <v>1.2511550867404759</v>
      </c>
      <c r="K54" s="24">
        <f t="shared" si="17"/>
        <v>1.2470719944884603</v>
      </c>
      <c r="L54" s="24">
        <f t="shared" si="17"/>
        <v>1.3158009094718544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0.11479028697571744</v>
      </c>
      <c r="G58" s="24">
        <f>(SUMIFS(KENTALTIAG1,KAYNAK,A58,SÜRE,"Kısa",İL,$B$10,İLÇE,$B$11)/VLOOKUP($B$11,ABONE1,7,FALSE))</f>
        <v>0.20476245035135962</v>
      </c>
      <c r="H58" s="24">
        <f>(SUMIFS(KENTALTIOG1,KAYNAK,A58,SÜRE,"Kısa",İL,$B$10,İLÇE,$B$11)+SUMIFS(KENTALTIAG1,KAYNAK,A58,SÜRE,"Kısa",İL,$B$10,İLÇE,$B$11))/VLOOKUP($B$11,ABONE1,8,FALSE)</f>
        <v>0.20399083697771719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0.16722797324352429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0.11479028697571744</v>
      </c>
      <c r="G60" s="24">
        <f t="shared" si="18"/>
        <v>0.20476245035135962</v>
      </c>
      <c r="H60" s="24">
        <f t="shared" si="18"/>
        <v>0.20399083697771719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0.16722797324352429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1.9380044374417184E-2</v>
      </c>
      <c r="D15" s="24">
        <f t="shared" ref="D15:D24" si="1">(SUMIFS(KENTSELAG2,KAYNAK,A15,SEBEP,B15,SÜRE,"Uzun",BİLDİRİM,"Bildirimsiz")/VLOOKUP($B$10,ABONE1,4,FALSE))*60</f>
        <v>0.10228593700727825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0.10148758902528292</v>
      </c>
      <c r="F15" s="24">
        <f t="shared" ref="F15:F24" si="3">(SUMIFS(KENTALTIOG2,KAYNAK,A15,SEBEP,B15,SÜRE,"Uzun",BİLDİRİM,"Bildirimsiz")/VLOOKUP($B$10,ABONE1,6,FALSE))*60</f>
        <v>0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24">
        <f t="shared" ref="I15:I24" si="6">(SUMIFS(KIRSALOG2,KAYNAK,A15,SEBEP,B15,SÜRE,"Uzun",BİLDİRİM,"Bildirimsiz")/VLOOKUP($B$10,ABONE1,9,FALSE))*60</f>
        <v>0</v>
      </c>
      <c r="J15" s="24">
        <f t="shared" ref="J15:J24" si="7">(SUMIFS(KIRSALAG2,KAYNAK,A15,SEBEP,B15,SÜRE,"Uzun",BİLDİRİM,"Bildirimsiz")/VLOOKUP($B$10,ABONE1,10,FALSE))*60</f>
        <v>0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8.752715319535645E-2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154.87261307501825</v>
      </c>
      <c r="D17" s="24">
        <f t="shared" si="1"/>
        <v>33.93726488025856</v>
      </c>
      <c r="E17" s="24">
        <f t="shared" si="2"/>
        <v>35.101820114115611</v>
      </c>
      <c r="F17" s="24">
        <f t="shared" si="3"/>
        <v>99.252826029460962</v>
      </c>
      <c r="G17" s="24">
        <f t="shared" si="4"/>
        <v>49.859147214476124</v>
      </c>
      <c r="H17" s="24">
        <f t="shared" si="5"/>
        <v>50.758185458434262</v>
      </c>
      <c r="I17" s="24">
        <f t="shared" si="6"/>
        <v>114.3949829290429</v>
      </c>
      <c r="J17" s="24">
        <f t="shared" si="7"/>
        <v>130.98003366444345</v>
      </c>
      <c r="K17" s="24">
        <f t="shared" si="8"/>
        <v>130.33469956980045</v>
      </c>
      <c r="L17" s="24">
        <f t="shared" si="9"/>
        <v>41.227040474048621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0.71286911990739243</v>
      </c>
      <c r="D18" s="24">
        <f t="shared" si="1"/>
        <v>0.97217661953838008</v>
      </c>
      <c r="E18" s="24">
        <f t="shared" si="2"/>
        <v>0.9696796001773631</v>
      </c>
      <c r="F18" s="24">
        <f t="shared" si="3"/>
        <v>0.2953018613993974</v>
      </c>
      <c r="G18" s="24">
        <f t="shared" si="4"/>
        <v>1.1487638127364301</v>
      </c>
      <c r="H18" s="24">
        <f t="shared" si="5"/>
        <v>1.1332295388693385</v>
      </c>
      <c r="I18" s="24">
        <f t="shared" si="6"/>
        <v>0.64466905115511552</v>
      </c>
      <c r="J18" s="24">
        <f t="shared" si="7"/>
        <v>0.54689164393323608</v>
      </c>
      <c r="K18" s="24">
        <f t="shared" si="8"/>
        <v>0.55069622045053235</v>
      </c>
      <c r="L18" s="24">
        <f t="shared" si="9"/>
        <v>0.96310372627840801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1.1500371073024856E-2</v>
      </c>
      <c r="D21" s="24">
        <f t="shared" si="1"/>
        <v>9.9609647578548923</v>
      </c>
      <c r="E21" s="24">
        <f t="shared" si="2"/>
        <v>9.8651557078239502</v>
      </c>
      <c r="F21" s="24">
        <f t="shared" si="3"/>
        <v>0</v>
      </c>
      <c r="G21" s="24">
        <f t="shared" si="4"/>
        <v>8.9475310403704054</v>
      </c>
      <c r="H21" s="24">
        <f t="shared" si="5"/>
        <v>8.784672699236781</v>
      </c>
      <c r="I21" s="24">
        <f t="shared" si="6"/>
        <v>0</v>
      </c>
      <c r="J21" s="24">
        <f t="shared" si="7"/>
        <v>10.90153631428921</v>
      </c>
      <c r="K21" s="24">
        <f t="shared" si="8"/>
        <v>10.477351114024289</v>
      </c>
      <c r="L21" s="24">
        <f t="shared" si="9"/>
        <v>9.8010059568070549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0.29821446413915809</v>
      </c>
      <c r="E22" s="24">
        <f t="shared" si="2"/>
        <v>0.29534278749366777</v>
      </c>
      <c r="F22" s="24">
        <f t="shared" si="3"/>
        <v>0</v>
      </c>
      <c r="G22" s="24">
        <f t="shared" si="4"/>
        <v>0.39993876192042599</v>
      </c>
      <c r="H22" s="24">
        <f t="shared" si="5"/>
        <v>0.39265928303094005</v>
      </c>
      <c r="I22" s="24">
        <f t="shared" si="6"/>
        <v>0</v>
      </c>
      <c r="J22" s="24">
        <f t="shared" si="7"/>
        <v>1.5959610506742085E-2</v>
      </c>
      <c r="K22" s="24">
        <f t="shared" si="8"/>
        <v>1.5338612659853387E-2</v>
      </c>
      <c r="L22" s="24">
        <f t="shared" si="9"/>
        <v>0.28989786809242118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1.0326098311266797E-3</v>
      </c>
      <c r="E24" s="24">
        <f t="shared" si="2"/>
        <v>1.0226662439015931E-3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8.8199025967002943E-4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155.6163626103731</v>
      </c>
      <c r="D25" s="24">
        <f t="shared" ref="D25:L25" si="10">SUM(D15:D24)</f>
        <v>45.271939268629403</v>
      </c>
      <c r="E25" s="24">
        <f t="shared" si="10"/>
        <v>46.334508464879775</v>
      </c>
      <c r="F25" s="24">
        <f t="shared" si="10"/>
        <v>99.548127890860357</v>
      </c>
      <c r="G25" s="24">
        <f t="shared" si="10"/>
        <v>60.355380829503389</v>
      </c>
      <c r="H25" s="24">
        <f t="shared" si="10"/>
        <v>61.068746979571316</v>
      </c>
      <c r="I25" s="24">
        <f t="shared" si="10"/>
        <v>115.03965198019802</v>
      </c>
      <c r="J25" s="24">
        <f t="shared" si="10"/>
        <v>142.44442123317265</v>
      </c>
      <c r="K25" s="24">
        <f t="shared" si="10"/>
        <v>141.37808551693513</v>
      </c>
      <c r="L25" s="24">
        <f t="shared" si="10"/>
        <v>52.369457168681528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27.169583690150809</v>
      </c>
      <c r="D28" s="24">
        <f>(SUMIFS(KENTSELAG2,KAYNAK,A28,SEBEP,B28,SÜRE,"Uzun",BİLDİRİM,"Bildirimli")/VLOOKUP($B$10,ABONE1,4,FALSE))*60</f>
        <v>16.830864407652118</v>
      </c>
      <c r="E28" s="24">
        <f>((SUMIFS(KENTSELOG2,KAYNAK,A28,SEBEP,B28,SÜRE,"Uzun",BİLDİRİM,"Bildirimli")+SUMIFS(KENTSELAG2,KAYNAK,A28,SEBEP,B28,SÜRE,"Uzun",BİLDİRİM,"Bildirimli"))/VLOOKUP($B$10,ABONE1,5,FALSE))*60</f>
        <v>16.930421814411496</v>
      </c>
      <c r="F28" s="24">
        <f>(SUMIFS(KENTALTIOG2,KAYNAK,A28,SEBEP,B28,SÜRE,"Uzun",BİLDİRİM,"Bildirimli")/VLOOKUP($B$10,ABONE1,6,FALSE))*60</f>
        <v>9.96502901238701</v>
      </c>
      <c r="G28" s="24">
        <f>(SUMIFS(KENTALTIAG2,KAYNAK,A28,SEBEP,B28,SÜRE,"Uzun",BİLDİRİM,"Bildirimli")/VLOOKUP($B$10,ABONE1,7,FALSE))*60</f>
        <v>9.4311496141707618</v>
      </c>
      <c r="H28" s="24">
        <f>((SUMIFS(KENTALTIOG2,KAYNAK,A28,SEBEP,B28,SÜRE,"Uzun",BİLDİRİM,"Bildirimli")+SUMIFS(KENTALTIAG2,KAYNAK,A28,SEBEP,B28,SÜRE,"Uzun",BİLDİRİM,"Bildirimli"))/VLOOKUP($B$10,ABONE1,8,FALSE))*60</f>
        <v>9.4408670113797371</v>
      </c>
      <c r="I28" s="24">
        <f>(SUMIFS(KIRSALOG2,KAYNAK,A28,SEBEP,B28,SÜRE,"Uzun",BİLDİRİM,"Bildirimli")/VLOOKUP($B$10,ABONE1,9,FALSE))*60</f>
        <v>57.083097260726078</v>
      </c>
      <c r="J28" s="24">
        <f>(SUMIFS(KIRSALAG2,KAYNAK,A28,SEBEP,B28,SÜRE,"Uzun",BİLDİRİM,"Bildirimli")/VLOOKUP($B$10,ABONE1,10,FALSE))*60</f>
        <v>31.574748073021642</v>
      </c>
      <c r="K28" s="24">
        <f>((SUMIFS(KIRSALOG2,KAYNAK,A28,SEBEP,B28,SÜRE,"Uzun",BİLDİRİM,"Bildirimli")+SUMIFS(KIRSALAG2,KAYNAK,A28,SEBEP,B28,SÜRE,"Uzun",BİLDİRİM,"Bildirimli"))/VLOOKUP($B$10,ABONE1,11,FALSE))*60</f>
        <v>32.567292967306976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17.054383261165235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163.46961531046006</v>
      </c>
      <c r="D29" s="24">
        <f>(SUMIFS(KENTSELAG2,KAYNAK,A29,SEBEP,B29,SÜRE,"Uzun",BİLDİRİM,"Bildirimli")/VLOOKUP($B$10,ABONE1,4,FALSE))*60</f>
        <v>63.813529351798223</v>
      </c>
      <c r="E29" s="24">
        <f>((SUMIFS(KENTSELOG2,KAYNAK,A29,SEBEP,B29,SÜRE,"Uzun",BİLDİRİM,"Bildirimli")+SUMIFS(KENTSELAG2,KAYNAK,A29,SEBEP,B29,SÜRE,"Uzun",BİLDİRİM,"Bildirimli"))/VLOOKUP($B$10,ABONE1,5,FALSE))*60</f>
        <v>64.773174469799343</v>
      </c>
      <c r="F29" s="24">
        <f>(SUMIFS(KENTALTIOG2,KAYNAK,A29,SEBEP,B29,SÜRE,"Uzun",BİLDİRİM,"Bildirimli")/VLOOKUP($B$10,ABONE1,6,FALSE))*60</f>
        <v>118.09939460328083</v>
      </c>
      <c r="G29" s="24">
        <f>(SUMIFS(KENTALTIAG2,KAYNAK,A29,SEBEP,B29,SÜRE,"Uzun",BİLDİRİM,"Bildirimli")/VLOOKUP($B$10,ABONE1,7,FALSE))*60</f>
        <v>134.09440665235024</v>
      </c>
      <c r="H29" s="24">
        <f>((SUMIFS(KENTALTIOG2,KAYNAK,A29,SEBEP,B29,SÜRE,"Uzun",BİLDİRİM,"Bildirimli")+SUMIFS(KENTALTIAG2,KAYNAK,A29,SEBEP,B29,SÜRE,"Uzun",BİLDİRİM,"Bildirimli"))/VLOOKUP($B$10,ABONE1,8,FALSE))*60</f>
        <v>133.8032736999223</v>
      </c>
      <c r="I29" s="24">
        <f>(SUMIFS(KIRSALOG2,KAYNAK,A29,SEBEP,B29,SÜRE,"Uzun",BİLDİRİM,"Bildirimli")/VLOOKUP($B$10,ABONE1,9,FALSE))*60</f>
        <v>117.64393791254129</v>
      </c>
      <c r="J29" s="24">
        <f>(SUMIFS(KIRSALAG2,KAYNAK,A29,SEBEP,B29,SÜRE,"Uzun",BİLDİRİM,"Bildirimli")/VLOOKUP($B$10,ABONE1,10,FALSE))*60</f>
        <v>168.23010386620493</v>
      </c>
      <c r="K29" s="24">
        <f>((SUMIFS(KIRSALOG2,KAYNAK,A29,SEBEP,B29,SÜRE,"Uzun",BİLDİRİM,"Bildirimli")+SUMIFS(KIRSALAG2,KAYNAK,A29,SEBEP,B29,SÜRE,"Uzun",BİLDİRİM,"Bildirimli"))/VLOOKUP($B$10,ABONE1,11,FALSE))*60</f>
        <v>166.26176634779816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75.888782459277095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0</v>
      </c>
      <c r="D31" s="24">
        <f>(SUMIFS(KENTSELAG2,KAYNAK,A31,SEBEP,B31,SÜRE,"Uzun",BİLDİRİM,"Bildirimli")/VLOOKUP($B$10,ABONE1,4,FALSE))*60</f>
        <v>6.0316635777957508</v>
      </c>
      <c r="E31" s="24">
        <f>((SUMIFS(KENTSELOG2,KAYNAK,A31,SEBEP,B31,SÜRE,"Uzun",BİLDİRİM,"Bildirimli")+SUMIFS(KENTSELAG2,KAYNAK,A31,SEBEP,B31,SÜRE,"Uzun",BİLDİRİM,"Bildirimli"))/VLOOKUP($B$10,ABONE1,5,FALSE))*60</f>
        <v>5.9735812594889897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3.3282216834605163</v>
      </c>
      <c r="H31" s="24">
        <f>((SUMIFS(KENTALTIOG2,KAYNAK,A31,SEBEP,B31,SÜRE,"Uzun",BİLDİRİM,"Bildirimli")+SUMIFS(KENTALTIAG2,KAYNAK,A31,SEBEP,B31,SÜRE,"Uzun",BİLDİRİM,"Bildirimli"))/VLOOKUP($B$10,ABONE1,8,FALSE))*60</f>
        <v>3.267643110461131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14.10409108853233</v>
      </c>
      <c r="K31" s="24">
        <f>((SUMIFS(KIRSALOG2,KAYNAK,A31,SEBEP,B31,SÜRE,"Uzun",BİLDİRİM,"Bildirimli")+SUMIFS(KIRSALAG2,KAYNAK,A31,SEBEP,B31,SÜRE,"Uzun",BİLDİRİM,"Bildirimli"))/VLOOKUP($B$10,ABONE1,11,FALSE))*60</f>
        <v>13.555292595323452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6.1148009670256416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190.63919900061086</v>
      </c>
      <c r="D33" s="24">
        <f t="shared" ref="D33:L33" si="11">SUM(D28:D32)</f>
        <v>86.676057337246093</v>
      </c>
      <c r="E33" s="24">
        <f t="shared" si="11"/>
        <v>87.677177543699841</v>
      </c>
      <c r="F33" s="24">
        <f t="shared" si="11"/>
        <v>128.06442361566783</v>
      </c>
      <c r="G33" s="24">
        <f t="shared" si="11"/>
        <v>146.85377794998152</v>
      </c>
      <c r="H33" s="24">
        <f t="shared" si="11"/>
        <v>146.51178382176317</v>
      </c>
      <c r="I33" s="24">
        <f t="shared" si="11"/>
        <v>174.72703517326738</v>
      </c>
      <c r="J33" s="24">
        <f t="shared" si="11"/>
        <v>213.90894302775891</v>
      </c>
      <c r="K33" s="24">
        <f t="shared" si="11"/>
        <v>212.38435191042859</v>
      </c>
      <c r="L33" s="24">
        <f t="shared" si="11"/>
        <v>99.057966687467967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8.0388436927232392E-4</v>
      </c>
      <c r="D36" s="24">
        <f t="shared" ref="D36:D45" si="13">(SUMIFS(KENTSELAG1,KAYNAK,A36,SEBEP,B36,SÜRE,"Uzun",BİLDİRİM,"Bildirimsiz")/VLOOKUP($B$10,ABONE1,4,FALSE))</f>
        <v>4.3252430174401026E-3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4.2913338527068318E-3</v>
      </c>
      <c r="F36" s="24">
        <f t="shared" ref="F36:F45" si="15">(SUMIFS(KENTALTIOG1,KAYNAK,A36,SEBEP,B36,SÜRE,"Uzun",BİLDİRİM,"Bildirimsiz")/VLOOKUP($B$10,ABONE1,6,FALSE))</f>
        <v>0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24">
        <f t="shared" ref="I36:I45" si="18">(SUMIFS(KIRSALOG1,KAYNAK,A36,SEBEP,B36,SÜRE,"Uzun",BİLDİRİM,"Bildirimsiz")/VLOOKUP($B$10,ABONE1,9,FALSE))</f>
        <v>0</v>
      </c>
      <c r="J36" s="24">
        <f t="shared" ref="J36:J45" si="19">(SUMIFS(KIRSALAG1,KAYNAK,A36,SEBEP,B36,SÜRE,"Uzun",BİLDİRİM,"Bildirimsiz")/VLOOKUP($B$10,ABONE1,10,FALSE))</f>
        <v>0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3.7010262944045043E-3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2.6332679507379657</v>
      </c>
      <c r="D38" s="24">
        <f t="shared" si="13"/>
        <v>0.71405153711207958</v>
      </c>
      <c r="E38" s="24">
        <f t="shared" si="14"/>
        <v>0.73253276326105454</v>
      </c>
      <c r="F38" s="24">
        <f t="shared" si="15"/>
        <v>2.5681285570806831</v>
      </c>
      <c r="G38" s="24">
        <f t="shared" si="16"/>
        <v>1.1889207146204239</v>
      </c>
      <c r="H38" s="24">
        <f t="shared" si="17"/>
        <v>1.2140243437990341</v>
      </c>
      <c r="I38" s="24">
        <f t="shared" si="18"/>
        <v>2.5858085808580857</v>
      </c>
      <c r="J38" s="24">
        <f t="shared" si="19"/>
        <v>3.0664465699428787</v>
      </c>
      <c r="K38" s="24">
        <f t="shared" si="20"/>
        <v>3.0477446626357749</v>
      </c>
      <c r="L38" s="24">
        <f t="shared" si="21"/>
        <v>0.89028442543295916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1.1093604295958069E-2</v>
      </c>
      <c r="D39" s="24">
        <f t="shared" si="13"/>
        <v>1.8053840740137436E-2</v>
      </c>
      <c r="E39" s="24">
        <f t="shared" si="14"/>
        <v>1.7986816665696456E-2</v>
      </c>
      <c r="F39" s="24">
        <f t="shared" si="15"/>
        <v>4.184800803481754E-3</v>
      </c>
      <c r="G39" s="24">
        <f t="shared" si="16"/>
        <v>1.6084235091127448E-2</v>
      </c>
      <c r="H39" s="24">
        <f t="shared" si="17"/>
        <v>1.5867647730908093E-2</v>
      </c>
      <c r="I39" s="24">
        <f t="shared" si="18"/>
        <v>3.8503850385038503E-3</v>
      </c>
      <c r="J39" s="24">
        <f t="shared" si="19"/>
        <v>3.3849614181206784E-3</v>
      </c>
      <c r="K39" s="24">
        <f t="shared" si="20"/>
        <v>3.4030713253785649E-3</v>
      </c>
      <c r="L39" s="24">
        <f t="shared" si="21"/>
        <v>1.7073216976705618E-2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9.6466124312678865E-5</v>
      </c>
      <c r="D42" s="24">
        <f t="shared" si="13"/>
        <v>9.1570465912526544E-2</v>
      </c>
      <c r="E42" s="24">
        <f t="shared" si="14"/>
        <v>9.068961075474713E-2</v>
      </c>
      <c r="F42" s="24">
        <f t="shared" si="15"/>
        <v>0</v>
      </c>
      <c r="G42" s="24">
        <f t="shared" si="16"/>
        <v>8.7003205675255477E-2</v>
      </c>
      <c r="H42" s="24">
        <f t="shared" si="17"/>
        <v>8.5419618238045184E-2</v>
      </c>
      <c r="I42" s="24">
        <f t="shared" si="18"/>
        <v>0</v>
      </c>
      <c r="J42" s="24">
        <f t="shared" si="19"/>
        <v>9.837544121413222E-2</v>
      </c>
      <c r="K42" s="24">
        <f t="shared" si="20"/>
        <v>9.4547594841885602E-2</v>
      </c>
      <c r="L42" s="24">
        <f t="shared" si="21"/>
        <v>9.0420246341634716E-2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2.3495880639050437E-3</v>
      </c>
      <c r="E43" s="24">
        <f t="shared" si="14"/>
        <v>2.3269625444182003E-3</v>
      </c>
      <c r="F43" s="24">
        <f t="shared" si="15"/>
        <v>0</v>
      </c>
      <c r="G43" s="24">
        <f t="shared" si="16"/>
        <v>3.0753380234048431E-3</v>
      </c>
      <c r="H43" s="24">
        <f t="shared" si="17"/>
        <v>3.0193623082430724E-3</v>
      </c>
      <c r="I43" s="24">
        <f t="shared" si="18"/>
        <v>0</v>
      </c>
      <c r="J43" s="24">
        <f t="shared" si="19"/>
        <v>1.725884933581267E-4</v>
      </c>
      <c r="K43" s="24">
        <f t="shared" si="20"/>
        <v>1.6587297340681683E-4</v>
      </c>
      <c r="L43" s="24">
        <f t="shared" si="21"/>
        <v>2.2797937423574034E-3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6.6907763895632637E-5</v>
      </c>
      <c r="E45" s="24">
        <f t="shared" si="14"/>
        <v>6.6263470992081828E-5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5.714839649343848E-5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2.6452619055275086</v>
      </c>
      <c r="D46" s="24">
        <f t="shared" ref="D46:L46" si="22">SUM(D36:D45)</f>
        <v>0.83041758260998433</v>
      </c>
      <c r="E46" s="24">
        <f t="shared" si="22"/>
        <v>0.84789375054961524</v>
      </c>
      <c r="F46" s="24">
        <f t="shared" si="22"/>
        <v>2.5723133578841648</v>
      </c>
      <c r="G46" s="24">
        <f t="shared" si="22"/>
        <v>1.2950834934102116</v>
      </c>
      <c r="H46" s="24">
        <f t="shared" si="22"/>
        <v>1.3183309720762304</v>
      </c>
      <c r="I46" s="24">
        <f t="shared" si="22"/>
        <v>2.5896589658965894</v>
      </c>
      <c r="J46" s="24">
        <f t="shared" si="22"/>
        <v>3.1683795610684897</v>
      </c>
      <c r="K46" s="24">
        <f t="shared" si="22"/>
        <v>3.1458612017764458</v>
      </c>
      <c r="L46" s="24">
        <f t="shared" si="22"/>
        <v>1.0038158571845548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6.8523103636772886E-2</v>
      </c>
      <c r="D49" s="24">
        <f>(SUMIFS(KENTSELAG1,KAYNAK,A49,SEBEP,B49,SÜRE,"Uzun",BİLDİRİM,"Bildirimli")/VLOOKUP($B$10,ABONE1,4,FALSE))</f>
        <v>8.710734287696506E-2</v>
      </c>
      <c r="E49" s="24">
        <f>((SUMIFS(KENTSELOG1,KAYNAK,A49,SEBEP,B49,SÜRE,"Uzun",BİLDİRİM,"Bildirimli")+SUMIFS(KENTSELAG1,KAYNAK,A49,SEBEP,B49,SÜRE,"Uzun",BİLDİRİM,"Bildirimli"))/VLOOKUP($B$10,ABONE1,5,FALSE))</f>
        <v>8.6928384669976946E-2</v>
      </c>
      <c r="F49" s="24">
        <f>(SUMIFS(KENTALTIOG1,KAYNAK,A49,SEBEP,B49,SÜRE,"Uzun",BİLDİRİM,"Bildirimli")/VLOOKUP($B$10,ABONE1,6,FALSE))</f>
        <v>2.9628389688650822E-2</v>
      </c>
      <c r="G49" s="24">
        <f>(SUMIFS(KENTALTIAG1,KAYNAK,A49,SEBEP,B49,SÜRE,"Uzun",BİLDİRİM,"Bildirimli")/VLOOKUP($B$10,ABONE1,7,FALSE))</f>
        <v>5.9405848417799098E-2</v>
      </c>
      <c r="H49" s="24">
        <f>((SUMIFS(KENTALTIOG1,KAYNAK,A49,SEBEP,B49,SÜRE,"Uzun",BİLDİRİM,"Bildirimli")+SUMIFS(KENTALTIAG1,KAYNAK,A49,SEBEP,B49,SÜRE,"Uzun",BİLDİRİM,"Bildirimli"))/VLOOKUP($B$10,ABONE1,8,FALSE))</f>
        <v>5.8863854485626803E-2</v>
      </c>
      <c r="I49" s="24">
        <f>(SUMIFS(KIRSALOG1,KAYNAK,A49,SEBEP,B49,SÜRE,"Uzun",BİLDİRİM,"Bildirimli")/VLOOKUP($B$10,ABONE1,9,FALSE))</f>
        <v>0.10891089108910891</v>
      </c>
      <c r="J49" s="24">
        <f>(SUMIFS(KIRSALAG1,KAYNAK,A49,SEBEP,B49,SÜRE,"Uzun",BİLDİRİM,"Bildirimli")/VLOOKUP($B$10,ABONE1,10,FALSE))</f>
        <v>9.4673139663062719E-2</v>
      </c>
      <c r="K49" s="24">
        <f>((SUMIFS(KIRSALOG1,KAYNAK,A49,SEBEP,B49,SÜRE,"Uzun",BİLDİRİM,"Bildirimli")+SUMIFS(KIRSALAG1,KAYNAK,A49,SEBEP,B49,SÜRE,"Uzun",BİLDİRİM,"Bildirimli"))/VLOOKUP($B$10,ABONE1,11,FALSE))</f>
        <v>9.522713895874578E-2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8.4882726950569573E-2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0.55265442618733718</v>
      </c>
      <c r="D50" s="24">
        <f>(SUMIFS(KENTSELAG1,KAYNAK,A50,SEBEP,B50,SÜRE,"Uzun",BİLDİRİM,"Bildirimli")/VLOOKUP($B$10,ABONE1,4,FALSE))</f>
        <v>0.28559047508576857</v>
      </c>
      <c r="E50" s="24">
        <f>((SUMIFS(KENTSELOG1,KAYNAK,A50,SEBEP,B50,SÜRE,"Uzun",BİLDİRİM,"Bildirimli")+SUMIFS(KENTSELAG1,KAYNAK,A50,SEBEP,B50,SÜRE,"Uzun",BİLDİRİM,"Bildirimli"))/VLOOKUP($B$10,ABONE1,5,FALSE))</f>
        <v>0.28816218572845848</v>
      </c>
      <c r="F50" s="24">
        <f>(SUMIFS(KENTALTIOG1,KAYNAK,A50,SEBEP,B50,SÜRE,"Uzun",BİLDİRİM,"Bildirimli")/VLOOKUP($B$10,ABONE1,6,FALSE))</f>
        <v>0.51556745898895218</v>
      </c>
      <c r="G50" s="24">
        <f>(SUMIFS(KENTALTIAG1,KAYNAK,A50,SEBEP,B50,SÜRE,"Uzun",BİLDİRİM,"Bildirimli")/VLOOKUP($B$10,ABONE1,7,FALSE))</f>
        <v>0.60085463985029841</v>
      </c>
      <c r="H50" s="24">
        <f>((SUMIFS(KENTALTIOG1,KAYNAK,A50,SEBEP,B50,SÜRE,"Uzun",BİLDİRİM,"Bildirimli")+SUMIFS(KENTALTIAG1,KAYNAK,A50,SEBEP,B50,SÜRE,"Uzun",BİLDİRİM,"Bildirimli"))/VLOOKUP($B$10,ABONE1,8,FALSE))</f>
        <v>0.59930228661091056</v>
      </c>
      <c r="I50" s="24">
        <f>(SUMIFS(KIRSALOG1,KAYNAK,A50,SEBEP,B50,SÜRE,"Uzun",BİLDİRİM,"Bildirimli")/VLOOKUP($B$10,ABONE1,9,FALSE))</f>
        <v>0.46823432343234322</v>
      </c>
      <c r="J50" s="24">
        <f>(SUMIFS(KIRSALAG1,KAYNAK,A50,SEBEP,B50,SÜRE,"Uzun",BİLDİRİM,"Bildirimli")/VLOOKUP($B$10,ABONE1,10,FALSE))</f>
        <v>0.75695086238572973</v>
      </c>
      <c r="K50" s="24">
        <f>((SUMIFS(KIRSALOG1,KAYNAK,A50,SEBEP,B50,SÜRE,"Uzun",BİLDİRİM,"Bildirimli")+SUMIFS(KIRSALAG1,KAYNAK,A50,SEBEP,B50,SÜRE,"Uzun",BİLDİRİM,"Bildirimli"))/VLOOKUP($B$10,ABONE1,11,FALSE))</f>
        <v>0.74571673176734976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0.33826937030211474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0</v>
      </c>
      <c r="D52" s="24">
        <f>(SUMIFS(KENTSELAG1,KAYNAK,A52,SEBEP,B52,SÜRE,"Uzun",BİLDİRİM,"Bildirimli")/VLOOKUP($B$10,ABONE1,4,FALSE))</f>
        <v>1.9542382160264105E-2</v>
      </c>
      <c r="E52" s="24">
        <f>((SUMIFS(KENTSELOG1,KAYNAK,A52,SEBEP,B52,SÜRE,"Uzun",BİLDİRİM,"Bildirimli")+SUMIFS(KENTSELAG1,KAYNAK,A52,SEBEP,B52,SÜRE,"Uzun",BİLDİRİM,"Bildirimli"))/VLOOKUP($B$10,ABONE1,5,FALSE))</f>
        <v>1.9354197450280722E-2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1.0129064892425235E-2</v>
      </c>
      <c r="H52" s="24">
        <f>((SUMIFS(KENTALTIOG1,KAYNAK,A52,SEBEP,B52,SÜRE,"Uzun",BİLDİRİM,"Bildirimli")+SUMIFS(KENTALTIAG1,KAYNAK,A52,SEBEP,B52,SÜRE,"Uzun",BİLDİRİM,"Bildirimli"))/VLOOKUP($B$10,ABONE1,8,FALSE))</f>
        <v>9.9447008820437825E-3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3.565900967609037E-2</v>
      </c>
      <c r="K52" s="24">
        <f>((SUMIFS(KIRSALOG1,KAYNAK,A52,SEBEP,B52,SÜRE,"Uzun",BİLDİRİM,"Bildirimli")+SUMIFS(KIRSALAG1,KAYNAK,A52,SEBEP,B52,SÜRE,"Uzun",BİLDİRİM,"Bildirimli"))/VLOOKUP($B$10,ABONE1,11,FALSE))</f>
        <v>3.4271496602279412E-2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1.9273964338866491E-2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0.62117752982411001</v>
      </c>
      <c r="D54" s="24">
        <f t="shared" ref="D54:L54" si="23">SUM(D49:D53)</f>
        <v>0.39224020012299771</v>
      </c>
      <c r="E54" s="24">
        <f t="shared" si="23"/>
        <v>0.39444476784871613</v>
      </c>
      <c r="F54" s="24">
        <f t="shared" si="23"/>
        <v>0.54519584867760296</v>
      </c>
      <c r="G54" s="24">
        <f t="shared" si="23"/>
        <v>0.67038955316052273</v>
      </c>
      <c r="H54" s="24">
        <f t="shared" si="23"/>
        <v>0.66811084197858117</v>
      </c>
      <c r="I54" s="24">
        <f t="shared" si="23"/>
        <v>0.57714521452145218</v>
      </c>
      <c r="J54" s="24">
        <f t="shared" si="23"/>
        <v>0.88728301172488278</v>
      </c>
      <c r="K54" s="24">
        <f t="shared" si="23"/>
        <v>0.87521536732837502</v>
      </c>
      <c r="L54" s="24">
        <f t="shared" si="23"/>
        <v>0.44242606159155079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9.9681661789768157E-4</v>
      </c>
      <c r="D57" s="24">
        <f>(SUMIFS(KENTSELAG1,KAYNAK,A57,SÜRE,"Kısa")/VLOOKUP($B$10,ABONE1,4,FALSE))</f>
        <v>7.7578614277679101E-3</v>
      </c>
      <c r="E57" s="24">
        <f>(SUMIFS(KENTSELOG1,KAYNAK,A57,SÜRE,"Kısa")+SUMIFS(KENTSELAG1,KAYNAK,A57,SÜRE,"Kısa"))/VLOOKUP($B$10,ABONE1,5,FALSE)</f>
        <v>7.692755482837761E-3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6.6345549648737651E-3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0.14640342133187562</v>
      </c>
      <c r="D58" s="24">
        <f>(SUMIFS(KENTSELAG1,KAYNAK,A58,SÜRE,"Kısa")/VLOOKUP($B$10,ABONE1,4,FALSE))</f>
        <v>7.3732668466089488E-2</v>
      </c>
      <c r="E58" s="24">
        <f>(SUMIFS(KENTSELOG1,KAYNAK,A58,SÜRE,"Kısa")+SUMIFS(KENTSELAG1,KAYNAK,A58,SÜRE,"Kısa"))/VLOOKUP($B$10,ABONE1,5,FALSE)</f>
        <v>7.4432456467376701E-2</v>
      </c>
      <c r="F58" s="24">
        <f>(SUMIFS(KENTALTIOG1,KAYNAK,A58,SÜRE,"Kısa")/VLOOKUP($B$10,ABONE1,6,FALSE))</f>
        <v>0.15567458988952126</v>
      </c>
      <c r="G58" s="24">
        <f>(SUMIFS(KENTALTIAG1,KAYNAK,A58,SÜRE,"Kısa")/VLOOKUP($B$10,ABONE1,7,FALSE))</f>
        <v>0.240416334358446</v>
      </c>
      <c r="H58" s="24">
        <f>(SUMIFS(KENTALTIOG1,KAYNAK,A58,SÜRE,"Kısa")+SUMIFS(KENTALTIAG1,KAYNAK,A58,SÜRE,"Kısa"))/VLOOKUP($B$10,ABONE1,8,FALSE)</f>
        <v>0.23887390887070975</v>
      </c>
      <c r="I58" s="24">
        <f>(SUMIFS(KIRSALOG1,KAYNAK,A58,SÜRE,"Kısa")/VLOOKUP($B$10,ABONE1,9,FALSE))</f>
        <v>0.20090759075907591</v>
      </c>
      <c r="J58" s="24">
        <f>(SUMIFS(KIRSALAG1,KAYNAK,A58,SÜRE,"Kısa")/VLOOKUP($B$10,ABONE1,10,FALSE))</f>
        <v>0.24746962999253971</v>
      </c>
      <c r="K58" s="24">
        <f>(SUMIFS(KIRSALOG1,KAYNAK,A58,SÜRE,"Kısa")+SUMIFS(KIRSALAG1,KAYNAK,A58,SÜRE,"Kısa"))/VLOOKUP($B$10,ABONE1,11,FALSE)</f>
        <v>0.24565787361549574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9.7391282519507225E-2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5.0024496370566459E-4</v>
      </c>
      <c r="E59" s="24">
        <f>(SUMIFS(KENTSELOG1,KAYNAK,A59,SÜRE,"Kısa")+SUMIFS(KENTSELAG1,KAYNAK,A59,SÜRE,"Kısa"))/VLOOKUP($B$10,ABONE1,5,FALSE)</f>
        <v>4.9542782050154637E-4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2.5609905466044607E-4</v>
      </c>
      <c r="K59" s="24">
        <f>(SUMIFS(KIRSALOG1,KAYNAK,A59,SÜRE,"Kısa")+SUMIFS(KIRSALAG1,KAYNAK,A59,SÜRE,"Kısa"))/VLOOKUP($B$10,ABONE1,11,FALSE)</f>
        <v>2.4613408957140564E-4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4.3956196555233523E-4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0.14740023794977331</v>
      </c>
      <c r="D60" s="24">
        <f t="shared" ref="D60:L60" si="24">SUM(D57:D59)</f>
        <v>8.1990774857563065E-2</v>
      </c>
      <c r="E60" s="24">
        <f t="shared" si="24"/>
        <v>8.2620639770716015E-2</v>
      </c>
      <c r="F60" s="24">
        <f t="shared" si="24"/>
        <v>0.15567458988952126</v>
      </c>
      <c r="G60" s="24">
        <f t="shared" si="24"/>
        <v>0.240416334358446</v>
      </c>
      <c r="H60" s="24">
        <f t="shared" si="24"/>
        <v>0.23887390887070975</v>
      </c>
      <c r="I60" s="24">
        <f t="shared" si="24"/>
        <v>0.20090759075907591</v>
      </c>
      <c r="J60" s="24">
        <f t="shared" si="24"/>
        <v>0.24772572904720017</v>
      </c>
      <c r="K60" s="24">
        <f t="shared" si="24"/>
        <v>0.24590400770506715</v>
      </c>
      <c r="L60" s="24">
        <f t="shared" si="24"/>
        <v>0.10446539944993333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105.70568780984718</v>
      </c>
      <c r="D17" s="24">
        <f t="shared" si="1"/>
        <v>148.78703457773705</v>
      </c>
      <c r="E17" s="24">
        <f t="shared" si="2"/>
        <v>148.32704412660428</v>
      </c>
      <c r="F17" s="24">
        <v>0</v>
      </c>
      <c r="G17" s="24">
        <v>0</v>
      </c>
      <c r="H17" s="24">
        <v>0</v>
      </c>
      <c r="I17" s="24">
        <f t="shared" si="3"/>
        <v>0</v>
      </c>
      <c r="J17" s="24">
        <f t="shared" si="4"/>
        <v>23.233681771217711</v>
      </c>
      <c r="K17" s="24">
        <f t="shared" si="5"/>
        <v>22.11824740046838</v>
      </c>
      <c r="L17" s="24">
        <f t="shared" si="6"/>
        <v>146.40297842622013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12.067057875584066</v>
      </c>
      <c r="E21" s="24">
        <f t="shared" si="2"/>
        <v>11.938214842288456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16.648134464944651</v>
      </c>
      <c r="K21" s="24">
        <f t="shared" si="5"/>
        <v>15.84886805620609</v>
      </c>
      <c r="L21" s="24">
        <f t="shared" si="6"/>
        <v>11.997833140776185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0.84510703948694466</v>
      </c>
      <c r="E22" s="24">
        <f t="shared" si="2"/>
        <v>0.83608361757668048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0.82333743939448034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105.70568780984718</v>
      </c>
      <c r="D25" s="24">
        <f t="shared" ref="D25:L25" si="7">SUM(D15:D24)</f>
        <v>161.69919949280805</v>
      </c>
      <c r="E25" s="24">
        <f t="shared" si="7"/>
        <v>161.10134258646943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0</v>
      </c>
      <c r="J25" s="24">
        <f t="shared" si="7"/>
        <v>39.881816236162365</v>
      </c>
      <c r="K25" s="24">
        <f t="shared" si="7"/>
        <v>37.96711545667447</v>
      </c>
      <c r="L25" s="24">
        <f t="shared" si="7"/>
        <v>159.2241490063908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11.342982478777589</v>
      </c>
      <c r="D28" s="24">
        <f>(SUMIFS(KENTSELAG2,KAYNAK,A28,SEBEP,B28,SÜRE,"Uzun",BİLDİRİM,"Bildirimli",İL,$B$10,İLÇE,$B$11)/VLOOKUP($B$11,ABONE1,4,FALSE))*60</f>
        <v>16.451533362162163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16.396988070480745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16.147014351101429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174.19917942275043</v>
      </c>
      <c r="D29" s="24">
        <f>(SUMIFS(KENTSELAG2,KAYNAK,A29,SEBEP,B29,SÜRE,"Uzun",BİLDİRİM,"Bildirimli",İL,$B$10,İLÇE,$B$11)/VLOOKUP($B$11,ABONE1,4,FALSE))*60</f>
        <v>358.45666725680263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356.48930339025463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351.05458838623309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18.615255455428308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18.416495658037849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18.13573434396087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185.54216190152803</v>
      </c>
      <c r="D33" s="24">
        <f t="shared" ref="D33:L33" si="8">SUM(D28:D32)</f>
        <v>393.5234560743931</v>
      </c>
      <c r="E33" s="24">
        <f t="shared" si="8"/>
        <v>391.30278711877321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385.33733708129535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2.4584040747028864</v>
      </c>
      <c r="D38" s="24">
        <f t="shared" si="10"/>
        <v>3.300393953275309</v>
      </c>
      <c r="E38" s="24">
        <f t="shared" si="11"/>
        <v>3.2914038140816473</v>
      </c>
      <c r="F38" s="24">
        <v>0</v>
      </c>
      <c r="G38" s="24">
        <v>0</v>
      </c>
      <c r="H38" s="24">
        <v>0</v>
      </c>
      <c r="I38" s="24">
        <f t="shared" si="12"/>
        <v>0</v>
      </c>
      <c r="J38" s="24">
        <f t="shared" si="13"/>
        <v>1.5092250922509225</v>
      </c>
      <c r="K38" s="24">
        <f t="shared" si="14"/>
        <v>1.4367681498829039</v>
      </c>
      <c r="L38" s="24">
        <f t="shared" si="15"/>
        <v>3.2631297083080439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0.10019239578561613</v>
      </c>
      <c r="E42" s="24">
        <f t="shared" si="11"/>
        <v>9.9122616198970337E-2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0.29643296432964328</v>
      </c>
      <c r="K42" s="24">
        <f t="shared" si="14"/>
        <v>0.2822014051522248</v>
      </c>
      <c r="L42" s="24">
        <f t="shared" si="15"/>
        <v>0.10191367060587668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3.6646816307833257E-3</v>
      </c>
      <c r="E43" s="24">
        <f t="shared" si="11"/>
        <v>3.6255528968167647E-3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3.5702809811132136E-3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2.4584040747028864</v>
      </c>
      <c r="D46" s="24">
        <f t="shared" ref="D46:L46" si="16">SUM(D36:D45)</f>
        <v>3.4042510306917086</v>
      </c>
      <c r="E46" s="24">
        <f t="shared" si="16"/>
        <v>3.3941519831774345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0</v>
      </c>
      <c r="J46" s="24">
        <f t="shared" si="16"/>
        <v>1.8056580565805658</v>
      </c>
      <c r="K46" s="24">
        <f t="shared" si="16"/>
        <v>1.7189695550351287</v>
      </c>
      <c r="L46" s="24">
        <f t="shared" si="16"/>
        <v>3.368613659895034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5.2631578947368418E-2</v>
      </c>
      <c r="D49" s="24">
        <f>(SUMIFS(KENTSELAG1,KAYNAK,A49,SEBEP,B49,SÜRE,"Uzun",BİLDİRİM,"Bildirimli",İL,$B$10,İLÇE,$B$11)/VLOOKUP($B$11,ABONE1,4,FALSE))</f>
        <v>7.633531836921667E-2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7.6082227539699801E-2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7.4922346388660785E-2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0.51782682512733447</v>
      </c>
      <c r="D50" s="24">
        <f>(SUMIFS(KENTSELAG1,KAYNAK,A50,SEBEP,B50,SÜRE,"Uzun",BİLDİRİM,"Bildirimli",İL,$B$10,İLÇE,$B$11)/VLOOKUP($B$11,ABONE1,4,FALSE))</f>
        <v>1.0122583600549702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1.0069791893263722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0.9916276910992895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5.9221255153458545E-2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5.8588934812558918E-2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5.769574065478953E-2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0.57045840407470294</v>
      </c>
      <c r="D54" s="24">
        <f t="shared" ref="D54:L54" si="17">SUM(D49:D53)</f>
        <v>1.1478149335776453</v>
      </c>
      <c r="E54" s="24">
        <f t="shared" si="17"/>
        <v>1.1416503516786309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1.1242457781427397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0.50084889643463493</v>
      </c>
      <c r="D58" s="24">
        <f>(SUMIFS(KENTSELAG1,KAYNAK,A58,SÜRE,"Kısa",İL,$B$10,İLÇE,$B$11)/VLOOKUP($B$11,ABONE1,4,FALSE))</f>
        <v>0.57753550160329825</v>
      </c>
      <c r="E58" s="24">
        <f>(SUMIFS(KENTSELOG1,KAYNAK,A58,SÜRE,"Kısa",İL,$B$10,İLÇE,$B$11)+SUMIFS(KENTSELAG1,KAYNAK,A58,SÜRE,"Kısa",İL,$B$10,İLÇE,$B$11))/VLOOKUP($B$11,ABONE1,5,FALSE)</f>
        <v>0.57671669929664271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0.21951219512195122</v>
      </c>
      <c r="J58" s="24">
        <f>(SUMIFS(KIRSALAG1,KAYNAK,A58,SÜRE,"Kısa",İL,$B$10,İLÇE,$B$11)/VLOOKUP($B$11,ABONE1,10,FALSE))</f>
        <v>0.63837638376383765</v>
      </c>
      <c r="K58" s="24">
        <f>(SUMIFS(KIRSALOG1,KAYNAK,A58,SÜRE,"Kısa",İL,$B$10,İLÇE,$B$11)+SUMIFS(KIRSALAG1,KAYNAK,A58,SÜRE,"Kısa",İL,$B$10,İLÇE,$B$11))/VLOOKUP($B$11,ABONE1,11,FALSE)</f>
        <v>0.61826697892271665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0.57735013745581776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0.50084889643463493</v>
      </c>
      <c r="D60" s="24">
        <f t="shared" ref="D60:L60" si="18">SUM(D57:D59)</f>
        <v>0.57753550160329825</v>
      </c>
      <c r="E60" s="24">
        <f t="shared" si="18"/>
        <v>0.57671669929664271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0.21951219512195122</v>
      </c>
      <c r="J60" s="24">
        <f t="shared" si="18"/>
        <v>0.63837638376383765</v>
      </c>
      <c r="K60" s="24">
        <f t="shared" si="18"/>
        <v>0.61826697892271665</v>
      </c>
      <c r="L60" s="24">
        <f t="shared" si="18"/>
        <v>0.57735013745581776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19.541890709046459</v>
      </c>
      <c r="D17" s="24">
        <f t="shared" si="1"/>
        <v>7.6043398577304631</v>
      </c>
      <c r="E17" s="24">
        <f t="shared" si="2"/>
        <v>7.8360214700578927</v>
      </c>
      <c r="F17" s="24">
        <f t="shared" si="3"/>
        <v>13.876271186440677</v>
      </c>
      <c r="G17" s="24">
        <f t="shared" si="4"/>
        <v>23.564465683621094</v>
      </c>
      <c r="H17" s="24">
        <f t="shared" si="5"/>
        <v>23.476364038224414</v>
      </c>
      <c r="I17" s="24">
        <f t="shared" si="6"/>
        <v>0</v>
      </c>
      <c r="J17" s="24">
        <f t="shared" si="7"/>
        <v>2.5617810079155672</v>
      </c>
      <c r="K17" s="24">
        <f t="shared" si="8"/>
        <v>2.5172802748249934</v>
      </c>
      <c r="L17" s="24">
        <f t="shared" si="9"/>
        <v>10.412811240332282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5.8450520164529403</v>
      </c>
      <c r="E21" s="24">
        <f t="shared" si="2"/>
        <v>5.731612409604252</v>
      </c>
      <c r="F21" s="24">
        <f t="shared" si="3"/>
        <v>0</v>
      </c>
      <c r="G21" s="24">
        <f t="shared" si="4"/>
        <v>14.627134876341579</v>
      </c>
      <c r="H21" s="24">
        <f t="shared" si="5"/>
        <v>14.494119932182493</v>
      </c>
      <c r="I21" s="24">
        <f t="shared" si="6"/>
        <v>0</v>
      </c>
      <c r="J21" s="24">
        <f t="shared" si="7"/>
        <v>7.8860817941952508</v>
      </c>
      <c r="K21" s="24">
        <f t="shared" si="8"/>
        <v>7.7490925589836648</v>
      </c>
      <c r="L21" s="24">
        <f t="shared" si="9"/>
        <v>7.7887297507877395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0.98077720951936542</v>
      </c>
      <c r="H22" s="24">
        <f t="shared" si="5"/>
        <v>0.97185830456226874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0.20068801298577293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19.541890709046459</v>
      </c>
      <c r="D25" s="24">
        <f t="shared" ref="D25:L25" si="10">SUM(D15:D24)</f>
        <v>13.449391874183403</v>
      </c>
      <c r="E25" s="24">
        <f t="shared" si="10"/>
        <v>13.567633879662145</v>
      </c>
      <c r="F25" s="24">
        <f t="shared" si="10"/>
        <v>13.876271186440677</v>
      </c>
      <c r="G25" s="24">
        <f t="shared" si="10"/>
        <v>39.17237776948204</v>
      </c>
      <c r="H25" s="24">
        <f t="shared" si="10"/>
        <v>38.942342274969171</v>
      </c>
      <c r="I25" s="24">
        <f t="shared" si="10"/>
        <v>0</v>
      </c>
      <c r="J25" s="24">
        <f t="shared" si="10"/>
        <v>10.447862802110818</v>
      </c>
      <c r="K25" s="24">
        <f t="shared" si="10"/>
        <v>10.266372833808658</v>
      </c>
      <c r="L25" s="24">
        <f t="shared" si="10"/>
        <v>18.402229004105791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2.2841483618581906</v>
      </c>
      <c r="D29" s="24">
        <f>(SUMIFS(KENTSELAG2,KAYNAK,A29,SEBEP,B29,SÜRE,"Uzun",BİLDİRİM,"Bildirimli",İL,$B$10,İLÇE,$B$11)/VLOOKUP($B$11,ABONE1,4,FALSE))*60</f>
        <v>12.751772719090248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12.548619147765018</v>
      </c>
      <c r="F29" s="24">
        <f>(SUMIFS(KENTALTIOG2,KAYNAK,A29,SEBEP,B29,SÜRE,"Uzun",BİLDİRİM,"Bildirimli",İL,$B$10,İLÇE,$B$11)/VLOOKUP($B$11,ABONE1,6,FALSE))*60</f>
        <v>19.619208813559325</v>
      </c>
      <c r="G29" s="24">
        <f>(SUMIFS(KENTALTIAG2,KAYNAK,A29,SEBEP,B29,SÜRE,"Uzun",BİLDİRİM,"Bildirimli",İL,$B$10,İLÇE,$B$11)/VLOOKUP($B$11,ABONE1,7,FALSE))*60</f>
        <v>83.000396630891274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82.424026396424168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9.4705936622691276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9.3060798496240604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26.579783989305835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28.582744862342512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28.322821627620225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5.8486414819058536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2.2841483618581906</v>
      </c>
      <c r="D33" s="24">
        <f t="shared" ref="D33:L33" si="11">SUM(D28:D32)</f>
        <v>12.751772719090248</v>
      </c>
      <c r="E33" s="24">
        <f t="shared" si="11"/>
        <v>12.548619147765018</v>
      </c>
      <c r="F33" s="24">
        <f t="shared" si="11"/>
        <v>19.619208813559325</v>
      </c>
      <c r="G33" s="24">
        <f t="shared" si="11"/>
        <v>111.58314149323378</v>
      </c>
      <c r="H33" s="24">
        <f t="shared" si="11"/>
        <v>110.7468480240444</v>
      </c>
      <c r="I33" s="24">
        <f t="shared" si="11"/>
        <v>0</v>
      </c>
      <c r="J33" s="24">
        <f t="shared" si="11"/>
        <v>9.4705936622691276</v>
      </c>
      <c r="K33" s="24">
        <f t="shared" si="11"/>
        <v>9.3060798496240604</v>
      </c>
      <c r="L33" s="24">
        <f t="shared" si="11"/>
        <v>32.428425471211689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0.82396088019559899</v>
      </c>
      <c r="D38" s="24">
        <f t="shared" si="13"/>
        <v>0.46890878296636823</v>
      </c>
      <c r="E38" s="24">
        <f t="shared" si="14"/>
        <v>0.47579956344310526</v>
      </c>
      <c r="F38" s="24">
        <f t="shared" si="15"/>
        <v>0.20338983050847459</v>
      </c>
      <c r="G38" s="24">
        <f t="shared" si="16"/>
        <v>0.42494944781459015</v>
      </c>
      <c r="H38" s="24">
        <f t="shared" si="17"/>
        <v>0.42293464858199753</v>
      </c>
      <c r="I38" s="24">
        <f t="shared" si="18"/>
        <v>0</v>
      </c>
      <c r="J38" s="24">
        <f t="shared" si="19"/>
        <v>9.4722955145118734E-2</v>
      </c>
      <c r="K38" s="24">
        <f t="shared" si="20"/>
        <v>9.3077521389681103E-2</v>
      </c>
      <c r="L38" s="24">
        <f t="shared" si="21"/>
        <v>0.41789999681721252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4.2487297362690538E-2</v>
      </c>
      <c r="E42" s="24">
        <f t="shared" si="14"/>
        <v>4.1662712346967827E-2</v>
      </c>
      <c r="F42" s="24">
        <f t="shared" si="15"/>
        <v>0</v>
      </c>
      <c r="G42" s="24">
        <f t="shared" si="16"/>
        <v>0.15601182143412662</v>
      </c>
      <c r="H42" s="24">
        <f t="shared" si="17"/>
        <v>0.15459309494451295</v>
      </c>
      <c r="I42" s="24">
        <f t="shared" si="18"/>
        <v>0</v>
      </c>
      <c r="J42" s="24">
        <f t="shared" si="19"/>
        <v>7.8891820580474933E-2</v>
      </c>
      <c r="K42" s="24">
        <f t="shared" si="20"/>
        <v>7.7521389681099298E-2</v>
      </c>
      <c r="L42" s="24">
        <f t="shared" si="21"/>
        <v>6.9384767179095447E-2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3.8886296469124279E-3</v>
      </c>
      <c r="H43" s="24">
        <f t="shared" si="17"/>
        <v>3.8532675709001232E-3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7.9569687131990201E-4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0.82396088019559899</v>
      </c>
      <c r="D46" s="24">
        <f t="shared" ref="D46:L46" si="22">SUM(D36:D45)</f>
        <v>0.51139608032905881</v>
      </c>
      <c r="E46" s="24">
        <f t="shared" si="22"/>
        <v>0.51746227579007309</v>
      </c>
      <c r="F46" s="24">
        <f t="shared" si="22"/>
        <v>0.20338983050847459</v>
      </c>
      <c r="G46" s="24">
        <f t="shared" si="22"/>
        <v>0.58484989889562911</v>
      </c>
      <c r="H46" s="24">
        <f t="shared" si="22"/>
        <v>0.58138101109741058</v>
      </c>
      <c r="I46" s="24">
        <f t="shared" si="22"/>
        <v>0</v>
      </c>
      <c r="J46" s="24">
        <f t="shared" si="22"/>
        <v>0.17361477572559367</v>
      </c>
      <c r="K46" s="24">
        <f t="shared" si="22"/>
        <v>0.1705989110707804</v>
      </c>
      <c r="L46" s="24">
        <f t="shared" si="22"/>
        <v>0.48808046086762785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1.2224938875305624E-2</v>
      </c>
      <c r="D50" s="24">
        <f>(SUMIFS(KENTSELAG1,KAYNAK,A50,SEBEP,B50,SÜRE,"Uzun",BİLDİRİM,"Bildirimli",İL,$B$10,İLÇE,$B$11)/VLOOKUP($B$11,ABONE1,4,FALSE))</f>
        <v>8.0232276796515845E-2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7.891240391003132E-2</v>
      </c>
      <c r="F50" s="24">
        <f>(SUMIFS(KENTALTIOG1,KAYNAK,A50,SEBEP,B50,SÜRE,"Uzun",BİLDİRİM,"Bildirimli",İL,$B$10,İLÇE,$B$11)/VLOOKUP($B$11,ABONE1,6,FALSE))</f>
        <v>0.20338983050847459</v>
      </c>
      <c r="G50" s="24">
        <f>(SUMIFS(KENTALTIAG1,KAYNAK,A50,SEBEP,B50,SÜRE,"Uzun",BİLDİRİM,"Bildirimli",İL,$B$10,İLÇE,$B$11)/VLOOKUP($B$11,ABONE1,7,FALSE))</f>
        <v>0.56851765437859703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0.56519728729963004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9.4722955145118734E-2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9.3077521389681103E-2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0.18106878003755689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6.2373619536475348E-2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6.1806411837237979E-2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1.2762977815971228E-2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1.2224938875305624E-2</v>
      </c>
      <c r="D54" s="24">
        <f t="shared" ref="D54:L54" si="23">SUM(D49:D53)</f>
        <v>8.0232276796515845E-2</v>
      </c>
      <c r="E54" s="24">
        <f t="shared" si="23"/>
        <v>7.891240391003132E-2</v>
      </c>
      <c r="F54" s="24">
        <f t="shared" si="23"/>
        <v>0.20338983050847459</v>
      </c>
      <c r="G54" s="24">
        <f t="shared" si="23"/>
        <v>0.63089127391507238</v>
      </c>
      <c r="H54" s="24">
        <f t="shared" si="23"/>
        <v>0.62700369913686804</v>
      </c>
      <c r="I54" s="24">
        <f t="shared" si="23"/>
        <v>0</v>
      </c>
      <c r="J54" s="24">
        <f t="shared" si="23"/>
        <v>9.4722955145118734E-2</v>
      </c>
      <c r="K54" s="24">
        <f t="shared" si="23"/>
        <v>9.3077521389681103E-2</v>
      </c>
      <c r="L54" s="24">
        <f t="shared" si="23"/>
        <v>0.1938317578535281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5.0847457627118647E-2</v>
      </c>
      <c r="G58" s="24">
        <f>(SUMIFS(KENTALTIAG1,KAYNAK,A58,SÜRE,"Kısa",İL,$B$10,İLÇE,$B$11)/VLOOKUP($B$11,ABONE1,7,FALSE))</f>
        <v>0.13641312801368799</v>
      </c>
      <c r="H58" s="24">
        <f>(SUMIFS(KENTALTIOG1,KAYNAK,A58,SÜRE,"Kısa",İL,$B$10,İLÇE,$B$11)+SUMIFS(KENTALTIAG1,KAYNAK,A58,SÜRE,"Kısa",İL,$B$10,İLÇE,$B$11))/VLOOKUP($B$11,ABONE1,8,FALSE)</f>
        <v>0.13563501849568435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7.9155672823218995E-4</v>
      </c>
      <c r="K58" s="24">
        <f>(SUMIFS(KIRSALOG1,KAYNAK,A58,SÜRE,"Kısa",İL,$B$10,İLÇE,$B$11)+SUMIFS(KIRSALAG1,KAYNAK,A58,SÜRE,"Kısa",İL,$B$10,İLÇE,$B$11))/VLOOKUP($B$11,ABONE1,11,FALSE)</f>
        <v>7.7780658542909E-4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2.8104013495018936E-2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5.0847457627118647E-2</v>
      </c>
      <c r="G60" s="24">
        <f t="shared" si="24"/>
        <v>0.13641312801368799</v>
      </c>
      <c r="H60" s="24">
        <f t="shared" si="24"/>
        <v>0.13563501849568435</v>
      </c>
      <c r="I60" s="24">
        <f t="shared" si="24"/>
        <v>0</v>
      </c>
      <c r="J60" s="24">
        <f t="shared" si="24"/>
        <v>7.9155672823218995E-4</v>
      </c>
      <c r="K60" s="24">
        <f t="shared" si="24"/>
        <v>7.7780658542909E-4</v>
      </c>
      <c r="L60" s="24">
        <f t="shared" si="24"/>
        <v>2.8104013495018936E-2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33.626625365853656</v>
      </c>
      <c r="D17" s="24">
        <f t="shared" si="1"/>
        <v>65.407891920948614</v>
      </c>
      <c r="E17" s="24">
        <f t="shared" si="2"/>
        <v>65.116288042967454</v>
      </c>
      <c r="F17" s="24">
        <f t="shared" si="3"/>
        <v>26.236600000000003</v>
      </c>
      <c r="G17" s="24">
        <f t="shared" si="4"/>
        <v>27.818009462864719</v>
      </c>
      <c r="H17" s="24">
        <f t="shared" si="5"/>
        <v>27.804750892651651</v>
      </c>
      <c r="I17" s="24">
        <f t="shared" si="6"/>
        <v>166.73250000000002</v>
      </c>
      <c r="J17" s="24">
        <f t="shared" si="7"/>
        <v>58.44089789547526</v>
      </c>
      <c r="K17" s="24">
        <f t="shared" si="8"/>
        <v>61.39665639713408</v>
      </c>
      <c r="L17" s="24">
        <f t="shared" si="9"/>
        <v>51.865309220656229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8.6648221321287409</v>
      </c>
      <c r="E21" s="24">
        <f t="shared" si="2"/>
        <v>8.5853194561933517</v>
      </c>
      <c r="F21" s="24">
        <f t="shared" si="3"/>
        <v>0</v>
      </c>
      <c r="G21" s="24">
        <f t="shared" si="4"/>
        <v>32.870081797082221</v>
      </c>
      <c r="H21" s="24">
        <f t="shared" si="5"/>
        <v>32.594498339635038</v>
      </c>
      <c r="I21" s="24">
        <f t="shared" si="6"/>
        <v>0</v>
      </c>
      <c r="J21" s="24">
        <f t="shared" si="7"/>
        <v>43.193791652051921</v>
      </c>
      <c r="K21" s="24">
        <f t="shared" si="8"/>
        <v>42.014841351074722</v>
      </c>
      <c r="L21" s="24">
        <f t="shared" si="9"/>
        <v>22.179535033145783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33.626625365853656</v>
      </c>
      <c r="D25" s="24">
        <f t="shared" ref="D25:L25" si="10">SUM(D15:D24)</f>
        <v>74.072714053077362</v>
      </c>
      <c r="E25" s="24">
        <f t="shared" si="10"/>
        <v>73.701607499160801</v>
      </c>
      <c r="F25" s="24">
        <f t="shared" si="10"/>
        <v>26.236600000000003</v>
      </c>
      <c r="G25" s="24">
        <f t="shared" si="10"/>
        <v>60.688091259946944</v>
      </c>
      <c r="H25" s="24">
        <f t="shared" si="10"/>
        <v>60.399249232286692</v>
      </c>
      <c r="I25" s="24">
        <f t="shared" si="10"/>
        <v>166.73250000000002</v>
      </c>
      <c r="J25" s="24">
        <f t="shared" si="10"/>
        <v>101.63468954752719</v>
      </c>
      <c r="K25" s="24">
        <f t="shared" si="10"/>
        <v>103.4114977482088</v>
      </c>
      <c r="L25" s="24">
        <f t="shared" si="10"/>
        <v>74.044844253802012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121.57398365853656</v>
      </c>
      <c r="D29" s="24">
        <f>(SUMIFS(KENTSELAG2,KAYNAK,A29,SEBEP,B29,SÜRE,"Uzun",BİLDİRİM,"Bildirimli",İL,$B$10,İLÇE,$B$11)/VLOOKUP($B$11,ABONE1,4,FALSE))*60</f>
        <v>130.03456426651607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129.95693557569655</v>
      </c>
      <c r="F29" s="24">
        <f>(SUMIFS(KENTALTIOG2,KAYNAK,A29,SEBEP,B29,SÜRE,"Uzun",BİLDİRİM,"Bildirimli",İL,$B$10,İLÇE,$B$11)/VLOOKUP($B$11,ABONE1,6,FALSE))*60</f>
        <v>44.078430588235292</v>
      </c>
      <c r="G29" s="24">
        <f>(SUMIFS(KENTALTIAG2,KAYNAK,A29,SEBEP,B29,SÜRE,"Uzun",BİLDİRİM,"Bildirimli",İL,$B$10,İLÇE,$B$11)/VLOOKUP($B$11,ABONE1,7,FALSE))*60</f>
        <v>38.59610960212202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38.642073496629948</v>
      </c>
      <c r="I29" s="24">
        <f>(SUMIFS(KIRSALOG2,KAYNAK,A29,SEBEP,B29,SÜRE,"Uzun",BİLDİRİM,"Bildirimli",İL,$B$10,İLÇE,$B$11)/VLOOKUP($B$11,ABONE1,9,FALSE))*60</f>
        <v>9.1266667500000001</v>
      </c>
      <c r="J29" s="24">
        <f>(SUMIFS(KIRSALAG2,KAYNAK,A29,SEBEP,B29,SÜRE,"Uzun",BİLDİRİM,"Bildirimli",İL,$B$10,İLÇE,$B$11)/VLOOKUP($B$11,ABONE1,10,FALSE))*60</f>
        <v>46.314696576639768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45.299670174002046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85.190696874825917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2.7435497820440431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2.7183767841557569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0.41845988395225464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0.41495150747986193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269.29810589968434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261.94776524053231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44.264229472452797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121.57398365853656</v>
      </c>
      <c r="D33" s="24">
        <f t="shared" ref="D33:L33" si="11">SUM(D28:D32)</f>
        <v>132.77811404856013</v>
      </c>
      <c r="E33" s="24">
        <f t="shared" si="11"/>
        <v>132.67531235985231</v>
      </c>
      <c r="F33" s="24">
        <f t="shared" si="11"/>
        <v>44.078430588235292</v>
      </c>
      <c r="G33" s="24">
        <f t="shared" si="11"/>
        <v>39.014569486074272</v>
      </c>
      <c r="H33" s="24">
        <f t="shared" si="11"/>
        <v>39.057025004109811</v>
      </c>
      <c r="I33" s="24">
        <f t="shared" si="11"/>
        <v>9.1266667500000001</v>
      </c>
      <c r="J33" s="24">
        <f t="shared" si="11"/>
        <v>315.61280247632413</v>
      </c>
      <c r="K33" s="24">
        <f t="shared" si="11"/>
        <v>307.24743541453438</v>
      </c>
      <c r="L33" s="24">
        <f t="shared" si="11"/>
        <v>129.45492634727873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1.1097560975609757</v>
      </c>
      <c r="D38" s="24">
        <f t="shared" si="13"/>
        <v>2.4058723884810842</v>
      </c>
      <c r="E38" s="24">
        <f t="shared" si="14"/>
        <v>2.3939800828018352</v>
      </c>
      <c r="F38" s="24">
        <f t="shared" si="15"/>
        <v>1.0588235294117647</v>
      </c>
      <c r="G38" s="24">
        <f t="shared" si="16"/>
        <v>1.4076591511936341</v>
      </c>
      <c r="H38" s="24">
        <f t="shared" si="17"/>
        <v>1.4047345060003287</v>
      </c>
      <c r="I38" s="24">
        <f t="shared" si="18"/>
        <v>2.1749999999999998</v>
      </c>
      <c r="J38" s="24">
        <f t="shared" si="19"/>
        <v>2.0182392143107681</v>
      </c>
      <c r="K38" s="24">
        <f t="shared" si="20"/>
        <v>2.0225179119754348</v>
      </c>
      <c r="L38" s="24">
        <f t="shared" si="21"/>
        <v>1.9981059550999944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0.12298136645962733</v>
      </c>
      <c r="E42" s="24">
        <f t="shared" si="14"/>
        <v>0.12185297079556898</v>
      </c>
      <c r="F42" s="24">
        <f t="shared" si="15"/>
        <v>0</v>
      </c>
      <c r="G42" s="24">
        <f t="shared" si="16"/>
        <v>0.17423740053050399</v>
      </c>
      <c r="H42" s="24">
        <f t="shared" si="17"/>
        <v>0.17277659049810948</v>
      </c>
      <c r="I42" s="24">
        <f t="shared" si="18"/>
        <v>0</v>
      </c>
      <c r="J42" s="24">
        <f t="shared" si="19"/>
        <v>0.23079621185548929</v>
      </c>
      <c r="K42" s="24">
        <f t="shared" si="20"/>
        <v>0.22449675878539749</v>
      </c>
      <c r="L42" s="24">
        <f t="shared" si="21"/>
        <v>0.1558687538298702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1.1097560975609757</v>
      </c>
      <c r="D46" s="24">
        <f t="shared" ref="D46:L46" si="22">SUM(D36:D45)</f>
        <v>2.5288537549407115</v>
      </c>
      <c r="E46" s="24">
        <f t="shared" si="22"/>
        <v>2.5158330535974041</v>
      </c>
      <c r="F46" s="24">
        <f t="shared" si="22"/>
        <v>1.0588235294117647</v>
      </c>
      <c r="G46" s="24">
        <f t="shared" si="22"/>
        <v>1.5818965517241381</v>
      </c>
      <c r="H46" s="24">
        <f t="shared" si="22"/>
        <v>1.5775110964984382</v>
      </c>
      <c r="I46" s="24">
        <f t="shared" si="22"/>
        <v>2.1749999999999998</v>
      </c>
      <c r="J46" s="24">
        <f t="shared" si="22"/>
        <v>2.2490354261662575</v>
      </c>
      <c r="K46" s="24">
        <f t="shared" si="22"/>
        <v>2.2470146707608323</v>
      </c>
      <c r="L46" s="24">
        <f t="shared" si="22"/>
        <v>2.1539747089298649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0.26829268292682928</v>
      </c>
      <c r="D50" s="24">
        <f>(SUMIFS(KENTSELAG1,KAYNAK,A50,SEBEP,B50,SÜRE,"Uzun",BİLDİRİM,"Bildirimli",İL,$B$10,İLÇE,$B$11)/VLOOKUP($B$11,ABONE1,4,FALSE))</f>
        <v>0.28887634105025412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0.28868747901980529</v>
      </c>
      <c r="F50" s="24">
        <f>(SUMIFS(KENTALTIOG1,KAYNAK,A50,SEBEP,B50,SÜRE,"Uzun",BİLDİRİM,"Bildirimli",İL,$B$10,İLÇE,$B$11)/VLOOKUP($B$11,ABONE1,6,FALSE))</f>
        <v>0.56862745098039214</v>
      </c>
      <c r="G50" s="24">
        <f>(SUMIFS(KENTALTIAG1,KAYNAK,A50,SEBEP,B50,SÜRE,"Uzun",BİLDİRİM,"Bildirimli",İL,$B$10,İLÇE,$B$11)/VLOOKUP($B$11,ABONE1,7,FALSE))</f>
        <v>0.98673740053050396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0.98323195791550222</v>
      </c>
      <c r="I50" s="24">
        <f>(SUMIFS(KIRSALOG1,KAYNAK,A50,SEBEP,B50,SÜRE,"Uzun",BİLDİRİM,"Bildirimli",İL,$B$10,İLÇE,$B$11)/VLOOKUP($B$11,ABONE1,9,FALSE))</f>
        <v>0.48749999999999999</v>
      </c>
      <c r="J50" s="24">
        <f>(SUMIFS(KIRSALAG1,KAYNAK,A50,SEBEP,B50,SÜRE,"Uzun",BİLDİRİM,"Bildirimli",İL,$B$10,İLÇE,$B$11)/VLOOKUP($B$11,ABONE1,10,FALSE))</f>
        <v>0.69659768502279906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0.69089048106448314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0.58971645033702857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2.0779220779220779E-2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2.058856439521092E-2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8.2891246684350136E-4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8.2196284727930301E-4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0.55875131532795508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0.54350051177072667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9.9270235641468446E-2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0.26829268292682928</v>
      </c>
      <c r="D54" s="24">
        <f t="shared" ref="D54:L54" si="23">SUM(D49:D53)</f>
        <v>0.3096555618294749</v>
      </c>
      <c r="E54" s="24">
        <f t="shared" si="23"/>
        <v>0.30927604341501619</v>
      </c>
      <c r="F54" s="24">
        <f t="shared" si="23"/>
        <v>0.56862745098039214</v>
      </c>
      <c r="G54" s="24">
        <f t="shared" si="23"/>
        <v>0.98756631299734743</v>
      </c>
      <c r="H54" s="24">
        <f t="shared" si="23"/>
        <v>0.98405392076278153</v>
      </c>
      <c r="I54" s="24">
        <f t="shared" si="23"/>
        <v>0.48749999999999999</v>
      </c>
      <c r="J54" s="24">
        <f t="shared" si="23"/>
        <v>1.2553490003507541</v>
      </c>
      <c r="K54" s="24">
        <f t="shared" si="23"/>
        <v>1.2343909928352099</v>
      </c>
      <c r="L54" s="24">
        <f t="shared" si="23"/>
        <v>0.68898668597849699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0.56862745098039214</v>
      </c>
      <c r="G58" s="24">
        <f>(SUMIFS(KENTALTIAG1,KAYNAK,A58,SÜRE,"Kısa",İL,$B$10,İLÇE,$B$11)/VLOOKUP($B$11,ABONE1,7,FALSE))</f>
        <v>0.98607427055702923</v>
      </c>
      <c r="H58" s="24">
        <f>(SUMIFS(KENTALTIOG1,KAYNAK,A58,SÜRE,"Kısa",İL,$B$10,İLÇE,$B$11)+SUMIFS(KENTALTIAG1,KAYNAK,A58,SÜRE,"Kısa",İL,$B$10,İLÇE,$B$11))/VLOOKUP($B$11,ABONE1,8,FALSE)</f>
        <v>0.98257438763767879</v>
      </c>
      <c r="I58" s="24">
        <f>(SUMIFS(KIRSALOG1,KAYNAK,A58,SÜRE,"Kısa",İL,$B$10,İLÇE,$B$11)/VLOOKUP($B$11,ABONE1,9,FALSE))</f>
        <v>0.48749999999999999</v>
      </c>
      <c r="J58" s="24">
        <f>(SUMIFS(KIRSALAG1,KAYNAK,A58,SÜRE,"Kısa",İL,$B$10,İLÇE,$B$11)/VLOOKUP($B$11,ABONE1,10,FALSE))</f>
        <v>0.69694843914415994</v>
      </c>
      <c r="K58" s="24">
        <f>(SUMIFS(KIRSALOG1,KAYNAK,A58,SÜRE,"Kısa",İL,$B$10,İLÇE,$B$11)+SUMIFS(KIRSALAG1,KAYNAK,A58,SÜRE,"Kısa",İL,$B$10,İLÇE,$B$11))/VLOOKUP($B$11,ABONE1,11,FALSE)</f>
        <v>0.69123166154895943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0.44582474513954656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0.56862745098039214</v>
      </c>
      <c r="G60" s="24">
        <f t="shared" si="24"/>
        <v>0.98607427055702923</v>
      </c>
      <c r="H60" s="24">
        <f t="shared" si="24"/>
        <v>0.98257438763767879</v>
      </c>
      <c r="I60" s="24">
        <f t="shared" si="24"/>
        <v>0.48749999999999999</v>
      </c>
      <c r="J60" s="24">
        <f t="shared" si="24"/>
        <v>0.69694843914415994</v>
      </c>
      <c r="K60" s="24">
        <f t="shared" si="24"/>
        <v>0.69123166154895943</v>
      </c>
      <c r="L60" s="24">
        <f t="shared" si="24"/>
        <v>0.44582474513954656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137.79465572280185</v>
      </c>
      <c r="D17" s="24">
        <f t="shared" si="1"/>
        <v>50.659510501548155</v>
      </c>
      <c r="E17" s="24">
        <f t="shared" si="2"/>
        <v>52.072968314758874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52.072968314758874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3.6928013552366421</v>
      </c>
      <c r="E21" s="24">
        <f t="shared" si="2"/>
        <v>3.6328987876223842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3.6328987876223842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5.0846766599498695E-2</v>
      </c>
      <c r="E22" s="24">
        <f t="shared" si="2"/>
        <v>5.0021958660703483E-2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5.0021958660703483E-2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4.0580102226372435E-2</v>
      </c>
      <c r="E24" s="24">
        <f t="shared" si="2"/>
        <v>3.9921834401063699E-2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3.9921834401063699E-2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137.79465572280185</v>
      </c>
      <c r="D25" s="24">
        <f t="shared" ref="D25:L25" si="4">SUM(D15:D24)</f>
        <v>54.443738725610665</v>
      </c>
      <c r="E25" s="24">
        <f t="shared" si="4"/>
        <v>55.795810895443026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55.795810895443026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226.18127172876302</v>
      </c>
      <c r="D29" s="24">
        <f>(SUMIFS(KENTSELAG2,KAYNAK,A29,SEBEP,B29,SÜRE,"Uzun",BİLDİRİM,"Bildirimli",İL,$B$10,İLÇE,$B$11)/VLOOKUP($B$11,ABONE1,4,FALSE))*60</f>
        <v>147.95516516759224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149.2241055157742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149.2241055157742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11.070590871873003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10.891009910310649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10.891009910310649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226.18127172876302</v>
      </c>
      <c r="D33" s="24">
        <f t="shared" ref="D33:L33" si="5">SUM(D28:D32)</f>
        <v>159.02575603946525</v>
      </c>
      <c r="E33" s="24">
        <f t="shared" si="5"/>
        <v>160.11511542608486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160.11511542608486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3.0909090909090908</v>
      </c>
      <c r="D38" s="24">
        <f t="shared" si="7"/>
        <v>0.99105519241165774</v>
      </c>
      <c r="E38" s="24">
        <f t="shared" si="8"/>
        <v>1.0251178532575849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1.0251178532575849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4.0251634147540176E-2</v>
      </c>
      <c r="E42" s="24">
        <f t="shared" si="8"/>
        <v>3.959869454853137E-2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3.959869454853137E-2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7.2492259301125471E-4</v>
      </c>
      <c r="E43" s="24">
        <f t="shared" si="8"/>
        <v>7.1316330230871512E-4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7.1316330230871512E-4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2.6293802526170932E-3</v>
      </c>
      <c r="E45" s="24">
        <f t="shared" si="8"/>
        <v>2.5867279100688987E-3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2.5867279100688987E-3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3.0909090909090908</v>
      </c>
      <c r="D46" s="24">
        <f t="shared" ref="D46:L46" si="10">SUM(D36:D45)</f>
        <v>1.0346611294048262</v>
      </c>
      <c r="E46" s="24">
        <f t="shared" si="10"/>
        <v>1.0680164390184939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1.0680164390184939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0.63040238450074515</v>
      </c>
      <c r="D50" s="24">
        <f>(SUMIFS(KENTSELAG1,KAYNAK,A50,SEBEP,B50,SÜRE,"Uzun",BİLDİRİM,"Bildirimli",İL,$B$10,İLÇE,$B$11)/VLOOKUP($B$11,ABONE1,4,FALSE))</f>
        <v>0.43286479579299159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0.43606914057778318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0.43606914057778318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2.6932717353909667E-2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2.6495829807808534E-2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2.6495829807808534E-2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0.63040238450074515</v>
      </c>
      <c r="D54" s="24">
        <f t="shared" ref="D54:L54" si="11">SUM(D49:D53)</f>
        <v>0.45979751314690126</v>
      </c>
      <c r="E54" s="24">
        <f t="shared" si="11"/>
        <v>0.46256497038559169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0.46256497038559169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9.1654247391952312E-2</v>
      </c>
      <c r="D58" s="24">
        <f>(SUMIFS(KENTSELAG1,KAYNAK,A58,SÜRE,"Kısa",İL,$B$10,İLÇE,$B$11)/VLOOKUP($B$11,ABONE1,4,FALSE))</f>
        <v>6.9469700692976852E-2</v>
      </c>
      <c r="E58" s="24">
        <f>(SUMIFS(KENTSELOG1,KAYNAK,A58,SÜRE,"Kısa",İL,$B$10,İLÇE,$B$11)+SUMIFS(KENTSELAG1,KAYNAK,A58,SÜRE,"Kısa",İL,$B$10,İLÇE,$B$11))/VLOOKUP($B$11,ABONE1,5,FALSE)</f>
        <v>6.9829566058261822E-2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6.9829566058261822E-2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1.5972870693468325E-3</v>
      </c>
      <c r="E59" s="24">
        <f>(SUMIFS(KENTSELOG1,KAYNAK,A59,SÜRE,"Kısa",İL,$B$10,İLÇE,$B$11)+SUMIFS(KENTSELAG1,KAYNAK,A59,SÜRE,"Kısa",İL,$B$10,İLÇE,$B$11))/VLOOKUP($B$11,ABONE1,5,FALSE)</f>
        <v>1.5713767677988637E-3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1.5713767677988637E-3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9.1654247391952312E-2</v>
      </c>
      <c r="D60" s="24">
        <f t="shared" ref="D60:L60" si="12">SUM(D57:D59)</f>
        <v>7.1066987762323688E-2</v>
      </c>
      <c r="E60" s="24">
        <f t="shared" si="12"/>
        <v>7.1400942826060687E-2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7.1400942826060687E-2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223.40551390654204</v>
      </c>
      <c r="D17" s="24">
        <f t="shared" si="1"/>
        <v>157.48020941303565</v>
      </c>
      <c r="E17" s="24">
        <f t="shared" si="2"/>
        <v>158.5218833521368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158.5218833521368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0.16404986915887851</v>
      </c>
      <c r="D21" s="24">
        <f t="shared" si="1"/>
        <v>36.848051436802308</v>
      </c>
      <c r="E21" s="24">
        <f t="shared" si="2"/>
        <v>36.26841409256032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36.26841409256032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0.31717230824630899</v>
      </c>
      <c r="E22" s="24">
        <f t="shared" si="2"/>
        <v>0.31216072536105616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0.31216072536105616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223.56956377570091</v>
      </c>
      <c r="D25" s="24">
        <f t="shared" ref="D25:L25" si="4">SUM(D15:D24)</f>
        <v>194.64543315808427</v>
      </c>
      <c r="E25" s="24">
        <f t="shared" si="4"/>
        <v>195.10245817005816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195.10245817005816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2.6431151775700936</v>
      </c>
      <c r="D29" s="24">
        <f>(SUMIFS(KENTSELAG2,KAYNAK,A29,SEBEP,B29,SÜRE,"Uzun",BİLDİRİM,"Bildirimli",İL,$B$10,İLÇE,$B$11)/VLOOKUP($B$11,ABONE1,4,FALSE))*60</f>
        <v>25.205759607490098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24.849251300392805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24.849251300392805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22.346810106229746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21.993712158657967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21.993712158657967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2.6431151775700936</v>
      </c>
      <c r="D33" s="24">
        <f t="shared" ref="D33:L33" si="5">SUM(D28:D32)</f>
        <v>47.552569713719848</v>
      </c>
      <c r="E33" s="24">
        <f t="shared" si="5"/>
        <v>46.842963459050772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46.842963459050772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2.5850467289719625</v>
      </c>
      <c r="D38" s="24">
        <f t="shared" si="7"/>
        <v>1.8238206697875405</v>
      </c>
      <c r="E38" s="24">
        <f t="shared" si="8"/>
        <v>1.8358486665288403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1.8358486665288403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3.7383177570093459E-3</v>
      </c>
      <c r="D42" s="24">
        <f t="shared" si="7"/>
        <v>0.41822710358900494</v>
      </c>
      <c r="E42" s="24">
        <f t="shared" si="8"/>
        <v>0.41167784045600875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0.41167784045600875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2.4306805905653585E-3</v>
      </c>
      <c r="E43" s="24">
        <f t="shared" si="8"/>
        <v>2.3922738415192418E-3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2.3922738415192418E-3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2.5887850467289719</v>
      </c>
      <c r="D46" s="24">
        <f t="shared" ref="D46:L46" si="10">SUM(D36:D45)</f>
        <v>2.2444784539671105</v>
      </c>
      <c r="E46" s="24">
        <f t="shared" si="10"/>
        <v>2.2499187808263681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2.2499187808263681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3.7383177570093455E-2</v>
      </c>
      <c r="D50" s="24">
        <f>(SUMIFS(KENTSELAG1,KAYNAK,A50,SEBEP,B50,SÜRE,"Uzun",BİLDİRİM,"Bildirimli",İL,$B$10,İLÇE,$B$11)/VLOOKUP($B$11,ABONE1,4,FALSE))</f>
        <v>0.33411355179450247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0.32942496825068668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0.32942496825068668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5.4675309086544235E-2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5.3811394311704425E-2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5.3811394311704425E-2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3.7383177570093455E-2</v>
      </c>
      <c r="D54" s="24">
        <f t="shared" ref="D54:L54" si="11">SUM(D49:D53)</f>
        <v>0.38878886088104669</v>
      </c>
      <c r="E54" s="24">
        <f t="shared" si="11"/>
        <v>0.38323636256239113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0.38323636256239113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19.734571216216214</v>
      </c>
      <c r="G17" s="24">
        <f t="shared" si="1"/>
        <v>6.73015749469561</v>
      </c>
      <c r="H17" s="24">
        <f t="shared" si="2"/>
        <v>6.885346434446058</v>
      </c>
      <c r="I17" s="24">
        <f t="shared" si="3"/>
        <v>17.834782956521739</v>
      </c>
      <c r="J17" s="24">
        <f t="shared" si="4"/>
        <v>29.046550532425936</v>
      </c>
      <c r="K17" s="24">
        <f t="shared" si="5"/>
        <v>28.794280277832119</v>
      </c>
      <c r="L17" s="24">
        <f t="shared" si="6"/>
        <v>13.848327884428709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10.847347795005714</v>
      </c>
      <c r="H21" s="24">
        <f t="shared" si="2"/>
        <v>10.7179003289792</v>
      </c>
      <c r="I21" s="24">
        <f t="shared" si="3"/>
        <v>0</v>
      </c>
      <c r="J21" s="24">
        <f t="shared" si="4"/>
        <v>5.2347077702161728</v>
      </c>
      <c r="K21" s="24">
        <f t="shared" si="5"/>
        <v>5.1169242848757586</v>
      </c>
      <c r="L21" s="24">
        <f t="shared" si="6"/>
        <v>9.0833095357734273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19.734571216216214</v>
      </c>
      <c r="G25" s="24">
        <f t="shared" si="7"/>
        <v>17.577505289701325</v>
      </c>
      <c r="H25" s="24">
        <f t="shared" si="7"/>
        <v>17.603246763425258</v>
      </c>
      <c r="I25" s="24">
        <f t="shared" si="7"/>
        <v>17.834782956521739</v>
      </c>
      <c r="J25" s="24">
        <f t="shared" si="7"/>
        <v>34.281258302642108</v>
      </c>
      <c r="K25" s="24">
        <f t="shared" si="7"/>
        <v>33.91120456270788</v>
      </c>
      <c r="L25" s="24">
        <f t="shared" si="7"/>
        <v>22.931637420202136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12.775112432432433</v>
      </c>
      <c r="G29" s="24">
        <f>(SUMIFS(KENTALTIAG2,KAYNAK,A29,SEBEP,B29,SÜRE,"Uzun",BİLDİRİM,"Bildirimli",İL,$B$10,İLÇE,$B$11)/VLOOKUP($B$11,ABONE1,7,FALSE))*60</f>
        <v>11.45951661661498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11.475216357039185</v>
      </c>
      <c r="I29" s="24">
        <f>(SUMIFS(KIRSALOG2,KAYNAK,A29,SEBEP,B29,SÜRE,"Uzun",BİLDİRİM,"Bildirimli",İL,$B$10,İLÇE,$B$11)/VLOOKUP($B$11,ABONE1,9,FALSE))*60</f>
        <v>38.860579826086955</v>
      </c>
      <c r="J29" s="24">
        <f>(SUMIFS(KIRSALAG2,KAYNAK,A29,SEBEP,B29,SÜRE,"Uzun",BİLDİRİM,"Bildirimli",İL,$B$10,İLÇE,$B$11)/VLOOKUP($B$11,ABONE1,10,FALSE))*60</f>
        <v>122.54547637710171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120.66252527098416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44.557490619539777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3.7884707726180942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3.7032283271375461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1.0807514406440928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12.775112432432433</v>
      </c>
      <c r="G33" s="24">
        <f t="shared" si="8"/>
        <v>11.45951661661498</v>
      </c>
      <c r="H33" s="24">
        <f t="shared" si="8"/>
        <v>11.475216357039185</v>
      </c>
      <c r="I33" s="24">
        <f t="shared" si="8"/>
        <v>38.860579826086955</v>
      </c>
      <c r="J33" s="24">
        <f t="shared" si="8"/>
        <v>126.3339471497198</v>
      </c>
      <c r="K33" s="24">
        <f t="shared" si="8"/>
        <v>124.36575359812171</v>
      </c>
      <c r="L33" s="24">
        <f t="shared" si="8"/>
        <v>45.63824206018387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1.0135135135135136</v>
      </c>
      <c r="G38" s="24">
        <f t="shared" si="10"/>
        <v>0.33972580381916107</v>
      </c>
      <c r="H38" s="24">
        <f t="shared" si="11"/>
        <v>0.34776648927592324</v>
      </c>
      <c r="I38" s="24">
        <f t="shared" si="12"/>
        <v>1.6782608695652175</v>
      </c>
      <c r="J38" s="24">
        <f t="shared" si="13"/>
        <v>2.2816253002401923</v>
      </c>
      <c r="K38" s="24">
        <f t="shared" si="14"/>
        <v>2.2680493054196829</v>
      </c>
      <c r="L38" s="24">
        <f t="shared" si="15"/>
        <v>0.9414720493347799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0.13522115227680756</v>
      </c>
      <c r="H42" s="24">
        <f t="shared" si="11"/>
        <v>0.13360748266408642</v>
      </c>
      <c r="I42" s="24">
        <f t="shared" si="12"/>
        <v>0</v>
      </c>
      <c r="J42" s="24">
        <f t="shared" si="13"/>
        <v>4.4235388310648521E-2</v>
      </c>
      <c r="K42" s="24">
        <f t="shared" si="14"/>
        <v>4.3240070436313831E-2</v>
      </c>
      <c r="L42" s="24">
        <f t="shared" si="15"/>
        <v>0.10723462570661794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1.0135135135135136</v>
      </c>
      <c r="G46" s="24">
        <f t="shared" si="16"/>
        <v>0.4749469560959686</v>
      </c>
      <c r="H46" s="24">
        <f t="shared" si="16"/>
        <v>0.48137397194000964</v>
      </c>
      <c r="I46" s="24">
        <f t="shared" si="16"/>
        <v>1.6782608695652175</v>
      </c>
      <c r="J46" s="24">
        <f t="shared" si="16"/>
        <v>2.3258606885508408</v>
      </c>
      <c r="K46" s="24">
        <f t="shared" si="16"/>
        <v>2.3112893758559965</v>
      </c>
      <c r="L46" s="24">
        <f t="shared" si="16"/>
        <v>1.0487066750413978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7.4324324324324328E-2</v>
      </c>
      <c r="G50" s="24">
        <f>(SUMIFS(KENTALTIAG1,KAYNAK,A50,SEBEP,B50,SÜRE,"Uzun",BİLDİRİM,"Bildirimli",İL,$B$10,İLÇE,$B$11)/VLOOKUP($B$11,ABONE1,7,FALSE))</f>
        <v>4.2516729231271422E-2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4.2896307047250441E-2</v>
      </c>
      <c r="I50" s="24">
        <f>(SUMIFS(KIRSALOG1,KAYNAK,A50,SEBEP,B50,SÜRE,"Uzun",BİLDİRİM,"Bildirimli",İL,$B$10,İLÇE,$B$11)/VLOOKUP($B$11,ABONE1,9,FALSE))</f>
        <v>0.22608695652173913</v>
      </c>
      <c r="J50" s="24">
        <f>(SUMIFS(KIRSALAG1,KAYNAK,A50,SEBEP,B50,SÜRE,"Uzun",BİLDİRİM,"Bildirimli",İL,$B$10,İLÇE,$B$11)/VLOOKUP($B$11,ABONE1,10,FALSE))</f>
        <v>0.57125700560448356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0.56349051066327527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0.20190715468509107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9.6076861489191347E-3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9.3915085110545873E-3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2.7408211043225034E-3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7.4324324324324328E-2</v>
      </c>
      <c r="G54" s="24">
        <f t="shared" si="17"/>
        <v>4.2516729231271422E-2</v>
      </c>
      <c r="H54" s="24">
        <f t="shared" si="17"/>
        <v>4.2896307047250441E-2</v>
      </c>
      <c r="I54" s="24">
        <f t="shared" si="17"/>
        <v>0.22608695652173913</v>
      </c>
      <c r="J54" s="24">
        <f t="shared" si="17"/>
        <v>0.58086469175340272</v>
      </c>
      <c r="K54" s="24">
        <f t="shared" si="17"/>
        <v>0.5728820191743299</v>
      </c>
      <c r="L54" s="24">
        <f t="shared" si="17"/>
        <v>0.20464797578941357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2.0337837837837838</v>
      </c>
      <c r="G58" s="24">
        <f>(SUMIFS(KENTALTIAG1,KAYNAK,A58,SÜRE,"Kısa",İL,$B$10,İLÇE,$B$11)/VLOOKUP($B$11,ABONE1,7,FALSE))</f>
        <v>2.583646156357108</v>
      </c>
      <c r="H58" s="24">
        <f>(SUMIFS(KENTALTIOG1,KAYNAK,A58,SÜRE,"Kısa",İL,$B$10,İLÇE,$B$11)+SUMIFS(KENTALTIAG1,KAYNAK,A58,SÜRE,"Kısa",İL,$B$10,İLÇE,$B$11))/VLOOKUP($B$11,ABONE1,8,FALSE)</f>
        <v>2.5770843412352846</v>
      </c>
      <c r="I58" s="24">
        <f>(SUMIFS(KIRSALOG1,KAYNAK,A58,SÜRE,"Kısa",İL,$B$10,İLÇE,$B$11)/VLOOKUP($B$11,ABONE1,9,FALSE))</f>
        <v>1.8434782608695652</v>
      </c>
      <c r="J58" s="24">
        <f>(SUMIFS(KIRSALAG1,KAYNAK,A58,SÜRE,"Kısa",İL,$B$10,İLÇE,$B$11)/VLOOKUP($B$11,ABONE1,10,FALSE))</f>
        <v>2.3809047237790231</v>
      </c>
      <c r="K58" s="24">
        <f>(SUMIFS(KIRSALOG1,KAYNAK,A58,SÜRE,"Kısa",İL,$B$10,İLÇE,$B$11)+SUMIFS(KIRSALAG1,KAYNAK,A58,SÜRE,"Kısa",İL,$B$10,İLÇE,$B$11))/VLOOKUP($B$11,ABONE1,11,FALSE)</f>
        <v>2.3688123654862063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2.5416547707417347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9.207365892714172E-3</v>
      </c>
      <c r="K59" s="24">
        <f>(SUMIFS(KIRSALOG1,KAYNAK,A59,SÜRE,"Kısa",İL,$B$10,İLÇE,$B$11)+SUMIFS(KIRSALAG1,KAYNAK,A59,SÜRE,"Kısa",İL,$B$10,İLÇE,$B$11))/VLOOKUP($B$11,ABONE1,11,FALSE)</f>
        <v>9.0001956564273143E-3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2.6266202249757321E-3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2.0337837837837838</v>
      </c>
      <c r="G60" s="24">
        <f t="shared" si="18"/>
        <v>2.583646156357108</v>
      </c>
      <c r="H60" s="24">
        <f t="shared" si="18"/>
        <v>2.5770843412352846</v>
      </c>
      <c r="I60" s="24">
        <f t="shared" si="18"/>
        <v>1.8434782608695652</v>
      </c>
      <c r="J60" s="24">
        <f t="shared" si="18"/>
        <v>2.3901120896717374</v>
      </c>
      <c r="K60" s="24">
        <f t="shared" si="18"/>
        <v>2.3778125611426337</v>
      </c>
      <c r="L60" s="24">
        <f t="shared" si="18"/>
        <v>2.5442813909667104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177.02050534736833</v>
      </c>
      <c r="D17" s="24">
        <f t="shared" si="1"/>
        <v>60.474587934803054</v>
      </c>
      <c r="E17" s="24">
        <f t="shared" si="2"/>
        <v>62.904460942992067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62.904460942992067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4.7576254323599807</v>
      </c>
      <c r="E21" s="24">
        <f t="shared" si="2"/>
        <v>4.6584334067805537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4.6584334067805537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3.6499938855467595E-2</v>
      </c>
      <c r="E22" s="24">
        <f t="shared" si="2"/>
        <v>3.5738949382867771E-2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3.5738949382867771E-2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177.02050534736833</v>
      </c>
      <c r="D25" s="24">
        <f t="shared" ref="D25:L25" si="4">SUM(D15:D24)</f>
        <v>65.268713306018512</v>
      </c>
      <c r="E25" s="24">
        <f t="shared" si="4"/>
        <v>67.598633299155495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67.598633299155495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100.62828068210527</v>
      </c>
      <c r="D29" s="24">
        <f>(SUMIFS(KENTSELAG2,KAYNAK,A29,SEBEP,B29,SÜRE,"Uzun",BİLDİRİM,"Bildirimli",İL,$B$10,İLÇE,$B$11)/VLOOKUP($B$11,ABONE1,4,FALSE))*60</f>
        <v>42.642984802804413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43.851923806906981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43.851923806906981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3.0530975712531041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2.9894433520023878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2.9894433520023878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100.62828068210527</v>
      </c>
      <c r="D33" s="24">
        <f t="shared" ref="D33:L33" si="5">SUM(D28:D32)</f>
        <v>45.696082374057518</v>
      </c>
      <c r="E33" s="24">
        <f t="shared" si="5"/>
        <v>46.841367158909371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46.841367158909371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3.1254736842105264</v>
      </c>
      <c r="D38" s="24">
        <f t="shared" si="7"/>
        <v>1.4147159289575844</v>
      </c>
      <c r="E38" s="24">
        <f t="shared" si="8"/>
        <v>1.450383622732939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1.450383622732939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5.4205255560835226E-2</v>
      </c>
      <c r="E42" s="24">
        <f t="shared" si="8"/>
        <v>5.3075126850079882E-2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5.3075126850079882E-2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5.0206654174772948E-4</v>
      </c>
      <c r="E43" s="24">
        <f t="shared" si="8"/>
        <v>4.9159892550520567E-4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4.9159892550520567E-4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3.1254736842105264</v>
      </c>
      <c r="D46" s="24">
        <f t="shared" ref="D46:L46" si="10">SUM(D36:D45)</f>
        <v>1.4694232510601672</v>
      </c>
      <c r="E46" s="24">
        <f t="shared" si="10"/>
        <v>1.5039503485085242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1.5039503485085242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0.70652631578947367</v>
      </c>
      <c r="D50" s="24">
        <f>(SUMIFS(KENTSELAG1,KAYNAK,A50,SEBEP,B50,SÜRE,"Uzun",BİLDİRİM,"Bildirimli",İL,$B$10,İLÇE,$B$11)/VLOOKUP($B$11,ABONE1,4,FALSE))</f>
        <v>0.43498686558064892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0.44064820829748758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0.44064820829748758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7.790996871049588E-3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7.6285618975718526E-3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7.6285618975718526E-3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0.70652631578947367</v>
      </c>
      <c r="D54" s="24">
        <f t="shared" ref="D54:L54" si="11">SUM(D49:D53)</f>
        <v>0.44277786245169848</v>
      </c>
      <c r="E54" s="24">
        <f t="shared" si="11"/>
        <v>0.4482767701950594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0.4482767701950594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0.3023157894736842</v>
      </c>
      <c r="D58" s="24">
        <f>(SUMIFS(KENTSELAG1,KAYNAK,A58,SÜRE,"Kısa",İL,$B$10,İLÇE,$B$11)/VLOOKUP($B$11,ABONE1,4,FALSE))</f>
        <v>0.25937116165646096</v>
      </c>
      <c r="E58" s="24">
        <f>(SUMIFS(KENTSELOG1,KAYNAK,A58,SÜRE,"Kısa",İL,$B$10,İLÇE,$B$11)+SUMIFS(KENTSELAG1,KAYNAK,A58,SÜRE,"Kısa",İL,$B$10,İLÇE,$B$11))/VLOOKUP($B$11,ABONE1,5,FALSE)</f>
        <v>0.26026651684604174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0.26026651684604174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0.3023157894736842</v>
      </c>
      <c r="D60" s="24">
        <f t="shared" ref="D60:L60" si="12">SUM(D57:D59)</f>
        <v>0.25937116165646096</v>
      </c>
      <c r="E60" s="24">
        <f t="shared" si="12"/>
        <v>0.26026651684604174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0.26026651684604174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93.113568503336538</v>
      </c>
      <c r="D17" s="24">
        <f t="shared" si="1"/>
        <v>45.767257691451064</v>
      </c>
      <c r="E17" s="24">
        <f t="shared" si="2"/>
        <v>47.828384266703566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47.828384266703566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2.0732602478551003</v>
      </c>
      <c r="D18" s="24">
        <f t="shared" si="1"/>
        <v>0.20037603228092504</v>
      </c>
      <c r="E18" s="24">
        <f t="shared" si="2"/>
        <v>0.28190828606999585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0.28190828606999585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8.5758932316491898E-2</v>
      </c>
      <c r="D21" s="24">
        <f t="shared" si="1"/>
        <v>5.6408918265044914</v>
      </c>
      <c r="E21" s="24">
        <f t="shared" si="2"/>
        <v>5.3990602700235177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5.3990602700235177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1.212729174898399</v>
      </c>
      <c r="E22" s="24">
        <f t="shared" si="2"/>
        <v>1.159935445289805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1.159935445289805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95.272587683508135</v>
      </c>
      <c r="D25" s="24">
        <f t="shared" ref="D25:L25" si="4">SUM(D15:D24)</f>
        <v>52.821254725134885</v>
      </c>
      <c r="E25" s="24">
        <f t="shared" si="4"/>
        <v>54.669288268086888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54.669288268086888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78.86549622497617</v>
      </c>
      <c r="D29" s="24">
        <f>(SUMIFS(KENTSELAG2,KAYNAK,A29,SEBEP,B29,SÜRE,"Uzun",BİLDİRİM,"Bildirimli",İL,$B$10,İLÇE,$B$11)/VLOOKUP($B$11,ABONE1,4,FALSE))*60</f>
        <v>60.76332335218315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61.551365101120481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61.551365101120481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3.6698472727535685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3.5100878403651956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3.5100878403651956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78.86549622497617</v>
      </c>
      <c r="D33" s="24">
        <f t="shared" ref="D33:L33" si="5">SUM(D28:D32)</f>
        <v>64.433170624936722</v>
      </c>
      <c r="E33" s="24">
        <f t="shared" si="5"/>
        <v>65.061452941485683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65.061452941485683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1.5427391166190023</v>
      </c>
      <c r="D38" s="24">
        <f t="shared" si="7"/>
        <v>0.79131654686663866</v>
      </c>
      <c r="E38" s="24">
        <f t="shared" si="8"/>
        <v>0.82402821967077056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0.82402821967077056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2.5738798856053385E-2</v>
      </c>
      <c r="D39" s="24">
        <f t="shared" si="7"/>
        <v>2.4875981661194916E-3</v>
      </c>
      <c r="E39" s="24">
        <f t="shared" si="8"/>
        <v>3.4997925024208049E-3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3.4997925024208049E-3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3.1776294884016526E-4</v>
      </c>
      <c r="D42" s="24">
        <f t="shared" si="7"/>
        <v>4.3026770605845858E-2</v>
      </c>
      <c r="E42" s="24">
        <f t="shared" si="8"/>
        <v>4.116751971227002E-2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4.116751971227002E-2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7.9545290195681406E-3</v>
      </c>
      <c r="E43" s="24">
        <f t="shared" si="8"/>
        <v>7.6082445704800114E-3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7.6082445704800114E-3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1.5687956784238959</v>
      </c>
      <c r="D46" s="24">
        <f t="shared" ref="D46:L46" si="10">SUM(D36:D45)</f>
        <v>0.84478544465817218</v>
      </c>
      <c r="E46" s="24">
        <f t="shared" si="10"/>
        <v>0.87630377645594149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0.87630377645594149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0.22243406418811568</v>
      </c>
      <c r="D50" s="24">
        <f>(SUMIFS(KENTSELAG1,KAYNAK,A50,SEBEP,B50,SÜRE,"Uzun",BİLDİRİM,"Bildirimli",İL,$B$10,İLÇE,$B$11)/VLOOKUP($B$11,ABONE1,4,FALSE))</f>
        <v>0.18296863023010282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0.18468667865541569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0.18468667865541569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1.1642537928640643E-2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1.1135703416793472E-2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1.1135703416793472E-2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0.22243406418811568</v>
      </c>
      <c r="D54" s="24">
        <f t="shared" ref="D54:L54" si="11">SUM(D49:D53)</f>
        <v>0.19461116815874346</v>
      </c>
      <c r="E54" s="24">
        <f t="shared" si="11"/>
        <v>0.19582238207220914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0.19582238207220914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4.0673657451541154E-2</v>
      </c>
      <c r="D58" s="24">
        <f>(SUMIFS(KENTSELAG1,KAYNAK,A58,SÜRE,"Kısa",İL,$B$10,İLÇE,$B$11)/VLOOKUP($B$11,ABONE1,4,FALSE))</f>
        <v>6.0020537147650521E-3</v>
      </c>
      <c r="E58" s="24">
        <f>(SUMIFS(KENTSELOG1,KAYNAK,A58,SÜRE,"Kısa",İL,$B$10,İLÇE,$B$11)+SUMIFS(KENTSELAG1,KAYNAK,A58,SÜRE,"Kısa",İL,$B$10,İLÇE,$B$11))/VLOOKUP($B$11,ABONE1,5,FALSE)</f>
        <v>7.5114123668557197E-3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7.5114123668557197E-3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4.0673657451541154E-2</v>
      </c>
      <c r="D60" s="24">
        <f t="shared" ref="D60:L60" si="12">SUM(D57:D59)</f>
        <v>6.0020537147650521E-3</v>
      </c>
      <c r="E60" s="24">
        <f t="shared" si="12"/>
        <v>7.5114123668557197E-3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7.5114123668557197E-3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147.03245084380609</v>
      </c>
      <c r="D17" s="24">
        <f t="shared" si="1"/>
        <v>51.672177679231623</v>
      </c>
      <c r="E17" s="24">
        <f t="shared" si="2"/>
        <v>52.686716489700032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52.686716489700032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21.457420076837678</v>
      </c>
      <c r="E21" s="24">
        <f t="shared" si="2"/>
        <v>21.229134390167033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21.229134390167033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0.3219674372315266</v>
      </c>
      <c r="E22" s="24">
        <f t="shared" si="2"/>
        <v>0.31854202274876081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0.31854202274876081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147.03245084380609</v>
      </c>
      <c r="D25" s="24">
        <f t="shared" ref="D25:L25" si="4">SUM(D15:D24)</f>
        <v>73.451565193300823</v>
      </c>
      <c r="E25" s="24">
        <f t="shared" si="4"/>
        <v>74.234392902615824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74.234392902615824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77.362402782764804</v>
      </c>
      <c r="D29" s="24">
        <f>(SUMIFS(KENTSELAG2,KAYNAK,A29,SEBEP,B29,SÜRE,"Uzun",BİLDİRİM,"Bildirimli",İL,$B$10,İLÇE,$B$11)/VLOOKUP($B$11,ABONE1,4,FALSE))*60</f>
        <v>51.737885188860467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52.010504663782484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52.010504663782484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5.4052784066798587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5.3477716007220009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5.3477716007220009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77.362402782764804</v>
      </c>
      <c r="D33" s="24">
        <f t="shared" ref="D33:L33" si="5">SUM(D28:D32)</f>
        <v>57.143163595540329</v>
      </c>
      <c r="E33" s="24">
        <f t="shared" si="5"/>
        <v>57.358276264504482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57.358276264504482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2.3922800718132855</v>
      </c>
      <c r="D38" s="24">
        <f t="shared" si="7"/>
        <v>1.0596167768714706</v>
      </c>
      <c r="E38" s="24">
        <f t="shared" si="8"/>
        <v>1.0737949937445683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1.0737949937445683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0.16094406100680536</v>
      </c>
      <c r="E42" s="24">
        <f t="shared" si="8"/>
        <v>0.15923177568308358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0.15923177568308358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9.9425647955982436E-4</v>
      </c>
      <c r="E43" s="24">
        <f t="shared" si="8"/>
        <v>9.8367857586262883E-4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9.8367857586262883E-4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2.3922800718132855</v>
      </c>
      <c r="D46" s="24">
        <f t="shared" ref="D46:L46" si="10">SUM(D36:D45)</f>
        <v>1.2215550943578357</v>
      </c>
      <c r="E46" s="24">
        <f t="shared" si="10"/>
        <v>1.2340104480035146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1.2340104480035146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0.47755834829443444</v>
      </c>
      <c r="D50" s="24">
        <f>(SUMIFS(KENTSELAG1,KAYNAK,A50,SEBEP,B50,SÜRE,"Uzun",BİLDİRİM,"Bildirimli",İL,$B$10,İLÇE,$B$11)/VLOOKUP($B$11,ABONE1,4,FALSE))</f>
        <v>0.25251218688160626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0.25490645503251869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0.25490645503251869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1.6004633428254259E-2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1.5834359988157656E-2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1.5834359988157656E-2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0.47755834829443444</v>
      </c>
      <c r="D54" s="24">
        <f t="shared" ref="D54:L54" si="11">SUM(D49:D53)</f>
        <v>0.26851682030986052</v>
      </c>
      <c r="E54" s="24">
        <f t="shared" si="11"/>
        <v>0.27074081502067632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0.27074081502067632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0.53141831238779169</v>
      </c>
      <c r="D58" s="24">
        <f>(SUMIFS(KENTSELAG1,KAYNAK,A58,SÜRE,"Kısa",İL,$B$10,İLÇE,$B$11)/VLOOKUP($B$11,ABONE1,4,FALSE))</f>
        <v>0.33766108402915196</v>
      </c>
      <c r="E58" s="24">
        <f>(SUMIFS(KENTSELOG1,KAYNAK,A58,SÜRE,"Kısa",İL,$B$10,İLÇE,$B$11)+SUMIFS(KENTSELAG1,KAYNAK,A58,SÜRE,"Kısa",İL,$B$10,İLÇE,$B$11))/VLOOKUP($B$11,ABONE1,5,FALSE)</f>
        <v>0.33972246893772262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0.33972246893772262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0.53141831238779169</v>
      </c>
      <c r="D60" s="24">
        <f t="shared" ref="D60:L60" si="12">SUM(D57:D59)</f>
        <v>0.33766108402915196</v>
      </c>
      <c r="E60" s="24">
        <f t="shared" si="12"/>
        <v>0.33972246893772262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0.33972246893772262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53.577453156216798</v>
      </c>
      <c r="D17" s="24">
        <f t="shared" si="1"/>
        <v>10.517708277499342</v>
      </c>
      <c r="E17" s="24">
        <f t="shared" si="2"/>
        <v>11.267855827825604</v>
      </c>
      <c r="F17" s="24">
        <v>0</v>
      </c>
      <c r="G17" s="24">
        <v>0</v>
      </c>
      <c r="H17" s="24">
        <v>0</v>
      </c>
      <c r="I17" s="24">
        <f t="shared" si="3"/>
        <v>44.693189806451613</v>
      </c>
      <c r="J17" s="24">
        <f t="shared" si="4"/>
        <v>42.404135887474894</v>
      </c>
      <c r="K17" s="24">
        <f t="shared" si="5"/>
        <v>42.569493984775519</v>
      </c>
      <c r="L17" s="24">
        <f t="shared" si="6"/>
        <v>14.879977203731888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2.6218952142291894</v>
      </c>
      <c r="E21" s="24">
        <f t="shared" si="2"/>
        <v>2.5762189502915853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9.0033936168787658</v>
      </c>
      <c r="K21" s="24">
        <f t="shared" si="5"/>
        <v>8.3530008823986321</v>
      </c>
      <c r="L21" s="24">
        <f t="shared" si="6"/>
        <v>3.1972438175742735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2.7480495157704335E-3</v>
      </c>
      <c r="E22" s="24">
        <f t="shared" si="2"/>
        <v>2.7001755068036654E-3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2.4126576457354594E-3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53.577453156216798</v>
      </c>
      <c r="D25" s="24">
        <f t="shared" ref="D25:L25" si="7">SUM(D15:D24)</f>
        <v>13.142351541244301</v>
      </c>
      <c r="E25" s="24">
        <f t="shared" si="7"/>
        <v>13.846774953623992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44.693189806451613</v>
      </c>
      <c r="J25" s="24">
        <f t="shared" si="7"/>
        <v>51.407529504353661</v>
      </c>
      <c r="K25" s="24">
        <f t="shared" si="7"/>
        <v>50.922494867174152</v>
      </c>
      <c r="L25" s="24">
        <f t="shared" si="7"/>
        <v>18.079633678951897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231.25377251859723</v>
      </c>
      <c r="D29" s="24">
        <f>(SUMIFS(KENTSELAG2,KAYNAK,A29,SEBEP,B29,SÜRE,"Uzun",BİLDİRİM,"Bildirimli",İL,$B$10,İLÇE,$B$11)/VLOOKUP($B$11,ABONE1,4,FALSE))*60</f>
        <v>166.32846056637905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167.45953005720636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169.52870967741936</v>
      </c>
      <c r="J29" s="24">
        <f>(SUMIFS(KIRSALAG2,KAYNAK,A29,SEBEP,B29,SÜRE,"Uzun",BİLDİRİM,"Bildirimli",İL,$B$10,İLÇE,$B$11)/VLOOKUP($B$11,ABONE1,10,FALSE))*60</f>
        <v>303.10461594775626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293.45527675003888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181.71428680308347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0.93321745788898525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0.91695979561232999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0.81932083901277053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231.25377251859723</v>
      </c>
      <c r="D33" s="24">
        <f t="shared" ref="D33:L33" si="8">SUM(D28:D32)</f>
        <v>167.26167802426804</v>
      </c>
      <c r="E33" s="24">
        <f t="shared" si="8"/>
        <v>168.37648985281871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169.52870967741936</v>
      </c>
      <c r="J33" s="24">
        <f t="shared" si="8"/>
        <v>303.10461594775626</v>
      </c>
      <c r="K33" s="24">
        <f t="shared" si="8"/>
        <v>293.45527675003888</v>
      </c>
      <c r="L33" s="24">
        <f t="shared" si="8"/>
        <v>182.53360764209623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2.5515409139213601</v>
      </c>
      <c r="D38" s="24">
        <f t="shared" si="10"/>
        <v>0.55656253532803257</v>
      </c>
      <c r="E38" s="24">
        <f t="shared" si="11"/>
        <v>0.59131722669628806</v>
      </c>
      <c r="F38" s="24">
        <v>0</v>
      </c>
      <c r="G38" s="24">
        <v>0</v>
      </c>
      <c r="H38" s="24">
        <v>0</v>
      </c>
      <c r="I38" s="24">
        <f t="shared" si="12"/>
        <v>2.0688172043010753</v>
      </c>
      <c r="J38" s="24">
        <f t="shared" si="13"/>
        <v>2.5110515740120563</v>
      </c>
      <c r="K38" s="24">
        <f t="shared" si="14"/>
        <v>2.4791051732173375</v>
      </c>
      <c r="L38" s="24">
        <f t="shared" si="15"/>
        <v>0.79696287964004497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4.4522741832158874E-2</v>
      </c>
      <c r="E42" s="24">
        <f t="shared" si="11"/>
        <v>4.3747107285013423E-2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9.3603482920294703E-2</v>
      </c>
      <c r="K42" s="24">
        <f t="shared" si="14"/>
        <v>8.6841696442442134E-2</v>
      </c>
      <c r="L42" s="24">
        <f t="shared" si="15"/>
        <v>4.8385495930655727E-2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1.8841617364434563E-5</v>
      </c>
      <c r="E43" s="24">
        <f t="shared" si="11"/>
        <v>1.8513375914097936E-5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1.654204989082247E-5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2.5515409139213601</v>
      </c>
      <c r="D46" s="24">
        <f t="shared" ref="D46:L46" si="16">SUM(D36:D45)</f>
        <v>0.60110411877755587</v>
      </c>
      <c r="E46" s="24">
        <f t="shared" si="16"/>
        <v>0.63508284735721554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2.0688172043010753</v>
      </c>
      <c r="J46" s="24">
        <f t="shared" si="16"/>
        <v>2.604655056932351</v>
      </c>
      <c r="K46" s="24">
        <f t="shared" si="16"/>
        <v>2.5659468696597796</v>
      </c>
      <c r="L46" s="24">
        <f t="shared" si="16"/>
        <v>0.84536491762059163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0.83634431455897984</v>
      </c>
      <c r="D50" s="24">
        <f>(SUMIFS(KENTSELAG1,KAYNAK,A50,SEBEP,B50,SÜRE,"Uzun",BİLDİRİM,"Bildirimli",İL,$B$10,İLÇE,$B$11)/VLOOKUP($B$11,ABONE1,4,FALSE))</f>
        <v>0.60458981798997624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0.60862723317596967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0.6064516129032258</v>
      </c>
      <c r="J50" s="24">
        <f>(SUMIFS(KIRSALAG1,KAYNAK,A50,SEBEP,B50,SÜRE,"Uzun",BİLDİRİM,"Bildirimli",İL,$B$10,İLÇE,$B$11)/VLOOKUP($B$11,ABONE1,10,FALSE))</f>
        <v>1.0271265907568654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0.99673761068820876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0.65241844769403823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3.1277084824961375E-3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3.0732204017402572E-3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2.7459802818765302E-3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0.83634431455897984</v>
      </c>
      <c r="D54" s="24">
        <f t="shared" ref="D54:L54" si="17">SUM(D49:D53)</f>
        <v>0.60771752647247235</v>
      </c>
      <c r="E54" s="24">
        <f t="shared" si="17"/>
        <v>0.61170045357770997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0.6064516129032258</v>
      </c>
      <c r="J54" s="24">
        <f t="shared" si="17"/>
        <v>1.0271265907568654</v>
      </c>
      <c r="K54" s="24">
        <f t="shared" si="17"/>
        <v>0.99673761068820876</v>
      </c>
      <c r="L54" s="24">
        <f t="shared" si="17"/>
        <v>0.65516442797591479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0.16365568544102019</v>
      </c>
      <c r="D58" s="24">
        <f>(SUMIFS(KENTSELAG1,KAYNAK,A58,SÜRE,"Kısa",İL,$B$10,İLÇE,$B$11)/VLOOKUP($B$11,ABONE1,4,FALSE))</f>
        <v>3.1522025850699027E-2</v>
      </c>
      <c r="E58" s="24">
        <f>(SUMIFS(KENTSELOG1,KAYNAK,A58,SÜRE,"Kısa",İL,$B$10,İLÇE,$B$11)+SUMIFS(KENTSELAG1,KAYNAK,A58,SÜRE,"Kısa",İL,$B$10,İLÇE,$B$11))/VLOOKUP($B$11,ABONE1,5,FALSE)</f>
        <v>3.3823937795056928E-2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2.1505376344086021E-3</v>
      </c>
      <c r="J58" s="24">
        <f>(SUMIFS(KIRSALAG1,KAYNAK,A58,SÜRE,"Kısa",İL,$B$10,İLÇE,$B$11)/VLOOKUP($B$11,ABONE1,10,FALSE))</f>
        <v>1.6075016744809108E-2</v>
      </c>
      <c r="K58" s="24">
        <f>(SUMIFS(KIRSALOG1,KAYNAK,A58,SÜRE,"Kısa",İL,$B$10,İLÇE,$B$11)+SUMIFS(KIRSALAG1,KAYNAK,A58,SÜRE,"Kısa",İL,$B$10,İLÇE,$B$11))/VLOOKUP($B$11,ABONE1,11,FALSE)</f>
        <v>1.5069131583035576E-2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3.182690398994243E-2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0.16365568544102019</v>
      </c>
      <c r="D60" s="24">
        <f t="shared" ref="D60:L60" si="18">SUM(D57:D59)</f>
        <v>3.1522025850699027E-2</v>
      </c>
      <c r="E60" s="24">
        <f t="shared" si="18"/>
        <v>3.3823937795056928E-2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2.1505376344086021E-3</v>
      </c>
      <c r="J60" s="24">
        <f t="shared" si="18"/>
        <v>1.6075016744809108E-2</v>
      </c>
      <c r="K60" s="24">
        <f t="shared" si="18"/>
        <v>1.5069131583035576E-2</v>
      </c>
      <c r="L60" s="24">
        <f t="shared" si="18"/>
        <v>3.182690398994243E-2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70" zoomScaleNormal="70" workbookViewId="0">
      <selection sqref="A1:C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3.6152600323915783E-2</v>
      </c>
      <c r="D15" s="24">
        <f t="shared" ref="D15:D24" si="1">(SUMIFS(KENTSELAG2,KAYNAK,A15,SEBEP,B15,SÜRE,"Uzun",BİLDİRİM,"Bildirimsiz",İL,$B$10)/VLOOKUP($B$10,ABONE1,4,FALSE))*60</f>
        <v>0.12977952530297321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0.12916441533291745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0.11638687092055937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100.74266461040132</v>
      </c>
      <c r="D17" s="24">
        <f t="shared" si="1"/>
        <v>29.952437605823434</v>
      </c>
      <c r="E17" s="24">
        <f t="shared" si="2"/>
        <v>30.41751508671652</v>
      </c>
      <c r="F17" s="24">
        <f t="shared" si="3"/>
        <v>36.494562164681504</v>
      </c>
      <c r="G17" s="24">
        <f t="shared" si="4"/>
        <v>38.353742406260693</v>
      </c>
      <c r="H17" s="24">
        <f t="shared" si="5"/>
        <v>38.335594205641499</v>
      </c>
      <c r="I17" s="24">
        <f t="shared" si="6"/>
        <v>79.871139856373418</v>
      </c>
      <c r="J17" s="24">
        <f t="shared" si="7"/>
        <v>97.756331395064578</v>
      </c>
      <c r="K17" s="24">
        <f t="shared" si="8"/>
        <v>97.262928473539546</v>
      </c>
      <c r="L17" s="24">
        <f t="shared" si="9"/>
        <v>32.890764000997123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0.49827845240237556</v>
      </c>
      <c r="D18" s="24">
        <f t="shared" si="1"/>
        <v>0.98395480312592964</v>
      </c>
      <c r="E18" s="24">
        <f t="shared" si="2"/>
        <v>0.98076400768308913</v>
      </c>
      <c r="F18" s="24">
        <f t="shared" si="3"/>
        <v>0.91358535473847746</v>
      </c>
      <c r="G18" s="24">
        <f t="shared" si="4"/>
        <v>1.8897375543292374</v>
      </c>
      <c r="H18" s="24">
        <f t="shared" si="5"/>
        <v>1.8802089429784652</v>
      </c>
      <c r="I18" s="24">
        <f t="shared" si="6"/>
        <v>2.1888096947935368E-2</v>
      </c>
      <c r="J18" s="24">
        <f t="shared" si="7"/>
        <v>0.23520874169149669</v>
      </c>
      <c r="K18" s="24">
        <f t="shared" si="8"/>
        <v>0.22932381565587776</v>
      </c>
      <c r="L18" s="24">
        <f t="shared" si="9"/>
        <v>1.0223961441183078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2.1453424509627499E-2</v>
      </c>
      <c r="D21" s="24">
        <f t="shared" si="1"/>
        <v>9.5743342172045214</v>
      </c>
      <c r="E21" s="24">
        <f t="shared" si="2"/>
        <v>9.5115737215495031</v>
      </c>
      <c r="F21" s="24">
        <f t="shared" si="3"/>
        <v>0</v>
      </c>
      <c r="G21" s="24">
        <f t="shared" si="4"/>
        <v>10.520379908213332</v>
      </c>
      <c r="H21" s="24">
        <f t="shared" si="5"/>
        <v>10.417686279648173</v>
      </c>
      <c r="I21" s="24">
        <f t="shared" si="6"/>
        <v>0</v>
      </c>
      <c r="J21" s="24">
        <f t="shared" si="7"/>
        <v>15.453025016426007</v>
      </c>
      <c r="K21" s="24">
        <f t="shared" si="8"/>
        <v>15.026718836086278</v>
      </c>
      <c r="L21" s="24">
        <f t="shared" si="9"/>
        <v>9.7333913667078278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0.34765782039391468</v>
      </c>
      <c r="E22" s="24">
        <f t="shared" si="2"/>
        <v>0.34537377879434294</v>
      </c>
      <c r="F22" s="24">
        <f t="shared" si="3"/>
        <v>0</v>
      </c>
      <c r="G22" s="24">
        <f t="shared" si="4"/>
        <v>0.36852588271929509</v>
      </c>
      <c r="H22" s="24">
        <f t="shared" si="5"/>
        <v>0.36492855444343342</v>
      </c>
      <c r="I22" s="24">
        <f t="shared" si="6"/>
        <v>0</v>
      </c>
      <c r="J22" s="24">
        <f t="shared" si="7"/>
        <v>3.6501812208724879E-2</v>
      </c>
      <c r="K22" s="24">
        <f t="shared" si="8"/>
        <v>3.5494828260815722E-2</v>
      </c>
      <c r="L22" s="24">
        <f t="shared" si="9"/>
        <v>0.33786051735323597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1.3101665549318682E-3</v>
      </c>
      <c r="E24" s="24">
        <f t="shared" si="2"/>
        <v>1.3015590255213651E-3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1.1728027561491892E-3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101.29854908763724</v>
      </c>
      <c r="D25" s="24">
        <f t="shared" ref="D25:L25" si="10">SUM(D15:D24)</f>
        <v>40.989474138405697</v>
      </c>
      <c r="E25" s="24">
        <f t="shared" si="10"/>
        <v>41.385692569101892</v>
      </c>
      <c r="F25" s="24">
        <f t="shared" si="10"/>
        <v>37.408147519419984</v>
      </c>
      <c r="G25" s="24">
        <f t="shared" si="10"/>
        <v>51.132385751522563</v>
      </c>
      <c r="H25" s="24">
        <f t="shared" si="10"/>
        <v>50.998417982711565</v>
      </c>
      <c r="I25" s="24">
        <f t="shared" si="10"/>
        <v>79.893027953321351</v>
      </c>
      <c r="J25" s="24">
        <f t="shared" si="10"/>
        <v>113.48106696539081</v>
      </c>
      <c r="K25" s="24">
        <f t="shared" si="10"/>
        <v>112.5544659535425</v>
      </c>
      <c r="L25" s="24">
        <f t="shared" si="10"/>
        <v>44.101971702853206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4.8561473960770201</v>
      </c>
      <c r="D28" s="24">
        <f>(SUMIFS(KENTSELAG2,KAYNAK,A28,SEBEP,B28,SÜRE,"Uzun",BİLDİRİM,"Bildirimli",İL,$B$10)/VLOOKUP($B$10,ABONE1,4,FALSE))*60</f>
        <v>4.0614247285161751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4.0666458957856895</v>
      </c>
      <c r="F28" s="24">
        <f>(SUMIFS(KENTALTIOG2,KAYNAK,A28,SEBEP,B28,SÜRE,"Uzun",BİLDİRİM,"Bildirimli",İL,$B$10)/VLOOKUP($B$10,ABONE1,6,FALSE))*60</f>
        <v>9.2914379285344388</v>
      </c>
      <c r="G28" s="24">
        <f>(SUMIFS(KENTALTIAG2,KAYNAK,A28,SEBEP,B28,SÜRE,"Uzun",BİLDİRİM,"Bildirimli",İL,$B$10)/VLOOKUP($B$10,ABONE1,7,FALSE))*60</f>
        <v>14.255092252244893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14.206640040643009</v>
      </c>
      <c r="I28" s="24">
        <f>(SUMIFS(KIRSALOG2,KAYNAK,A28,SEBEP,B28,SÜRE,"Uzun",BİLDİRİM,"Bildirimli",İL,$B$10)/VLOOKUP($B$10,ABONE1,9,FALSE))*60</f>
        <v>13.455932073608617</v>
      </c>
      <c r="J28" s="24">
        <f>(SUMIFS(KIRSALAG2,KAYNAK,A28,SEBEP,B28,SÜRE,"Uzun",BİLDİRİM,"Bildirimli",İL,$B$10)/VLOOKUP($B$10,ABONE1,10,FALSE))*60</f>
        <v>18.250322362288944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18.118058406924046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5.1819154079307461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99.029931203887017</v>
      </c>
      <c r="D29" s="24">
        <f>(SUMIFS(KENTSELAG2,KAYNAK,A29,SEBEP,B29,SÜRE,"Uzun",BİLDİRİM,"Bildirimli",İL,$B$10)/VLOOKUP($B$10,ABONE1,4,FALSE))*60</f>
        <v>45.55061013223316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45.901958460615681</v>
      </c>
      <c r="F29" s="24">
        <f>(SUMIFS(KENTALTIOG2,KAYNAK,A29,SEBEP,B29,SÜRE,"Uzun",BİLDİRİM,"Bildirimli",İL,$B$10)/VLOOKUP($B$10,ABONE1,6,FALSE))*60</f>
        <v>102.72574651475921</v>
      </c>
      <c r="G29" s="24">
        <f>(SUMIFS(KENTALTIAG2,KAYNAK,A29,SEBEP,B29,SÜRE,"Uzun",BİLDİRİM,"Bildirimli",İL,$B$10)/VLOOKUP($B$10,ABONE1,7,FALSE))*60</f>
        <v>84.516712511983812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84.694458162875335</v>
      </c>
      <c r="I29" s="24">
        <f>(SUMIFS(KIRSALOG2,KAYNAK,A29,SEBEP,B29,SÜRE,"Uzun",BİLDİRİM,"Bildirimli",İL,$B$10)/VLOOKUP($B$10,ABONE1,9,FALSE))*60</f>
        <v>113.78628813285458</v>
      </c>
      <c r="J29" s="24">
        <f>(SUMIFS(KIRSALAG2,KAYNAK,A29,SEBEP,B29,SÜRE,"Uzun",BİLDİRİM,"Bildirimli",İL,$B$10)/VLOOKUP($B$10,ABONE1,10,FALSE))*60</f>
        <v>132.32205646115057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131.81070592704489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51.090722704673773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6.5695922204494526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6.5264313276303927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2.895299804889504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2.8670376275401885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27.649012103292844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26.886252402367454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6.8532654696649953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103.88607859996404</v>
      </c>
      <c r="D33" s="24">
        <f t="shared" ref="D33:L33" si="11">SUM(D28:D32)</f>
        <v>56.181627081198783</v>
      </c>
      <c r="E33" s="24">
        <f t="shared" si="11"/>
        <v>56.495035684031762</v>
      </c>
      <c r="F33" s="24">
        <f t="shared" si="11"/>
        <v>112.01718444329364</v>
      </c>
      <c r="G33" s="24">
        <f t="shared" si="11"/>
        <v>101.66710456911821</v>
      </c>
      <c r="H33" s="24">
        <f t="shared" si="11"/>
        <v>101.76813583105853</v>
      </c>
      <c r="I33" s="24">
        <f t="shared" si="11"/>
        <v>127.2422202064632</v>
      </c>
      <c r="J33" s="24">
        <f t="shared" si="11"/>
        <v>178.22139092673237</v>
      </c>
      <c r="K33" s="24">
        <f t="shared" si="11"/>
        <v>176.81501673633639</v>
      </c>
      <c r="L33" s="24">
        <f t="shared" si="11"/>
        <v>63.125903582269515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1.4996101013736429E-3</v>
      </c>
      <c r="D36" s="24">
        <f t="shared" ref="D36:D45" si="13">(SUMIFS(KENTSELAG1,KAYNAK,A36,SEBEP,B36,SÜRE,"Uzun",BİLDİRİM,"Bildirimsiz",İL,$B$10)/VLOOKUP($B$10,ABONE1,4,FALSE))</f>
        <v>5.4878314854116669E-3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5.4616296771534106E-3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4.9213398799688793E-3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1.8378021714354267</v>
      </c>
      <c r="D38" s="24">
        <f t="shared" si="13"/>
        <v>0.66388480076164791</v>
      </c>
      <c r="E38" s="24">
        <f t="shared" si="14"/>
        <v>0.67159720057489181</v>
      </c>
      <c r="F38" s="24">
        <f t="shared" si="15"/>
        <v>0.95960642154324183</v>
      </c>
      <c r="G38" s="24">
        <f t="shared" si="16"/>
        <v>0.72442046260892645</v>
      </c>
      <c r="H38" s="24">
        <f t="shared" si="17"/>
        <v>0.72671620665251235</v>
      </c>
      <c r="I38" s="24">
        <f t="shared" si="18"/>
        <v>1.7836624775583483</v>
      </c>
      <c r="J38" s="24">
        <f t="shared" si="19"/>
        <v>1.8175439936842641</v>
      </c>
      <c r="K38" s="24">
        <f t="shared" si="20"/>
        <v>1.8166092964513014</v>
      </c>
      <c r="L38" s="24">
        <f t="shared" si="21"/>
        <v>0.70830647884683196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7.1381440825385402E-3</v>
      </c>
      <c r="D39" s="24">
        <f t="shared" si="13"/>
        <v>1.9107443917726164E-2</v>
      </c>
      <c r="E39" s="24">
        <f t="shared" si="14"/>
        <v>1.9028808037450724E-2</v>
      </c>
      <c r="F39" s="24">
        <f t="shared" si="15"/>
        <v>1.294665976178146E-2</v>
      </c>
      <c r="G39" s="24">
        <f t="shared" si="16"/>
        <v>2.6458861906487857E-2</v>
      </c>
      <c r="H39" s="24">
        <f t="shared" si="17"/>
        <v>2.6326963906581742E-2</v>
      </c>
      <c r="I39" s="24">
        <f t="shared" si="18"/>
        <v>8.9766606822262122E-4</v>
      </c>
      <c r="J39" s="24">
        <f t="shared" si="19"/>
        <v>2.0500674866936615E-3</v>
      </c>
      <c r="K39" s="24">
        <f t="shared" si="20"/>
        <v>2.0182759218444319E-3</v>
      </c>
      <c r="L39" s="24">
        <f t="shared" si="21"/>
        <v>1.9053635467168636E-2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1.7995321216483713E-4</v>
      </c>
      <c r="D42" s="24">
        <f t="shared" si="13"/>
        <v>9.1007001606600954E-2</v>
      </c>
      <c r="E42" s="24">
        <f t="shared" si="14"/>
        <v>9.0410286259699921E-2</v>
      </c>
      <c r="F42" s="24">
        <f t="shared" si="15"/>
        <v>0</v>
      </c>
      <c r="G42" s="24">
        <f t="shared" si="16"/>
        <v>9.3507037148589253E-2</v>
      </c>
      <c r="H42" s="24">
        <f t="shared" si="17"/>
        <v>9.2594277626124766E-2</v>
      </c>
      <c r="I42" s="24">
        <f t="shared" si="18"/>
        <v>0</v>
      </c>
      <c r="J42" s="24">
        <f t="shared" si="19"/>
        <v>0.1360175210736751</v>
      </c>
      <c r="K42" s="24">
        <f t="shared" si="20"/>
        <v>0.13226517421559644</v>
      </c>
      <c r="L42" s="24">
        <f t="shared" si="21"/>
        <v>9.1764044141851339E-2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2.5931729376995854E-3</v>
      </c>
      <c r="E43" s="24">
        <f t="shared" si="14"/>
        <v>2.5761363157191606E-3</v>
      </c>
      <c r="F43" s="24">
        <f t="shared" si="15"/>
        <v>0</v>
      </c>
      <c r="G43" s="24">
        <f t="shared" si="16"/>
        <v>1.6131584724001858E-3</v>
      </c>
      <c r="H43" s="24">
        <f t="shared" si="17"/>
        <v>1.597411788494591E-3</v>
      </c>
      <c r="I43" s="24">
        <f t="shared" si="18"/>
        <v>0</v>
      </c>
      <c r="J43" s="24">
        <f t="shared" si="19"/>
        <v>3.9473349122672984E-4</v>
      </c>
      <c r="K43" s="24">
        <f t="shared" si="20"/>
        <v>3.8384388697654839E-4</v>
      </c>
      <c r="L43" s="24">
        <f t="shared" si="21"/>
        <v>2.4445128605026165E-3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8.4892000714044871E-5</v>
      </c>
      <c r="E45" s="24">
        <f t="shared" si="14"/>
        <v>8.4334277430610422E-5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7.5991538661760594E-5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1.8466198788315036</v>
      </c>
      <c r="D46" s="24">
        <f t="shared" ref="D46:L46" si="22">SUM(D36:D45)</f>
        <v>0.7821651427098002</v>
      </c>
      <c r="E46" s="24">
        <f t="shared" si="22"/>
        <v>0.78915839514234565</v>
      </c>
      <c r="F46" s="24">
        <f t="shared" si="22"/>
        <v>0.97255308130502327</v>
      </c>
      <c r="G46" s="24">
        <f t="shared" si="22"/>
        <v>0.84599952013640367</v>
      </c>
      <c r="H46" s="24">
        <f t="shared" si="22"/>
        <v>0.84723485997371351</v>
      </c>
      <c r="I46" s="24">
        <f t="shared" si="22"/>
        <v>1.784560143626571</v>
      </c>
      <c r="J46" s="24">
        <f t="shared" si="22"/>
        <v>1.9560063157358596</v>
      </c>
      <c r="K46" s="24">
        <f t="shared" si="22"/>
        <v>1.9512765904757188</v>
      </c>
      <c r="L46" s="24">
        <f t="shared" si="22"/>
        <v>0.82656600273498526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4.7387679203407113E-2</v>
      </c>
      <c r="D49" s="24">
        <f>(SUMIFS(KENTSELAG1,KAYNAK,A49,SEBEP,B49,SÜRE,"Uzun",BİLDİRİM,"Bildirimli",İL,$B$10)/VLOOKUP($B$10,ABONE1,4,FALSE))</f>
        <v>8.0166610468691113E-2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7.9951259516670009E-2</v>
      </c>
      <c r="F49" s="24">
        <f>(SUMIFS(KENTALTIOG1,KAYNAK,A49,SEBEP,B49,SÜRE,"Uzun",BİLDİRİM,"Bildirimli",İL,$B$10)/VLOOKUP($B$10,ABONE1,6,FALSE))</f>
        <v>5.3858104609010873E-2</v>
      </c>
      <c r="G49" s="24">
        <f>(SUMIFS(KENTALTIAG1,KAYNAK,A49,SEBEP,B49,SÜRE,"Uzun",BİLDİRİM,"Bildirimli",İL,$B$10)/VLOOKUP($B$10,ABONE1,7,FALSE))</f>
        <v>9.5513275375340115E-2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9.5106662622586186E-2</v>
      </c>
      <c r="I49" s="24">
        <f>(SUMIFS(KIRSALOG1,KAYNAK,A49,SEBEP,B49,SÜRE,"Uzun",BİLDİRİM,"Bildirimli",İL,$B$10)/VLOOKUP($B$10,ABONE1,9,FALSE))</f>
        <v>5.2064631956912029E-2</v>
      </c>
      <c r="J49" s="24">
        <f>(SUMIFS(KIRSALAG1,KAYNAK,A49,SEBEP,B49,SÜRE,"Uzun",BİLDİRİM,"Bildirimli",İL,$B$10)/VLOOKUP($B$10,ABONE1,10,FALSE))</f>
        <v>0.12180711538951282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0.11988311334538521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8.2161057319281292E-2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0.41575190450482874</v>
      </c>
      <c r="D50" s="24">
        <f>(SUMIFS(KENTSELAG1,KAYNAK,A50,SEBEP,B50,SÜRE,"Uzun",BİLDİRİM,"Bildirimli",İL,$B$10)/VLOOKUP($B$10,ABONE1,4,FALSE))</f>
        <v>0.22673264970148957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0.22797446799455059</v>
      </c>
      <c r="F50" s="24">
        <f>(SUMIFS(KENTALTIOG1,KAYNAK,A50,SEBEP,B50,SÜRE,"Uzun",BİLDİRİM,"Bildirimli",İL,$B$10)/VLOOKUP($B$10,ABONE1,6,FALSE))</f>
        <v>0.4174003107198343</v>
      </c>
      <c r="G50" s="24">
        <f>(SUMIFS(KENTALTIAG1,KAYNAK,A50,SEBEP,B50,SÜRE,"Uzun",BİLDİRİM,"Bildirimli",İL,$B$10)/VLOOKUP($B$10,ABONE1,7,FALSE))</f>
        <v>0.46668776705174869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0.46620665251238502</v>
      </c>
      <c r="I50" s="24">
        <f>(SUMIFS(KIRSALOG1,KAYNAK,A50,SEBEP,B50,SÜRE,"Uzun",BİLDİRİM,"Bildirimli",İL,$B$10)/VLOOKUP($B$10,ABONE1,9,FALSE))</f>
        <v>0.50179533213644523</v>
      </c>
      <c r="J50" s="24">
        <f>(SUMIFS(KIRSALAG1,KAYNAK,A50,SEBEP,B50,SÜRE,"Uzun",BİLDİRİM,"Bildirimli",İL,$B$10)/VLOOKUP($B$10,ABONE1,10,FALSE))</f>
        <v>0.58038556548755948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0.57821747851712435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0.25475382114929745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2.0676755856159627E-2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2.0540913750073397E-2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8.0555824982515602E-3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7.9769487412799517E-3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6.6226093157103927E-2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6.439909858596865E-2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2.0916138365677676E-2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0.46313958370823582</v>
      </c>
      <c r="D54" s="24">
        <f t="shared" ref="D54:L54" si="23">SUM(D49:D53)</f>
        <v>0.32757601602634029</v>
      </c>
      <c r="E54" s="24">
        <f t="shared" si="23"/>
        <v>0.32846664126129399</v>
      </c>
      <c r="F54" s="24">
        <f t="shared" si="23"/>
        <v>0.47125841532884516</v>
      </c>
      <c r="G54" s="24">
        <f t="shared" si="23"/>
        <v>0.57025662492534035</v>
      </c>
      <c r="H54" s="24">
        <f t="shared" si="23"/>
        <v>0.56929026387625115</v>
      </c>
      <c r="I54" s="24">
        <f t="shared" si="23"/>
        <v>0.55385996409335725</v>
      </c>
      <c r="J54" s="24">
        <f t="shared" si="23"/>
        <v>0.76841877403417624</v>
      </c>
      <c r="K54" s="24">
        <f t="shared" si="23"/>
        <v>0.76249969044847821</v>
      </c>
      <c r="L54" s="24">
        <f t="shared" si="23"/>
        <v>0.35783101683425644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1.8595165257033171E-3</v>
      </c>
      <c r="D57" s="24">
        <f>(SUMIFS(KENTSELAG1,KAYNAK,A57,SÜRE,"Kısa",İL,$B$10)/VLOOKUP($B$10,ABONE1,4,FALSE))</f>
        <v>9.8431084753158662E-3</v>
      </c>
      <c r="E57" s="24">
        <f>(SUMIFS(KENTSELOG1,KAYNAK,A57,SÜRE,"Kısa",İL,$B$10)+SUMIFS(KENTSELAG1,KAYNAK,A57,SÜRE,"Kısa",İL,$B$10))/VLOOKUP($B$10,ABONE1,5,FALSE)</f>
        <v>9.7906578901218941E-3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8.8221204977232716E-3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0.19021054525823286</v>
      </c>
      <c r="D58" s="24">
        <f>(SUMIFS(KENTSELAG1,KAYNAK,A58,SÜRE,"Kısa",İL,$B$10)/VLOOKUP($B$10,ABONE1,4,FALSE))</f>
        <v>8.6030902275026286E-2</v>
      </c>
      <c r="E58" s="24">
        <f>(SUMIFS(KENTSELOG1,KAYNAK,A58,SÜRE,"Kısa",İL,$B$10)+SUMIFS(KENTSELAG1,KAYNAK,A58,SÜRE,"Kısa",İL,$B$10))/VLOOKUP($B$10,ABONE1,5,FALSE)</f>
        <v>8.6715341469095236E-2</v>
      </c>
      <c r="F58" s="24">
        <f>(SUMIFS(KENTALTIOG1,KAYNAK,A58,SÜRE,"Kısa",İL,$B$10)/VLOOKUP($B$10,ABONE1,6,FALSE))</f>
        <v>0.3309166235111341</v>
      </c>
      <c r="G58" s="24">
        <f>(SUMIFS(KENTALTIAG1,KAYNAK,A58,SÜRE,"Kısa",İL,$B$10)/VLOOKUP($B$10,ABONE1,7,FALSE))</f>
        <v>0.30234980014191709</v>
      </c>
      <c r="H58" s="24">
        <f>(SUMIFS(KENTALTIOG1,KAYNAK,A58,SÜRE,"Kısa",İL,$B$10)+SUMIFS(KENTALTIAG1,KAYNAK,A58,SÜRE,"Kısa",İL,$B$10))/VLOOKUP($B$10,ABONE1,8,FALSE)</f>
        <v>0.30262865231018099</v>
      </c>
      <c r="I58" s="24">
        <f>(SUMIFS(KIRSALOG1,KAYNAK,A58,SÜRE,"Kısa",İL,$B$10)/VLOOKUP($B$10,ABONE1,9,FALSE))</f>
        <v>0.24416517055655296</v>
      </c>
      <c r="J58" s="24">
        <f>(SUMIFS(KIRSALAG1,KAYNAK,A58,SÜRE,"Kısa",İL,$B$10)/VLOOKUP($B$10,ABONE1,10,FALSE))</f>
        <v>0.24702676547737284</v>
      </c>
      <c r="K58" s="24">
        <f>(SUMIFS(KIRSALOG1,KAYNAK,A58,SÜRE,"Kısa",İL,$B$10)+SUMIFS(KIRSALAG1,KAYNAK,A58,SÜRE,"Kısa",İL,$B$10))/VLOOKUP($B$10,ABONE1,11,FALSE)</f>
        <v>0.24694782199549292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0.10647763948974878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6.093182854989388E-4</v>
      </c>
      <c r="E59" s="24">
        <f>(SUMIFS(KENTSELOG1,KAYNAK,A59,SÜRE,"Kısa",İL,$B$10)+SUMIFS(KENTSELAG1,KAYNAK,A59,SÜRE,"Kısa",İL,$B$10))/VLOOKUP($B$10,ABONE1,5,FALSE)</f>
        <v>6.0531518753933469E-4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5.8573356762676033E-4</v>
      </c>
      <c r="K59" s="24">
        <f>(SUMIFS(KIRSALOG1,KAYNAK,A59,SÜRE,"Kısa",İL,$B$10)+SUMIFS(KIRSALAG1,KAYNAK,A59,SÜRE,"Kısa",İL,$B$10))/VLOOKUP($B$10,ABONE1,11,FALSE)</f>
        <v>5.6957480002971695E-4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5.6176922506030497E-4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0.19207006178393618</v>
      </c>
      <c r="D60" s="24">
        <f t="shared" ref="D60:L60" si="24">SUM(D57:D59)</f>
        <v>9.6483329035841101E-2</v>
      </c>
      <c r="E60" s="24">
        <f t="shared" si="24"/>
        <v>9.7111314546756478E-2</v>
      </c>
      <c r="F60" s="24">
        <f t="shared" si="24"/>
        <v>0.3309166235111341</v>
      </c>
      <c r="G60" s="24">
        <f t="shared" si="24"/>
        <v>0.30234980014191709</v>
      </c>
      <c r="H60" s="24">
        <f t="shared" si="24"/>
        <v>0.30262865231018099</v>
      </c>
      <c r="I60" s="24">
        <f t="shared" si="24"/>
        <v>0.24416517055655296</v>
      </c>
      <c r="J60" s="24">
        <f t="shared" si="24"/>
        <v>0.2476124990449996</v>
      </c>
      <c r="K60" s="24">
        <f t="shared" si="24"/>
        <v>0.24751739679552265</v>
      </c>
      <c r="L60" s="24">
        <f t="shared" si="24"/>
        <v>0.11586152921253236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45.466452352941175</v>
      </c>
      <c r="G17" s="24">
        <f t="shared" si="1"/>
        <v>56.581995122619958</v>
      </c>
      <c r="H17" s="24">
        <f t="shared" si="2"/>
        <v>56.48058716228681</v>
      </c>
      <c r="I17" s="24">
        <f t="shared" si="3"/>
        <v>178.34170548837204</v>
      </c>
      <c r="J17" s="24">
        <f t="shared" si="4"/>
        <v>67.48287743589745</v>
      </c>
      <c r="K17" s="24">
        <f t="shared" si="5"/>
        <v>73.881440665771834</v>
      </c>
      <c r="L17" s="24">
        <f t="shared" si="6"/>
        <v>57.50369824131073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11.783635441482613</v>
      </c>
      <c r="H21" s="24">
        <f t="shared" si="2"/>
        <v>11.676132419795739</v>
      </c>
      <c r="I21" s="24">
        <f t="shared" si="3"/>
        <v>0</v>
      </c>
      <c r="J21" s="24">
        <f t="shared" si="4"/>
        <v>18.357872752136753</v>
      </c>
      <c r="K21" s="24">
        <f t="shared" si="5"/>
        <v>17.29829083489933</v>
      </c>
      <c r="L21" s="24">
        <f t="shared" si="6"/>
        <v>12.006696237333083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45.466452352941175</v>
      </c>
      <c r="G25" s="24">
        <f t="shared" si="7"/>
        <v>68.365630564102574</v>
      </c>
      <c r="H25" s="24">
        <f t="shared" si="7"/>
        <v>68.156719582082545</v>
      </c>
      <c r="I25" s="24">
        <f t="shared" si="7"/>
        <v>178.34170548837204</v>
      </c>
      <c r="J25" s="24">
        <f t="shared" si="7"/>
        <v>85.840750188034207</v>
      </c>
      <c r="K25" s="24">
        <f t="shared" si="7"/>
        <v>91.179731500671167</v>
      </c>
      <c r="L25" s="24">
        <f t="shared" si="7"/>
        <v>69.510394478643818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19.421997463235293</v>
      </c>
      <c r="G29" s="24">
        <f>(SUMIFS(KENTALTIAG2,KAYNAK,A29,SEBEP,B29,SÜRE,"Uzun",BİLDİRİM,"Bildirimli",İL,$B$10,İLÇE,$B$11)/VLOOKUP($B$11,ABONE1,7,FALSE))*60</f>
        <v>1.9631477248032494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2.1224261674688489</v>
      </c>
      <c r="I29" s="24">
        <f>(SUMIFS(KIRSALOG2,KAYNAK,A29,SEBEP,B29,SÜRE,"Uzun",BİLDİRİM,"Bildirimli",İL,$B$10,İLÇE,$B$11)/VLOOKUP($B$11,ABONE1,9,FALSE))*60</f>
        <v>32.717054232558141</v>
      </c>
      <c r="J29" s="24">
        <f>(SUMIFS(KIRSALAG2,KAYNAK,A29,SEBEP,B29,SÜRE,"Uzun",BİLDİRİM,"Bildirimli",İL,$B$10,İLÇE,$B$11)/VLOOKUP($B$11,ABONE1,10,FALSE))*60</f>
        <v>60.121082615384623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58.539373594630881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5.4395510398711995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72.285204153846138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68.113038008053678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4.0048152694383923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19.421997463235293</v>
      </c>
      <c r="G33" s="24">
        <f t="shared" si="8"/>
        <v>1.9631477248032494</v>
      </c>
      <c r="H33" s="24">
        <f t="shared" si="8"/>
        <v>2.1224261674688489</v>
      </c>
      <c r="I33" s="24">
        <f t="shared" si="8"/>
        <v>32.717054232558141</v>
      </c>
      <c r="J33" s="24">
        <f t="shared" si="8"/>
        <v>132.40628676923075</v>
      </c>
      <c r="K33" s="24">
        <f t="shared" si="8"/>
        <v>126.65241160268457</v>
      </c>
      <c r="L33" s="24">
        <f t="shared" si="8"/>
        <v>9.4443663093095918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1.1360294117647058</v>
      </c>
      <c r="G38" s="24">
        <f t="shared" si="10"/>
        <v>0.89396631970889395</v>
      </c>
      <c r="H38" s="24">
        <f t="shared" si="11"/>
        <v>0.89617468010531787</v>
      </c>
      <c r="I38" s="24">
        <f t="shared" si="12"/>
        <v>2.5488372093023255</v>
      </c>
      <c r="J38" s="24">
        <f t="shared" si="13"/>
        <v>1.5874643874643874</v>
      </c>
      <c r="K38" s="24">
        <f t="shared" si="14"/>
        <v>1.6429530201342282</v>
      </c>
      <c r="L38" s="24">
        <f t="shared" si="15"/>
        <v>0.94008270985257447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0.11195734958111196</v>
      </c>
      <c r="H42" s="24">
        <f t="shared" si="11"/>
        <v>0.11093595398212279</v>
      </c>
      <c r="I42" s="24">
        <f t="shared" si="12"/>
        <v>0</v>
      </c>
      <c r="J42" s="24">
        <f t="shared" si="13"/>
        <v>0.18091168091168092</v>
      </c>
      <c r="K42" s="24">
        <f t="shared" si="14"/>
        <v>0.17046979865771811</v>
      </c>
      <c r="L42" s="24">
        <f t="shared" si="15"/>
        <v>0.11443634182529912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1.1360294117647058</v>
      </c>
      <c r="G46" s="24">
        <f t="shared" si="16"/>
        <v>1.005923669290006</v>
      </c>
      <c r="H46" s="24">
        <f t="shared" si="16"/>
        <v>1.0071106340874407</v>
      </c>
      <c r="I46" s="24">
        <f t="shared" si="16"/>
        <v>2.5488372093023255</v>
      </c>
      <c r="J46" s="24">
        <f t="shared" si="16"/>
        <v>1.7683760683760683</v>
      </c>
      <c r="K46" s="24">
        <f t="shared" si="16"/>
        <v>1.8134228187919463</v>
      </c>
      <c r="L46" s="24">
        <f t="shared" si="16"/>
        <v>1.0545190516778735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6.8014705882352935E-2</v>
      </c>
      <c r="G50" s="24">
        <f>(SUMIFS(KENTALTIAG1,KAYNAK,A50,SEBEP,B50,SÜRE,"Uzun",BİLDİRİM,"Bildirimli",İL,$B$10,İLÇE,$B$11)/VLOOKUP($B$11,ABONE1,7,FALSE))</f>
        <v>6.6006600660066007E-3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7.1609451776820003E-3</v>
      </c>
      <c r="I50" s="24">
        <f>(SUMIFS(KIRSALOG1,KAYNAK,A50,SEBEP,B50,SÜRE,"Uzun",BİLDİRİM,"Bildirimli",İL,$B$10,İLÇE,$B$11)/VLOOKUP($B$11,ABONE1,9,FALSE))</f>
        <v>0.10697674418604651</v>
      </c>
      <c r="J50" s="24">
        <f>(SUMIFS(KIRSALAG1,KAYNAK,A50,SEBEP,B50,SÜRE,"Uzun",BİLDİRİM,"Bildirimli",İL,$B$10,İLÇE,$B$11)/VLOOKUP($B$11,ABONE1,10,FALSE))</f>
        <v>0.19658119658119658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0.19140939597315437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1.7994128231840135E-2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0.16381766381766383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0.15436241610738255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9.0759857309719982E-3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6.8014705882352935E-2</v>
      </c>
      <c r="G54" s="24">
        <f t="shared" si="17"/>
        <v>6.6006600660066007E-3</v>
      </c>
      <c r="H54" s="24">
        <f t="shared" si="17"/>
        <v>7.1609451776820003E-3</v>
      </c>
      <c r="I54" s="24">
        <f t="shared" si="17"/>
        <v>0.10697674418604651</v>
      </c>
      <c r="J54" s="24">
        <f t="shared" si="17"/>
        <v>0.36039886039886038</v>
      </c>
      <c r="K54" s="24">
        <f t="shared" si="17"/>
        <v>0.34577181208053692</v>
      </c>
      <c r="L54" s="24">
        <f t="shared" si="17"/>
        <v>2.7070113962812135E-2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6.0661764705882353E-2</v>
      </c>
      <c r="G58" s="24">
        <f>(SUMIFS(KENTALTIAG1,KAYNAK,A58,SÜRE,"Kısa",İL,$B$10,İLÇE,$B$11)/VLOOKUP($B$11,ABONE1,7,FALSE))</f>
        <v>7.0068545316070065E-3</v>
      </c>
      <c r="H58" s="24">
        <f>(SUMIFS(KENTALTIOG1,KAYNAK,A58,SÜRE,"Kısa",İL,$B$10,İLÇE,$B$11)+SUMIFS(KENTALTIAG1,KAYNAK,A58,SÜRE,"Kısa",İL,$B$10,İLÇE,$B$11))/VLOOKUP($B$11,ABONE1,8,FALSE)</f>
        <v>7.496352445957504E-3</v>
      </c>
      <c r="I58" s="24">
        <f>(SUMIFS(KIRSALOG1,KAYNAK,A58,SÜRE,"Kısa",İL,$B$10,İLÇE,$B$11)/VLOOKUP($B$11,ABONE1,9,FALSE))</f>
        <v>0.13953488372093023</v>
      </c>
      <c r="J58" s="24">
        <f>(SUMIFS(KIRSALAG1,KAYNAK,A58,SÜRE,"Kısa",İL,$B$10,İLÇE,$B$11)/VLOOKUP($B$11,ABONE1,10,FALSE))</f>
        <v>0.19686609686609688</v>
      </c>
      <c r="K58" s="24">
        <f>(SUMIFS(KIRSALOG1,KAYNAK,A58,SÜRE,"Kısa",İL,$B$10,İLÇE,$B$11)+SUMIFS(KIRSALAG1,KAYNAK,A58,SÜRE,"Kısa",İL,$B$10,İLÇE,$B$11))/VLOOKUP($B$11,ABONE1,11,FALSE)</f>
        <v>0.19355704697986578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1.8436089276130947E-2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6.0661764705882353E-2</v>
      </c>
      <c r="G60" s="24">
        <f t="shared" si="18"/>
        <v>7.0068545316070065E-3</v>
      </c>
      <c r="H60" s="24">
        <f t="shared" si="18"/>
        <v>7.496352445957504E-3</v>
      </c>
      <c r="I60" s="24">
        <f t="shared" si="18"/>
        <v>0.13953488372093023</v>
      </c>
      <c r="J60" s="24">
        <f t="shared" si="18"/>
        <v>0.19686609686609688</v>
      </c>
      <c r="K60" s="24">
        <f t="shared" si="18"/>
        <v>0.19355704697986578</v>
      </c>
      <c r="L60" s="24">
        <f t="shared" si="18"/>
        <v>1.8436089276130947E-2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55.961564693877541</v>
      </c>
      <c r="G17" s="24">
        <f t="shared" si="1"/>
        <v>61.887211640759929</v>
      </c>
      <c r="H17" s="24">
        <f t="shared" si="2"/>
        <v>61.853967228074197</v>
      </c>
      <c r="I17" s="24">
        <f t="shared" si="3"/>
        <v>112.819166</v>
      </c>
      <c r="J17" s="24">
        <f t="shared" si="4"/>
        <v>118.59213559853342</v>
      </c>
      <c r="K17" s="24">
        <f t="shared" si="5"/>
        <v>118.56056055970826</v>
      </c>
      <c r="L17" s="24">
        <f t="shared" si="6"/>
        <v>83.738942571910826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11.538265102040816</v>
      </c>
      <c r="G18" s="24">
        <f t="shared" si="1"/>
        <v>11.457225098445596</v>
      </c>
      <c r="H18" s="24">
        <f t="shared" si="2"/>
        <v>11.457679753835583</v>
      </c>
      <c r="I18" s="24">
        <f t="shared" si="3"/>
        <v>0</v>
      </c>
      <c r="J18" s="24">
        <f t="shared" si="4"/>
        <v>6.2186067827681026E-2</v>
      </c>
      <c r="K18" s="24">
        <f t="shared" si="5"/>
        <v>6.1845943482224247E-2</v>
      </c>
      <c r="L18" s="24">
        <f t="shared" si="6"/>
        <v>7.0617202313805461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6.2349395578583762</v>
      </c>
      <c r="H21" s="24">
        <f t="shared" si="2"/>
        <v>6.1999599335928552</v>
      </c>
      <c r="I21" s="24">
        <f t="shared" si="3"/>
        <v>0</v>
      </c>
      <c r="J21" s="24">
        <f t="shared" si="4"/>
        <v>5.511953862511457</v>
      </c>
      <c r="K21" s="24">
        <f t="shared" si="5"/>
        <v>5.4818064393801276</v>
      </c>
      <c r="L21" s="24">
        <f t="shared" si="6"/>
        <v>5.9229311751881282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67.499829795918359</v>
      </c>
      <c r="G25" s="24">
        <f t="shared" si="7"/>
        <v>79.579376297063902</v>
      </c>
      <c r="H25" s="24">
        <f t="shared" si="7"/>
        <v>79.511606915502625</v>
      </c>
      <c r="I25" s="24">
        <f t="shared" si="7"/>
        <v>112.819166</v>
      </c>
      <c r="J25" s="24">
        <f t="shared" si="7"/>
        <v>124.16627552887256</v>
      </c>
      <c r="K25" s="24">
        <f t="shared" si="7"/>
        <v>124.10421294257061</v>
      </c>
      <c r="L25" s="24">
        <f t="shared" si="7"/>
        <v>96.723593978479499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365.66139489795916</v>
      </c>
      <c r="G29" s="24">
        <f>(SUMIFS(KENTALTIAG2,KAYNAK,A29,SEBEP,B29,SÜRE,"Uzun",BİLDİRİM,"Bildirimli",İL,$B$10,İLÇE,$B$11)/VLOOKUP($B$11,ABONE1,7,FALSE))*60</f>
        <v>367.21442330569943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367.20571041447215</v>
      </c>
      <c r="I29" s="24">
        <f>(SUMIFS(KIRSALOG2,KAYNAK,A29,SEBEP,B29,SÜRE,"Uzun",BİLDİRİM,"Bildirimli",İL,$B$10,İLÇE,$B$11)/VLOOKUP($B$11,ABONE1,9,FALSE))*60</f>
        <v>41.697500000000005</v>
      </c>
      <c r="J29" s="24">
        <f>(SUMIFS(KIRSALAG2,KAYNAK,A29,SEBEP,B29,SÜRE,"Uzun",BİLDİRİM,"Bildirimli",İL,$B$10,İLÇE,$B$11)/VLOOKUP($B$11,ABONE1,10,FALSE))*60</f>
        <v>153.23206536571951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152.62203127985413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284.42974304311127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12.700136255613128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12.628885204946188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11.659223956003665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11.595454271649954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12.230237714325902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365.66139489795916</v>
      </c>
      <c r="G33" s="24">
        <f t="shared" si="8"/>
        <v>379.91455956131256</v>
      </c>
      <c r="H33" s="24">
        <f t="shared" si="8"/>
        <v>379.83459561941834</v>
      </c>
      <c r="I33" s="24">
        <f t="shared" si="8"/>
        <v>41.697500000000005</v>
      </c>
      <c r="J33" s="24">
        <f t="shared" si="8"/>
        <v>164.89128932172318</v>
      </c>
      <c r="K33" s="24">
        <f t="shared" si="8"/>
        <v>164.21748555150407</v>
      </c>
      <c r="L33" s="24">
        <f t="shared" si="8"/>
        <v>296.65998075743715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0.91836734693877553</v>
      </c>
      <c r="G38" s="24">
        <f t="shared" si="10"/>
        <v>1.1039147956246402</v>
      </c>
      <c r="H38" s="24">
        <f t="shared" si="11"/>
        <v>1.1028738264254636</v>
      </c>
      <c r="I38" s="24">
        <f t="shared" si="12"/>
        <v>1.9</v>
      </c>
      <c r="J38" s="24">
        <f t="shared" si="13"/>
        <v>2.0098991750687443</v>
      </c>
      <c r="K38" s="24">
        <f t="shared" si="14"/>
        <v>2.0092980856882408</v>
      </c>
      <c r="L38" s="24">
        <f t="shared" si="15"/>
        <v>1.4525986356283846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5.1020408163265307E-2</v>
      </c>
      <c r="G39" s="24">
        <f t="shared" si="10"/>
        <v>5.0662061024755324E-2</v>
      </c>
      <c r="H39" s="24">
        <f t="shared" si="11"/>
        <v>5.066407144492787E-2</v>
      </c>
      <c r="I39" s="24">
        <f t="shared" si="12"/>
        <v>0</v>
      </c>
      <c r="J39" s="24">
        <f t="shared" si="13"/>
        <v>2.7497708524289643E-4</v>
      </c>
      <c r="K39" s="24">
        <f t="shared" si="14"/>
        <v>2.7347310847766635E-4</v>
      </c>
      <c r="L39" s="24">
        <f t="shared" si="15"/>
        <v>3.1225824600886139E-2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7.5647668393782383E-2</v>
      </c>
      <c r="H42" s="24">
        <f t="shared" si="11"/>
        <v>7.5223265399587819E-2</v>
      </c>
      <c r="I42" s="24">
        <f t="shared" si="12"/>
        <v>0</v>
      </c>
      <c r="J42" s="24">
        <f t="shared" si="13"/>
        <v>4.7662694775435381E-2</v>
      </c>
      <c r="K42" s="24">
        <f t="shared" si="14"/>
        <v>4.7402005469462168E-2</v>
      </c>
      <c r="L42" s="24">
        <f t="shared" si="15"/>
        <v>6.4491173781559885E-2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0.96938775510204089</v>
      </c>
      <c r="G46" s="24">
        <f t="shared" si="16"/>
        <v>1.2302245250431778</v>
      </c>
      <c r="H46" s="24">
        <f t="shared" si="16"/>
        <v>1.2287611632699793</v>
      </c>
      <c r="I46" s="24">
        <f t="shared" si="16"/>
        <v>1.9</v>
      </c>
      <c r="J46" s="24">
        <f t="shared" si="16"/>
        <v>2.0578368469294226</v>
      </c>
      <c r="K46" s="24">
        <f t="shared" si="16"/>
        <v>2.0569735642661806</v>
      </c>
      <c r="L46" s="24">
        <f t="shared" si="16"/>
        <v>1.5483156340108306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1.0408163265306123</v>
      </c>
      <c r="G50" s="24">
        <f>(SUMIFS(KENTALTIAG1,KAYNAK,A50,SEBEP,B50,SÜRE,"Uzun",BİLDİRİM,"Bildirimli",İL,$B$10,İLÇE,$B$11)/VLOOKUP($B$11,ABONE1,7,FALSE))</f>
        <v>1.0305699481865285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1.0306274330203802</v>
      </c>
      <c r="I50" s="24">
        <f>(SUMIFS(KIRSALOG1,KAYNAK,A50,SEBEP,B50,SÜRE,"Uzun",BİLDİRİM,"Bildirimli",İL,$B$10,İLÇE,$B$11)/VLOOKUP($B$11,ABONE1,9,FALSE))</f>
        <v>0.11666666666666667</v>
      </c>
      <c r="J50" s="24">
        <f>(SUMIFS(KIRSALAG1,KAYNAK,A50,SEBEP,B50,SÜRE,"Uzun",BİLDİRİM,"Bildirimli",İL,$B$10,İLÇE,$B$11)/VLOOKUP($B$11,ABONE1,10,FALSE))</f>
        <v>0.3452795600366636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0.34402917046490428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0.76577115127646112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3.2527345998848586E-2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3.2344859171055645E-2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2.9605866177818515E-2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2.9443938012762079E-2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3.1225824600886139E-2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1.0408163265306123</v>
      </c>
      <c r="G54" s="24">
        <f t="shared" si="17"/>
        <v>1.0630972941853771</v>
      </c>
      <c r="H54" s="24">
        <f t="shared" si="17"/>
        <v>1.0629722921914357</v>
      </c>
      <c r="I54" s="24">
        <f t="shared" si="17"/>
        <v>0.11666666666666667</v>
      </c>
      <c r="J54" s="24">
        <f t="shared" si="17"/>
        <v>0.37488542621448212</v>
      </c>
      <c r="K54" s="24">
        <f t="shared" si="17"/>
        <v>0.37347310847766635</v>
      </c>
      <c r="L54" s="24">
        <f t="shared" si="17"/>
        <v>0.7969969758773473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5.1020408163265307E-2</v>
      </c>
      <c r="G58" s="24">
        <f>(SUMIFS(KENTALTIAG1,KAYNAK,A58,SÜRE,"Kısa",İL,$B$10,İLÇE,$B$11)/VLOOKUP($B$11,ABONE1,7,FALSE))</f>
        <v>5.0662061024755324E-2</v>
      </c>
      <c r="H58" s="24">
        <f>(SUMIFS(KENTALTIOG1,KAYNAK,A58,SÜRE,"Kısa",İL,$B$10,İLÇE,$B$11)+SUMIFS(KENTALTIAG1,KAYNAK,A58,SÜRE,"Kısa",İL,$B$10,İLÇE,$B$11))/VLOOKUP($B$11,ABONE1,8,FALSE)</f>
        <v>5.066407144492787E-2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2.7497708524289643E-4</v>
      </c>
      <c r="K58" s="24">
        <f>(SUMIFS(KIRSALOG1,KAYNAK,A58,SÜRE,"Kısa",İL,$B$10,İLÇE,$B$11)+SUMIFS(KIRSALAG1,KAYNAK,A58,SÜRE,"Kısa",İL,$B$10,İLÇE,$B$11))/VLOOKUP($B$11,ABONE1,11,FALSE)</f>
        <v>2.7347310847766635E-4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3.1225824600886139E-2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5.1020408163265307E-2</v>
      </c>
      <c r="G60" s="24">
        <f t="shared" si="18"/>
        <v>5.0662061024755324E-2</v>
      </c>
      <c r="H60" s="24">
        <f t="shared" si="18"/>
        <v>5.066407144492787E-2</v>
      </c>
      <c r="I60" s="24">
        <f t="shared" si="18"/>
        <v>0</v>
      </c>
      <c r="J60" s="24">
        <f t="shared" si="18"/>
        <v>2.7497708524289643E-4</v>
      </c>
      <c r="K60" s="24">
        <f t="shared" si="18"/>
        <v>2.7347310847766635E-4</v>
      </c>
      <c r="L60" s="24">
        <f t="shared" si="18"/>
        <v>3.1225824600886139E-2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0</v>
      </c>
      <c r="G17" s="24">
        <f t="shared" si="1"/>
        <v>0</v>
      </c>
      <c r="H17" s="24">
        <f t="shared" si="2"/>
        <v>0</v>
      </c>
      <c r="I17" s="24">
        <f t="shared" si="3"/>
        <v>0</v>
      </c>
      <c r="J17" s="24">
        <f t="shared" si="4"/>
        <v>0</v>
      </c>
      <c r="K17" s="24">
        <f t="shared" si="5"/>
        <v>0</v>
      </c>
      <c r="L17" s="24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4.4294728928688434</v>
      </c>
      <c r="H21" s="24">
        <f t="shared" si="2"/>
        <v>4.4049395395308428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3.7787109446618223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0</v>
      </c>
      <c r="G25" s="24">
        <f t="shared" si="7"/>
        <v>4.4294728928688434</v>
      </c>
      <c r="H25" s="24">
        <f t="shared" si="7"/>
        <v>4.4049395395308428</v>
      </c>
      <c r="I25" s="24">
        <f t="shared" si="7"/>
        <v>0</v>
      </c>
      <c r="J25" s="24">
        <f t="shared" si="7"/>
        <v>0</v>
      </c>
      <c r="K25" s="24">
        <f t="shared" si="7"/>
        <v>0</v>
      </c>
      <c r="L25" s="24">
        <f t="shared" si="7"/>
        <v>3.7787109446618223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10.276470588235293</v>
      </c>
      <c r="G29" s="24">
        <f>(SUMIFS(KENTALTIAG2,KAYNAK,A29,SEBEP,B29,SÜRE,"Uzun",BİLDİRİM,"Bildirimli",İL,$B$10,İLÇE,$B$11)/VLOOKUP($B$11,ABONE1,7,FALSE))*60</f>
        <v>2.1940045888391393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2.2387706364031277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1.95003281680893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1.9461992005242466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2.1971771939631077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10.276470588235293</v>
      </c>
      <c r="G33" s="24">
        <f t="shared" si="8"/>
        <v>2.1940045888391393</v>
      </c>
      <c r="H33" s="24">
        <f t="shared" si="8"/>
        <v>2.2387706364031277</v>
      </c>
      <c r="I33" s="24">
        <f t="shared" si="8"/>
        <v>0</v>
      </c>
      <c r="J33" s="24">
        <f t="shared" si="8"/>
        <v>1.95003281680893</v>
      </c>
      <c r="K33" s="24">
        <f t="shared" si="8"/>
        <v>1.9461992005242466</v>
      </c>
      <c r="L33" s="24">
        <f t="shared" si="8"/>
        <v>2.1971771939631077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</v>
      </c>
      <c r="G38" s="24">
        <f t="shared" si="10"/>
        <v>0</v>
      </c>
      <c r="H38" s="24">
        <f t="shared" si="11"/>
        <v>0</v>
      </c>
      <c r="I38" s="24">
        <f t="shared" si="12"/>
        <v>0</v>
      </c>
      <c r="J38" s="24">
        <f t="shared" si="13"/>
        <v>0</v>
      </c>
      <c r="K38" s="24">
        <f t="shared" si="14"/>
        <v>0</v>
      </c>
      <c r="L38" s="24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3.4181500491427326E-2</v>
      </c>
      <c r="H42" s="24">
        <f t="shared" si="11"/>
        <v>3.3992180712423978E-2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2.9159679523010993E-2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</v>
      </c>
      <c r="G46" s="24">
        <f t="shared" si="16"/>
        <v>3.4181500491427326E-2</v>
      </c>
      <c r="H46" s="24">
        <f t="shared" si="16"/>
        <v>3.3992180712423978E-2</v>
      </c>
      <c r="I46" s="24">
        <f t="shared" si="16"/>
        <v>0</v>
      </c>
      <c r="J46" s="24">
        <f t="shared" si="16"/>
        <v>0</v>
      </c>
      <c r="K46" s="24">
        <f t="shared" si="16"/>
        <v>0</v>
      </c>
      <c r="L46" s="24">
        <f t="shared" si="16"/>
        <v>2.9159679523010993E-2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0.11764705882352941</v>
      </c>
      <c r="G50" s="24">
        <f>(SUMIFS(KENTALTIAG1,KAYNAK,A50,SEBEP,B50,SÜRE,"Uzun",BİLDİRİM,"Bildirimli",İL,$B$10,İLÇE,$B$11)/VLOOKUP($B$11,ABONE1,7,FALSE))</f>
        <v>2.5117396527246916E-2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2.5629887054735012E-2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2.2324359816152332E-2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2.2280471821756225E-2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2.5153717160424818E-2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0.11764705882352941</v>
      </c>
      <c r="G54" s="24">
        <f t="shared" si="17"/>
        <v>2.5117396527246916E-2</v>
      </c>
      <c r="H54" s="24">
        <f t="shared" si="17"/>
        <v>2.5629887054735012E-2</v>
      </c>
      <c r="I54" s="24">
        <f t="shared" si="17"/>
        <v>0</v>
      </c>
      <c r="J54" s="24">
        <f t="shared" si="17"/>
        <v>2.2324359816152332E-2</v>
      </c>
      <c r="K54" s="24">
        <f t="shared" si="17"/>
        <v>2.2280471821756225E-2</v>
      </c>
      <c r="L54" s="24">
        <f t="shared" si="17"/>
        <v>2.5153717160424818E-2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64.701219512195124</v>
      </c>
      <c r="D17" s="24">
        <f t="shared" si="1"/>
        <v>7.065518947431018</v>
      </c>
      <c r="E17" s="24">
        <f t="shared" si="2"/>
        <v>7.0967297530146736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7.0967297530146736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3.0028188530764361</v>
      </c>
      <c r="E21" s="24">
        <f t="shared" si="2"/>
        <v>3.0011927707262962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3.0011927707262962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5.2009880272756104E-2</v>
      </c>
      <c r="E22" s="24">
        <f t="shared" si="2"/>
        <v>5.1981715953667136E-2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5.1981715953667136E-2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64.701219512195124</v>
      </c>
      <c r="D25" s="24">
        <f t="shared" ref="D25:L25" si="4">SUM(D15:D24)</f>
        <v>10.12034768078021</v>
      </c>
      <c r="E25" s="24">
        <f t="shared" si="4"/>
        <v>10.149904239694637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10.149904239694637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22.865446829268294</v>
      </c>
      <c r="D29" s="24">
        <f>(SUMIFS(KENTSELAG2,KAYNAK,A29,SEBEP,B29,SÜRE,"Uzun",BİLDİRİM,"Bildirimli",İL,$B$10,İLÇE,$B$11)/VLOOKUP($B$11,ABONE1,4,FALSE))*60</f>
        <v>35.751410580003167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35.744432590572295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35.744432590572295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12.025114528623535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12.018602705083673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12.018602705083673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22.865446829268294</v>
      </c>
      <c r="D33" s="24">
        <f t="shared" ref="D33:L33" si="5">SUM(D28:D32)</f>
        <v>47.7765251086267</v>
      </c>
      <c r="E33" s="24">
        <f t="shared" si="5"/>
        <v>47.763035295655968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47.763035295655968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0.35365853658536583</v>
      </c>
      <c r="D38" s="24">
        <f t="shared" si="7"/>
        <v>0.17370361560418648</v>
      </c>
      <c r="E38" s="24">
        <f t="shared" si="8"/>
        <v>0.17380106454637909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0.17380106454637909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3.6618564330267472E-2</v>
      </c>
      <c r="E42" s="24">
        <f t="shared" si="8"/>
        <v>3.6598734695494829E-2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3.6598734695494829E-2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4.4270007400359446E-4</v>
      </c>
      <c r="E43" s="24">
        <f t="shared" si="8"/>
        <v>4.4246034366621321E-4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4.4246034366621321E-4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0.35365853658536583</v>
      </c>
      <c r="D46" s="24">
        <f t="shared" ref="D46:L46" si="10">SUM(D36:D45)</f>
        <v>0.21076488000845756</v>
      </c>
      <c r="E46" s="24">
        <f t="shared" si="10"/>
        <v>0.21084225958554012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0.21084225958554012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7.3170731707317069E-2</v>
      </c>
      <c r="D50" s="24">
        <f>(SUMIFS(KENTSELAG1,KAYNAK,A50,SEBEP,B50,SÜRE,"Uzun",BİLDİRİM,"Bildirimli",İL,$B$10,İLÇE,$B$11)/VLOOKUP($B$11,ABONE1,4,FALSE))</f>
        <v>0.11679352997145576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0.11676990741352211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0.11676990741352211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3.635426577862353E-2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3.6334579266440376E-2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3.6334579266440376E-2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7.3170731707317069E-2</v>
      </c>
      <c r="D54" s="24">
        <f t="shared" ref="D54:L54" si="11">SUM(D49:D53)</f>
        <v>0.15314779575007928</v>
      </c>
      <c r="E54" s="24">
        <f t="shared" si="11"/>
        <v>0.15310448667996249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0.15310448667996249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0.62091529411764701</v>
      </c>
      <c r="D17" s="24">
        <f t="shared" si="1"/>
        <v>0.11735417231500245</v>
      </c>
      <c r="E17" s="24">
        <f t="shared" si="2"/>
        <v>0.11795164154103854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0.11795164154103854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16.347197959611488</v>
      </c>
      <c r="E21" s="24">
        <f t="shared" si="2"/>
        <v>16.327802205471801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16.327802205471801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0.62091529411764701</v>
      </c>
      <c r="D25" s="24">
        <f t="shared" ref="D25:L25" si="4">SUM(D15:D24)</f>
        <v>16.464552131926492</v>
      </c>
      <c r="E25" s="24">
        <f t="shared" si="4"/>
        <v>16.445753847012838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16.445753847012838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4.4870985004541968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4.4817746119486328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4.4817746119486328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4.4870985004541968</v>
      </c>
      <c r="E33" s="24">
        <f t="shared" si="5"/>
        <v>4.4817746119486328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4.4817746119486328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3.9215686274509803E-2</v>
      </c>
      <c r="D38" s="24">
        <f t="shared" si="7"/>
        <v>6.6615424032795282E-3</v>
      </c>
      <c r="E38" s="24">
        <f t="shared" si="8"/>
        <v>6.7001675041876048E-3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6.7001675041876048E-3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0.13248550066382503</v>
      </c>
      <c r="E42" s="24">
        <f t="shared" si="8"/>
        <v>0.13232830820770519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0.13232830820770519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3.9215686274509803E-2</v>
      </c>
      <c r="D46" s="24">
        <f t="shared" ref="D46:L46" si="10">SUM(D36:D45)</f>
        <v>0.13914704306710457</v>
      </c>
      <c r="E46" s="24">
        <f t="shared" si="10"/>
        <v>0.13902847571189281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0.13902847571189281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5.4014394521696596E-2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5.3950307091010612E-2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5.3950307091010612E-2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5.4014394521696596E-2</v>
      </c>
      <c r="E54" s="24">
        <f t="shared" si="11"/>
        <v>5.3950307091010612E-2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5.3950307091010612E-2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2.5854237998742227E-3</v>
      </c>
      <c r="E59" s="24">
        <f>(SUMIFS(KENTSELOG1,KAYNAK,A59,SÜRE,"Kısa",İL,$B$10,İLÇE,$B$11)+SUMIFS(KENTSELAG1,KAYNAK,A59,SÜRE,"Kısa",İL,$B$10,İLÇE,$B$11))/VLOOKUP($B$11,ABONE1,5,FALSE)</f>
        <v>2.5823562255723061E-3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2.5823562255723061E-3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2.5854237998742227E-3</v>
      </c>
      <c r="E60" s="24">
        <f t="shared" si="12"/>
        <v>2.5823562255723061E-3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2.5823562255723061E-3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52.96750990335417</v>
      </c>
      <c r="D17" s="24">
        <f t="shared" si="1"/>
        <v>29.410265818661298</v>
      </c>
      <c r="E17" s="24">
        <f t="shared" si="2"/>
        <v>29.796896957872633</v>
      </c>
      <c r="F17" s="24">
        <f t="shared" si="3"/>
        <v>133.38577675925927</v>
      </c>
      <c r="G17" s="24">
        <f t="shared" si="4"/>
        <v>284.73250255288627</v>
      </c>
      <c r="H17" s="24">
        <f t="shared" si="5"/>
        <v>268.98038589463539</v>
      </c>
      <c r="I17" s="24">
        <f t="shared" si="6"/>
        <v>94.478823600000013</v>
      </c>
      <c r="J17" s="24">
        <f t="shared" si="7"/>
        <v>166.38852184088739</v>
      </c>
      <c r="K17" s="24">
        <f t="shared" si="8"/>
        <v>162.71193576541344</v>
      </c>
      <c r="L17" s="24">
        <f t="shared" si="9"/>
        <v>58.244045391998505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8.9880951003642711</v>
      </c>
      <c r="E21" s="24">
        <f t="shared" si="2"/>
        <v>8.8405788019594134</v>
      </c>
      <c r="F21" s="24">
        <f t="shared" si="3"/>
        <v>0</v>
      </c>
      <c r="G21" s="24">
        <f t="shared" si="4"/>
        <v>1.1876479060595195</v>
      </c>
      <c r="H21" s="24">
        <f t="shared" si="5"/>
        <v>1.0640379087696754</v>
      </c>
      <c r="I21" s="24">
        <f t="shared" si="6"/>
        <v>0</v>
      </c>
      <c r="J21" s="24">
        <f t="shared" si="7"/>
        <v>4.715186472266244</v>
      </c>
      <c r="K21" s="24">
        <f t="shared" si="8"/>
        <v>4.4741092691729323</v>
      </c>
      <c r="L21" s="24">
        <f t="shared" si="9"/>
        <v>7.9099241668589384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52.96750990335417</v>
      </c>
      <c r="D25" s="24">
        <f t="shared" ref="D25:L25" si="10">SUM(D15:D24)</f>
        <v>38.398360919025571</v>
      </c>
      <c r="E25" s="24">
        <f t="shared" si="10"/>
        <v>38.637475759832043</v>
      </c>
      <c r="F25" s="24">
        <f t="shared" si="10"/>
        <v>133.38577675925927</v>
      </c>
      <c r="G25" s="24">
        <f t="shared" si="10"/>
        <v>285.92015045894578</v>
      </c>
      <c r="H25" s="24">
        <f t="shared" si="10"/>
        <v>270.04442380340504</v>
      </c>
      <c r="I25" s="24">
        <f t="shared" si="10"/>
        <v>94.478823600000013</v>
      </c>
      <c r="J25" s="24">
        <f t="shared" si="10"/>
        <v>171.10370831315365</v>
      </c>
      <c r="K25" s="24">
        <f t="shared" si="10"/>
        <v>167.18604503458639</v>
      </c>
      <c r="L25" s="24">
        <f t="shared" si="10"/>
        <v>66.15396955885744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80.286962285389436</v>
      </c>
      <c r="D29" s="24">
        <f>(SUMIFS(KENTSELAG2,KAYNAK,A29,SEBEP,B29,SÜRE,"Uzun",BİLDİRİM,"Bildirimli",İL,$B$10,İLÇE,$B$11)/VLOOKUP($B$11,ABONE1,4,FALSE))*60</f>
        <v>76.24705151210442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76.313356182505245</v>
      </c>
      <c r="F29" s="24">
        <f>(SUMIFS(KENTALTIOG2,KAYNAK,A29,SEBEP,B29,SÜRE,"Uzun",BİLDİRİM,"Bildirimli",İL,$B$10,İLÇE,$B$11)/VLOOKUP($B$11,ABONE1,6,FALSE))*60</f>
        <v>166.75177472222222</v>
      </c>
      <c r="G29" s="24">
        <f>(SUMIFS(KENTALTIAG2,KAYNAK,A29,SEBEP,B29,SÜRE,"Uzun",BİLDİRİM,"Bildirimli",İL,$B$10,İLÇE,$B$11)/VLOOKUP($B$11,ABONE1,7,FALSE))*60</f>
        <v>963.32383163858015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880.41687807581116</v>
      </c>
      <c r="I29" s="24">
        <f>(SUMIFS(KIRSALOG2,KAYNAK,A29,SEBEP,B29,SÜRE,"Uzun",BİLDİRİM,"Bildirimli",İL,$B$10,İLÇE,$B$11)/VLOOKUP($B$11,ABONE1,9,FALSE))*60</f>
        <v>144.41639209411767</v>
      </c>
      <c r="J29" s="24">
        <f>(SUMIFS(KIRSALAG2,KAYNAK,A29,SEBEP,B29,SÜRE,"Uzun",BİLDİRİM,"Bildirimli",İL,$B$10,İLÇE,$B$11)/VLOOKUP($B$11,ABONE1,10,FALSE))*60</f>
        <v>361.550475400317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350.44888317112782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149.86673522587787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0.27624522501328069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0.27171137522743183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0.22396033593281345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80.286962285389436</v>
      </c>
      <c r="D33" s="24">
        <f t="shared" ref="D33:L33" si="11">SUM(D28:D32)</f>
        <v>76.523296737117704</v>
      </c>
      <c r="E33" s="24">
        <f t="shared" si="11"/>
        <v>76.585067557732671</v>
      </c>
      <c r="F33" s="24">
        <f t="shared" si="11"/>
        <v>166.75177472222222</v>
      </c>
      <c r="G33" s="24">
        <f t="shared" si="11"/>
        <v>963.32383163858015</v>
      </c>
      <c r="H33" s="24">
        <f t="shared" si="11"/>
        <v>880.41687807581116</v>
      </c>
      <c r="I33" s="24">
        <f t="shared" si="11"/>
        <v>144.41639209411767</v>
      </c>
      <c r="J33" s="24">
        <f t="shared" si="11"/>
        <v>361.550475400317</v>
      </c>
      <c r="K33" s="24">
        <f t="shared" si="11"/>
        <v>350.44888317112782</v>
      </c>
      <c r="L33" s="24">
        <f t="shared" si="11"/>
        <v>150.09069556181069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1.6873223422399091</v>
      </c>
      <c r="D38" s="24">
        <f t="shared" si="13"/>
        <v>0.71647567731653639</v>
      </c>
      <c r="E38" s="24">
        <f t="shared" si="14"/>
        <v>0.73240961045019826</v>
      </c>
      <c r="F38" s="24">
        <f t="shared" si="15"/>
        <v>2.0277777777777777</v>
      </c>
      <c r="G38" s="24">
        <f t="shared" si="16"/>
        <v>7.2508067407672998</v>
      </c>
      <c r="H38" s="24">
        <f t="shared" si="17"/>
        <v>6.7071956312238994</v>
      </c>
      <c r="I38" s="24">
        <f t="shared" si="18"/>
        <v>1.9729411764705882</v>
      </c>
      <c r="J38" s="24">
        <f t="shared" si="19"/>
        <v>3.8739778129952458</v>
      </c>
      <c r="K38" s="24">
        <f t="shared" si="20"/>
        <v>3.7767819548872179</v>
      </c>
      <c r="L38" s="24">
        <f t="shared" si="21"/>
        <v>1.4077492193868919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9.2917583668513312E-2</v>
      </c>
      <c r="E42" s="24">
        <f t="shared" si="14"/>
        <v>9.1392582225332405E-2</v>
      </c>
      <c r="F42" s="24">
        <f t="shared" si="15"/>
        <v>0</v>
      </c>
      <c r="G42" s="24">
        <f t="shared" si="16"/>
        <v>6.8124775905342412E-3</v>
      </c>
      <c r="H42" s="24">
        <f t="shared" si="17"/>
        <v>6.1034371988435594E-3</v>
      </c>
      <c r="I42" s="24">
        <f t="shared" si="18"/>
        <v>0</v>
      </c>
      <c r="J42" s="24">
        <f t="shared" si="19"/>
        <v>2.6053882725832013E-2</v>
      </c>
      <c r="K42" s="24">
        <f t="shared" si="20"/>
        <v>2.4721804511278197E-2</v>
      </c>
      <c r="L42" s="24">
        <f t="shared" si="21"/>
        <v>7.8784243151369726E-2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1.6873223422399091</v>
      </c>
      <c r="D46" s="24">
        <f t="shared" ref="D46:L46" si="22">SUM(D36:D45)</f>
        <v>0.80939326098504971</v>
      </c>
      <c r="E46" s="24">
        <f t="shared" si="22"/>
        <v>0.82380219267553068</v>
      </c>
      <c r="F46" s="24">
        <f t="shared" si="22"/>
        <v>2.0277777777777777</v>
      </c>
      <c r="G46" s="24">
        <f t="shared" si="22"/>
        <v>7.2576192183578341</v>
      </c>
      <c r="H46" s="24">
        <f t="shared" si="22"/>
        <v>6.7132990684227432</v>
      </c>
      <c r="I46" s="24">
        <f t="shared" si="22"/>
        <v>1.9729411764705882</v>
      </c>
      <c r="J46" s="24">
        <f t="shared" si="22"/>
        <v>3.9000316957210779</v>
      </c>
      <c r="K46" s="24">
        <f t="shared" si="22"/>
        <v>3.8015037593984959</v>
      </c>
      <c r="L46" s="24">
        <f t="shared" si="22"/>
        <v>1.4865334625382616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0.37180216031836272</v>
      </c>
      <c r="D50" s="24">
        <f>(SUMIFS(KENTSELAG1,KAYNAK,A50,SEBEP,B50,SÜRE,"Uzun",BİLDİRİM,"Bildirimli",İL,$B$10,İLÇE,$B$11)/VLOOKUP($B$11,ABONE1,4,FALSE))</f>
        <v>0.33151514001669574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0.33217634709587124</v>
      </c>
      <c r="F50" s="24">
        <f>(SUMIFS(KENTALTIOG1,KAYNAK,A50,SEBEP,B50,SÜRE,"Uzun",BİLDİRİM,"Bildirimli",İL,$B$10,İLÇE,$B$11)/VLOOKUP($B$11,ABONE1,6,FALSE))</f>
        <v>0.59722222222222221</v>
      </c>
      <c r="G50" s="24">
        <f>(SUMIFS(KENTALTIAG1,KAYNAK,A50,SEBEP,B50,SÜRE,"Uzun",BİLDİRİM,"Bildirimli",İL,$B$10,İLÇE,$B$11)/VLOOKUP($B$11,ABONE1,7,FALSE))</f>
        <v>2.8583721764073147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2.6230324445872149</v>
      </c>
      <c r="I50" s="24">
        <f>(SUMIFS(KIRSALOG1,KAYNAK,A50,SEBEP,B50,SÜRE,"Uzun",BİLDİRİM,"Bildirimli",İL,$B$10,İLÇE,$B$11)/VLOOKUP($B$11,ABONE1,9,FALSE))</f>
        <v>0.53176470588235292</v>
      </c>
      <c r="J50" s="24">
        <f>(SUMIFS(KIRSALAG1,KAYNAK,A50,SEBEP,B50,SÜRE,"Uzun",BİLDİRİM,"Bildirimli",İL,$B$10,İLÇE,$B$11)/VLOOKUP($B$11,ABONE1,10,FALSE))</f>
        <v>1.1389540412044374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1.1079097744360902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0.54105332779597926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1.4419063519769296E-3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1.4182411943083741E-3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1.1689969698368019E-3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0.37180216031836272</v>
      </c>
      <c r="D54" s="24">
        <f t="shared" ref="D54:L54" si="23">SUM(D49:D53)</f>
        <v>0.33295704636867268</v>
      </c>
      <c r="E54" s="24">
        <f t="shared" si="23"/>
        <v>0.33359458829017963</v>
      </c>
      <c r="F54" s="24">
        <f t="shared" si="23"/>
        <v>0.59722222222222221</v>
      </c>
      <c r="G54" s="24">
        <f t="shared" si="23"/>
        <v>2.8583721764073147</v>
      </c>
      <c r="H54" s="24">
        <f t="shared" si="23"/>
        <v>2.6230324445872149</v>
      </c>
      <c r="I54" s="24">
        <f t="shared" si="23"/>
        <v>0.53176470588235292</v>
      </c>
      <c r="J54" s="24">
        <f t="shared" si="23"/>
        <v>1.1389540412044374</v>
      </c>
      <c r="K54" s="24">
        <f t="shared" si="23"/>
        <v>1.1079097744360902</v>
      </c>
      <c r="L54" s="24">
        <f t="shared" si="23"/>
        <v>0.54222232476581611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6.2535531552018195E-3</v>
      </c>
      <c r="D58" s="24">
        <f>(SUMIFS(KENTSELAG1,KAYNAK,A58,SÜRE,"Kısa",İL,$B$10,İLÇE,$B$11)/VLOOKUP($B$11,ABONE1,4,FALSE))</f>
        <v>7.1810730818851025E-3</v>
      </c>
      <c r="E58" s="24">
        <f>(SUMIFS(KENTSELOG1,KAYNAK,A58,SÜRE,"Kısa",İL,$B$10,İLÇE,$B$11)+SUMIFS(KENTSELAG1,KAYNAK,A58,SÜRE,"Kısa",İL,$B$10,İLÇE,$B$11))/VLOOKUP($B$11,ABONE1,5,FALSE)</f>
        <v>7.1658502449265223E-3</v>
      </c>
      <c r="F58" s="24">
        <f>(SUMIFS(KENTALTIOG1,KAYNAK,A58,SÜRE,"Kısa",İL,$B$10,İLÇE,$B$11)/VLOOKUP($B$11,ABONE1,6,FALSE))</f>
        <v>2.1604938271604937E-2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2.2486347574686796E-3</v>
      </c>
      <c r="I58" s="24">
        <f>(SUMIFS(KIRSALOG1,KAYNAK,A58,SÜRE,"Kısa",İL,$B$10,İLÇE,$B$11)/VLOOKUP($B$11,ABONE1,9,FALSE))</f>
        <v>1.5294117647058824E-2</v>
      </c>
      <c r="J58" s="24">
        <f>(SUMIFS(KIRSALAG1,KAYNAK,A58,SÜRE,"Kısa",İL,$B$10,İLÇE,$B$11)/VLOOKUP($B$11,ABONE1,10,FALSE))</f>
        <v>6.7194928684627578E-2</v>
      </c>
      <c r="K58" s="24">
        <f>(SUMIFS(KIRSALOG1,KAYNAK,A58,SÜRE,"Kısa",İL,$B$10,İLÇE,$B$11)+SUMIFS(KIRSALAG1,KAYNAK,A58,SÜRE,"Kısa",İL,$B$10,İLÇE,$B$11))/VLOOKUP($B$11,ABONE1,11,FALSE)</f>
        <v>6.4541353383458649E-2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1.4266377493732023E-2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6.2535531552018195E-3</v>
      </c>
      <c r="D60" s="24">
        <f t="shared" ref="D60:L60" si="24">SUM(D57:D59)</f>
        <v>7.1810730818851025E-3</v>
      </c>
      <c r="E60" s="24">
        <f t="shared" si="24"/>
        <v>7.1658502449265223E-3</v>
      </c>
      <c r="F60" s="24">
        <f t="shared" si="24"/>
        <v>2.1604938271604937E-2</v>
      </c>
      <c r="G60" s="24">
        <f t="shared" si="24"/>
        <v>0</v>
      </c>
      <c r="H60" s="24">
        <f t="shared" si="24"/>
        <v>2.2486347574686796E-3</v>
      </c>
      <c r="I60" s="24">
        <f t="shared" si="24"/>
        <v>1.5294117647058824E-2</v>
      </c>
      <c r="J60" s="24">
        <f t="shared" si="24"/>
        <v>6.7194928684627578E-2</v>
      </c>
      <c r="K60" s="24">
        <f t="shared" si="24"/>
        <v>6.4541353383458649E-2</v>
      </c>
      <c r="L60" s="24">
        <f t="shared" si="24"/>
        <v>1.4266377493732023E-2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83.499642660753864</v>
      </c>
      <c r="D17" s="24">
        <f t="shared" si="1"/>
        <v>81.482206850322129</v>
      </c>
      <c r="E17" s="24">
        <f t="shared" si="2"/>
        <v>81.53474444346071</v>
      </c>
      <c r="F17" s="24">
        <f t="shared" si="3"/>
        <v>17.673188478260869</v>
      </c>
      <c r="G17" s="24">
        <f t="shared" si="4"/>
        <v>47.577801818181818</v>
      </c>
      <c r="H17" s="24">
        <f t="shared" si="5"/>
        <v>46.962315369127516</v>
      </c>
      <c r="I17" s="24">
        <f t="shared" si="6"/>
        <v>75.705608653846141</v>
      </c>
      <c r="J17" s="24">
        <f t="shared" si="7"/>
        <v>88.973901774960353</v>
      </c>
      <c r="K17" s="24">
        <f t="shared" si="8"/>
        <v>88.487735309453882</v>
      </c>
      <c r="L17" s="24">
        <f t="shared" si="9"/>
        <v>80.066711786572213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0.27675534368070953</v>
      </c>
      <c r="D18" s="24">
        <f t="shared" si="1"/>
        <v>0</v>
      </c>
      <c r="E18" s="24">
        <f t="shared" si="2"/>
        <v>7.2071981522471374E-3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5.7660914690483523E-3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4.1261494905339715</v>
      </c>
      <c r="E21" s="24">
        <f t="shared" si="2"/>
        <v>4.0186972672505057</v>
      </c>
      <c r="F21" s="24">
        <f t="shared" si="3"/>
        <v>0</v>
      </c>
      <c r="G21" s="24">
        <f t="shared" si="4"/>
        <v>7.5583219049794428</v>
      </c>
      <c r="H21" s="24">
        <f t="shared" si="5"/>
        <v>7.4027591275167781</v>
      </c>
      <c r="I21" s="24">
        <f t="shared" si="6"/>
        <v>0</v>
      </c>
      <c r="J21" s="24">
        <f t="shared" si="7"/>
        <v>16.601019951237351</v>
      </c>
      <c r="K21" s="24">
        <f t="shared" si="8"/>
        <v>15.992738304169116</v>
      </c>
      <c r="L21" s="24">
        <f t="shared" si="9"/>
        <v>5.8216802660917786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0.49939363463894698</v>
      </c>
      <c r="E22" s="24">
        <f t="shared" si="2"/>
        <v>0.48638854200750642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0.38913330304896826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83.776398004434569</v>
      </c>
      <c r="D25" s="24">
        <f t="shared" ref="D25:L25" si="10">SUM(D15:D24)</f>
        <v>86.107749975495054</v>
      </c>
      <c r="E25" s="24">
        <f t="shared" si="10"/>
        <v>86.04703745087096</v>
      </c>
      <c r="F25" s="24">
        <f t="shared" si="10"/>
        <v>17.673188478260869</v>
      </c>
      <c r="G25" s="24">
        <f t="shared" si="10"/>
        <v>55.136123723161262</v>
      </c>
      <c r="H25" s="24">
        <f t="shared" si="10"/>
        <v>54.365074496644297</v>
      </c>
      <c r="I25" s="24">
        <f t="shared" si="10"/>
        <v>75.705608653846141</v>
      </c>
      <c r="J25" s="24">
        <f t="shared" si="10"/>
        <v>105.5749217261977</v>
      </c>
      <c r="K25" s="24">
        <f t="shared" si="10"/>
        <v>104.48047361362299</v>
      </c>
      <c r="L25" s="24">
        <f t="shared" si="10"/>
        <v>86.283291447181995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44.451428957871393</v>
      </c>
      <c r="D29" s="24">
        <f>(SUMIFS(KENTSELAG2,KAYNAK,A29,SEBEP,B29,SÜRE,"Uzun",BİLDİRİM,"Bildirimli",İL,$B$10,İLÇE,$B$11)/VLOOKUP($B$11,ABONE1,4,FALSE))*60</f>
        <v>105.9786635358286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104.37638563410643</v>
      </c>
      <c r="F29" s="24">
        <f>(SUMIFS(KENTALTIOG2,KAYNAK,A29,SEBEP,B29,SÜRE,"Uzun",BİLDİRİM,"Bildirimli",İL,$B$10,İLÇE,$B$11)/VLOOKUP($B$11,ABONE1,6,FALSE))*60</f>
        <v>18.001449130434782</v>
      </c>
      <c r="G29" s="24">
        <f>(SUMIFS(KENTALTIAG2,KAYNAK,A29,SEBEP,B29,SÜRE,"Uzun",BİLDİRİM,"Bildirimli",İL,$B$10,İLÇE,$B$11)/VLOOKUP($B$11,ABONE1,7,FALSE))*60</f>
        <v>30.010210141617172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29.763049959731543</v>
      </c>
      <c r="I29" s="24">
        <f>(SUMIFS(KIRSALOG2,KAYNAK,A29,SEBEP,B29,SÜRE,"Uzun",BİLDİRİM,"Bildirimli",İL,$B$10,İLÇE,$B$11)/VLOOKUP($B$11,ABONE1,9,FALSE))*60</f>
        <v>71.672008269230759</v>
      </c>
      <c r="J29" s="24">
        <f>(SUMIFS(KIRSALAG2,KAYNAK,A29,SEBEP,B29,SÜRE,"Uzun",BİLDİRİM,"Bildirimli",İL,$B$10,İLÇE,$B$11)/VLOOKUP($B$11,ABONE1,10,FALSE))*60</f>
        <v>189.48116133609653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185.16449007868465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109.83356301139513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3.0405155270542665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2.9613351304013085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17.357092284148013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16.999854590604027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3.5393519667385274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44.451428957871393</v>
      </c>
      <c r="D33" s="24">
        <f t="shared" ref="D33:L33" si="11">SUM(D28:D32)</f>
        <v>109.01917906288287</v>
      </c>
      <c r="E33" s="24">
        <f t="shared" si="11"/>
        <v>107.33772076450774</v>
      </c>
      <c r="F33" s="24">
        <f t="shared" si="11"/>
        <v>18.001449130434782</v>
      </c>
      <c r="G33" s="24">
        <f t="shared" si="11"/>
        <v>47.367302425765189</v>
      </c>
      <c r="H33" s="24">
        <f t="shared" si="11"/>
        <v>46.76290455033557</v>
      </c>
      <c r="I33" s="24">
        <f t="shared" si="11"/>
        <v>71.672008269230759</v>
      </c>
      <c r="J33" s="24">
        <f t="shared" si="11"/>
        <v>189.48116133609653</v>
      </c>
      <c r="K33" s="24">
        <f t="shared" si="11"/>
        <v>185.16449007868465</v>
      </c>
      <c r="L33" s="24">
        <f t="shared" si="11"/>
        <v>113.37291497813365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1.9623059866962307</v>
      </c>
      <c r="D38" s="24">
        <f t="shared" si="13"/>
        <v>1.7347930911821667</v>
      </c>
      <c r="E38" s="24">
        <f t="shared" si="14"/>
        <v>1.7407179289769994</v>
      </c>
      <c r="F38" s="24">
        <f t="shared" si="15"/>
        <v>0.46739130434782611</v>
      </c>
      <c r="G38" s="24">
        <f t="shared" si="16"/>
        <v>1.4010963910461398</v>
      </c>
      <c r="H38" s="24">
        <f t="shared" si="17"/>
        <v>1.3818791946308724</v>
      </c>
      <c r="I38" s="24">
        <f t="shared" si="18"/>
        <v>1.8461538461538463</v>
      </c>
      <c r="J38" s="24">
        <f t="shared" si="19"/>
        <v>2.3109837864196026</v>
      </c>
      <c r="K38" s="24">
        <f t="shared" si="20"/>
        <v>2.2939518496770406</v>
      </c>
      <c r="L38" s="24">
        <f t="shared" si="21"/>
        <v>1.7885586695411149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7.3909830007390983E-4</v>
      </c>
      <c r="D39" s="24">
        <f t="shared" si="13"/>
        <v>0</v>
      </c>
      <c r="E39" s="24">
        <f t="shared" si="14"/>
        <v>1.92474256568184E-5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1.5398829688943641E-5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5.3140192087269278E-2</v>
      </c>
      <c r="E42" s="24">
        <f t="shared" si="14"/>
        <v>5.1756327591184682E-2</v>
      </c>
      <c r="F42" s="24">
        <f t="shared" si="15"/>
        <v>0</v>
      </c>
      <c r="G42" s="24">
        <f t="shared" si="16"/>
        <v>7.4920054819552301E-2</v>
      </c>
      <c r="H42" s="24">
        <f t="shared" si="17"/>
        <v>7.3378076062639824E-2</v>
      </c>
      <c r="I42" s="24">
        <f t="shared" si="18"/>
        <v>0</v>
      </c>
      <c r="J42" s="24">
        <f t="shared" si="19"/>
        <v>0.10874070462026088</v>
      </c>
      <c r="K42" s="24">
        <f t="shared" si="20"/>
        <v>0.10475631238990017</v>
      </c>
      <c r="L42" s="24">
        <f t="shared" si="21"/>
        <v>6.0194025254080692E-2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7.944350025690685E-3</v>
      </c>
      <c r="E43" s="24">
        <f t="shared" si="14"/>
        <v>7.7374651140409969E-3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6.1903295349553435E-3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1.9630450849963046</v>
      </c>
      <c r="D46" s="24">
        <f t="shared" ref="D46:L46" si="22">SUM(D36:D45)</f>
        <v>1.7958776332951267</v>
      </c>
      <c r="E46" s="24">
        <f t="shared" si="22"/>
        <v>1.8002309691078819</v>
      </c>
      <c r="F46" s="24">
        <f t="shared" si="22"/>
        <v>0.46739130434782611</v>
      </c>
      <c r="G46" s="24">
        <f t="shared" si="22"/>
        <v>1.4760164458656921</v>
      </c>
      <c r="H46" s="24">
        <f t="shared" si="22"/>
        <v>1.4552572706935123</v>
      </c>
      <c r="I46" s="24">
        <f t="shared" si="22"/>
        <v>1.8461538461538463</v>
      </c>
      <c r="J46" s="24">
        <f t="shared" si="22"/>
        <v>2.4197244910398634</v>
      </c>
      <c r="K46" s="24">
        <f t="shared" si="22"/>
        <v>2.3987081620669408</v>
      </c>
      <c r="L46" s="24">
        <f t="shared" si="22"/>
        <v>1.8549584231598397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0.42054693274205468</v>
      </c>
      <c r="D50" s="24">
        <f>(SUMIFS(KENTSELAG1,KAYNAK,A50,SEBEP,B50,SÜRE,"Uzun",BİLDİRİM,"Bildirimli",İL,$B$10,İLÇE,$B$11)/VLOOKUP($B$11,ABONE1,4,FALSE))</f>
        <v>0.57979921742223628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0.57565200654412474</v>
      </c>
      <c r="F50" s="24">
        <f>(SUMIFS(KENTALTIOG1,KAYNAK,A50,SEBEP,B50,SÜRE,"Uzun",BİLDİRİM,"Bildirimli",İL,$B$10,İLÇE,$B$11)/VLOOKUP($B$11,ABONE1,6,FALSE))</f>
        <v>6.5217391304347824E-2</v>
      </c>
      <c r="G50" s="24">
        <f>(SUMIFS(KENTALTIAG1,KAYNAK,A50,SEBEP,B50,SÜRE,"Uzun",BİLDİRİM,"Bildirimli",İL,$B$10,İLÇE,$B$11)/VLOOKUP($B$11,ABONE1,7,FALSE))</f>
        <v>0.13544997715851986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0.13400447427293066</v>
      </c>
      <c r="I50" s="24">
        <f>(SUMIFS(KIRSALOG1,KAYNAK,A50,SEBEP,B50,SÜRE,"Uzun",BİLDİRİM,"Bildirimli",İL,$B$10,İLÇE,$B$11)/VLOOKUP($B$11,ABONE1,9,FALSE))</f>
        <v>0.32371794871794873</v>
      </c>
      <c r="J50" s="24">
        <f>(SUMIFS(KIRSALAG1,KAYNAK,A50,SEBEP,B50,SÜRE,"Uzun",BİLDİRİM,"Bildirimli",İL,$B$10,İLÇE,$B$11)/VLOOKUP($B$11,ABONE1,10,FALSE))</f>
        <v>0.7926368401804218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0.77545507927187318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0.5714505697566985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2.276589858108375E-2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2.2173034356654797E-2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4.3627227044312475E-2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4.2729306487695747E-2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2.0680628272251308E-2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0.42054693274205468</v>
      </c>
      <c r="D54" s="24">
        <f t="shared" ref="D54:L54" si="23">SUM(D49:D53)</f>
        <v>0.60256511600332008</v>
      </c>
      <c r="E54" s="24">
        <f t="shared" si="23"/>
        <v>0.59782504090077948</v>
      </c>
      <c r="F54" s="24">
        <f t="shared" si="23"/>
        <v>6.5217391304347824E-2</v>
      </c>
      <c r="G54" s="24">
        <f t="shared" si="23"/>
        <v>0.17907720420283235</v>
      </c>
      <c r="H54" s="24">
        <f t="shared" si="23"/>
        <v>0.1767337807606264</v>
      </c>
      <c r="I54" s="24">
        <f t="shared" si="23"/>
        <v>0.32371794871794873</v>
      </c>
      <c r="J54" s="24">
        <f t="shared" si="23"/>
        <v>0.7926368401804218</v>
      </c>
      <c r="K54" s="24">
        <f t="shared" si="23"/>
        <v>0.77545507927187318</v>
      </c>
      <c r="L54" s="24">
        <f t="shared" si="23"/>
        <v>0.59213119802894976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0.10347376201034737</v>
      </c>
      <c r="D58" s="24">
        <f>(SUMIFS(KENTSELAG1,KAYNAK,A58,SÜRE,"Kısa",İL,$B$10,İLÇE,$B$11)/VLOOKUP($B$11,ABONE1,4,FALSE))</f>
        <v>2.5354729062092407E-2</v>
      </c>
      <c r="E58" s="24">
        <f>(SUMIFS(KENTSELOG1,KAYNAK,A58,SÜRE,"Kısa",İL,$B$10,İLÇE,$B$11)+SUMIFS(KENTSELAG1,KAYNAK,A58,SÜRE,"Kısa",İL,$B$10,İLÇE,$B$11))/VLOOKUP($B$11,ABONE1,5,FALSE)</f>
        <v>2.7389086709652583E-2</v>
      </c>
      <c r="F58" s="24">
        <f>(SUMIFS(KENTALTIOG1,KAYNAK,A58,SÜRE,"Kısa",İL,$B$10,İLÇE,$B$11)/VLOOKUP($B$11,ABONE1,6,FALSE))</f>
        <v>3.2608695652173912E-2</v>
      </c>
      <c r="G58" s="24">
        <f>(SUMIFS(KENTALTIAG1,KAYNAK,A58,SÜRE,"Kısa",İL,$B$10,İLÇE,$B$11)/VLOOKUP($B$11,ABONE1,7,FALSE))</f>
        <v>0.48698035632708997</v>
      </c>
      <c r="H58" s="24">
        <f>(SUMIFS(KENTALTIOG1,KAYNAK,A58,SÜRE,"Kısa",İL,$B$10,İLÇE,$B$11)+SUMIFS(KENTALTIAG1,KAYNAK,A58,SÜRE,"Kısa",İL,$B$10,İLÇE,$B$11))/VLOOKUP($B$11,ABONE1,8,FALSE)</f>
        <v>0.47762863534675615</v>
      </c>
      <c r="I58" s="24">
        <f>(SUMIFS(KIRSALOG1,KAYNAK,A58,SÜRE,"Kısa",İL,$B$10,İLÇE,$B$11)/VLOOKUP($B$11,ABONE1,9,FALSE))</f>
        <v>0.12179487179487179</v>
      </c>
      <c r="J58" s="24">
        <f>(SUMIFS(KIRSALAG1,KAYNAK,A58,SÜRE,"Kısa",İL,$B$10,İLÇE,$B$11)/VLOOKUP($B$11,ABONE1,10,FALSE))</f>
        <v>0.24027794709252712</v>
      </c>
      <c r="K58" s="24">
        <f>(SUMIFS(KIRSALOG1,KAYNAK,A58,SÜRE,"Kısa",İL,$B$10,İLÇE,$B$11)+SUMIFS(KIRSALAG1,KAYNAK,A58,SÜRE,"Kısa",İL,$B$10,İLÇE,$B$11))/VLOOKUP($B$11,ABONE1,11,FALSE)</f>
        <v>0.23593658250146798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8.5725284878349239E-2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0.10347376201034737</v>
      </c>
      <c r="D60" s="24">
        <f t="shared" ref="D60:L60" si="24">SUM(D57:D59)</f>
        <v>2.5354729062092407E-2</v>
      </c>
      <c r="E60" s="24">
        <f t="shared" si="24"/>
        <v>2.7389086709652583E-2</v>
      </c>
      <c r="F60" s="24">
        <f t="shared" si="24"/>
        <v>3.2608695652173912E-2</v>
      </c>
      <c r="G60" s="24">
        <f t="shared" si="24"/>
        <v>0.48698035632708997</v>
      </c>
      <c r="H60" s="24">
        <f t="shared" si="24"/>
        <v>0.47762863534675615</v>
      </c>
      <c r="I60" s="24">
        <f t="shared" si="24"/>
        <v>0.12179487179487179</v>
      </c>
      <c r="J60" s="24">
        <f t="shared" si="24"/>
        <v>0.24027794709252712</v>
      </c>
      <c r="K60" s="24">
        <f t="shared" si="24"/>
        <v>0.23593658250146798</v>
      </c>
      <c r="L60" s="24">
        <f t="shared" si="24"/>
        <v>8.5725284878349239E-2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20.099998064516129</v>
      </c>
      <c r="G17" s="24">
        <f t="shared" si="1"/>
        <v>16.50277833775781</v>
      </c>
      <c r="H17" s="24">
        <f t="shared" si="2"/>
        <v>16.510352975139245</v>
      </c>
      <c r="I17" s="24">
        <f t="shared" si="3"/>
        <v>71.302049508196717</v>
      </c>
      <c r="J17" s="24">
        <f t="shared" si="4"/>
        <v>128.65475476173353</v>
      </c>
      <c r="K17" s="24">
        <f t="shared" si="5"/>
        <v>128.03246464781222</v>
      </c>
      <c r="L17" s="24">
        <f t="shared" si="6"/>
        <v>64.802528267734743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2.8650557075760665</v>
      </c>
      <c r="H21" s="24">
        <f t="shared" si="2"/>
        <v>2.8590227822306753</v>
      </c>
      <c r="I21" s="24">
        <f t="shared" si="3"/>
        <v>0</v>
      </c>
      <c r="J21" s="24">
        <f t="shared" si="4"/>
        <v>6.0657990091710134</v>
      </c>
      <c r="K21" s="24">
        <f t="shared" si="5"/>
        <v>5.9999836872998946</v>
      </c>
      <c r="L21" s="24">
        <f t="shared" si="6"/>
        <v>4.2191461904028351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20.099998064516129</v>
      </c>
      <c r="G25" s="24">
        <f t="shared" si="7"/>
        <v>19.367834045333876</v>
      </c>
      <c r="H25" s="24">
        <f t="shared" si="7"/>
        <v>19.369375757369919</v>
      </c>
      <c r="I25" s="24">
        <f t="shared" si="7"/>
        <v>71.302049508196717</v>
      </c>
      <c r="J25" s="24">
        <f t="shared" si="7"/>
        <v>134.72055377090453</v>
      </c>
      <c r="K25" s="24">
        <f t="shared" si="7"/>
        <v>134.03244833511212</v>
      </c>
      <c r="L25" s="24">
        <f t="shared" si="7"/>
        <v>69.021674458137582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12.770138178476618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12.743248198614317</v>
      </c>
      <c r="I29" s="24">
        <f>(SUMIFS(KIRSALOG2,KAYNAK,A29,SEBEP,B29,SÜRE,"Uzun",BİLDİRİM,"Bildirimli",İL,$B$10,İLÇE,$B$11)/VLOOKUP($B$11,ABONE1,9,FALSE))*60</f>
        <v>114.56024557377049</v>
      </c>
      <c r="J29" s="24">
        <f>(SUMIFS(KIRSALAG2,KAYNAK,A29,SEBEP,B29,SÜRE,"Uzun",BİLDİRİM,"Bildirimli",İL,$B$10,İLÇE,$B$11)/VLOOKUP($B$11,ABONE1,10,FALSE))*60</f>
        <v>119.93399417910449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119.87568776414088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59.134573411384117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3.0785310720849499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3.0720486333378618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1.7417661549718861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15.848669250561567</v>
      </c>
      <c r="H33" s="24">
        <f t="shared" si="8"/>
        <v>15.815296831952178</v>
      </c>
      <c r="I33" s="24">
        <f t="shared" si="8"/>
        <v>114.56024557377049</v>
      </c>
      <c r="J33" s="24">
        <f t="shared" si="8"/>
        <v>119.93399417910449</v>
      </c>
      <c r="K33" s="24">
        <f t="shared" si="8"/>
        <v>119.87568776414088</v>
      </c>
      <c r="L33" s="24">
        <f t="shared" si="8"/>
        <v>60.876339566356002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0.74193548387096775</v>
      </c>
      <c r="G38" s="24">
        <f t="shared" si="10"/>
        <v>0.99945544891430127</v>
      </c>
      <c r="H38" s="24">
        <f t="shared" si="11"/>
        <v>0.99891319114250776</v>
      </c>
      <c r="I38" s="24">
        <f t="shared" si="12"/>
        <v>3.0655737704918034</v>
      </c>
      <c r="J38" s="24">
        <f t="shared" si="13"/>
        <v>4.1584247437511239</v>
      </c>
      <c r="K38" s="24">
        <f t="shared" si="14"/>
        <v>4.1465670579864815</v>
      </c>
      <c r="L38" s="24">
        <f t="shared" si="15"/>
        <v>2.3619348378649003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4.0909400313116871E-2</v>
      </c>
      <c r="H42" s="24">
        <f t="shared" si="11"/>
        <v>4.082325770955033E-2</v>
      </c>
      <c r="I42" s="24">
        <f t="shared" si="12"/>
        <v>0</v>
      </c>
      <c r="J42" s="24">
        <f t="shared" si="13"/>
        <v>5.0980039561229998E-2</v>
      </c>
      <c r="K42" s="24">
        <f t="shared" si="14"/>
        <v>5.0426894343649949E-2</v>
      </c>
      <c r="L42" s="24">
        <f t="shared" si="15"/>
        <v>4.4981899406916735E-2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0.74193548387096775</v>
      </c>
      <c r="G46" s="24">
        <f t="shared" si="16"/>
        <v>1.0403648492274182</v>
      </c>
      <c r="H46" s="24">
        <f t="shared" si="16"/>
        <v>1.0397364488520582</v>
      </c>
      <c r="I46" s="24">
        <f t="shared" si="16"/>
        <v>3.0655737704918034</v>
      </c>
      <c r="J46" s="24">
        <f t="shared" si="16"/>
        <v>4.2094047833123538</v>
      </c>
      <c r="K46" s="24">
        <f t="shared" si="16"/>
        <v>4.1969939523301312</v>
      </c>
      <c r="L46" s="24">
        <f t="shared" si="16"/>
        <v>2.4069167372718172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3.3149547341910016E-2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3.3079744599918491E-2</v>
      </c>
      <c r="I50" s="24">
        <f>(SUMIFS(KIRSALOG1,KAYNAK,A50,SEBEP,B50,SÜRE,"Uzun",BİLDİRİM,"Bildirimli",İL,$B$10,İLÇE,$B$11)/VLOOKUP($B$11,ABONE1,9,FALSE))</f>
        <v>0.27049180327868855</v>
      </c>
      <c r="J50" s="24">
        <f>(SUMIFS(KIRSALAG1,KAYNAK,A50,SEBEP,B50,SÜRE,"Uzun",BİLDİRİM,"Bildirimli",İL,$B$10,İLÇE,$B$11)/VLOOKUP($B$11,ABONE1,10,FALSE))</f>
        <v>0.2820535874842654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0.28192813945215228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0.14083801894785489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2.0284527942277586E-2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2.0241814970792013E-2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1.1476546252792113E-2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5.3434075284187602E-2</v>
      </c>
      <c r="H54" s="24">
        <f t="shared" si="17"/>
        <v>5.3321559570710504E-2</v>
      </c>
      <c r="I54" s="24">
        <f t="shared" si="17"/>
        <v>0.27049180327868855</v>
      </c>
      <c r="J54" s="24">
        <f t="shared" si="17"/>
        <v>0.2820535874842654</v>
      </c>
      <c r="K54" s="24">
        <f t="shared" si="17"/>
        <v>0.28192813945215228</v>
      </c>
      <c r="L54" s="24">
        <f t="shared" si="17"/>
        <v>0.15231456520064701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0.20491803278688525</v>
      </c>
      <c r="J58" s="24">
        <f>(SUMIFS(KIRSALAG1,KAYNAK,A58,SÜRE,"Kısa",İL,$B$10,İLÇE,$B$11)/VLOOKUP($B$11,ABONE1,10,FALSE))</f>
        <v>0.13414853443625246</v>
      </c>
      <c r="K58" s="24">
        <f>(SUMIFS(KIRSALOG1,KAYNAK,A58,SÜRE,"Kısa",İL,$B$10,İLÇE,$B$11)+SUMIFS(KIRSALAG1,KAYNAK,A58,SÜRE,"Kısa",İL,$B$10,İLÇE,$B$11))/VLOOKUP($B$11,ABONE1,11,FALSE)</f>
        <v>0.13491639985770187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5.8422552568743742E-2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0.20491803278688525</v>
      </c>
      <c r="J60" s="24">
        <f t="shared" si="18"/>
        <v>0.13414853443625246</v>
      </c>
      <c r="K60" s="24">
        <f t="shared" si="18"/>
        <v>0.13491639985770187</v>
      </c>
      <c r="L60" s="24">
        <f t="shared" si="18"/>
        <v>5.8422552568743742E-2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46.240887999999991</v>
      </c>
      <c r="G17" s="24">
        <f t="shared" si="1"/>
        <v>33.919731947885872</v>
      </c>
      <c r="H17" s="24">
        <f t="shared" si="2"/>
        <v>33.993153742253305</v>
      </c>
      <c r="I17" s="24">
        <f t="shared" si="3"/>
        <v>37.844773220338986</v>
      </c>
      <c r="J17" s="24">
        <f t="shared" si="4"/>
        <v>67.427032979811585</v>
      </c>
      <c r="K17" s="24">
        <f t="shared" si="5"/>
        <v>67.117106081860967</v>
      </c>
      <c r="L17" s="24">
        <f t="shared" si="6"/>
        <v>49.636370447398228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1.6423107633282712</v>
      </c>
      <c r="H21" s="24">
        <f t="shared" si="2"/>
        <v>1.6325242300969331</v>
      </c>
      <c r="I21" s="24">
        <f t="shared" si="3"/>
        <v>0</v>
      </c>
      <c r="J21" s="24">
        <f t="shared" si="4"/>
        <v>3.642495897711977</v>
      </c>
      <c r="K21" s="24">
        <f t="shared" si="5"/>
        <v>3.6043342608541229</v>
      </c>
      <c r="L21" s="24">
        <f t="shared" si="6"/>
        <v>2.5637371269235603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2.7016209735432816E-3</v>
      </c>
      <c r="H22" s="24">
        <f t="shared" si="2"/>
        <v>2.6855220085809628E-3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1.4172493605601911E-3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46.240887999999991</v>
      </c>
      <c r="G25" s="24">
        <f t="shared" si="7"/>
        <v>35.564744332187686</v>
      </c>
      <c r="H25" s="24">
        <f t="shared" si="7"/>
        <v>35.628363494358823</v>
      </c>
      <c r="I25" s="24">
        <f t="shared" si="7"/>
        <v>37.844773220338986</v>
      </c>
      <c r="J25" s="24">
        <f t="shared" si="7"/>
        <v>71.069528877523567</v>
      </c>
      <c r="K25" s="24">
        <f t="shared" si="7"/>
        <v>70.721440342715084</v>
      </c>
      <c r="L25" s="24">
        <f t="shared" si="7"/>
        <v>52.201524823682348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64.355112000000005</v>
      </c>
      <c r="G29" s="24">
        <f>(SUMIFS(KENTALTIAG2,KAYNAK,A29,SEBEP,B29,SÜRE,"Uzun",BİLDİRİM,"Bildirimli",İL,$B$10,İLÇE,$B$11)/VLOOKUP($B$11,ABONE1,7,FALSE))*60</f>
        <v>84.658011530653027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84.537026510408396</v>
      </c>
      <c r="I29" s="24">
        <f>(SUMIFS(KIRSALOG2,KAYNAK,A29,SEBEP,B29,SÜRE,"Uzun",BİLDİRİM,"Bildirimli",İL,$B$10,İLÇE,$B$11)/VLOOKUP($B$11,ABONE1,9,FALSE))*60</f>
        <v>46.961158474576273</v>
      </c>
      <c r="J29" s="24">
        <f>(SUMIFS(KIRSALAG2,KAYNAK,A29,SEBEP,B29,SÜRE,"Uzun",BİLDİRİM,"Bildirimli",İL,$B$10,İLÇE,$B$11)/VLOOKUP($B$11,ABONE1,10,FALSE))*60</f>
        <v>56.097946681022883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56.002222539287935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71.061094725984319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64.355112000000005</v>
      </c>
      <c r="G33" s="24">
        <f t="shared" si="8"/>
        <v>84.658011530653027</v>
      </c>
      <c r="H33" s="24">
        <f t="shared" si="8"/>
        <v>84.537026510408396</v>
      </c>
      <c r="I33" s="24">
        <f t="shared" si="8"/>
        <v>46.961158474576273</v>
      </c>
      <c r="J33" s="24">
        <f t="shared" si="8"/>
        <v>56.097946681022883</v>
      </c>
      <c r="K33" s="24">
        <f t="shared" si="8"/>
        <v>56.002222539287935</v>
      </c>
      <c r="L33" s="24">
        <f t="shared" si="8"/>
        <v>71.061094725984319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1.08</v>
      </c>
      <c r="G38" s="24">
        <f t="shared" si="10"/>
        <v>0.89912876668531694</v>
      </c>
      <c r="H38" s="24">
        <f t="shared" si="11"/>
        <v>0.90020657873828058</v>
      </c>
      <c r="I38" s="24">
        <f t="shared" si="12"/>
        <v>1.576271186440678</v>
      </c>
      <c r="J38" s="24">
        <f t="shared" si="13"/>
        <v>2.9080305069537911</v>
      </c>
      <c r="K38" s="24">
        <f t="shared" si="14"/>
        <v>2.8940779543638464</v>
      </c>
      <c r="L38" s="24">
        <f t="shared" si="15"/>
        <v>1.8418382322109941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2.1101430740947967E-2</v>
      </c>
      <c r="H42" s="24">
        <f t="shared" si="11"/>
        <v>2.0975687271571588E-2</v>
      </c>
      <c r="I42" s="24">
        <f t="shared" si="12"/>
        <v>0</v>
      </c>
      <c r="J42" s="24">
        <f t="shared" si="13"/>
        <v>4.1094661283086587E-2</v>
      </c>
      <c r="K42" s="24">
        <f t="shared" si="14"/>
        <v>4.0664121459646631E-2</v>
      </c>
      <c r="L42" s="24">
        <f t="shared" si="15"/>
        <v>3.0273806029602918E-2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1.5985932379506036E-4</v>
      </c>
      <c r="H43" s="24">
        <f t="shared" si="11"/>
        <v>1.5890672175433021E-4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8.3860958530756002E-5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1.08</v>
      </c>
      <c r="G46" s="24">
        <f t="shared" si="16"/>
        <v>0.92039005675005992</v>
      </c>
      <c r="H46" s="24">
        <f t="shared" si="16"/>
        <v>0.92134117273160654</v>
      </c>
      <c r="I46" s="24">
        <f t="shared" si="16"/>
        <v>1.576271186440678</v>
      </c>
      <c r="J46" s="24">
        <f t="shared" si="16"/>
        <v>2.9491251682368778</v>
      </c>
      <c r="K46" s="24">
        <f t="shared" si="16"/>
        <v>2.9347420758234932</v>
      </c>
      <c r="L46" s="24">
        <f t="shared" si="16"/>
        <v>1.8721958991991277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1.88</v>
      </c>
      <c r="G50" s="24">
        <f>(SUMIFS(KENTALTIAG1,KAYNAK,A50,SEBEP,B50,SÜRE,"Uzun",BİLDİRİM,"Bildirimli",İL,$B$10,İLÇE,$B$11)/VLOOKUP($B$11,ABONE1,7,FALSE))</f>
        <v>2.2142914235472784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2.2122993802637851</v>
      </c>
      <c r="I50" s="24">
        <f>(SUMIFS(KIRSALOG1,KAYNAK,A50,SEBEP,B50,SÜRE,"Uzun",BİLDİRİM,"Bildirimli",İL,$B$10,İLÇE,$B$11)/VLOOKUP($B$11,ABONE1,9,FALSE))</f>
        <v>1.5932203389830508</v>
      </c>
      <c r="J50" s="24">
        <f>(SUMIFS(KIRSALAG1,KAYNAK,A50,SEBEP,B50,SÜRE,"Uzun",BİLDİRİM,"Bildirimli",İL,$B$10,İLÇE,$B$11)/VLOOKUP($B$11,ABONE1,10,FALSE))</f>
        <v>2.0877523553162853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2.0825712509988459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2.1510335863138916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1.88</v>
      </c>
      <c r="G54" s="24">
        <f t="shared" si="17"/>
        <v>2.2142914235472784</v>
      </c>
      <c r="H54" s="24">
        <f t="shared" si="17"/>
        <v>2.2122993802637851</v>
      </c>
      <c r="I54" s="24">
        <f t="shared" si="17"/>
        <v>1.5932203389830508</v>
      </c>
      <c r="J54" s="24">
        <f t="shared" si="17"/>
        <v>2.0877523553162853</v>
      </c>
      <c r="K54" s="24">
        <f t="shared" si="17"/>
        <v>2.0825712509988459</v>
      </c>
      <c r="L54" s="24">
        <f t="shared" si="17"/>
        <v>2.1510335863138916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0.90666666666666662</v>
      </c>
      <c r="G58" s="24">
        <f>(SUMIFS(KENTALTIAG1,KAYNAK,A58,SÜRE,"Kısa",İL,$B$10,İLÇE,$B$11)/VLOOKUP($B$11,ABONE1,7,FALSE))</f>
        <v>0.91263687954599948</v>
      </c>
      <c r="H58" s="24">
        <f>(SUMIFS(KENTALTIOG1,KAYNAK,A58,SÜRE,"Kısa",İL,$B$10,İLÇE,$B$11)+SUMIFS(KENTALTIAG1,KAYNAK,A58,SÜRE,"Kısa",İL,$B$10,İLÇE,$B$11))/VLOOKUP($B$11,ABONE1,8,FALSE)</f>
        <v>0.91260130303511844</v>
      </c>
      <c r="I58" s="24">
        <f>(SUMIFS(KIRSALOG1,KAYNAK,A58,SÜRE,"Kısa",İL,$B$10,İLÇE,$B$11)/VLOOKUP($B$11,ABONE1,9,FALSE))</f>
        <v>0.94067796610169496</v>
      </c>
      <c r="J58" s="24">
        <f>(SUMIFS(KIRSALAG1,KAYNAK,A58,SÜRE,"Kısa",İL,$B$10,İLÇE,$B$11)/VLOOKUP($B$11,ABONE1,10,FALSE))</f>
        <v>1.0764468371467026</v>
      </c>
      <c r="K58" s="24">
        <f>(SUMIFS(KIRSALOG1,KAYNAK,A58,SÜRE,"Kısa",İL,$B$10,İLÇE,$B$11)+SUMIFS(KIRSALAG1,KAYNAK,A58,SÜRE,"Kısa",İL,$B$10,İLÇE,$B$11))/VLOOKUP($B$11,ABONE1,11,FALSE)</f>
        <v>1.0750244162301341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0.98930772778732856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0.90666666666666662</v>
      </c>
      <c r="G60" s="24">
        <f t="shared" si="18"/>
        <v>0.91263687954599948</v>
      </c>
      <c r="H60" s="24">
        <f t="shared" si="18"/>
        <v>0.91260130303511844</v>
      </c>
      <c r="I60" s="24">
        <f t="shared" si="18"/>
        <v>0.94067796610169496</v>
      </c>
      <c r="J60" s="24">
        <f t="shared" si="18"/>
        <v>1.0764468371467026</v>
      </c>
      <c r="K60" s="24">
        <f t="shared" si="18"/>
        <v>1.0750244162301341</v>
      </c>
      <c r="L60" s="24">
        <f t="shared" si="18"/>
        <v>0.98930772778732856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177.95161497427102</v>
      </c>
      <c r="G17" s="24">
        <f t="shared" si="1"/>
        <v>48.462408417930135</v>
      </c>
      <c r="H17" s="24">
        <f t="shared" si="2"/>
        <v>56.25716395973155</v>
      </c>
      <c r="I17" s="24">
        <f t="shared" si="3"/>
        <v>271.55613400651464</v>
      </c>
      <c r="J17" s="24">
        <f t="shared" si="4"/>
        <v>376.86771691949247</v>
      </c>
      <c r="K17" s="24">
        <f t="shared" si="5"/>
        <v>372.84298693638726</v>
      </c>
      <c r="L17" s="24">
        <f t="shared" si="6"/>
        <v>149.18462017224385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5.1917692089650629</v>
      </c>
      <c r="H21" s="24">
        <f t="shared" si="2"/>
        <v>4.8792445369127524</v>
      </c>
      <c r="I21" s="24">
        <f t="shared" si="3"/>
        <v>0</v>
      </c>
      <c r="J21" s="24">
        <f t="shared" si="4"/>
        <v>6.5119768703080503</v>
      </c>
      <c r="K21" s="24">
        <f t="shared" si="5"/>
        <v>6.2631063488111538</v>
      </c>
      <c r="L21" s="24">
        <f t="shared" si="6"/>
        <v>5.2849140597744775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177.95161497427102</v>
      </c>
      <c r="G25" s="24">
        <f t="shared" si="7"/>
        <v>53.654177626895198</v>
      </c>
      <c r="H25" s="24">
        <f t="shared" si="7"/>
        <v>61.1364084966443</v>
      </c>
      <c r="I25" s="24">
        <f t="shared" si="7"/>
        <v>271.55613400651464</v>
      </c>
      <c r="J25" s="24">
        <f t="shared" si="7"/>
        <v>383.37969378980051</v>
      </c>
      <c r="K25" s="24">
        <f t="shared" si="7"/>
        <v>379.10609328519843</v>
      </c>
      <c r="L25" s="24">
        <f t="shared" si="7"/>
        <v>154.46953423201833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152.30976272727273</v>
      </c>
      <c r="G29" s="24">
        <f>(SUMIFS(KENTALTIAG2,KAYNAK,A29,SEBEP,B29,SÜRE,"Uzun",BİLDİRİM,"Bildirimli",İL,$B$10,İLÇE,$B$11)/VLOOKUP($B$11,ABONE1,7,FALSE))*60</f>
        <v>269.89827049769286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262.81989155807958</v>
      </c>
      <c r="I29" s="24">
        <f>(SUMIFS(KIRSALOG2,KAYNAK,A29,SEBEP,B29,SÜRE,"Uzun",BİLDİRİM,"Bildirimli",İL,$B$10,İLÇE,$B$11)/VLOOKUP($B$11,ABONE1,9,FALSE))*60</f>
        <v>188.72806729641695</v>
      </c>
      <c r="J29" s="24">
        <f>(SUMIFS(KIRSALAG2,KAYNAK,A29,SEBEP,B29,SÜRE,"Uzun",BİLDİRİM,"Bildirimli",İL,$B$10,İLÇE,$B$11)/VLOOKUP($B$11,ABONE1,10,FALSE))*60</f>
        <v>212.50307186124778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211.59445410929914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247.90824177352846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20.531646383639661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19.746981197560064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5.788691017771777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152.30976272727273</v>
      </c>
      <c r="G33" s="24">
        <f t="shared" si="8"/>
        <v>269.89827049769286</v>
      </c>
      <c r="H33" s="24">
        <f t="shared" si="8"/>
        <v>262.81989155807958</v>
      </c>
      <c r="I33" s="24">
        <f t="shared" si="8"/>
        <v>188.72806729641695</v>
      </c>
      <c r="J33" s="24">
        <f t="shared" si="8"/>
        <v>233.03471824488744</v>
      </c>
      <c r="K33" s="24">
        <f t="shared" si="8"/>
        <v>231.34143530685921</v>
      </c>
      <c r="L33" s="24">
        <f t="shared" si="8"/>
        <v>253.69693279130024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5.1054888507718692</v>
      </c>
      <c r="G38" s="24">
        <f t="shared" si="10"/>
        <v>0.71346956712810372</v>
      </c>
      <c r="H38" s="24">
        <f t="shared" si="11"/>
        <v>0.97785234899328854</v>
      </c>
      <c r="I38" s="24">
        <f t="shared" si="12"/>
        <v>10.312703583061889</v>
      </c>
      <c r="J38" s="24">
        <f t="shared" si="13"/>
        <v>11.692725860730002</v>
      </c>
      <c r="K38" s="24">
        <f t="shared" si="14"/>
        <v>11.639985061620814</v>
      </c>
      <c r="L38" s="24">
        <f t="shared" si="15"/>
        <v>4.1081268474254644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4.0980004394638538E-2</v>
      </c>
      <c r="H42" s="24">
        <f t="shared" si="11"/>
        <v>3.8513164687661333E-2</v>
      </c>
      <c r="I42" s="24">
        <f t="shared" si="12"/>
        <v>0</v>
      </c>
      <c r="J42" s="24">
        <f t="shared" si="13"/>
        <v>0.1154543101216671</v>
      </c>
      <c r="K42" s="24">
        <f t="shared" si="14"/>
        <v>0.11104195194821362</v>
      </c>
      <c r="L42" s="24">
        <f t="shared" si="15"/>
        <v>5.9774477247016747E-2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5.1054888507718692</v>
      </c>
      <c r="G46" s="24">
        <f t="shared" si="16"/>
        <v>0.75444957152274228</v>
      </c>
      <c r="H46" s="24">
        <f t="shared" si="16"/>
        <v>1.01636551368095</v>
      </c>
      <c r="I46" s="24">
        <f t="shared" si="16"/>
        <v>10.312703583061889</v>
      </c>
      <c r="J46" s="24">
        <f t="shared" si="16"/>
        <v>11.808180170851669</v>
      </c>
      <c r="K46" s="24">
        <f t="shared" si="16"/>
        <v>11.751027013569027</v>
      </c>
      <c r="L46" s="24">
        <f t="shared" si="16"/>
        <v>4.1679013246724814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1.0094339622641511</v>
      </c>
      <c r="G50" s="24">
        <f>(SUMIFS(KENTALTIAG1,KAYNAK,A50,SEBEP,B50,SÜRE,"Uzun",BİLDİRİM,"Bildirimli",İL,$B$10,İLÇE,$B$11)/VLOOKUP($B$11,ABONE1,7,FALSE))</f>
        <v>0.80998681608437706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0.82199277232834278</v>
      </c>
      <c r="I50" s="24">
        <f>(SUMIFS(KIRSALOG1,KAYNAK,A50,SEBEP,B50,SÜRE,"Uzun",BİLDİRİM,"Bildirimli",İL,$B$10,İLÇE,$B$11)/VLOOKUP($B$11,ABONE1,9,FALSE))</f>
        <v>1.3192182410423452</v>
      </c>
      <c r="J50" s="24">
        <f>(SUMIFS(KIRSALAG1,KAYNAK,A50,SEBEP,B50,SÜRE,"Uzun",BİLDİRİM,"Bildirimli",İL,$B$10,İLÇE,$B$11)/VLOOKUP($B$11,ABONE1,10,FALSE))</f>
        <v>1.4719130209681595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1.46607743059878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1.0115315841331241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7.6753818275951333E-2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7.3820490476783268E-2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2.1639966427033537E-2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1.0094339622641511</v>
      </c>
      <c r="G54" s="24">
        <f t="shared" si="17"/>
        <v>0.80998681608437706</v>
      </c>
      <c r="H54" s="24">
        <f t="shared" si="17"/>
        <v>0.82199277232834278</v>
      </c>
      <c r="I54" s="24">
        <f t="shared" si="17"/>
        <v>1.3192182410423452</v>
      </c>
      <c r="J54" s="24">
        <f t="shared" si="17"/>
        <v>1.5486668392441107</v>
      </c>
      <c r="K54" s="24">
        <f t="shared" si="17"/>
        <v>1.5398979210755632</v>
      </c>
      <c r="L54" s="24">
        <f t="shared" si="17"/>
        <v>1.0331715505601575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0.13979416809605488</v>
      </c>
      <c r="G58" s="24">
        <f>(SUMIFS(KENTALTIAG1,KAYNAK,A58,SÜRE,"Kısa",İL,$B$10,İLÇE,$B$11)/VLOOKUP($B$11,ABONE1,7,FALSE))</f>
        <v>0.15853658536585366</v>
      </c>
      <c r="H58" s="24">
        <f>(SUMIFS(KENTALTIOG1,KAYNAK,A58,SÜRE,"Kısa",İL,$B$10,İLÇE,$B$11)+SUMIFS(KENTALTIAG1,KAYNAK,A58,SÜRE,"Kısa",İL,$B$10,İLÇE,$B$11))/VLOOKUP($B$11,ABONE1,8,FALSE)</f>
        <v>0.1574083634486319</v>
      </c>
      <c r="I58" s="24">
        <f>(SUMIFS(KIRSALOG1,KAYNAK,A58,SÜRE,"Kısa",İL,$B$10,İLÇE,$B$11)/VLOOKUP($B$11,ABONE1,9,FALSE))</f>
        <v>6.5146579804560263E-3</v>
      </c>
      <c r="J58" s="24">
        <f>(SUMIFS(KIRSALAG1,KAYNAK,A58,SÜRE,"Kısa",İL,$B$10,İLÇE,$B$11)/VLOOKUP($B$11,ABONE1,10,FALSE))</f>
        <v>0.11144188454568987</v>
      </c>
      <c r="K58" s="24">
        <f>(SUMIFS(KIRSALOG1,KAYNAK,A58,SÜRE,"Kısa",İL,$B$10,İLÇE,$B$11)+SUMIFS(KIRSALAG1,KAYNAK,A58,SÜRE,"Kısa",İL,$B$10,İLÇE,$B$11))/VLOOKUP($B$11,ABONE1,11,FALSE)</f>
        <v>0.10743184364496453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0.14275809217968835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0.13979416809605488</v>
      </c>
      <c r="G60" s="24">
        <f t="shared" si="18"/>
        <v>0.15853658536585366</v>
      </c>
      <c r="H60" s="24">
        <f t="shared" si="18"/>
        <v>0.1574083634486319</v>
      </c>
      <c r="I60" s="24">
        <f t="shared" si="18"/>
        <v>6.5146579804560263E-3</v>
      </c>
      <c r="J60" s="24">
        <f t="shared" si="18"/>
        <v>0.11144188454568987</v>
      </c>
      <c r="K60" s="24">
        <f t="shared" si="18"/>
        <v>0.10743184364496453</v>
      </c>
      <c r="L60" s="24">
        <f t="shared" si="18"/>
        <v>0.14275809217968835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217.41769006792339</v>
      </c>
      <c r="D17" s="24">
        <f t="shared" si="1"/>
        <v>48.76224105994396</v>
      </c>
      <c r="E17" s="24">
        <f t="shared" si="2"/>
        <v>52.278602531491558</v>
      </c>
      <c r="F17" s="24">
        <f t="shared" si="3"/>
        <v>129.22715388572848</v>
      </c>
      <c r="G17" s="24">
        <f t="shared" si="4"/>
        <v>67.696476599658126</v>
      </c>
      <c r="H17" s="24">
        <f t="shared" si="5"/>
        <v>69.604283864258633</v>
      </c>
      <c r="I17" s="24">
        <f t="shared" si="6"/>
        <v>129.64461067803327</v>
      </c>
      <c r="J17" s="24">
        <f t="shared" si="7"/>
        <v>156.79213284951135</v>
      </c>
      <c r="K17" s="24">
        <f t="shared" si="8"/>
        <v>155.50187861092269</v>
      </c>
      <c r="L17" s="24">
        <f t="shared" si="9"/>
        <v>66.509704527911751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0.96082039645134465</v>
      </c>
      <c r="D18" s="24">
        <f t="shared" si="1"/>
        <v>0.928357583203829</v>
      </c>
      <c r="E18" s="24">
        <f t="shared" si="2"/>
        <v>0.92903441271887299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0.91975944885011895</v>
      </c>
      <c r="J18" s="24">
        <f t="shared" si="7"/>
        <v>0.78904376538324561</v>
      </c>
      <c r="K18" s="24">
        <f t="shared" si="8"/>
        <v>0.79525635685210305</v>
      </c>
      <c r="L18" s="24">
        <f t="shared" si="9"/>
        <v>0.78327880252096305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11.399368021216596</v>
      </c>
      <c r="E21" s="24">
        <f t="shared" si="2"/>
        <v>11.161698270576629</v>
      </c>
      <c r="F21" s="24">
        <f t="shared" si="3"/>
        <v>0</v>
      </c>
      <c r="G21" s="24">
        <f t="shared" si="4"/>
        <v>6.5090750454286459</v>
      </c>
      <c r="H21" s="24">
        <f t="shared" si="5"/>
        <v>6.3072560308294046</v>
      </c>
      <c r="I21" s="24">
        <f t="shared" si="6"/>
        <v>0</v>
      </c>
      <c r="J21" s="24">
        <f t="shared" si="7"/>
        <v>7.3654018742827745</v>
      </c>
      <c r="K21" s="24">
        <f t="shared" si="8"/>
        <v>7.0153426339891451</v>
      </c>
      <c r="L21" s="24">
        <f t="shared" si="9"/>
        <v>10.006070768674064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0.11426757554425065</v>
      </c>
      <c r="E22" s="24">
        <f t="shared" si="2"/>
        <v>0.11188516749011214</v>
      </c>
      <c r="F22" s="24">
        <f t="shared" si="3"/>
        <v>0</v>
      </c>
      <c r="G22" s="24">
        <f t="shared" si="4"/>
        <v>0.4486395145308345</v>
      </c>
      <c r="H22" s="24">
        <f t="shared" si="5"/>
        <v>0.43472909191303344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0.14443441659648432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218.37851046437473</v>
      </c>
      <c r="D25" s="24">
        <f t="shared" ref="D25:L25" si="10">SUM(D15:D24)</f>
        <v>61.204234239908637</v>
      </c>
      <c r="E25" s="24">
        <f t="shared" si="10"/>
        <v>64.481220382277172</v>
      </c>
      <c r="F25" s="24">
        <f t="shared" si="10"/>
        <v>129.22715388572848</v>
      </c>
      <c r="G25" s="24">
        <f t="shared" si="10"/>
        <v>74.654191159617611</v>
      </c>
      <c r="H25" s="24">
        <f t="shared" si="10"/>
        <v>76.346268987001068</v>
      </c>
      <c r="I25" s="24">
        <f t="shared" si="10"/>
        <v>130.5643701268834</v>
      </c>
      <c r="J25" s="24">
        <f t="shared" si="10"/>
        <v>164.94657848917737</v>
      </c>
      <c r="K25" s="24">
        <f t="shared" si="10"/>
        <v>163.31247760176393</v>
      </c>
      <c r="L25" s="24">
        <f t="shared" si="10"/>
        <v>77.443488515703265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52.951902546437481</v>
      </c>
      <c r="D28" s="24">
        <f>(SUMIFS(KENTSELAG2,KAYNAK,A28,SEBEP,B28,SÜRE,"Uzun",BİLDİRİM,"Bildirimli",İL,$B$10)/VLOOKUP($B$10,ABONE1,4,FALSE))*60</f>
        <v>64.337726319993266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64.10033895851366</v>
      </c>
      <c r="F28" s="24">
        <f>(SUMIFS(KENTALTIOG2,KAYNAK,A28,SEBEP,B28,SÜRE,"Uzun",BİLDİRİM,"Bildirimli",İL,$B$10)/VLOOKUP($B$10,ABONE1,6,FALSE))*60</f>
        <v>10.286746643581498</v>
      </c>
      <c r="G28" s="24">
        <f>(SUMIFS(KENTALTIAG2,KAYNAK,A28,SEBEP,B28,SÜRE,"Uzun",BİLDİRİM,"Bildirimli",İL,$B$10)/VLOOKUP($B$10,ABONE1,7,FALSE))*60</f>
        <v>1.9523815738571608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2.2107951478200851</v>
      </c>
      <c r="I28" s="24">
        <f>(SUMIFS(KIRSALOG2,KAYNAK,A28,SEBEP,B28,SÜRE,"Uzun",BİLDİRİM,"Bildirimli",İL,$B$10)/VLOOKUP($B$10,ABONE1,9,FALSE))*60</f>
        <v>76.353780059476605</v>
      </c>
      <c r="J28" s="24">
        <f>(SUMIFS(KIRSALAG2,KAYNAK,A28,SEBEP,B28,SÜRE,"Uzun",BİLDİRİM,"Bildirimli",İL,$B$10)/VLOOKUP($B$10,ABONE1,10,FALSE))*60</f>
        <v>41.926737000712286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43.562968769787432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53.061780231978581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237.92719596894921</v>
      </c>
      <c r="D29" s="24">
        <f>(SUMIFS(KENTSELAG2,KAYNAK,A29,SEBEP,B29,SÜRE,"Uzun",BİLDİRİM,"Bildirimli",İL,$B$10)/VLOOKUP($B$10,ABONE1,4,FALSE))*60</f>
        <v>131.75809099906581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133.97165096632861</v>
      </c>
      <c r="F29" s="24">
        <f>(SUMIFS(KENTALTIOG2,KAYNAK,A29,SEBEP,B29,SÜRE,"Uzun",BİLDİRİM,"Bildirimli",İL,$B$10)/VLOOKUP($B$10,ABONE1,6,FALSE))*60</f>
        <v>125.44208925055649</v>
      </c>
      <c r="G29" s="24">
        <f>(SUMIFS(KENTALTIAG2,KAYNAK,A29,SEBEP,B29,SÜRE,"Uzun",BİLDİRİM,"Bildirimli",İL,$B$10)/VLOOKUP($B$10,ABONE1,7,FALSE))*60</f>
        <v>210.95686175762944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208.30540867088459</v>
      </c>
      <c r="I29" s="24">
        <f>(SUMIFS(KIRSALOG2,KAYNAK,A29,SEBEP,B29,SÜRE,"Uzun",BİLDİRİM,"Bildirimli",İL,$B$10)/VLOOKUP($B$10,ABONE1,9,FALSE))*60</f>
        <v>119.34791168517049</v>
      </c>
      <c r="J29" s="24">
        <f>(SUMIFS(KIRSALAG2,KAYNAK,A29,SEBEP,B29,SÜRE,"Uzun",BİLDİRİM,"Bildirimli",İL,$B$10)/VLOOKUP($B$10,ABONE1,10,FALSE))*60</f>
        <v>196.12771966008452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192.47856626582978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151.09754214833274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4.0303775082904973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3.9463466378424625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3.9993992973597567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3.875394762222478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3.5807953446638443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3.4106090439846226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3.8751499674109948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290.87909851538666</v>
      </c>
      <c r="D33" s="24">
        <f t="shared" ref="D33:L33" si="11">SUM(D28:D32)</f>
        <v>200.12619482734956</v>
      </c>
      <c r="E33" s="24">
        <f t="shared" si="11"/>
        <v>202.01833656268474</v>
      </c>
      <c r="F33" s="24">
        <f t="shared" si="11"/>
        <v>135.728835894138</v>
      </c>
      <c r="G33" s="24">
        <f t="shared" si="11"/>
        <v>216.90864262884637</v>
      </c>
      <c r="H33" s="24">
        <f t="shared" si="11"/>
        <v>214.39159858092714</v>
      </c>
      <c r="I33" s="24">
        <f t="shared" si="11"/>
        <v>195.70169174464709</v>
      </c>
      <c r="J33" s="24">
        <f t="shared" si="11"/>
        <v>241.63525200546064</v>
      </c>
      <c r="K33" s="24">
        <f t="shared" si="11"/>
        <v>239.45214407960185</v>
      </c>
      <c r="L33" s="24">
        <f t="shared" si="11"/>
        <v>208.03447234772233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3.5523981147768229</v>
      </c>
      <c r="D38" s="24">
        <f t="shared" si="13"/>
        <v>0.90068965720804683</v>
      </c>
      <c r="E38" s="24">
        <f t="shared" si="14"/>
        <v>0.95597613332736042</v>
      </c>
      <c r="F38" s="24">
        <f t="shared" si="15"/>
        <v>3.3363838733613651</v>
      </c>
      <c r="G38" s="24">
        <f t="shared" si="16"/>
        <v>1.9090556540458401</v>
      </c>
      <c r="H38" s="24">
        <f t="shared" si="17"/>
        <v>1.9533110932167645</v>
      </c>
      <c r="I38" s="24">
        <f t="shared" si="18"/>
        <v>2.9401268834258527</v>
      </c>
      <c r="J38" s="24">
        <f t="shared" si="19"/>
        <v>4.036741719757825</v>
      </c>
      <c r="K38" s="24">
        <f t="shared" si="20"/>
        <v>3.9846223428312979</v>
      </c>
      <c r="L38" s="24">
        <f t="shared" si="21"/>
        <v>1.4421959777455644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1.5663986692542278E-2</v>
      </c>
      <c r="D39" s="24">
        <f t="shared" si="13"/>
        <v>1.4134061804974446E-2</v>
      </c>
      <c r="E39" s="24">
        <f t="shared" si="14"/>
        <v>1.4165959789656523E-2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5.1546391752577319E-3</v>
      </c>
      <c r="J39" s="24">
        <f t="shared" si="19"/>
        <v>4.4220648173796048E-3</v>
      </c>
      <c r="K39" s="24">
        <f t="shared" si="20"/>
        <v>4.4568822553897177E-3</v>
      </c>
      <c r="L39" s="24">
        <f t="shared" si="21"/>
        <v>1.1066907619968681E-2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9.3666753740870121E-2</v>
      </c>
      <c r="E42" s="24">
        <f t="shared" si="14"/>
        <v>9.1713860039797049E-2</v>
      </c>
      <c r="F42" s="24">
        <f t="shared" si="15"/>
        <v>0</v>
      </c>
      <c r="G42" s="24">
        <f t="shared" si="16"/>
        <v>7.6920032923895154E-2</v>
      </c>
      <c r="H42" s="24">
        <f t="shared" si="17"/>
        <v>7.4535066528624558E-2</v>
      </c>
      <c r="I42" s="24">
        <f t="shared" si="18"/>
        <v>0</v>
      </c>
      <c r="J42" s="24">
        <f t="shared" si="19"/>
        <v>6.9130624035455654E-2</v>
      </c>
      <c r="K42" s="24">
        <f t="shared" si="20"/>
        <v>6.5845017337554657E-2</v>
      </c>
      <c r="L42" s="24">
        <f t="shared" si="21"/>
        <v>8.6344711125279208E-2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1.4433656098219701E-3</v>
      </c>
      <c r="E43" s="24">
        <f t="shared" si="14"/>
        <v>1.4132723323762194E-3</v>
      </c>
      <c r="F43" s="24">
        <f t="shared" si="15"/>
        <v>0</v>
      </c>
      <c r="G43" s="24">
        <f t="shared" si="16"/>
        <v>5.34221856401165E-3</v>
      </c>
      <c r="H43" s="24">
        <f t="shared" si="17"/>
        <v>5.1765788565512477E-3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1.7802256029396876E-3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3.5680621014693652</v>
      </c>
      <c r="D46" s="24">
        <f t="shared" ref="D46:L46" si="22">SUM(D36:D45)</f>
        <v>1.0099338383637135</v>
      </c>
      <c r="E46" s="24">
        <f t="shared" si="22"/>
        <v>1.0632692254891902</v>
      </c>
      <c r="F46" s="24">
        <f t="shared" si="22"/>
        <v>3.3363838733613651</v>
      </c>
      <c r="G46" s="24">
        <f t="shared" si="22"/>
        <v>1.9913179055337469</v>
      </c>
      <c r="H46" s="24">
        <f t="shared" si="22"/>
        <v>2.0330227386019404</v>
      </c>
      <c r="I46" s="24">
        <f t="shared" si="22"/>
        <v>2.9452815226011104</v>
      </c>
      <c r="J46" s="24">
        <f t="shared" si="22"/>
        <v>4.1102944086106605</v>
      </c>
      <c r="K46" s="24">
        <f t="shared" si="22"/>
        <v>4.0549242424242422</v>
      </c>
      <c r="L46" s="24">
        <f t="shared" si="22"/>
        <v>1.5413878220937522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9.2944275020792902E-2</v>
      </c>
      <c r="D49" s="24">
        <f>(SUMIFS(KENTSELAG1,KAYNAK,A49,SEBEP,B49,SÜRE,"Uzun",BİLDİRİM,"Bildirimli",İL,$B$10)/VLOOKUP($B$10,ABONE1,4,FALSE))</f>
        <v>0.11292933854597886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0.11251266237097388</v>
      </c>
      <c r="F49" s="24">
        <f>(SUMIFS(KENTALTIOG1,KAYNAK,A49,SEBEP,B49,SÜRE,"Uzun",BİLDİRİM,"Bildirimli",İL,$B$10)/VLOOKUP($B$10,ABONE1,6,FALSE))</f>
        <v>1.8055899084837991E-2</v>
      </c>
      <c r="G49" s="24">
        <f>(SUMIFS(KENTALTIAG1,KAYNAK,A49,SEBEP,B49,SÜRE,"Uzun",BİLDİRİM,"Bildirimli",İL,$B$10)/VLOOKUP($B$10,ABONE1,7,FALSE))</f>
        <v>3.426934278840066E-3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3.880516890985084E-3</v>
      </c>
      <c r="I49" s="24">
        <f>(SUMIFS(KIRSALOG1,KAYNAK,A49,SEBEP,B49,SÜRE,"Uzun",BİLDİRİM,"Bildirimli",İL,$B$10)/VLOOKUP($B$10,ABONE1,9,FALSE))</f>
        <v>0.13402061855670103</v>
      </c>
      <c r="J49" s="24">
        <f>(SUMIFS(KIRSALAG1,KAYNAK,A49,SEBEP,B49,SÜRE,"Uzun",BİLDİRİM,"Bildirimli",İL,$B$10)/VLOOKUP($B$10,ABONE1,10,FALSE))</f>
        <v>7.3592259902655222E-2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7.6464269561284492E-2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9.3137138758516119E-2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0.71084003326864431</v>
      </c>
      <c r="D50" s="24">
        <f>(SUMIFS(KENTSELAG1,KAYNAK,A50,SEBEP,B50,SÜRE,"Uzun",BİLDİRİM,"Bildirimli",İL,$B$10)/VLOOKUP($B$10,ABONE1,4,FALSE))</f>
        <v>0.50456254067767348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0.5088632984157766</v>
      </c>
      <c r="F50" s="24">
        <f>(SUMIFS(KENTALTIOG1,KAYNAK,A50,SEBEP,B50,SÜRE,"Uzun",BİLDİRİM,"Bildirimli",İL,$B$10)/VLOOKUP($B$10,ABONE1,6,FALSE))</f>
        <v>0.56245362354687112</v>
      </c>
      <c r="G50" s="24">
        <f>(SUMIFS(KENTALTIAG1,KAYNAK,A50,SEBEP,B50,SÜRE,"Uzun",BİLDİRİM,"Bildirimli",İL,$B$10)/VLOOKUP($B$10,ABONE1,7,FALSE))</f>
        <v>0.80885937697859944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0.80121937190843207</v>
      </c>
      <c r="I50" s="24">
        <f>(SUMIFS(KIRSALOG1,KAYNAK,A50,SEBEP,B50,SÜRE,"Uzun",BİLDİRİM,"Bildirimli",İL,$B$10)/VLOOKUP($B$10,ABONE1,9,FALSE))</f>
        <v>0.45340999206978588</v>
      </c>
      <c r="J50" s="24">
        <f>(SUMIFS(KIRSALAG1,KAYNAK,A50,SEBEP,B50,SÜRE,"Uzun",BİLDİRİM,"Bildirimli",İL,$B$10)/VLOOKUP($B$10,ABONE1,10,FALSE))</f>
        <v>0.89412765620671919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0.87318144127845621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0.59155938285512433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1.5322108140257355E-2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1.5002651691952874E-2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1.334367481322021E-2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1.2929943632808007E-2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1.1910885995805469E-2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1.1344791195537465E-2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1.429349921489143E-2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0.80378430828943725</v>
      </c>
      <c r="D54" s="24">
        <f t="shared" ref="D54:L54" si="23">SUM(D49:D53)</f>
        <v>0.6328139873639097</v>
      </c>
      <c r="E54" s="24">
        <f t="shared" si="23"/>
        <v>0.63637861247870342</v>
      </c>
      <c r="F54" s="24">
        <f t="shared" si="23"/>
        <v>0.58050952263170907</v>
      </c>
      <c r="G54" s="24">
        <f t="shared" si="23"/>
        <v>0.82562998607065974</v>
      </c>
      <c r="H54" s="24">
        <f t="shared" si="23"/>
        <v>0.81802983243222516</v>
      </c>
      <c r="I54" s="24">
        <f t="shared" si="23"/>
        <v>0.58743061062648694</v>
      </c>
      <c r="J54" s="24">
        <f t="shared" si="23"/>
        <v>0.97963080210517983</v>
      </c>
      <c r="K54" s="24">
        <f t="shared" si="23"/>
        <v>0.96099050203527814</v>
      </c>
      <c r="L54" s="24">
        <f t="shared" si="23"/>
        <v>0.6989900208285319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9.5785971721652347E-2</v>
      </c>
      <c r="D58" s="24">
        <f>(SUMIFS(KENTSELAG1,KAYNAK,A58,SÜRE,"Kısa",İL,$B$10)/VLOOKUP($B$10,ABONE1,4,FALSE))</f>
        <v>2.797886015440175E-2</v>
      </c>
      <c r="E58" s="24">
        <f>(SUMIFS(KENTSELOG1,KAYNAK,A58,SÜRE,"Kısa",İL,$B$10)+SUMIFS(KENTSELAG1,KAYNAK,A58,SÜRE,"Kısa",İL,$B$10))/VLOOKUP($B$10,ABONE1,5,FALSE)</f>
        <v>2.9392596360462479E-2</v>
      </c>
      <c r="F58" s="24">
        <f>(SUMIFS(KENTALTIOG1,KAYNAK,A58,SÜRE,"Kısa",İL,$B$10)/VLOOKUP($B$10,ABONE1,6,FALSE))</f>
        <v>7.1976255255998017E-2</v>
      </c>
      <c r="G58" s="24">
        <f>(SUMIFS(KENTALTIAG1,KAYNAK,A58,SÜRE,"Kısa",İL,$B$10)/VLOOKUP($B$10,ABONE1,7,FALSE))</f>
        <v>0.14439818918576675</v>
      </c>
      <c r="H58" s="24">
        <f>(SUMIFS(KENTALTIOG1,KAYNAK,A58,SÜRE,"Kısa",İL,$B$10)+SUMIFS(KENTALTIAG1,KAYNAK,A58,SÜRE,"Kısa",İL,$B$10))/VLOOKUP($B$10,ABONE1,8,FALSE)</f>
        <v>0.14215268990375399</v>
      </c>
      <c r="I58" s="24">
        <f>(SUMIFS(KIRSALOG1,KAYNAK,A58,SÜRE,"Kısa",İL,$B$10)/VLOOKUP($B$10,ABONE1,9,FALSE))</f>
        <v>0.18180015860428231</v>
      </c>
      <c r="J58" s="24">
        <f>(SUMIFS(KIRSALAG1,KAYNAK,A58,SÜRE,"Kısa",İL,$B$10)/VLOOKUP($B$10,ABONE1,10,FALSE))</f>
        <v>0.24781369949744766</v>
      </c>
      <c r="K58" s="24">
        <f>(SUMIFS(KIRSALOG1,KAYNAK,A58,SÜRE,"Kısa",İL,$B$10)+SUMIFS(KIRSALAG1,KAYNAK,A58,SÜRE,"Kısa",İL,$B$10))/VLOOKUP($B$10,ABONE1,11,FALSE)</f>
        <v>0.2446762400120609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6.9833737913743602E-2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9.4453373239883524E-5</v>
      </c>
      <c r="E59" s="24">
        <f>(SUMIFS(KENTSELOG1,KAYNAK,A59,SÜRE,"Kısa",İL,$B$10)+SUMIFS(KENTSELAG1,KAYNAK,A59,SÜRE,"Kısa",İL,$B$10))/VLOOKUP($B$10,ABONE1,5,FALSE)</f>
        <v>9.2484079010304746E-5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6.8925855165238964E-5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9.5785971721652347E-2</v>
      </c>
      <c r="D60" s="24">
        <f t="shared" ref="D60:L60" si="24">SUM(D57:D59)</f>
        <v>2.8073313527641634E-2</v>
      </c>
      <c r="E60" s="24">
        <f t="shared" si="24"/>
        <v>2.9485080439472785E-2</v>
      </c>
      <c r="F60" s="24">
        <f t="shared" si="24"/>
        <v>7.1976255255998017E-2</v>
      </c>
      <c r="G60" s="24">
        <f t="shared" si="24"/>
        <v>0.14439818918576675</v>
      </c>
      <c r="H60" s="24">
        <f t="shared" si="24"/>
        <v>0.14215268990375399</v>
      </c>
      <c r="I60" s="24">
        <f t="shared" si="24"/>
        <v>0.18180015860428231</v>
      </c>
      <c r="J60" s="24">
        <f t="shared" si="24"/>
        <v>0.24781369949744766</v>
      </c>
      <c r="K60" s="24">
        <f t="shared" si="24"/>
        <v>0.2446762400120609</v>
      </c>
      <c r="L60" s="24">
        <f t="shared" si="24"/>
        <v>6.9902663768908843E-2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84.064798181818176</v>
      </c>
      <c r="G17" s="24">
        <f t="shared" si="1"/>
        <v>77.667381869105469</v>
      </c>
      <c r="H17" s="24">
        <f t="shared" si="2"/>
        <v>77.766385216657298</v>
      </c>
      <c r="I17" s="24">
        <f t="shared" si="3"/>
        <v>119.82990827067671</v>
      </c>
      <c r="J17" s="24">
        <f t="shared" si="4"/>
        <v>98.897232012802277</v>
      </c>
      <c r="K17" s="24">
        <f t="shared" si="5"/>
        <v>99.842578682512737</v>
      </c>
      <c r="L17" s="24">
        <f t="shared" si="6"/>
        <v>84.272641036506528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11.931461368962559</v>
      </c>
      <c r="H21" s="24">
        <f t="shared" si="2"/>
        <v>11.746815793472143</v>
      </c>
      <c r="I21" s="24">
        <f t="shared" si="3"/>
        <v>0</v>
      </c>
      <c r="J21" s="24">
        <f t="shared" si="4"/>
        <v>6.2429231934566136</v>
      </c>
      <c r="K21" s="24">
        <f t="shared" si="5"/>
        <v>5.9609847266553473</v>
      </c>
      <c r="L21" s="24">
        <f t="shared" si="6"/>
        <v>10.051871747736993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0.75187354958559593</v>
      </c>
      <c r="H22" s="24">
        <f t="shared" si="2"/>
        <v>0.74023791502532355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0.52338715806226999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84.064798181818176</v>
      </c>
      <c r="G25" s="24">
        <f t="shared" si="7"/>
        <v>90.350716787653624</v>
      </c>
      <c r="H25" s="24">
        <f t="shared" si="7"/>
        <v>90.253438925154754</v>
      </c>
      <c r="I25" s="24">
        <f t="shared" si="7"/>
        <v>119.82990827067671</v>
      </c>
      <c r="J25" s="24">
        <f t="shared" si="7"/>
        <v>105.1401552062589</v>
      </c>
      <c r="K25" s="24">
        <f t="shared" si="7"/>
        <v>105.80356340916808</v>
      </c>
      <c r="L25" s="24">
        <f t="shared" si="7"/>
        <v>94.847899942305787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326.31949527272724</v>
      </c>
      <c r="G29" s="24">
        <f>(SUMIFS(KENTALTIAG2,KAYNAK,A29,SEBEP,B29,SÜRE,"Uzun",BİLDİRİM,"Bildirimli",İL,$B$10,İLÇE,$B$11)/VLOOKUP($B$11,ABONE1,7,FALSE))*60</f>
        <v>529.70553012003427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526.55802536015756</v>
      </c>
      <c r="I29" s="24">
        <f>(SUMIFS(KIRSALOG2,KAYNAK,A29,SEBEP,B29,SÜRE,"Uzun",BİLDİRİM,"Bildirimli",İL,$B$10,İLÇE,$B$11)/VLOOKUP($B$11,ABONE1,9,FALSE))*60</f>
        <v>448.35877187969919</v>
      </c>
      <c r="J29" s="24">
        <f>(SUMIFS(KIRSALAG2,KAYNAK,A29,SEBEP,B29,SÜRE,"Uzun",BİLDİRİM,"Bildirimli",İL,$B$10,İLÇE,$B$11)/VLOOKUP($B$11,ABONE1,10,FALSE))*60</f>
        <v>458.62881497155047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458.16500657385393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506.98554215458074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15.249832492140612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15.013833396173327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0.70179587482219064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0.67010186757215617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10.811874841340895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326.31949527272724</v>
      </c>
      <c r="G33" s="24">
        <f t="shared" si="8"/>
        <v>544.95536261217489</v>
      </c>
      <c r="H33" s="24">
        <f t="shared" si="8"/>
        <v>541.57185875633093</v>
      </c>
      <c r="I33" s="24">
        <f t="shared" si="8"/>
        <v>448.35877187969919</v>
      </c>
      <c r="J33" s="24">
        <f t="shared" si="8"/>
        <v>459.33061084637268</v>
      </c>
      <c r="K33" s="24">
        <f t="shared" si="8"/>
        <v>458.83510844142609</v>
      </c>
      <c r="L33" s="24">
        <f t="shared" si="8"/>
        <v>517.79741699592159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2.4484848484848483</v>
      </c>
      <c r="G38" s="24">
        <f t="shared" si="10"/>
        <v>2.6710488711060303</v>
      </c>
      <c r="H38" s="24">
        <f t="shared" si="11"/>
        <v>2.6676045770024386</v>
      </c>
      <c r="I38" s="24">
        <f t="shared" si="12"/>
        <v>3.6917293233082709</v>
      </c>
      <c r="J38" s="24">
        <f t="shared" si="13"/>
        <v>3.3415125651967759</v>
      </c>
      <c r="K38" s="24">
        <f t="shared" si="14"/>
        <v>3.3573288058856821</v>
      </c>
      <c r="L38" s="24">
        <f t="shared" si="15"/>
        <v>2.8716469378958189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0.11865294846146518</v>
      </c>
      <c r="H42" s="24">
        <f t="shared" si="11"/>
        <v>0.11681673232039017</v>
      </c>
      <c r="I42" s="24">
        <f t="shared" si="12"/>
        <v>0</v>
      </c>
      <c r="J42" s="24">
        <f t="shared" si="13"/>
        <v>6.7449027975343759E-2</v>
      </c>
      <c r="K42" s="24">
        <f t="shared" si="14"/>
        <v>6.4402942840973407E-2</v>
      </c>
      <c r="L42" s="24">
        <f t="shared" si="15"/>
        <v>0.10146225007460459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2.0672573116128419E-2</v>
      </c>
      <c r="H43" s="24">
        <f t="shared" si="11"/>
        <v>2.0352654286250233E-2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1.4390397559600783E-2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2.4484848484848483</v>
      </c>
      <c r="G46" s="24">
        <f t="shared" si="16"/>
        <v>2.8103743926836242</v>
      </c>
      <c r="H46" s="24">
        <f t="shared" si="16"/>
        <v>2.8047739636090792</v>
      </c>
      <c r="I46" s="24">
        <f t="shared" si="16"/>
        <v>3.6917293233082709</v>
      </c>
      <c r="J46" s="24">
        <f t="shared" si="16"/>
        <v>3.4089615931721196</v>
      </c>
      <c r="K46" s="24">
        <f t="shared" si="16"/>
        <v>3.4217317487266556</v>
      </c>
      <c r="L46" s="24">
        <f t="shared" si="16"/>
        <v>2.9874995855300246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0.73636363636363633</v>
      </c>
      <c r="G50" s="24">
        <f>(SUMIFS(KENTALTIAG1,KAYNAK,A50,SEBEP,B50,SÜRE,"Uzun",BİLDİRİM,"Bildirimli",İL,$B$10,İLÇE,$B$11)/VLOOKUP($B$11,ABONE1,7,FALSE))</f>
        <v>1.1105077641230827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1.1047176889889327</v>
      </c>
      <c r="I50" s="24">
        <f>(SUMIFS(KIRSALOG1,KAYNAK,A50,SEBEP,B50,SÜRE,"Uzun",BİLDİRİM,"Bildirimli",İL,$B$10,İLÇE,$B$11)/VLOOKUP($B$11,ABONE1,9,FALSE))</f>
        <v>1.0200501253132832</v>
      </c>
      <c r="J50" s="24">
        <f>(SUMIFS(KIRSALAG1,KAYNAK,A50,SEBEP,B50,SÜRE,"Uzun",BİLDİRİM,"Bildirimli",İL,$B$10,İLÇE,$B$11)/VLOOKUP($B$11,ABONE1,10,FALSE))</f>
        <v>1.0904457088667614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1.0872665534804753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1.1007990981133327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4.2202534057349722E-2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4.1549427874695177E-2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3.4376481744902796E-3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3.2823995472552347E-3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3.0339202228190591E-2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0.73636363636363633</v>
      </c>
      <c r="G54" s="24">
        <f t="shared" si="17"/>
        <v>1.1527102981804325</v>
      </c>
      <c r="H54" s="24">
        <f t="shared" si="17"/>
        <v>1.146267116863628</v>
      </c>
      <c r="I54" s="24">
        <f t="shared" si="17"/>
        <v>1.0200501253132832</v>
      </c>
      <c r="J54" s="24">
        <f t="shared" si="17"/>
        <v>1.0938833570412516</v>
      </c>
      <c r="K54" s="24">
        <f t="shared" si="17"/>
        <v>1.0905489530277306</v>
      </c>
      <c r="L54" s="24">
        <f t="shared" si="17"/>
        <v>1.1311383003415232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3.0303030303030303E-3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4.6895516788595008E-5</v>
      </c>
      <c r="I58" s="24">
        <f>(SUMIFS(KIRSALOG1,KAYNAK,A58,SÜRE,"Kısa",İL,$B$10,İLÇE,$B$11)/VLOOKUP($B$11,ABONE1,9,FALSE))</f>
        <v>2.5062656641604009E-2</v>
      </c>
      <c r="J58" s="24">
        <f>(SUMIFS(KIRSALAG1,KAYNAK,A58,SÜRE,"Kısa",İL,$B$10,İLÇE,$B$11)/VLOOKUP($B$11,ABONE1,10,FALSE))</f>
        <v>5.0023707918444758E-2</v>
      </c>
      <c r="K58" s="24">
        <f>(SUMIFS(KIRSALOG1,KAYNAK,A58,SÜRE,"Kısa",İL,$B$10,İLÇE,$B$11)+SUMIFS(KIRSALAG1,KAYNAK,A58,SÜRE,"Kısa",İL,$B$10,İLÇE,$B$11))/VLOOKUP($B$11,ABONE1,11,FALSE)</f>
        <v>4.8896434634974534E-2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1.4357239961537186E-2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3.0303030303030303E-3</v>
      </c>
      <c r="G60" s="24">
        <f t="shared" si="18"/>
        <v>0</v>
      </c>
      <c r="H60" s="24">
        <f t="shared" si="18"/>
        <v>4.6895516788595008E-5</v>
      </c>
      <c r="I60" s="24">
        <f t="shared" si="18"/>
        <v>2.5062656641604009E-2</v>
      </c>
      <c r="J60" s="24">
        <f t="shared" si="18"/>
        <v>5.0023707918444758E-2</v>
      </c>
      <c r="K60" s="24">
        <f t="shared" si="18"/>
        <v>4.8896434634974534E-2</v>
      </c>
      <c r="L60" s="24">
        <f t="shared" si="18"/>
        <v>1.4357239961537186E-2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64.667824424131638</v>
      </c>
      <c r="D17" s="24">
        <f t="shared" si="1"/>
        <v>21.538521562825629</v>
      </c>
      <c r="E17" s="24">
        <f t="shared" si="2"/>
        <v>22.293303910887388</v>
      </c>
      <c r="F17" s="24">
        <v>0</v>
      </c>
      <c r="G17" s="24">
        <v>0</v>
      </c>
      <c r="H17" s="24">
        <v>0</v>
      </c>
      <c r="I17" s="24">
        <f t="shared" si="3"/>
        <v>224.67043807339451</v>
      </c>
      <c r="J17" s="24">
        <f t="shared" si="4"/>
        <v>248.91605708398859</v>
      </c>
      <c r="K17" s="24">
        <f t="shared" si="5"/>
        <v>246.65470014831709</v>
      </c>
      <c r="L17" s="24">
        <f t="shared" si="6"/>
        <v>66.26667373577132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1.846272614259598</v>
      </c>
      <c r="D18" s="24">
        <f t="shared" si="1"/>
        <v>1.4162797051927754</v>
      </c>
      <c r="E18" s="24">
        <f t="shared" si="2"/>
        <v>1.4238047759920656</v>
      </c>
      <c r="F18" s="24">
        <v>0</v>
      </c>
      <c r="G18" s="24">
        <v>0</v>
      </c>
      <c r="H18" s="24">
        <v>0</v>
      </c>
      <c r="I18" s="24">
        <f t="shared" si="3"/>
        <v>3.5468399541284406</v>
      </c>
      <c r="J18" s="24">
        <f t="shared" si="4"/>
        <v>6.272389114501415</v>
      </c>
      <c r="K18" s="24">
        <f t="shared" si="5"/>
        <v>6.0181807358813462</v>
      </c>
      <c r="L18" s="24">
        <f t="shared" si="6"/>
        <v>2.0215386590966018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6.8162174700416802</v>
      </c>
      <c r="E21" s="24">
        <f t="shared" si="2"/>
        <v>6.6969305749234813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6.3462973089021704</v>
      </c>
      <c r="K21" s="24">
        <f t="shared" si="5"/>
        <v>5.7543865216771248</v>
      </c>
      <c r="L21" s="24">
        <f t="shared" si="6"/>
        <v>6.5743044507528303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0.29180252800451545</v>
      </c>
      <c r="E22" s="24">
        <f t="shared" si="2"/>
        <v>0.28669585150742788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0.24939637360496508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66.514097038391242</v>
      </c>
      <c r="D25" s="24">
        <f t="shared" ref="D25:L25" si="7">SUM(D15:D24)</f>
        <v>30.062821266064603</v>
      </c>
      <c r="E25" s="24">
        <f t="shared" si="7"/>
        <v>30.700735113310362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228.21727802752295</v>
      </c>
      <c r="J25" s="24">
        <f t="shared" si="7"/>
        <v>261.53474350739219</v>
      </c>
      <c r="K25" s="24">
        <f t="shared" si="7"/>
        <v>258.42726740587557</v>
      </c>
      <c r="L25" s="24">
        <f t="shared" si="7"/>
        <v>75.111913219225727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465.56371111517365</v>
      </c>
      <c r="D28" s="24">
        <f>(SUMIFS(KENTSELAG2,KAYNAK,A28,SEBEP,B28,SÜRE,"Uzun",BİLDİRİM,"Bildirimli",İL,$B$10,İLÇE,$B$11)/VLOOKUP($B$11,ABONE1,4,FALSE))*60</f>
        <v>473.19109948202498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473.0576167285563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294.44072371559633</v>
      </c>
      <c r="J28" s="24">
        <f>(SUMIFS(KIRSALAG2,KAYNAK,A28,SEBEP,B28,SÜRE,"Uzun",BİLDİRİM,"Bildirimli",İL,$B$10,İLÇE,$B$11)/VLOOKUP($B$11,ABONE1,10,FALSE))*60</f>
        <v>333.29052241113561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329.66705288077577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457.07668444073363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223.76572212065813</v>
      </c>
      <c r="D29" s="24">
        <f>(SUMIFS(KENTSELAG2,KAYNAK,A29,SEBEP,B29,SÜRE,"Uzun",BİLDİRİM,"Bildirimli",İL,$B$10,İLÇE,$B$11)/VLOOKUP($B$11,ABONE1,4,FALSE))*60</f>
        <v>135.86857432658911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137.40681425161836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88.302892477064219</v>
      </c>
      <c r="J29" s="24">
        <f>(SUMIFS(KIRSALAG2,KAYNAK,A29,SEBEP,B29,SÜRE,"Uzun",BİLDİRİM,"Bildirimli",İL,$B$10,İLÇE,$B$11)/VLOOKUP($B$11,ABONE1,10,FALSE))*60</f>
        <v>228.56541101918845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215.48331074443814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151.94443577412264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2.2517781428013199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2.2123710047030469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13.966892104435358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12.664218482601257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3.5721690345384207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689.32943323583174</v>
      </c>
      <c r="D33" s="24">
        <f t="shared" ref="D33:L33" si="8">SUM(D28:D32)</f>
        <v>611.31145195141539</v>
      </c>
      <c r="E33" s="24">
        <f t="shared" si="8"/>
        <v>612.67680198487778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382.74361619266057</v>
      </c>
      <c r="J33" s="24">
        <f t="shared" si="8"/>
        <v>575.82282553475943</v>
      </c>
      <c r="K33" s="24">
        <f t="shared" si="8"/>
        <v>557.81458210781511</v>
      </c>
      <c r="L33" s="24">
        <f t="shared" si="8"/>
        <v>612.59328924939473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1.5502742230347348</v>
      </c>
      <c r="D38" s="24">
        <f t="shared" si="10"/>
        <v>0.72304836748871137</v>
      </c>
      <c r="E38" s="24">
        <f t="shared" si="11"/>
        <v>0.73752519489383483</v>
      </c>
      <c r="F38" s="24">
        <v>0</v>
      </c>
      <c r="G38" s="24">
        <v>0</v>
      </c>
      <c r="H38" s="24">
        <v>0</v>
      </c>
      <c r="I38" s="24">
        <f t="shared" si="12"/>
        <v>3.477064220183486</v>
      </c>
      <c r="J38" s="24">
        <f t="shared" si="13"/>
        <v>4.6287354513998116</v>
      </c>
      <c r="K38" s="24">
        <f t="shared" si="14"/>
        <v>4.5213205932686824</v>
      </c>
      <c r="L38" s="24">
        <f t="shared" si="15"/>
        <v>1.601606783371833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7.5563680682510667E-2</v>
      </c>
      <c r="D39" s="24">
        <f t="shared" si="10"/>
        <v>1.2905956929489405E-2</v>
      </c>
      <c r="E39" s="24">
        <f t="shared" si="11"/>
        <v>1.40024954942465E-2</v>
      </c>
      <c r="F39" s="24">
        <v>0</v>
      </c>
      <c r="G39" s="24">
        <v>0</v>
      </c>
      <c r="H39" s="24">
        <v>0</v>
      </c>
      <c r="I39" s="24">
        <f t="shared" si="12"/>
        <v>1.9877675840978593E-2</v>
      </c>
      <c r="J39" s="24">
        <f t="shared" si="13"/>
        <v>3.5152563699276503E-2</v>
      </c>
      <c r="K39" s="24">
        <f t="shared" si="14"/>
        <v>3.3727895037079292E-2</v>
      </c>
      <c r="L39" s="24">
        <f t="shared" si="15"/>
        <v>1.6568793891996697E-2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0.11721734977422717</v>
      </c>
      <c r="E42" s="24">
        <f t="shared" si="11"/>
        <v>0.11516599302541351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8.1944007549543882E-2</v>
      </c>
      <c r="K42" s="24">
        <f t="shared" si="14"/>
        <v>7.4301197946377642E-2</v>
      </c>
      <c r="L42" s="24">
        <f t="shared" si="15"/>
        <v>0.10984943363669256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3.7339353942341092E-3</v>
      </c>
      <c r="E43" s="24">
        <f t="shared" si="11"/>
        <v>3.6685898324606211E-3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3.1913018470587145E-3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1.6258379037172455</v>
      </c>
      <c r="D46" s="24">
        <f t="shared" ref="D46:L46" si="16">SUM(D36:D45)</f>
        <v>0.85690560958666195</v>
      </c>
      <c r="E46" s="24">
        <f t="shared" si="16"/>
        <v>0.8703622732459555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3.4969418960244645</v>
      </c>
      <c r="J46" s="24">
        <f t="shared" si="16"/>
        <v>4.7458320226486324</v>
      </c>
      <c r="K46" s="24">
        <f t="shared" si="16"/>
        <v>4.6293496862521391</v>
      </c>
      <c r="L46" s="24">
        <f t="shared" si="16"/>
        <v>1.731216312747581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0.81718464351005482</v>
      </c>
      <c r="D49" s="24">
        <f>(SUMIFS(KENTSELAG1,KAYNAK,A49,SEBEP,B49,SÜRE,"Uzun",BİLDİRİM,"Bildirimli",İL,$B$10,İLÇE,$B$11)/VLOOKUP($B$11,ABONE1,4,FALSE))</f>
        <v>0.83057268148662733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0.83033838475402322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0.51681957186544347</v>
      </c>
      <c r="J49" s="24">
        <f>(SUMIFS(KIRSALAG1,KAYNAK,A49,SEBEP,B49,SÜRE,"Uzun",BİLDİRİM,"Bildirimli",İL,$B$10,İLÇE,$B$11)/VLOOKUP($B$11,ABONE1,10,FALSE))</f>
        <v>0.58501100975149423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0.57865088419851685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0.80228771812640898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0.50822669104204754</v>
      </c>
      <c r="D50" s="24">
        <f>(SUMIFS(KENTSELAG1,KAYNAK,A50,SEBEP,B50,SÜRE,"Uzun",BİLDİRİM,"Bildirimli",İL,$B$10,İLÇE,$B$11)/VLOOKUP($B$11,ABONE1,4,FALSE))</f>
        <v>0.34034169850642582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0.34327976196824111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0.29663608562691129</v>
      </c>
      <c r="J50" s="24">
        <f>(SUMIFS(KIRSALAG1,KAYNAK,A50,SEBEP,B50,SÜRE,"Uzun",BİLDİRİM,"Bildirimli",İL,$B$10,İLÇE,$B$11)/VLOOKUP($B$11,ABONE1,10,FALSE))</f>
        <v>0.73183391003460208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0.69124358243011974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0.3979479186960192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7.2616359847169154E-3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7.1345540637097549E-3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3.884869455803712E-2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3.5225328009127213E-2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1.0789197814329316E-2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1.3254113345521024</v>
      </c>
      <c r="D54" s="24">
        <f t="shared" ref="D54:L54" si="17">SUM(D49:D53)</f>
        <v>1.1781760159777701</v>
      </c>
      <c r="E54" s="24">
        <f t="shared" si="17"/>
        <v>1.1807527007859742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0.81345565749235482</v>
      </c>
      <c r="J54" s="24">
        <f t="shared" si="17"/>
        <v>1.3556936143441334</v>
      </c>
      <c r="K54" s="24">
        <f t="shared" si="17"/>
        <v>1.3051197946377637</v>
      </c>
      <c r="L54" s="24">
        <f t="shared" si="17"/>
        <v>1.2110248346367576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0.2254722730042657</v>
      </c>
      <c r="D58" s="24">
        <f>(SUMIFS(KENTSELAG1,KAYNAK,A58,SÜRE,"Kısa",İL,$B$10,İLÇE,$B$11)/VLOOKUP($B$11,ABONE1,4,FALSE))</f>
        <v>1.5141976380687738E-2</v>
      </c>
      <c r="E58" s="24">
        <f>(SUMIFS(KENTSELOG1,KAYNAK,A58,SÜRE,"Kısa",İL,$B$10,İLÇE,$B$11)+SUMIFS(KENTSELAG1,KAYNAK,A58,SÜRE,"Kısa",İL,$B$10,İLÇE,$B$11))/VLOOKUP($B$11,ABONE1,5,FALSE)</f>
        <v>1.8822851902014524E-2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0.43119266055045874</v>
      </c>
      <c r="J58" s="24">
        <f>(SUMIFS(KIRSALAG1,KAYNAK,A58,SÜRE,"Kısa",İL,$B$10,İLÇE,$B$11)/VLOOKUP($B$11,ABONE1,10,FALSE))</f>
        <v>0.3721296005033029</v>
      </c>
      <c r="K58" s="24">
        <f>(SUMIFS(KIRSALOG1,KAYNAK,A58,SÜRE,"Kısa",İL,$B$10,İLÇE,$B$11)+SUMIFS(KIRSALAG1,KAYNAK,A58,SÜRE,"Kısa",İL,$B$10,İLÇE,$B$11))/VLOOKUP($B$11,ABONE1,11,FALSE)</f>
        <v>0.37763833428408444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6.5616505710018272E-2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0.2254722730042657</v>
      </c>
      <c r="D60" s="24">
        <f t="shared" ref="D60:L60" si="18">SUM(D57:D59)</f>
        <v>1.5141976380687738E-2</v>
      </c>
      <c r="E60" s="24">
        <f t="shared" si="18"/>
        <v>1.8822851902014524E-2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0.43119266055045874</v>
      </c>
      <c r="J60" s="24">
        <f t="shared" si="18"/>
        <v>0.3721296005033029</v>
      </c>
      <c r="K60" s="24">
        <f t="shared" si="18"/>
        <v>0.37763833428408444</v>
      </c>
      <c r="L60" s="24">
        <f t="shared" si="18"/>
        <v>6.5616505710018272E-2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16.543991157495256</v>
      </c>
      <c r="G17" s="24">
        <f t="shared" si="1"/>
        <v>10.525316622465894</v>
      </c>
      <c r="H17" s="24">
        <f t="shared" si="2"/>
        <v>10.720952314809104</v>
      </c>
      <c r="I17" s="24">
        <f t="shared" si="3"/>
        <v>53.229718967297757</v>
      </c>
      <c r="J17" s="24">
        <f t="shared" si="4"/>
        <v>65.69214246042047</v>
      </c>
      <c r="K17" s="24">
        <f t="shared" si="5"/>
        <v>64.818404310365651</v>
      </c>
      <c r="L17" s="24">
        <f t="shared" si="6"/>
        <v>29.079286383673477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13.481276304985338</v>
      </c>
      <c r="H21" s="24">
        <f t="shared" si="2"/>
        <v>13.043070383025968</v>
      </c>
      <c r="I21" s="24">
        <f t="shared" si="3"/>
        <v>0</v>
      </c>
      <c r="J21" s="24">
        <f t="shared" si="4"/>
        <v>4.987927139890993</v>
      </c>
      <c r="K21" s="24">
        <f t="shared" si="5"/>
        <v>4.6382245130927959</v>
      </c>
      <c r="L21" s="24">
        <f t="shared" si="6"/>
        <v>10.200174149387756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16.543991157495256</v>
      </c>
      <c r="G25" s="24">
        <f t="shared" si="7"/>
        <v>24.00659292745123</v>
      </c>
      <c r="H25" s="24">
        <f t="shared" si="7"/>
        <v>23.764022697835074</v>
      </c>
      <c r="I25" s="24">
        <f t="shared" si="7"/>
        <v>53.229718967297757</v>
      </c>
      <c r="J25" s="24">
        <f t="shared" si="7"/>
        <v>70.680069600311469</v>
      </c>
      <c r="K25" s="24">
        <f t="shared" si="7"/>
        <v>69.456628823458445</v>
      </c>
      <c r="L25" s="24">
        <f t="shared" si="7"/>
        <v>39.279460533061233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9.5505060341555978</v>
      </c>
      <c r="G29" s="24">
        <f>(SUMIFS(KENTALTIAG2,KAYNAK,A29,SEBEP,B29,SÜRE,"Uzun",BİLDİRİM,"Bildirimli",İL,$B$10,İLÇE,$B$11)/VLOOKUP($B$11,ABONE1,7,FALSE))*60</f>
        <v>75.876264384801743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73.720360193671766</v>
      </c>
      <c r="I29" s="24">
        <f>(SUMIFS(KIRSALOG2,KAYNAK,A29,SEBEP,B29,SÜRE,"Uzun",BİLDİRİM,"Bildirimli",İL,$B$10,İLÇE,$B$11)/VLOOKUP($B$11,ABONE1,9,FALSE))*60</f>
        <v>4.8970739070567992</v>
      </c>
      <c r="J29" s="24">
        <f>(SUMIFS(KIRSALAG2,KAYNAK,A29,SEBEP,B29,SÜRE,"Uzun",BİLDİRİM,"Bildirimli",İL,$B$10,İLÇE,$B$11)/VLOOKUP($B$11,ABONE1,10,FALSE))*60</f>
        <v>20.329760352971714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19.247777630022934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55.295287062857149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2.0383091062093586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1.9720543169061864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1.3050170057142856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9.5505060341555978</v>
      </c>
      <c r="G33" s="24">
        <f t="shared" si="8"/>
        <v>77.914573491011097</v>
      </c>
      <c r="H33" s="24">
        <f t="shared" si="8"/>
        <v>75.692414510577947</v>
      </c>
      <c r="I33" s="24">
        <f t="shared" si="8"/>
        <v>4.8970739070567992</v>
      </c>
      <c r="J33" s="24">
        <f t="shared" si="8"/>
        <v>20.329760352971714</v>
      </c>
      <c r="K33" s="24">
        <f t="shared" si="8"/>
        <v>19.247777630022934</v>
      </c>
      <c r="L33" s="24">
        <f t="shared" si="8"/>
        <v>56.600304068571432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0.29411764705882354</v>
      </c>
      <c r="G38" s="24">
        <f t="shared" si="10"/>
        <v>0.16836669641718729</v>
      </c>
      <c r="H38" s="24">
        <f t="shared" si="11"/>
        <v>0.17245420341701104</v>
      </c>
      <c r="I38" s="24">
        <f t="shared" si="12"/>
        <v>0.71084337349397586</v>
      </c>
      <c r="J38" s="24">
        <f t="shared" si="13"/>
        <v>0.88645211523488188</v>
      </c>
      <c r="K38" s="24">
        <f t="shared" si="14"/>
        <v>0.87414021962109323</v>
      </c>
      <c r="L38" s="24">
        <f t="shared" si="15"/>
        <v>0.41077551020408165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0.2168812954226699</v>
      </c>
      <c r="H42" s="24">
        <f t="shared" si="11"/>
        <v>0.2098316166039598</v>
      </c>
      <c r="I42" s="24">
        <f t="shared" si="12"/>
        <v>0</v>
      </c>
      <c r="J42" s="24">
        <f t="shared" si="13"/>
        <v>6.3197508434985727E-2</v>
      </c>
      <c r="K42" s="24">
        <f t="shared" si="14"/>
        <v>5.8766743091589239E-2</v>
      </c>
      <c r="L42" s="24">
        <f t="shared" si="15"/>
        <v>0.15873469387755101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0.29411764705882354</v>
      </c>
      <c r="G46" s="24">
        <f t="shared" si="16"/>
        <v>0.3852479918398572</v>
      </c>
      <c r="H46" s="24">
        <f t="shared" si="16"/>
        <v>0.38228582002097083</v>
      </c>
      <c r="I46" s="24">
        <f t="shared" si="16"/>
        <v>0.71084337349397586</v>
      </c>
      <c r="J46" s="24">
        <f t="shared" si="16"/>
        <v>0.9496496236698676</v>
      </c>
      <c r="K46" s="24">
        <f t="shared" si="16"/>
        <v>0.93290696271268247</v>
      </c>
      <c r="L46" s="24">
        <f t="shared" si="16"/>
        <v>0.56951020408163266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0.10246679316888045</v>
      </c>
      <c r="G50" s="24">
        <f>(SUMIFS(KENTALTIAG1,KAYNAK,A50,SEBEP,B50,SÜRE,"Uzun",BİLDİRİM,"Bildirimli",İL,$B$10,İLÇE,$B$11)/VLOOKUP($B$11,ABONE1,7,FALSE))</f>
        <v>0.48023715415019763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0.4679578116326405</v>
      </c>
      <c r="I50" s="24">
        <f>(SUMIFS(KIRSALOG1,KAYNAK,A50,SEBEP,B50,SÜRE,"Uzun",BİLDİRİM,"Bildirimli",İL,$B$10,İLÇE,$B$11)/VLOOKUP($B$11,ABONE1,9,FALSE))</f>
        <v>9.6385542168674704E-2</v>
      </c>
      <c r="J50" s="24">
        <f>(SUMIFS(KIRSALAG1,KAYNAK,A50,SEBEP,B50,SÜRE,"Uzun",BİLDİRİM,"Bildirimli",İL,$B$10,İLÇE,$B$11)/VLOOKUP($B$11,ABONE1,10,FALSE))</f>
        <v>0.23604983130028548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0.22625799444913719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0.38620408163265307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7.9688894555654723E-3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7.7098624560537838E-3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5.1020408163265302E-3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0.10246679316888045</v>
      </c>
      <c r="G54" s="24">
        <f t="shared" si="17"/>
        <v>0.48820604360576308</v>
      </c>
      <c r="H54" s="24">
        <f t="shared" si="17"/>
        <v>0.47566767408869426</v>
      </c>
      <c r="I54" s="24">
        <f t="shared" si="17"/>
        <v>9.6385542168674704E-2</v>
      </c>
      <c r="J54" s="24">
        <f t="shared" si="17"/>
        <v>0.23604983130028548</v>
      </c>
      <c r="K54" s="24">
        <f t="shared" si="17"/>
        <v>0.22625799444913719</v>
      </c>
      <c r="L54" s="24">
        <f t="shared" si="17"/>
        <v>0.39130612244897961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278.28927979426101</v>
      </c>
      <c r="D17" s="24">
        <f t="shared" si="1"/>
        <v>71.322582247534356</v>
      </c>
      <c r="E17" s="24">
        <f t="shared" si="2"/>
        <v>81.424254737593131</v>
      </c>
      <c r="F17" s="24">
        <v>0</v>
      </c>
      <c r="G17" s="24">
        <v>0</v>
      </c>
      <c r="H17" s="24">
        <v>0</v>
      </c>
      <c r="I17" s="24">
        <f t="shared" si="3"/>
        <v>58.218086931818192</v>
      </c>
      <c r="J17" s="24">
        <f t="shared" si="4"/>
        <v>123.47282645038165</v>
      </c>
      <c r="K17" s="24">
        <f t="shared" si="5"/>
        <v>116.90255519450798</v>
      </c>
      <c r="L17" s="24">
        <f t="shared" si="6"/>
        <v>83.148160667845389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4.2889009312398487</v>
      </c>
      <c r="D18" s="24">
        <f t="shared" si="1"/>
        <v>0.24299948992915688</v>
      </c>
      <c r="E18" s="24">
        <f t="shared" si="2"/>
        <v>0.44047266687807196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0.42102466936094973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6.5507774185303527</v>
      </c>
      <c r="E21" s="24">
        <f t="shared" si="2"/>
        <v>6.2310457475820522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4.0944338167938934</v>
      </c>
      <c r="K21" s="24">
        <f t="shared" si="5"/>
        <v>3.6821796109839817</v>
      </c>
      <c r="L21" s="24">
        <f t="shared" si="6"/>
        <v>6.1185067729224558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282.57818072550083</v>
      </c>
      <c r="D25" s="24">
        <f t="shared" ref="D25:L25" si="7">SUM(D15:D24)</f>
        <v>78.116359155993877</v>
      </c>
      <c r="E25" s="24">
        <f t="shared" si="7"/>
        <v>88.095773152053255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58.218086931818192</v>
      </c>
      <c r="J25" s="24">
        <f t="shared" si="7"/>
        <v>127.56726026717554</v>
      </c>
      <c r="K25" s="24">
        <f t="shared" si="7"/>
        <v>120.58473480549196</v>
      </c>
      <c r="L25" s="24">
        <f t="shared" si="7"/>
        <v>89.687692110128793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74.581736166756897</v>
      </c>
      <c r="D29" s="24">
        <f>(SUMIFS(KENTSELAG2,KAYNAK,A29,SEBEP,B29,SÜRE,"Uzun",BİLDİRİM,"Bildirimli",İL,$B$10,İLÇE,$B$11)/VLOOKUP($B$11,ABONE1,4,FALSE))*60</f>
        <v>112.67927812974025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110.81980558585698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58.715341022727266</v>
      </c>
      <c r="J29" s="24">
        <f>(SUMIFS(KIRSALAG2,KAYNAK,A29,SEBEP,B29,SÜRE,"Uzun",BİLDİRİM,"Bildirimli",İL,$B$10,İLÇE,$B$11)/VLOOKUP($B$11,ABONE1,10,FALSE))*60</f>
        <v>79.668352404580148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77.558667048054929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109.35124104521343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74.581736166756897</v>
      </c>
      <c r="D33" s="24">
        <f t="shared" ref="D33:L33" si="8">SUM(D28:D32)</f>
        <v>112.67927812974025</v>
      </c>
      <c r="E33" s="24">
        <f t="shared" si="8"/>
        <v>110.81980558585698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58.715341022727266</v>
      </c>
      <c r="J33" s="24">
        <f t="shared" si="8"/>
        <v>79.668352404580148</v>
      </c>
      <c r="K33" s="24">
        <f t="shared" si="8"/>
        <v>77.558667048054929</v>
      </c>
      <c r="L33" s="24">
        <f t="shared" si="8"/>
        <v>109.35124104521343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6.5690308608554409</v>
      </c>
      <c r="D38" s="24">
        <f t="shared" si="10"/>
        <v>1.954132518405334</v>
      </c>
      <c r="E38" s="24">
        <f t="shared" si="11"/>
        <v>2.1793774113418953</v>
      </c>
      <c r="F38" s="24">
        <v>0</v>
      </c>
      <c r="G38" s="24">
        <v>0</v>
      </c>
      <c r="H38" s="24">
        <v>0</v>
      </c>
      <c r="I38" s="24">
        <f t="shared" si="12"/>
        <v>1.4147727272727273</v>
      </c>
      <c r="J38" s="24">
        <f t="shared" si="13"/>
        <v>2.1723918575063612</v>
      </c>
      <c r="K38" s="24">
        <f t="shared" si="14"/>
        <v>2.0961098398169336</v>
      </c>
      <c r="L38" s="24">
        <f t="shared" si="15"/>
        <v>2.1787572619348321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2.5988088792636709E-2</v>
      </c>
      <c r="D39" s="24">
        <f t="shared" si="10"/>
        <v>1.4724267259341576E-3</v>
      </c>
      <c r="E39" s="24">
        <f t="shared" si="11"/>
        <v>2.6689921251519476E-3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2.5511492801212426E-3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9.779135991109876E-2</v>
      </c>
      <c r="E42" s="24">
        <f t="shared" si="11"/>
        <v>9.3018339411236189E-2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0.13040712468193386</v>
      </c>
      <c r="K42" s="24">
        <f t="shared" si="14"/>
        <v>0.11727688787185354</v>
      </c>
      <c r="L42" s="24">
        <f t="shared" si="15"/>
        <v>9.4089416519323066E-2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6.595018949648078</v>
      </c>
      <c r="D46" s="24">
        <f t="shared" ref="D46:L46" si="16">SUM(D36:D45)</f>
        <v>2.0533963050423667</v>
      </c>
      <c r="E46" s="24">
        <f t="shared" si="16"/>
        <v>2.2750647428782838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1.4147727272727273</v>
      </c>
      <c r="J46" s="24">
        <f t="shared" si="16"/>
        <v>2.3027989821882953</v>
      </c>
      <c r="K46" s="24">
        <f t="shared" si="16"/>
        <v>2.2133867276887873</v>
      </c>
      <c r="L46" s="24">
        <f t="shared" si="16"/>
        <v>2.2753978277342761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0.38278289117487818</v>
      </c>
      <c r="D50" s="24">
        <f>(SUMIFS(KENTSELAG1,KAYNAK,A50,SEBEP,B50,SÜRE,"Uzun",BİLDİRİM,"Bildirimli",İL,$B$10,İLÇE,$B$11)/VLOOKUP($B$11,ABONE1,4,FALSE))</f>
        <v>0.47459369356855119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0.47011257333121931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0.13068181818181818</v>
      </c>
      <c r="J50" s="24">
        <f>(SUMIFS(KIRSALAG1,KAYNAK,A50,SEBEP,B50,SÜRE,"Uzun",BİLDİRİM,"Bildirimli",İL,$B$10,İLÇE,$B$11)/VLOOKUP($B$11,ABONE1,10,FALSE))</f>
        <v>0.19147582697201018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0.18535469107551489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0.45753978277342761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0.38278289117487818</v>
      </c>
      <c r="D54" s="24">
        <f t="shared" ref="D54:L54" si="17">SUM(D49:D53)</f>
        <v>0.47459369356855119</v>
      </c>
      <c r="E54" s="24">
        <f t="shared" si="17"/>
        <v>0.47011257333121931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0.13068181818181818</v>
      </c>
      <c r="J54" s="24">
        <f t="shared" si="17"/>
        <v>0.19147582697201018</v>
      </c>
      <c r="K54" s="24">
        <f t="shared" si="17"/>
        <v>0.18535469107551489</v>
      </c>
      <c r="L54" s="24">
        <f t="shared" si="17"/>
        <v>0.45753978277342761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0.43692474282620464</v>
      </c>
      <c r="D58" s="24">
        <f>(SUMIFS(KENTSELAG1,KAYNAK,A58,SÜRE,"Kısa",İL,$B$10,İLÇE,$B$11)/VLOOKUP($B$11,ABONE1,4,FALSE))</f>
        <v>9.6235588276149461E-2</v>
      </c>
      <c r="E58" s="24">
        <f>(SUMIFS(KENTSELOG1,KAYNAK,A58,SÜRE,"Kısa",İL,$B$10,İLÇE,$B$11)+SUMIFS(KENTSELAG1,KAYNAK,A58,SÜRE,"Kısa",İL,$B$10,İLÇE,$B$11))/VLOOKUP($B$11,ABONE1,5,FALSE)</f>
        <v>0.11286401352994027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2.2900763358778626E-2</v>
      </c>
      <c r="K58" s="24">
        <f>(SUMIFS(KIRSALOG1,KAYNAK,A58,SÜRE,"Kısa",İL,$B$10,İLÇE,$B$11)+SUMIFS(KIRSALAG1,KAYNAK,A58,SÜRE,"Kısa",İL,$B$10,İLÇE,$B$11))/VLOOKUP($B$11,ABONE1,11,FALSE)</f>
        <v>2.0594965675057208E-2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0.10879009850972468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0.43692474282620464</v>
      </c>
      <c r="D60" s="24">
        <f t="shared" ref="D60:L60" si="18">SUM(D57:D59)</f>
        <v>9.6235588276149461E-2</v>
      </c>
      <c r="E60" s="24">
        <f t="shared" si="18"/>
        <v>0.11286401352994027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2.2900763358778626E-2</v>
      </c>
      <c r="K60" s="24">
        <f t="shared" si="18"/>
        <v>2.0594965675057208E-2</v>
      </c>
      <c r="L60" s="24">
        <f t="shared" si="18"/>
        <v>0.10879009850972468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75.210001090909103</v>
      </c>
      <c r="G17" s="24">
        <f t="shared" si="1"/>
        <v>49.109312647438642</v>
      </c>
      <c r="H17" s="24">
        <f t="shared" si="2"/>
        <v>49.313688767084273</v>
      </c>
      <c r="I17" s="24">
        <f t="shared" si="3"/>
        <v>83.245999200000014</v>
      </c>
      <c r="J17" s="24">
        <f t="shared" si="4"/>
        <v>124.64930675377258</v>
      </c>
      <c r="K17" s="24">
        <f t="shared" si="5"/>
        <v>123.90114434766897</v>
      </c>
      <c r="L17" s="24">
        <f t="shared" si="6"/>
        <v>82.182535652173925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13.187143056392596</v>
      </c>
      <c r="H21" s="24">
        <f t="shared" si="2"/>
        <v>13.083883821184511</v>
      </c>
      <c r="I21" s="24">
        <f t="shared" si="3"/>
        <v>0</v>
      </c>
      <c r="J21" s="24">
        <f t="shared" si="4"/>
        <v>9.710851435406699</v>
      </c>
      <c r="K21" s="24">
        <f t="shared" si="5"/>
        <v>9.5353752620166254</v>
      </c>
      <c r="L21" s="24">
        <f t="shared" si="6"/>
        <v>11.520143865265169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5.8642368575118375</v>
      </c>
      <c r="H22" s="24">
        <f t="shared" si="2"/>
        <v>5.8183181463553524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3.2543292451027228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75.210001090909103</v>
      </c>
      <c r="G25" s="24">
        <f t="shared" si="7"/>
        <v>68.160692561343083</v>
      </c>
      <c r="H25" s="24">
        <f t="shared" si="7"/>
        <v>68.215890734624139</v>
      </c>
      <c r="I25" s="24">
        <f t="shared" si="7"/>
        <v>83.245999200000014</v>
      </c>
      <c r="J25" s="24">
        <f t="shared" si="7"/>
        <v>134.36015818917929</v>
      </c>
      <c r="K25" s="24">
        <f t="shared" si="7"/>
        <v>133.4365196096856</v>
      </c>
      <c r="L25" s="24">
        <f t="shared" si="7"/>
        <v>96.957008762541818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104.73575672727272</v>
      </c>
      <c r="G29" s="24">
        <f>(SUMIFS(KENTALTIAG2,KAYNAK,A29,SEBEP,B29,SÜRE,"Uzun",BİLDİRİM,"Bildirimli",İL,$B$10,İLÇE,$B$11)/VLOOKUP($B$11,ABONE1,7,FALSE))*60</f>
        <v>172.05147555746885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171.52437354498863</v>
      </c>
      <c r="I29" s="24">
        <f>(SUMIFS(KIRSALOG2,KAYNAK,A29,SEBEP,B29,SÜRE,"Uzun",BİLDİRİM,"Bildirimli",İL,$B$10,İLÇE,$B$11)/VLOOKUP($B$11,ABONE1,9,FALSE))*60</f>
        <v>97.26600000000002</v>
      </c>
      <c r="J29" s="24">
        <f>(SUMIFS(KIRSALAG2,KAYNAK,A29,SEBEP,B29,SÜRE,"Uzun",BİLDİRİM,"Bildirimli",İL,$B$10,İLÇE,$B$11)/VLOOKUP($B$11,ABONE1,10,FALSE))*60</f>
        <v>159.20887619801255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158.08956148536325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165.6039841567129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104.73575672727272</v>
      </c>
      <c r="G33" s="24">
        <f t="shared" si="8"/>
        <v>172.05147555746885</v>
      </c>
      <c r="H33" s="24">
        <f t="shared" si="8"/>
        <v>171.52437354498863</v>
      </c>
      <c r="I33" s="24">
        <f t="shared" si="8"/>
        <v>97.26600000000002</v>
      </c>
      <c r="J33" s="24">
        <f t="shared" si="8"/>
        <v>159.20887619801255</v>
      </c>
      <c r="K33" s="24">
        <f t="shared" si="8"/>
        <v>158.08956148536325</v>
      </c>
      <c r="L33" s="24">
        <f t="shared" si="8"/>
        <v>165.6039841567129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2.5090909090909093</v>
      </c>
      <c r="G38" s="24">
        <f t="shared" si="10"/>
        <v>1.8111637250681589</v>
      </c>
      <c r="H38" s="24">
        <f t="shared" si="11"/>
        <v>1.816628701594533</v>
      </c>
      <c r="I38" s="24">
        <f t="shared" si="12"/>
        <v>2.87</v>
      </c>
      <c r="J38" s="24">
        <f t="shared" si="13"/>
        <v>4.4593301435406696</v>
      </c>
      <c r="K38" s="24">
        <f t="shared" si="14"/>
        <v>4.4306107697867727</v>
      </c>
      <c r="L38" s="24">
        <f t="shared" si="15"/>
        <v>2.9685459468068163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0.10546706844597503</v>
      </c>
      <c r="H42" s="24">
        <f t="shared" si="11"/>
        <v>0.10464123006833713</v>
      </c>
      <c r="I42" s="24">
        <f t="shared" si="12"/>
        <v>0</v>
      </c>
      <c r="J42" s="24">
        <f t="shared" si="13"/>
        <v>8.0235553919764446E-2</v>
      </c>
      <c r="K42" s="24">
        <f t="shared" si="14"/>
        <v>7.8785688471268517E-2</v>
      </c>
      <c r="L42" s="24">
        <f t="shared" si="15"/>
        <v>9.3247332377767167E-2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3.4294733821208206E-2</v>
      </c>
      <c r="H43" s="24">
        <f t="shared" si="11"/>
        <v>3.402619589977221E-2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1.9031692944736424E-2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2.5090909090909093</v>
      </c>
      <c r="G46" s="24">
        <f t="shared" si="16"/>
        <v>1.9509255273353423</v>
      </c>
      <c r="H46" s="24">
        <f t="shared" si="16"/>
        <v>1.9552961275626424</v>
      </c>
      <c r="I46" s="24">
        <f t="shared" si="16"/>
        <v>2.87</v>
      </c>
      <c r="J46" s="24">
        <f t="shared" si="16"/>
        <v>4.5395656974604339</v>
      </c>
      <c r="K46" s="24">
        <f t="shared" si="16"/>
        <v>4.509396458258041</v>
      </c>
      <c r="L46" s="24">
        <f t="shared" si="16"/>
        <v>3.0808249721293199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</v>
      </c>
      <c r="G50" s="24">
        <f>(SUMIFS(KENTALTIAG1,KAYNAK,A50,SEBEP,B50,SÜRE,"Uzun",BİLDİRİM,"Bildirimli",İL,$B$10,İLÇE,$B$11)/VLOOKUP($B$11,ABONE1,7,FALSE))</f>
        <v>0.89826373941741999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0.89436218678815493</v>
      </c>
      <c r="I50" s="24">
        <f>(SUMIFS(KIRSALOG1,KAYNAK,A50,SEBEP,B50,SÜRE,"Uzun",BİLDİRİM,"Bildirimli",İL,$B$10,İLÇE,$B$11)/VLOOKUP($B$11,ABONE1,9,FALSE))</f>
        <v>0.33</v>
      </c>
      <c r="J50" s="24">
        <f>(SUMIFS(KIRSALAG1,KAYNAK,A50,SEBEP,B50,SÜRE,"Uzun",BİLDİRİM,"Bildirimli",İL,$B$10,İLÇE,$B$11)/VLOOKUP($B$11,ABONE1,10,FALSE))</f>
        <v>0.55042326094957672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0.54644018792916516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0.74104156712852365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</v>
      </c>
      <c r="G54" s="24">
        <f t="shared" si="17"/>
        <v>0.89826373941741999</v>
      </c>
      <c r="H54" s="24">
        <f t="shared" si="17"/>
        <v>0.89436218678815493</v>
      </c>
      <c r="I54" s="24">
        <f t="shared" si="17"/>
        <v>0.33</v>
      </c>
      <c r="J54" s="24">
        <f t="shared" si="17"/>
        <v>0.55042326094957672</v>
      </c>
      <c r="K54" s="24">
        <f t="shared" si="17"/>
        <v>0.54644018792916516</v>
      </c>
      <c r="L54" s="24">
        <f t="shared" si="17"/>
        <v>0.74104156712852365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97.740620127186006</v>
      </c>
      <c r="D17" s="24">
        <f t="shared" si="1"/>
        <v>89.11156783537453</v>
      </c>
      <c r="E17" s="24">
        <f t="shared" si="2"/>
        <v>89.196605106302968</v>
      </c>
      <c r="F17" s="24">
        <v>0</v>
      </c>
      <c r="G17" s="24">
        <v>0</v>
      </c>
      <c r="H17" s="24">
        <v>0</v>
      </c>
      <c r="I17" s="24">
        <f t="shared" si="3"/>
        <v>143.41743513157891</v>
      </c>
      <c r="J17" s="24">
        <f t="shared" si="4"/>
        <v>169.60268724734038</v>
      </c>
      <c r="K17" s="24">
        <f t="shared" si="5"/>
        <v>168.3431434746835</v>
      </c>
      <c r="L17" s="24">
        <f t="shared" si="6"/>
        <v>93.829554701957079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3.5493000835469477</v>
      </c>
      <c r="E21" s="24">
        <f t="shared" si="2"/>
        <v>3.5143225700722263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26.13347184175532</v>
      </c>
      <c r="K21" s="24">
        <f t="shared" si="5"/>
        <v>24.876418765822788</v>
      </c>
      <c r="L21" s="24">
        <f t="shared" si="6"/>
        <v>4.5220438291011691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5.9877945504604579E-3</v>
      </c>
      <c r="E22" s="24">
        <f t="shared" si="2"/>
        <v>5.9287862503329307E-3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5.6491056473644136E-3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97.740620127186006</v>
      </c>
      <c r="D25" s="24">
        <f t="shared" ref="D25:L25" si="7">SUM(D15:D24)</f>
        <v>92.666855713471946</v>
      </c>
      <c r="E25" s="24">
        <f t="shared" si="7"/>
        <v>92.716856462625529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143.41743513157891</v>
      </c>
      <c r="J25" s="24">
        <f t="shared" si="7"/>
        <v>195.73615908909571</v>
      </c>
      <c r="K25" s="24">
        <f t="shared" si="7"/>
        <v>193.21956224050629</v>
      </c>
      <c r="L25" s="24">
        <f t="shared" si="7"/>
        <v>98.357247636705608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76.233253736089026</v>
      </c>
      <c r="D29" s="24">
        <f>(SUMIFS(KENTSELAG2,KAYNAK,A29,SEBEP,B29,SÜRE,"Uzun",BİLDİRİM,"Bildirimli",İL,$B$10,İLÇE,$B$11)/VLOOKUP($B$11,ABONE1,4,FALSE))*60</f>
        <v>355.08340951106049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352.33540712989804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154.96929828947367</v>
      </c>
      <c r="J29" s="24">
        <f>(SUMIFS(KIRSALAG2,KAYNAK,A29,SEBEP,B29,SÜRE,"Uzun",BİLDİRİM,"Bildirimli",İL,$B$10,İLÇE,$B$11)/VLOOKUP($B$11,ABONE1,10,FALSE))*60</f>
        <v>107.02650708111702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109.33261602531644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341.36798404944244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4.0016572249121811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3.962221838720291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3.7753106319136553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76.233253736089026</v>
      </c>
      <c r="D33" s="24">
        <f t="shared" ref="D33:L33" si="8">SUM(D28:D32)</f>
        <v>359.0850667359727</v>
      </c>
      <c r="E33" s="24">
        <f t="shared" si="8"/>
        <v>356.29762896861831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154.96929828947367</v>
      </c>
      <c r="J33" s="24">
        <f t="shared" si="8"/>
        <v>107.02650708111702</v>
      </c>
      <c r="K33" s="24">
        <f t="shared" si="8"/>
        <v>109.33261602531644</v>
      </c>
      <c r="L33" s="24">
        <f t="shared" si="8"/>
        <v>345.14329468135611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2.1367249602543721</v>
      </c>
      <c r="D38" s="24">
        <f t="shared" si="10"/>
        <v>1.4584005822969082</v>
      </c>
      <c r="E38" s="24">
        <f t="shared" si="11"/>
        <v>1.4650853087251476</v>
      </c>
      <c r="F38" s="24">
        <v>0</v>
      </c>
      <c r="G38" s="24">
        <v>0</v>
      </c>
      <c r="H38" s="24">
        <v>0</v>
      </c>
      <c r="I38" s="24">
        <f t="shared" si="12"/>
        <v>3.9605263157894739</v>
      </c>
      <c r="J38" s="24">
        <f t="shared" si="13"/>
        <v>2.4690824468085109</v>
      </c>
      <c r="K38" s="24">
        <f t="shared" si="14"/>
        <v>2.5408227848101266</v>
      </c>
      <c r="L38" s="24">
        <f t="shared" si="15"/>
        <v>1.5558989057578336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3.76119497452451E-2</v>
      </c>
      <c r="E42" s="24">
        <f t="shared" si="11"/>
        <v>3.7241292869788646E-2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0.19082446808510639</v>
      </c>
      <c r="K42" s="24">
        <f t="shared" si="14"/>
        <v>0.18164556962025316</v>
      </c>
      <c r="L42" s="24">
        <f t="shared" si="15"/>
        <v>4.4053323779240747E-2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7.9116427735054901E-5</v>
      </c>
      <c r="E43" s="24">
        <f t="shared" si="11"/>
        <v>7.8336754038259664E-5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7.4641348321316078E-5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2.1367249602543721</v>
      </c>
      <c r="D46" s="24">
        <f t="shared" ref="D46:L46" si="16">SUM(D36:D45)</f>
        <v>1.4960916484698883</v>
      </c>
      <c r="E46" s="24">
        <f t="shared" si="16"/>
        <v>1.5024049383489746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3.9605263157894739</v>
      </c>
      <c r="J46" s="24">
        <f t="shared" si="16"/>
        <v>2.6599069148936172</v>
      </c>
      <c r="K46" s="24">
        <f t="shared" si="16"/>
        <v>2.7224683544303798</v>
      </c>
      <c r="L46" s="24">
        <f t="shared" si="16"/>
        <v>1.6000268708853955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0.2559618441971383</v>
      </c>
      <c r="D50" s="24">
        <f>(SUMIFS(KENTSELAG1,KAYNAK,A50,SEBEP,B50,SÜRE,"Uzun",BİLDİRİM,"Bildirimli",İL,$B$10,İLÇE,$B$11)/VLOOKUP($B$11,ABONE1,4,FALSE))</f>
        <v>1.3769264850153486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1.3658796434110956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0.45394736842105265</v>
      </c>
      <c r="J50" s="24">
        <f>(SUMIFS(KIRSALAG1,KAYNAK,A50,SEBEP,B50,SÜRE,"Uzun",BİLDİRİM,"Bildirimli",İL,$B$10,İLÇE,$B$11)/VLOOKUP($B$11,ABONE1,10,FALSE))</f>
        <v>0.42686170212765956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0.42816455696202532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1.3228536880290205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8.2439317699927218E-3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8.1626897707866575E-3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7.7776284950811349E-3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0.2559618441971383</v>
      </c>
      <c r="D54" s="24">
        <f t="shared" ref="D54:L54" si="17">SUM(D49:D53)</f>
        <v>1.3851704167853414</v>
      </c>
      <c r="E54" s="24">
        <f t="shared" si="17"/>
        <v>1.3740423331818823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0.45394736842105265</v>
      </c>
      <c r="J54" s="24">
        <f t="shared" si="17"/>
        <v>0.42686170212765956</v>
      </c>
      <c r="K54" s="24">
        <f t="shared" si="17"/>
        <v>0.42816455696202532</v>
      </c>
      <c r="L54" s="24">
        <f t="shared" si="17"/>
        <v>1.3306313165241017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4.7694753577106515E-3</v>
      </c>
      <c r="D58" s="24">
        <f>(SUMIFS(KENTSELAG1,KAYNAK,A58,SÜRE,"Kısa",İL,$B$10,İLÇE,$B$11)/VLOOKUP($B$11,ABONE1,4,FALSE))</f>
        <v>9.7297382828570519E-2</v>
      </c>
      <c r="E58" s="24">
        <f>(SUMIFS(KENTSELOG1,KAYNAK,A58,SÜRE,"Kısa",İL,$B$10,İLÇE,$B$11)+SUMIFS(KENTSELAG1,KAYNAK,A58,SÜRE,"Kısa",İL,$B$10,İLÇE,$B$11))/VLOOKUP($B$11,ABONE1,5,FALSE)</f>
        <v>9.6385542168674704E-2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9.1838714974547306E-2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4.7694753577106515E-3</v>
      </c>
      <c r="D60" s="24">
        <f t="shared" ref="D60:L60" si="18">SUM(D57:D59)</f>
        <v>9.7297382828570519E-2</v>
      </c>
      <c r="E60" s="24">
        <f t="shared" si="18"/>
        <v>9.6385542168674704E-2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9.1838714974547306E-2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174.00677056653484</v>
      </c>
      <c r="D17" s="24">
        <f t="shared" si="1"/>
        <v>37.938635800860169</v>
      </c>
      <c r="E17" s="24">
        <f t="shared" si="2"/>
        <v>40.961693552611024</v>
      </c>
      <c r="F17" s="24">
        <v>0</v>
      </c>
      <c r="G17" s="24">
        <v>0</v>
      </c>
      <c r="H17" s="24">
        <v>0</v>
      </c>
      <c r="I17" s="24">
        <f t="shared" si="3"/>
        <v>124.79557406250001</v>
      </c>
      <c r="J17" s="24">
        <f t="shared" si="4"/>
        <v>109.93525976978417</v>
      </c>
      <c r="K17" s="24">
        <f t="shared" si="5"/>
        <v>110.37781915309446</v>
      </c>
      <c r="L17" s="24">
        <f t="shared" si="6"/>
        <v>48.619394337567002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15.996737217271559</v>
      </c>
      <c r="E21" s="24">
        <f t="shared" si="2"/>
        <v>15.641333944266648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15.320097415636919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174.00677056653484</v>
      </c>
      <c r="D25" s="24">
        <f t="shared" ref="D25:L25" si="7">SUM(D15:D24)</f>
        <v>53.935373018131727</v>
      </c>
      <c r="E25" s="24">
        <f t="shared" si="7"/>
        <v>56.603027496877672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124.79557406250001</v>
      </c>
      <c r="J25" s="24">
        <f t="shared" si="7"/>
        <v>109.93525976978417</v>
      </c>
      <c r="K25" s="24">
        <f t="shared" si="7"/>
        <v>110.37781915309446</v>
      </c>
      <c r="L25" s="24">
        <f t="shared" si="7"/>
        <v>63.939491753203924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121.47100719367589</v>
      </c>
      <c r="D29" s="24">
        <f>(SUMIFS(KENTSELAG2,KAYNAK,A29,SEBEP,B29,SÜRE,"Uzun",BİLDİRİM,"Bildirimli",İL,$B$10,İLÇE,$B$11)/VLOOKUP($B$11,ABONE1,4,FALSE))*60</f>
        <v>71.79294953847382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72.89665862910779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243.07786499999997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7.2391732712889718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71.648795037128352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16.03337940246081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15.677162041409726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15.355189687204335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121.47100719367589</v>
      </c>
      <c r="D33" s="24">
        <f t="shared" ref="D33:L33" si="8">SUM(D28:D32)</f>
        <v>87.82632894093463</v>
      </c>
      <c r="E33" s="24">
        <f t="shared" si="8"/>
        <v>88.57382067051752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243.07786499999997</v>
      </c>
      <c r="J33" s="24">
        <f t="shared" si="8"/>
        <v>0</v>
      </c>
      <c r="K33" s="24">
        <f t="shared" si="8"/>
        <v>7.2391732712889718</v>
      </c>
      <c r="L33" s="24">
        <f t="shared" si="8"/>
        <v>87.003984724332682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3.1862099253403602</v>
      </c>
      <c r="D38" s="24">
        <f t="shared" si="10"/>
        <v>0.43050164153635828</v>
      </c>
      <c r="E38" s="24">
        <f t="shared" si="11"/>
        <v>0.49172586058855672</v>
      </c>
      <c r="F38" s="24">
        <v>0</v>
      </c>
      <c r="G38" s="24">
        <v>0</v>
      </c>
      <c r="H38" s="24">
        <v>0</v>
      </c>
      <c r="I38" s="24">
        <f t="shared" si="12"/>
        <v>5.03125</v>
      </c>
      <c r="J38" s="24">
        <f t="shared" si="13"/>
        <v>1.1788968824940047</v>
      </c>
      <c r="K38" s="24">
        <f t="shared" si="14"/>
        <v>1.2936249418334109</v>
      </c>
      <c r="L38" s="24">
        <f t="shared" si="15"/>
        <v>0.68062922293261463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0.11921844907245711</v>
      </c>
      <c r="E42" s="24">
        <f t="shared" si="11"/>
        <v>0.11656974475060494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0.11417567399676978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3.1862099253403602</v>
      </c>
      <c r="D46" s="24">
        <f t="shared" ref="D46:L46" si="16">SUM(D36:D45)</f>
        <v>0.54972009060881544</v>
      </c>
      <c r="E46" s="24">
        <f t="shared" si="16"/>
        <v>0.60829560533916172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5.03125</v>
      </c>
      <c r="J46" s="24">
        <f t="shared" si="16"/>
        <v>1.1788968824940047</v>
      </c>
      <c r="K46" s="24">
        <f t="shared" si="16"/>
        <v>1.2936249418334109</v>
      </c>
      <c r="L46" s="24">
        <f t="shared" si="16"/>
        <v>0.79480489692938439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0.49714536671058412</v>
      </c>
      <c r="D50" s="24">
        <f>(SUMIFS(KENTSELAG1,KAYNAK,A50,SEBEP,B50,SÜRE,"Uzun",BİLDİRİM,"Bildirimli",İL,$B$10,İLÇE,$B$11)/VLOOKUP($B$11,ABONE1,4,FALSE))</f>
        <v>0.26649768987436506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0.2716220435563188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0.609375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1.8147975802698928E-2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0.26666475529688349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4.8577501471894304E-2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4.7498243696823039E-2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4.6522740521995086E-2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0.49714536671058412</v>
      </c>
      <c r="D54" s="24">
        <f t="shared" ref="D54:L54" si="17">SUM(D49:D53)</f>
        <v>0.31507519134625939</v>
      </c>
      <c r="E54" s="24">
        <f t="shared" si="17"/>
        <v>0.31912028725314184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0.609375</v>
      </c>
      <c r="J54" s="24">
        <f t="shared" si="17"/>
        <v>0</v>
      </c>
      <c r="K54" s="24">
        <f t="shared" si="17"/>
        <v>1.8147975802698928E-2</v>
      </c>
      <c r="L54" s="24">
        <f t="shared" si="17"/>
        <v>0.31318749581887856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2.2397891963109356E-2</v>
      </c>
      <c r="D58" s="24">
        <f>(SUMIFS(KENTSELAG1,KAYNAK,A58,SÜRE,"Kısa",İL,$B$10,İLÇE,$B$11)/VLOOKUP($B$11,ABONE1,4,FALSE))</f>
        <v>3.4537126662741613E-2</v>
      </c>
      <c r="E58" s="24">
        <f>(SUMIFS(KENTSELOG1,KAYNAK,A58,SÜRE,"Kısa",İL,$B$10,İLÇE,$B$11)+SUMIFS(KENTSELAG1,KAYNAK,A58,SÜRE,"Kısa",İL,$B$10,İLÇE,$B$11))/VLOOKUP($B$11,ABONE1,5,FALSE)</f>
        <v>3.4267426430411363E-2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3.3563653392203525E-2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2.2397891963109356E-2</v>
      </c>
      <c r="D60" s="24">
        <f t="shared" ref="D60:L60" si="18">SUM(D57:D59)</f>
        <v>3.4537126662741613E-2</v>
      </c>
      <c r="E60" s="24">
        <f t="shared" si="18"/>
        <v>3.4267426430411363E-2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3.3563653392203525E-2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22.753041459854014</v>
      </c>
      <c r="G17" s="24">
        <f t="shared" si="1"/>
        <v>9.4872120605459944</v>
      </c>
      <c r="H17" s="24">
        <f t="shared" si="2"/>
        <v>9.9609093570807978</v>
      </c>
      <c r="I17" s="24">
        <f t="shared" si="3"/>
        <v>0</v>
      </c>
      <c r="J17" s="24">
        <f t="shared" si="4"/>
        <v>0</v>
      </c>
      <c r="K17" s="24">
        <f t="shared" si="5"/>
        <v>0</v>
      </c>
      <c r="L17" s="24">
        <f t="shared" si="6"/>
        <v>9.5100707699619775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4.912142238039463</v>
      </c>
      <c r="H21" s="24">
        <f t="shared" si="2"/>
        <v>4.736739070373587</v>
      </c>
      <c r="I21" s="24">
        <f t="shared" si="3"/>
        <v>0</v>
      </c>
      <c r="J21" s="24">
        <f t="shared" si="4"/>
        <v>35.171868047808765</v>
      </c>
      <c r="K21" s="24">
        <f t="shared" si="5"/>
        <v>23.774162154398564</v>
      </c>
      <c r="L21" s="24">
        <f t="shared" si="6"/>
        <v>6.4215673859315574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22.753041459854014</v>
      </c>
      <c r="G25" s="24">
        <f t="shared" si="7"/>
        <v>14.399354298585457</v>
      </c>
      <c r="H25" s="24">
        <f t="shared" si="7"/>
        <v>14.697648427454386</v>
      </c>
      <c r="I25" s="24">
        <f t="shared" si="7"/>
        <v>0</v>
      </c>
      <c r="J25" s="24">
        <f t="shared" si="7"/>
        <v>35.171868047808765</v>
      </c>
      <c r="K25" s="24">
        <f t="shared" si="7"/>
        <v>23.774162154398564</v>
      </c>
      <c r="L25" s="24">
        <f t="shared" si="7"/>
        <v>15.931638155893534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3.0049861495844872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0.97378815080789949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23.917617233840303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0.64785566267231287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0.62472198088618602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26.308455059760956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17.783004183123879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2.1388479610266158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0.64785566267231287</v>
      </c>
      <c r="H33" s="24">
        <f t="shared" si="8"/>
        <v>0.62472198088618602</v>
      </c>
      <c r="I33" s="24">
        <f t="shared" si="8"/>
        <v>3.0049861495844872</v>
      </c>
      <c r="J33" s="24">
        <f t="shared" si="8"/>
        <v>26.308455059760956</v>
      </c>
      <c r="K33" s="24">
        <f t="shared" si="8"/>
        <v>18.756792333931777</v>
      </c>
      <c r="L33" s="24">
        <f t="shared" si="8"/>
        <v>26.05646519486692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0.26763990267639903</v>
      </c>
      <c r="G38" s="24">
        <f t="shared" si="10"/>
        <v>0.10874853590413551</v>
      </c>
      <c r="H38" s="24">
        <f t="shared" si="11"/>
        <v>0.11442224152910513</v>
      </c>
      <c r="I38" s="24">
        <f t="shared" si="12"/>
        <v>0</v>
      </c>
      <c r="J38" s="24">
        <f t="shared" si="13"/>
        <v>0</v>
      </c>
      <c r="K38" s="24">
        <f t="shared" si="14"/>
        <v>0</v>
      </c>
      <c r="L38" s="24">
        <f t="shared" si="15"/>
        <v>0.10939480354879594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8.5052707451121728E-2</v>
      </c>
      <c r="H42" s="24">
        <f t="shared" si="11"/>
        <v>8.2015638575152039E-2</v>
      </c>
      <c r="I42" s="24">
        <f t="shared" si="12"/>
        <v>0</v>
      </c>
      <c r="J42" s="24">
        <f t="shared" si="13"/>
        <v>0.26958831341301459</v>
      </c>
      <c r="K42" s="24">
        <f t="shared" si="14"/>
        <v>0.1822262118491921</v>
      </c>
      <c r="L42" s="24">
        <f t="shared" si="15"/>
        <v>9.0937896070975924E-2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0.26763990267639903</v>
      </c>
      <c r="G46" s="24">
        <f t="shared" si="16"/>
        <v>0.19380124335525722</v>
      </c>
      <c r="H46" s="24">
        <f t="shared" si="16"/>
        <v>0.19643788010425717</v>
      </c>
      <c r="I46" s="24">
        <f t="shared" si="16"/>
        <v>0</v>
      </c>
      <c r="J46" s="24">
        <f t="shared" si="16"/>
        <v>0.26958831341301459</v>
      </c>
      <c r="K46" s="24">
        <f t="shared" si="16"/>
        <v>0.1822262118491921</v>
      </c>
      <c r="L46" s="24">
        <f t="shared" si="16"/>
        <v>0.20033269961977185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8.3102493074792248E-3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2.6929982046678637E-3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6.6143852978453738E-2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7.838544012974142E-3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7.5586446568201562E-3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0.11686586985391766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7.899461400359066E-2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1.3862484157160963E-2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7.838544012974142E-3</v>
      </c>
      <c r="H54" s="24">
        <f t="shared" si="17"/>
        <v>7.5586446568201562E-3</v>
      </c>
      <c r="I54" s="24">
        <f t="shared" si="17"/>
        <v>8.3102493074792248E-3</v>
      </c>
      <c r="J54" s="24">
        <f t="shared" si="17"/>
        <v>0.11686586985391766</v>
      </c>
      <c r="K54" s="24">
        <f t="shared" si="17"/>
        <v>8.1687612208258528E-2</v>
      </c>
      <c r="L54" s="24">
        <f t="shared" si="17"/>
        <v>8.0006337135614697E-2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0.16620498614958448</v>
      </c>
      <c r="J58" s="24">
        <f>(SUMIFS(KIRSALAG1,KAYNAK,A58,SÜRE,"Kısa",İL,$B$10,İLÇE,$B$11)/VLOOKUP($B$11,ABONE1,10,FALSE))</f>
        <v>0.32403718459495351</v>
      </c>
      <c r="K58" s="24">
        <f>(SUMIFS(KIRSALOG1,KAYNAK,A58,SÜRE,"Kısa",İL,$B$10,İLÇE,$B$11)+SUMIFS(KIRSALAG1,KAYNAK,A58,SÜRE,"Kısa",İL,$B$10,İLÇE,$B$11))/VLOOKUP($B$11,ABONE1,11,FALSE)</f>
        <v>0.27289048473967686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4.2775665399239542E-2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0.16620498614958448</v>
      </c>
      <c r="J60" s="24">
        <f t="shared" si="18"/>
        <v>0.32403718459495351</v>
      </c>
      <c r="K60" s="24">
        <f t="shared" si="18"/>
        <v>0.27289048473967686</v>
      </c>
      <c r="L60" s="24">
        <f t="shared" si="18"/>
        <v>4.2775665399239542E-2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140.59320875444843</v>
      </c>
      <c r="G17" s="24">
        <f t="shared" si="1"/>
        <v>51.071537348066293</v>
      </c>
      <c r="H17" s="24">
        <f t="shared" si="2"/>
        <v>56.510583762162163</v>
      </c>
      <c r="I17" s="24">
        <f t="shared" si="3"/>
        <v>104.08235294117647</v>
      </c>
      <c r="J17" s="24">
        <f t="shared" si="4"/>
        <v>94.480188612652626</v>
      </c>
      <c r="K17" s="24">
        <f t="shared" si="5"/>
        <v>94.994590273109267</v>
      </c>
      <c r="L17" s="24">
        <f t="shared" si="6"/>
        <v>79.177407994510872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0.32029619475138121</v>
      </c>
      <c r="H21" s="24">
        <f t="shared" si="2"/>
        <v>0.30083603675675674</v>
      </c>
      <c r="I21" s="24">
        <f t="shared" si="3"/>
        <v>0</v>
      </c>
      <c r="J21" s="24">
        <f t="shared" si="4"/>
        <v>4.4355715871254162</v>
      </c>
      <c r="K21" s="24">
        <f t="shared" si="5"/>
        <v>4.1979516806722694</v>
      </c>
      <c r="L21" s="24">
        <f t="shared" si="6"/>
        <v>0.66449552440697901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140.59320875444843</v>
      </c>
      <c r="G25" s="24">
        <f t="shared" si="7"/>
        <v>51.391833542817672</v>
      </c>
      <c r="H25" s="24">
        <f t="shared" si="7"/>
        <v>56.811419798918919</v>
      </c>
      <c r="I25" s="24">
        <f t="shared" si="7"/>
        <v>104.08235294117647</v>
      </c>
      <c r="J25" s="24">
        <f t="shared" si="7"/>
        <v>98.915760199778049</v>
      </c>
      <c r="K25" s="24">
        <f t="shared" si="7"/>
        <v>99.192541953781543</v>
      </c>
      <c r="L25" s="24">
        <f t="shared" si="7"/>
        <v>79.841903518917846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3.7419928825622777</v>
      </c>
      <c r="G38" s="24">
        <f t="shared" si="10"/>
        <v>1.83402394106814</v>
      </c>
      <c r="H38" s="24">
        <f t="shared" si="11"/>
        <v>1.9499459459459458</v>
      </c>
      <c r="I38" s="24">
        <f t="shared" si="12"/>
        <v>3.1176470588235294</v>
      </c>
      <c r="J38" s="24">
        <f t="shared" si="13"/>
        <v>2.0388457269700333</v>
      </c>
      <c r="K38" s="24">
        <f t="shared" si="14"/>
        <v>2.096638655462185</v>
      </c>
      <c r="L38" s="24">
        <f t="shared" si="15"/>
        <v>2.3101352675945894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2.0718232044198894E-3</v>
      </c>
      <c r="H42" s="24">
        <f t="shared" si="11"/>
        <v>1.9459459459459458E-3</v>
      </c>
      <c r="I42" s="24">
        <f t="shared" si="12"/>
        <v>0</v>
      </c>
      <c r="J42" s="24">
        <f t="shared" si="13"/>
        <v>0.11875693673695893</v>
      </c>
      <c r="K42" s="24">
        <f t="shared" si="14"/>
        <v>0.11239495798319328</v>
      </c>
      <c r="L42" s="24">
        <f t="shared" si="15"/>
        <v>1.225249950990002E-2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3.7419928825622777</v>
      </c>
      <c r="G46" s="24">
        <f t="shared" si="16"/>
        <v>1.8360957642725599</v>
      </c>
      <c r="H46" s="24">
        <f t="shared" si="16"/>
        <v>1.9518918918918917</v>
      </c>
      <c r="I46" s="24">
        <f t="shared" si="16"/>
        <v>3.1176470588235294</v>
      </c>
      <c r="J46" s="24">
        <f t="shared" si="16"/>
        <v>2.1576026637069923</v>
      </c>
      <c r="K46" s="24">
        <f t="shared" si="16"/>
        <v>2.2090336134453783</v>
      </c>
      <c r="L46" s="24">
        <f t="shared" si="16"/>
        <v>2.3223877671044892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1.7793594306049824E-2</v>
      </c>
      <c r="G58" s="24">
        <f>(SUMIFS(KENTALTIAG1,KAYNAK,A58,SÜRE,"Kısa",İL,$B$10,İLÇE,$B$11)/VLOOKUP($B$11,ABONE1,7,FALSE))</f>
        <v>1.3812154696132596E-3</v>
      </c>
      <c r="H58" s="24">
        <f>(SUMIFS(KENTALTIOG1,KAYNAK,A58,SÜRE,"Kısa",İL,$B$10,İLÇE,$B$11)+SUMIFS(KENTALTIAG1,KAYNAK,A58,SÜRE,"Kısa",İL,$B$10,İLÇE,$B$11))/VLOOKUP($B$11,ABONE1,8,FALSE)</f>
        <v>2.3783783783783785E-3</v>
      </c>
      <c r="I58" s="24">
        <f>(SUMIFS(KIRSALOG1,KAYNAK,A58,SÜRE,"Kısa",İL,$B$10,İLÇE,$B$11)/VLOOKUP($B$11,ABONE1,9,FALSE))</f>
        <v>0.15686274509803921</v>
      </c>
      <c r="J58" s="24">
        <f>(SUMIFS(KIRSALAG1,KAYNAK,A58,SÜRE,"Kısa",İL,$B$10,İLÇE,$B$11)/VLOOKUP($B$11,ABONE1,10,FALSE))</f>
        <v>0.31742508324084351</v>
      </c>
      <c r="K58" s="24">
        <f>(SUMIFS(KIRSALOG1,KAYNAK,A58,SÜRE,"Kısa",İL,$B$10,İLÇE,$B$11)+SUMIFS(KIRSALAG1,KAYNAK,A58,SÜRE,"Kısa",İL,$B$10,İLÇE,$B$11))/VLOOKUP($B$11,ABONE1,11,FALSE)</f>
        <v>0.30882352941176472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3.0974318761027249E-2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1.7793594306049824E-2</v>
      </c>
      <c r="G60" s="24">
        <f t="shared" si="18"/>
        <v>1.3812154696132596E-3</v>
      </c>
      <c r="H60" s="24">
        <f t="shared" si="18"/>
        <v>2.3783783783783785E-3</v>
      </c>
      <c r="I60" s="24">
        <f t="shared" si="18"/>
        <v>0.15686274509803921</v>
      </c>
      <c r="J60" s="24">
        <f t="shared" si="18"/>
        <v>0.31742508324084351</v>
      </c>
      <c r="K60" s="24">
        <f t="shared" si="18"/>
        <v>0.30882352941176472</v>
      </c>
      <c r="L60" s="24">
        <f t="shared" si="18"/>
        <v>3.0974318761027249E-2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125.79109561643831</v>
      </c>
      <c r="G17" s="24">
        <f t="shared" si="1"/>
        <v>37.657812613185072</v>
      </c>
      <c r="H17" s="24">
        <f t="shared" si="2"/>
        <v>39.328911225974032</v>
      </c>
      <c r="I17" s="24">
        <f t="shared" si="3"/>
        <v>150.57414661417323</v>
      </c>
      <c r="J17" s="24">
        <f t="shared" si="4"/>
        <v>119.4022397186471</v>
      </c>
      <c r="K17" s="24">
        <f t="shared" si="5"/>
        <v>120.54377148788927</v>
      </c>
      <c r="L17" s="24">
        <f t="shared" si="6"/>
        <v>64.54856876432666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1.907726592533757</v>
      </c>
      <c r="H21" s="24">
        <f t="shared" si="2"/>
        <v>1.8715541142857142</v>
      </c>
      <c r="I21" s="24">
        <f t="shared" si="3"/>
        <v>0</v>
      </c>
      <c r="J21" s="24">
        <f t="shared" si="4"/>
        <v>0.93345805447470809</v>
      </c>
      <c r="K21" s="24">
        <f t="shared" si="5"/>
        <v>0.89927432525951545</v>
      </c>
      <c r="L21" s="24">
        <f t="shared" si="6"/>
        <v>1.5696319878223495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125.79109561643831</v>
      </c>
      <c r="G25" s="24">
        <f t="shared" si="7"/>
        <v>39.565539205718828</v>
      </c>
      <c r="H25" s="24">
        <f t="shared" si="7"/>
        <v>41.200465340259747</v>
      </c>
      <c r="I25" s="24">
        <f t="shared" si="7"/>
        <v>150.57414661417323</v>
      </c>
      <c r="J25" s="24">
        <f t="shared" si="7"/>
        <v>120.33569777312181</v>
      </c>
      <c r="K25" s="24">
        <f t="shared" si="7"/>
        <v>121.44304581314879</v>
      </c>
      <c r="L25" s="24">
        <f t="shared" si="7"/>
        <v>66.118200752149008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137.05388136986303</v>
      </c>
      <c r="G29" s="24">
        <f>(SUMIFS(KENTALTIAG2,KAYNAK,A29,SEBEP,B29,SÜRE,"Uzun",BİLDİRİM,"Bildirimli",İL,$B$10,İLÇE,$B$11)/VLOOKUP($B$11,ABONE1,7,FALSE))*60</f>
        <v>137.78926395552025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137.77532033766235</v>
      </c>
      <c r="I29" s="24">
        <f>(SUMIFS(KIRSALOG2,KAYNAK,A29,SEBEP,B29,SÜRE,"Uzun",BİLDİRİM,"Bildirimli",İL,$B$10,İLÇE,$B$11)/VLOOKUP($B$11,ABONE1,9,FALSE))*60</f>
        <v>142.67322850393703</v>
      </c>
      <c r="J29" s="24">
        <f>(SUMIFS(KIRSALAG2,KAYNAK,A29,SEBEP,B29,SÜRE,"Uzun",BİLDİRİM,"Bildirimli",İL,$B$10,İLÇE,$B$11)/VLOOKUP($B$11,ABONE1,10,FALSE))*60</f>
        <v>114.04026738102365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115.08882160899655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130.73047993732092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3.2827111517077041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3.2204675376623375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2.2204154763610315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137.05388136986303</v>
      </c>
      <c r="G33" s="24">
        <f t="shared" si="8"/>
        <v>141.07197510722796</v>
      </c>
      <c r="H33" s="24">
        <f t="shared" si="8"/>
        <v>140.99578787532468</v>
      </c>
      <c r="I33" s="24">
        <f t="shared" si="8"/>
        <v>142.67322850393703</v>
      </c>
      <c r="J33" s="24">
        <f t="shared" si="8"/>
        <v>114.04026738102365</v>
      </c>
      <c r="K33" s="24">
        <f t="shared" si="8"/>
        <v>115.08882160899655</v>
      </c>
      <c r="L33" s="24">
        <f t="shared" si="8"/>
        <v>132.95089541368196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3.4794520547945207</v>
      </c>
      <c r="G38" s="24">
        <f t="shared" si="10"/>
        <v>1.1333068572941487</v>
      </c>
      <c r="H38" s="24">
        <f t="shared" si="11"/>
        <v>1.1777922077922078</v>
      </c>
      <c r="I38" s="24">
        <f t="shared" si="12"/>
        <v>5.3385826771653546</v>
      </c>
      <c r="J38" s="24">
        <f t="shared" si="13"/>
        <v>4.4187369051182284</v>
      </c>
      <c r="K38" s="24">
        <f t="shared" si="14"/>
        <v>4.45242214532872</v>
      </c>
      <c r="L38" s="24">
        <f t="shared" si="15"/>
        <v>2.1946633237822351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2.0121789780248873E-2</v>
      </c>
      <c r="H42" s="24">
        <f t="shared" si="11"/>
        <v>1.9740259740259742E-2</v>
      </c>
      <c r="I42" s="24">
        <f t="shared" si="12"/>
        <v>0</v>
      </c>
      <c r="J42" s="24">
        <f t="shared" si="13"/>
        <v>1.9155941334929663E-2</v>
      </c>
      <c r="K42" s="24">
        <f t="shared" si="14"/>
        <v>1.845444059976932E-2</v>
      </c>
      <c r="L42" s="24">
        <f t="shared" si="15"/>
        <v>1.9340974212034383E-2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3.4794520547945207</v>
      </c>
      <c r="G46" s="24">
        <f t="shared" si="16"/>
        <v>1.1534286470743975</v>
      </c>
      <c r="H46" s="24">
        <f t="shared" si="16"/>
        <v>1.1975324675324677</v>
      </c>
      <c r="I46" s="24">
        <f t="shared" si="16"/>
        <v>5.3385826771653546</v>
      </c>
      <c r="J46" s="24">
        <f t="shared" si="16"/>
        <v>4.437892846453158</v>
      </c>
      <c r="K46" s="24">
        <f t="shared" si="16"/>
        <v>4.4708765859284894</v>
      </c>
      <c r="L46" s="24">
        <f t="shared" si="16"/>
        <v>2.2140042979942693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0.5273972602739726</v>
      </c>
      <c r="G50" s="24">
        <f>(SUMIFS(KENTALTIAG1,KAYNAK,A50,SEBEP,B50,SÜRE,"Uzun",BİLDİRİM,"Bildirimli",İL,$B$10,İLÇE,$B$11)/VLOOKUP($B$11,ABONE1,7,FALSE))</f>
        <v>0.61808313476303944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0.61636363636363634</v>
      </c>
      <c r="I50" s="24">
        <f>(SUMIFS(KIRSALOG1,KAYNAK,A50,SEBEP,B50,SÜRE,"Uzun",BİLDİRİM,"Bildirimli",İL,$B$10,İLÇE,$B$11)/VLOOKUP($B$11,ABONE1,9,FALSE))</f>
        <v>0.55118110236220474</v>
      </c>
      <c r="J50" s="24">
        <f>(SUMIFS(KIRSALAG1,KAYNAK,A50,SEBEP,B50,SÜRE,"Uzun",BİLDİRİM,"Bildirimli",İL,$B$10,İLÇE,$B$11)/VLOOKUP($B$11,ABONE1,10,FALSE))</f>
        <v>0.43100868003591741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0.43540945790080737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0.56017191977077363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1.3105639396346307E-2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1.2857142857142857E-2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8.8646131805157589E-3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0.5273972602739726</v>
      </c>
      <c r="G54" s="24">
        <f t="shared" si="17"/>
        <v>0.63118877415938579</v>
      </c>
      <c r="H54" s="24">
        <f t="shared" si="17"/>
        <v>0.62922077922077924</v>
      </c>
      <c r="I54" s="24">
        <f t="shared" si="17"/>
        <v>0.55118110236220474</v>
      </c>
      <c r="J54" s="24">
        <f t="shared" si="17"/>
        <v>0.43100868003591741</v>
      </c>
      <c r="K54" s="24">
        <f t="shared" si="17"/>
        <v>0.43540945790080737</v>
      </c>
      <c r="L54" s="24">
        <f t="shared" si="17"/>
        <v>0.56903653295128942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0.13698630136986301</v>
      </c>
      <c r="G58" s="24">
        <f>(SUMIFS(KENTALTIAG1,KAYNAK,A58,SÜRE,"Kısa",İL,$B$10,İLÇE,$B$11)/VLOOKUP($B$11,ABONE1,7,FALSE))</f>
        <v>0.23788721207307387</v>
      </c>
      <c r="H58" s="24">
        <f>(SUMIFS(KENTALTIOG1,KAYNAK,A58,SÜRE,"Kısa",İL,$B$10,İLÇE,$B$11)+SUMIFS(KENTALTIAG1,KAYNAK,A58,SÜRE,"Kısa",İL,$B$10,İLÇE,$B$11))/VLOOKUP($B$11,ABONE1,8,FALSE)</f>
        <v>0.23597402597402597</v>
      </c>
      <c r="I58" s="24">
        <f>(SUMIFS(KIRSALOG1,KAYNAK,A58,SÜRE,"Kısa",İL,$B$10,İLÇE,$B$11)/VLOOKUP($B$11,ABONE1,9,FALSE))</f>
        <v>0.67716535433070868</v>
      </c>
      <c r="J58" s="24">
        <f>(SUMIFS(KIRSALAG1,KAYNAK,A58,SÜRE,"Kısa",İL,$B$10,İLÇE,$B$11)/VLOOKUP($B$11,ABONE1,10,FALSE))</f>
        <v>0.58335827596527989</v>
      </c>
      <c r="K58" s="24">
        <f>(SUMIFS(KIRSALOG1,KAYNAK,A58,SÜRE,"Kısa",İL,$B$10,İLÇE,$B$11)+SUMIFS(KIRSALAG1,KAYNAK,A58,SÜRE,"Kısa",İL,$B$10,İLÇE,$B$11))/VLOOKUP($B$11,ABONE1,11,FALSE)</f>
        <v>0.58679354094579006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0.34491404011461319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0.13698630136986301</v>
      </c>
      <c r="G60" s="24">
        <f t="shared" si="18"/>
        <v>0.23788721207307387</v>
      </c>
      <c r="H60" s="24">
        <f t="shared" si="18"/>
        <v>0.23597402597402597</v>
      </c>
      <c r="I60" s="24">
        <f t="shared" si="18"/>
        <v>0.67716535433070868</v>
      </c>
      <c r="J60" s="24">
        <f t="shared" si="18"/>
        <v>0.58335827596527989</v>
      </c>
      <c r="K60" s="24">
        <f t="shared" si="18"/>
        <v>0.58679354094579006</v>
      </c>
      <c r="L60" s="24">
        <f t="shared" si="18"/>
        <v>0.34491404011461319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3.3124942971887554</v>
      </c>
      <c r="D17" s="24">
        <f t="shared" si="1"/>
        <v>15.330254093814785</v>
      </c>
      <c r="E17" s="24">
        <f t="shared" si="2"/>
        <v>15.296689701716863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15.296689701716863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0.47353863453815265</v>
      </c>
      <c r="D18" s="24">
        <f t="shared" si="1"/>
        <v>2.5566203116411779</v>
      </c>
      <c r="E18" s="24">
        <f t="shared" si="2"/>
        <v>2.5508024744264644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2.5508024744264644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17.766217186156126</v>
      </c>
      <c r="E21" s="24">
        <f t="shared" si="2"/>
        <v>17.716597931833828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17.716597931833828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0.49888564770899491</v>
      </c>
      <c r="E22" s="24">
        <f t="shared" si="2"/>
        <v>0.4974923103670027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0.4974923103670027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3.7860329317269081</v>
      </c>
      <c r="D25" s="24">
        <f t="shared" ref="D25:L25" si="4">SUM(D15:D24)</f>
        <v>36.151977239321084</v>
      </c>
      <c r="E25" s="24">
        <f t="shared" si="4"/>
        <v>36.061582418344152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36.061582418344152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0.63721550200803212</v>
      </c>
      <c r="D28" s="24">
        <f>(SUMIFS(KENTSELAG2,KAYNAK,A28,SEBEP,B28,SÜRE,"Uzun",BİLDİRİM,"Bildirimli",İL,$B$10,İLÇE,$B$11)/VLOOKUP($B$11,ABONE1,4,FALSE))*60</f>
        <v>1.6905221560680421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1.6875803767235964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1.6875803767235964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2.2765282730923695</v>
      </c>
      <c r="D29" s="24">
        <f>(SUMIFS(KENTSELAG2,KAYNAK,A29,SEBEP,B29,SÜRE,"Uzun",BİLDİRİM,"Bildirimli",İL,$B$10,İLÇE,$B$11)/VLOOKUP($B$11,ABONE1,4,FALSE))*60</f>
        <v>25.77681979566357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25.711185849534893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25.711185849534893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1.5016963049224459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1.4975022184667843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1.4975022184667843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2.9137437751004018</v>
      </c>
      <c r="D33" s="24">
        <f t="shared" ref="D33:L33" si="5">SUM(D28:D32)</f>
        <v>28.969038256654059</v>
      </c>
      <c r="E33" s="24">
        <f t="shared" si="5"/>
        <v>28.896268444725273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28.896268444725273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5.0870147255689425E-2</v>
      </c>
      <c r="D38" s="24">
        <f t="shared" si="7"/>
        <v>0.27820498880836242</v>
      </c>
      <c r="E38" s="24">
        <f t="shared" si="8"/>
        <v>0.27757006550414259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0.27757006550414259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1.0709504685408299E-2</v>
      </c>
      <c r="D39" s="24">
        <f t="shared" si="7"/>
        <v>6.7869689596088745E-2</v>
      </c>
      <c r="E39" s="24">
        <f t="shared" si="8"/>
        <v>6.7710046959590819E-2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6.7710046959590819E-2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0.1574965225313722</v>
      </c>
      <c r="E42" s="24">
        <f t="shared" si="8"/>
        <v>0.15705665061466215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0.15705665061466215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1.0085596343690129E-2</v>
      </c>
      <c r="E43" s="24">
        <f t="shared" si="8"/>
        <v>1.005742828941465E-2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1.005742828941465E-2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6.1579651941097727E-2</v>
      </c>
      <c r="D46" s="24">
        <f t="shared" ref="D46:L46" si="10">SUM(D36:D45)</f>
        <v>0.51365679727951341</v>
      </c>
      <c r="E46" s="24">
        <f t="shared" si="10"/>
        <v>0.51239419136781028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0.51239419136781028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6.4257028112449793E-2</v>
      </c>
      <c r="D49" s="24">
        <f>(SUMIFS(KENTSELAG1,KAYNAK,A49,SEBEP,B49,SÜRE,"Uzun",BİLDİRİM,"Bildirimli",İL,$B$10,İLÇE,$B$11)/VLOOKUP($B$11,ABONE1,4,FALSE))</f>
        <v>0.17047282325461069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0.1701761732420064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0.1701761732420064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0.12717536813922356</v>
      </c>
      <c r="D50" s="24">
        <f>(SUMIFS(KENTSELAG1,KAYNAK,A50,SEBEP,B50,SÜRE,"Uzun",BİLDİRİM,"Bildirimli",İL,$B$10,İLÇE,$B$11)/VLOOKUP($B$11,ABONE1,4,FALSE))</f>
        <v>0.49434044324133819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0.49331498818532588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0.49331498818532588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8.8633270470198748E-3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8.8385726677235061E-3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8.8385726677235061E-3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0.19143239625167335</v>
      </c>
      <c r="D54" s="24">
        <f t="shared" ref="D54:L54" si="11">SUM(D49:D53)</f>
        <v>0.67367659354296872</v>
      </c>
      <c r="E54" s="24">
        <f t="shared" si="11"/>
        <v>0.6723297340950557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0.6723297340950557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4.0160642570281121E-3</v>
      </c>
      <c r="D58" s="24">
        <f>(SUMIFS(KENTSELAG1,KAYNAK,A58,SÜRE,"Kısa",İL,$B$10,İLÇE,$B$11)/VLOOKUP($B$11,ABONE1,4,FALSE))</f>
        <v>1.371866060281122E-2</v>
      </c>
      <c r="E58" s="24">
        <f>(SUMIFS(KENTSELOG1,KAYNAK,A58,SÜRE,"Kısa",İL,$B$10,İLÇE,$B$11)+SUMIFS(KENTSELAG1,KAYNAK,A58,SÜRE,"Kısa",İL,$B$10,İLÇE,$B$11))/VLOOKUP($B$11,ABONE1,5,FALSE)</f>
        <v>1.3691562228935483E-2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1.3691562228935483E-2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2.0358657303433977E-3</v>
      </c>
      <c r="E59" s="24">
        <f>(SUMIFS(KENTSELOG1,KAYNAK,A59,SÜRE,"Kısa",İL,$B$10,İLÇE,$B$11)+SUMIFS(KENTSELAG1,KAYNAK,A59,SÜRE,"Kısa",İL,$B$10,İLÇE,$B$11))/VLOOKUP($B$11,ABONE1,5,FALSE)</f>
        <v>2.030179762510095E-3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2.030179762510095E-3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4.0160642570281121E-3</v>
      </c>
      <c r="D60" s="24">
        <f t="shared" ref="D60:L60" si="12">SUM(D57:D59)</f>
        <v>1.5754526333154616E-2</v>
      </c>
      <c r="E60" s="24">
        <f t="shared" si="12"/>
        <v>1.5721741991445576E-2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1.5721741991445576E-2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637.86164790336534</v>
      </c>
      <c r="D17" s="24">
        <f t="shared" si="1"/>
        <v>62.690728555461263</v>
      </c>
      <c r="E17" s="24">
        <f t="shared" si="2"/>
        <v>78.411488283888318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78.411488283888318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8.1585563893805286</v>
      </c>
      <c r="E21" s="24">
        <f t="shared" si="2"/>
        <v>7.9355640571644166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7.9355640571644166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0.28748292714268397</v>
      </c>
      <c r="E22" s="24">
        <f t="shared" si="2"/>
        <v>0.27962534973115744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0.27962534973115744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637.86164790336534</v>
      </c>
      <c r="D25" s="24">
        <f t="shared" ref="D25:L25" si="4">SUM(D15:D24)</f>
        <v>71.136767871984489</v>
      </c>
      <c r="E25" s="24">
        <f t="shared" si="4"/>
        <v>86.626677690783893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86.626677690783893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874.42721456427955</v>
      </c>
      <c r="D29" s="24">
        <f>(SUMIFS(KENTSELAG2,KAYNAK,A29,SEBEP,B29,SÜRE,"Uzun",BİLDİRİM,"Bildirimli",İL,$B$10,İLÇE,$B$11)/VLOOKUP($B$11,ABONE1,4,FALSE))*60</f>
        <v>154.5408526201964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174.21702216772005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174.21702216772005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0.94087646963268268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0.91516012616734266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0.91516012616734266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874.42721456427955</v>
      </c>
      <c r="D33" s="24">
        <f t="shared" ref="D33:L33" si="5">SUM(D28:D32)</f>
        <v>155.48172908982909</v>
      </c>
      <c r="E33" s="24">
        <f t="shared" si="5"/>
        <v>175.13218229388738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175.13218229388738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7.438740293356342</v>
      </c>
      <c r="D38" s="24">
        <f t="shared" si="7"/>
        <v>0.76689295672202695</v>
      </c>
      <c r="E38" s="24">
        <f t="shared" si="8"/>
        <v>0.94925007074804268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0.94925007074804268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6.7232391805067279E-2</v>
      </c>
      <c r="E42" s="24">
        <f t="shared" si="8"/>
        <v>6.5394774077917175E-2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6.5394774077917175E-2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2.6184992120257002E-3</v>
      </c>
      <c r="E43" s="24">
        <f t="shared" si="8"/>
        <v>2.5469295349495329E-3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2.5469295349495329E-3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7.438740293356342</v>
      </c>
      <c r="D46" s="24">
        <f t="shared" ref="D46:L46" si="10">SUM(D36:D45)</f>
        <v>0.83674384773911992</v>
      </c>
      <c r="E46" s="24">
        <f t="shared" si="10"/>
        <v>1.0171917743609096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1.0171917743609096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2.1182053494391715</v>
      </c>
      <c r="D50" s="24">
        <f>(SUMIFS(KENTSELAG1,KAYNAK,A50,SEBEP,B50,SÜRE,"Uzun",BİLDİRİM,"Bildirimli",İL,$B$10,İLÇE,$B$11)/VLOOKUP($B$11,ABONE1,4,FALSE))</f>
        <v>0.45229724815129108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0.49783039335911705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0.49783039335911705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6.0977088131894779E-3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5.9310442411093294E-3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5.9310442411093294E-3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2.1182053494391715</v>
      </c>
      <c r="D54" s="24">
        <f t="shared" ref="D54:L54" si="11">SUM(D49:D53)</f>
        <v>0.45839495696448057</v>
      </c>
      <c r="E54" s="24">
        <f t="shared" si="11"/>
        <v>0.5037614376002264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0.5037614376002264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7.7585161837798525E-4</v>
      </c>
      <c r="E59" s="24">
        <f>(SUMIFS(KENTSELOG1,KAYNAK,A59,SÜRE,"Kısa",İL,$B$10,İLÇE,$B$11)+SUMIFS(KENTSELAG1,KAYNAK,A59,SÜRE,"Kısa",İL,$B$10,İLÇE,$B$11))/VLOOKUP($B$11,ABONE1,5,FALSE)</f>
        <v>7.5464578813319496E-4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7.5464578813319496E-4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7.7585161837798525E-4</v>
      </c>
      <c r="E60" s="24">
        <f t="shared" si="12"/>
        <v>7.5464578813319496E-4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7.5464578813319496E-4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132.33301960829493</v>
      </c>
      <c r="D17" s="24">
        <f t="shared" si="1"/>
        <v>43.948510135214811</v>
      </c>
      <c r="E17" s="24">
        <f t="shared" si="2"/>
        <v>45.481363023836629</v>
      </c>
      <c r="F17" s="24">
        <v>0</v>
      </c>
      <c r="G17" s="24">
        <v>0</v>
      </c>
      <c r="H17" s="24">
        <v>0</v>
      </c>
      <c r="I17" s="24">
        <f t="shared" si="3"/>
        <v>504.50000249999999</v>
      </c>
      <c r="J17" s="24">
        <f t="shared" si="4"/>
        <v>688.95894315245471</v>
      </c>
      <c r="K17" s="24">
        <f t="shared" si="5"/>
        <v>686.45142994052662</v>
      </c>
      <c r="L17" s="24">
        <f t="shared" si="6"/>
        <v>50.466836370833441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0.97424474654377879</v>
      </c>
      <c r="D18" s="24">
        <f t="shared" si="1"/>
        <v>3.3198019084605845</v>
      </c>
      <c r="E18" s="24">
        <f t="shared" si="2"/>
        <v>3.2791229015564745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3.2536178418492767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21.712715724771769</v>
      </c>
      <c r="E21" s="24">
        <f t="shared" si="2"/>
        <v>21.336152012228023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27.887209302325576</v>
      </c>
      <c r="K21" s="24">
        <f t="shared" si="5"/>
        <v>27.508113848768051</v>
      </c>
      <c r="L21" s="24">
        <f t="shared" si="6"/>
        <v>21.384157610028822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7.9934889489843633E-3</v>
      </c>
      <c r="E22" s="24">
        <f t="shared" si="2"/>
        <v>7.8548578393174695E-3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7.7937626549655055E-3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133.30726435483871</v>
      </c>
      <c r="D25" s="24">
        <f t="shared" ref="D25:L25" si="7">SUM(D15:D24)</f>
        <v>68.989021257396146</v>
      </c>
      <c r="E25" s="24">
        <f t="shared" si="7"/>
        <v>70.104492795460445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504.50000249999999</v>
      </c>
      <c r="J25" s="24">
        <f t="shared" si="7"/>
        <v>716.84615245478028</v>
      </c>
      <c r="K25" s="24">
        <f t="shared" si="7"/>
        <v>713.95954378929468</v>
      </c>
      <c r="L25" s="24">
        <f t="shared" si="7"/>
        <v>75.112405585366517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120.83991297235023</v>
      </c>
      <c r="D29" s="24">
        <f>(SUMIFS(KENTSELAG2,KAYNAK,A29,SEBEP,B29,SÜRE,"Uzun",BİLDİRİM,"Bildirimli",İL,$B$10,İLÇE,$B$11)/VLOOKUP($B$11,ABONE1,4,FALSE))*60</f>
        <v>112.93696287916065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113.07402377310235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237.52083374999998</v>
      </c>
      <c r="J29" s="24">
        <f>(SUMIFS(KIRSALAG2,KAYNAK,A29,SEBEP,B29,SÜRE,"Uzun",BİLDİRİM,"Bildirimli",İL,$B$10,İLÇE,$B$11)/VLOOKUP($B$11,ABONE1,10,FALSE))*60</f>
        <v>293.94481762273904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293.17779660152934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114.47487321284132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2.7331423147150322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2.6857414170113287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2.6648516860511218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120.83991297235023</v>
      </c>
      <c r="D33" s="24">
        <f t="shared" ref="D33:L33" si="8">SUM(D28:D32)</f>
        <v>115.67010519387568</v>
      </c>
      <c r="E33" s="24">
        <f t="shared" si="8"/>
        <v>115.75976519011368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237.52083374999998</v>
      </c>
      <c r="J33" s="24">
        <f t="shared" si="8"/>
        <v>293.94481762273904</v>
      </c>
      <c r="K33" s="24">
        <f t="shared" si="8"/>
        <v>293.17779660152934</v>
      </c>
      <c r="L33" s="24">
        <f t="shared" si="8"/>
        <v>117.13972489889244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1.7427035330261136</v>
      </c>
      <c r="D38" s="24">
        <f t="shared" si="10"/>
        <v>0.73347430918444112</v>
      </c>
      <c r="E38" s="24">
        <f t="shared" si="11"/>
        <v>0.75097737550533805</v>
      </c>
      <c r="F38" s="24">
        <v>0</v>
      </c>
      <c r="G38" s="24">
        <v>0</v>
      </c>
      <c r="H38" s="24">
        <v>0</v>
      </c>
      <c r="I38" s="24">
        <f t="shared" si="12"/>
        <v>7.5</v>
      </c>
      <c r="J38" s="24">
        <f t="shared" si="13"/>
        <v>9.4504737295434964</v>
      </c>
      <c r="K38" s="24">
        <f t="shared" si="14"/>
        <v>9.423959218351742</v>
      </c>
      <c r="L38" s="24">
        <f t="shared" si="15"/>
        <v>0.81843593878036536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2.0353302611367127E-2</v>
      </c>
      <c r="D39" s="24">
        <f t="shared" si="10"/>
        <v>5.6492005720366265E-2</v>
      </c>
      <c r="E39" s="24">
        <f t="shared" si="11"/>
        <v>5.5865252052988069E-2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5.5430731410747801E-2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0.11381766671411046</v>
      </c>
      <c r="E42" s="24">
        <f t="shared" si="11"/>
        <v>0.11184372648138158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6.9767441860465115E-2</v>
      </c>
      <c r="K42" s="24">
        <f t="shared" si="14"/>
        <v>6.881903143585387E-2</v>
      </c>
      <c r="L42" s="24">
        <f t="shared" si="15"/>
        <v>0.11150907985514526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7.4554536643554767E-5</v>
      </c>
      <c r="E43" s="24">
        <f t="shared" si="11"/>
        <v>7.326153702704683E-5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7.2691707858634459E-5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1.7630568356374807</v>
      </c>
      <c r="D46" s="24">
        <f t="shared" ref="D46:L46" si="16">SUM(D36:D45)</f>
        <v>0.90385853615556133</v>
      </c>
      <c r="E46" s="24">
        <f t="shared" si="16"/>
        <v>0.91875961557673469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7.5</v>
      </c>
      <c r="J46" s="24">
        <f t="shared" si="16"/>
        <v>9.5202411714039616</v>
      </c>
      <c r="K46" s="24">
        <f t="shared" si="16"/>
        <v>9.4927782497875963</v>
      </c>
      <c r="L46" s="24">
        <f t="shared" si="16"/>
        <v>0.98544844175411705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0.42626728110599077</v>
      </c>
      <c r="D50" s="24">
        <f>(SUMIFS(KENTSELAG1,KAYNAK,A50,SEBEP,B50,SÜRE,"Uzun",BİLDİRİM,"Bildirimli",İL,$B$10,İLÇE,$B$11)/VLOOKUP($B$11,ABONE1,4,FALSE))</f>
        <v>0.52469449584189021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0.52298747227716835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1.25</v>
      </c>
      <c r="J50" s="24">
        <f>(SUMIFS(KIRSALAG1,KAYNAK,A50,SEBEP,B50,SÜRE,"Uzun",BİLDİRİM,"Bildirimli",İL,$B$10,İLÇE,$B$11)/VLOOKUP($B$11,ABONE1,10,FALSE))</f>
        <v>1.5469422911283377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1.5429056924384028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0.53092040918823191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1.7059433521075213E-2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1.6763571699734262E-2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1.6633184425471174E-2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0.42626728110599077</v>
      </c>
      <c r="D54" s="24">
        <f t="shared" ref="D54:L54" si="17">SUM(D49:D53)</f>
        <v>0.5417539293629654</v>
      </c>
      <c r="E54" s="24">
        <f t="shared" si="17"/>
        <v>0.53975104397690266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1.25</v>
      </c>
      <c r="J54" s="24">
        <f t="shared" si="17"/>
        <v>1.5469422911283377</v>
      </c>
      <c r="K54" s="24">
        <f t="shared" si="17"/>
        <v>1.5429056924384028</v>
      </c>
      <c r="L54" s="24">
        <f t="shared" si="17"/>
        <v>0.54755359361370304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1.4999017235653335E-2</v>
      </c>
      <c r="E58" s="24">
        <f>(SUMIFS(KENTSELOG1,KAYNAK,A58,SÜRE,"Kısa",İL,$B$10,İLÇE,$B$11)+SUMIFS(KENTSELAG1,KAYNAK,A58,SÜRE,"Kısa",İL,$B$10,İLÇE,$B$11))/VLOOKUP($B$11,ABONE1,5,FALSE)</f>
        <v>1.4738889221895875E-2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1.462424995374164E-2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1.4999017235653335E-2</v>
      </c>
      <c r="E60" s="24">
        <f t="shared" si="18"/>
        <v>1.4738889221895875E-2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1.462424995374164E-2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0.47530562347188265</v>
      </c>
      <c r="D15" s="24">
        <f t="shared" ref="D15:D24" si="1">(SUMIFS(KENTSELAG2,KAYNAK,A15,SEBEP,B15,SÜRE,"Uzun",BİLDİRİM,"Bildirimsiz",İL,$B$10,İLÇE,$B$11)/VLOOKUP($B$11,ABONE1,4,FALSE))*60</f>
        <v>1.1114064452492065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1.10850580450949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1.10850580450949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48.95391198044009</v>
      </c>
      <c r="D17" s="24">
        <f t="shared" si="1"/>
        <v>19.865133964905734</v>
      </c>
      <c r="E17" s="24">
        <f t="shared" si="2"/>
        <v>19.997779752635864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19.997779752635864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0.22112200488997552</v>
      </c>
      <c r="D18" s="24">
        <f t="shared" si="1"/>
        <v>1.8244539929064774E-2</v>
      </c>
      <c r="E18" s="24">
        <f t="shared" si="2"/>
        <v>1.9169667864588947E-2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1.9169667864588947E-2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7.0282738454358755</v>
      </c>
      <c r="E21" s="24">
        <f t="shared" si="2"/>
        <v>6.9962246847556617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6.9962246847556617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0.19399552002986747</v>
      </c>
      <c r="E22" s="24">
        <f t="shared" si="2"/>
        <v>0.19311089405634821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0.19311089405634821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49.65033960880195</v>
      </c>
      <c r="D25" s="24">
        <f t="shared" ref="D25:L25" si="4">SUM(D15:D24)</f>
        <v>28.217054315549749</v>
      </c>
      <c r="E25" s="24">
        <f t="shared" si="4"/>
        <v>28.314790803821953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28.314790803821953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11.461572860635696</v>
      </c>
      <c r="D28" s="24">
        <f>(SUMIFS(KENTSELAG2,KAYNAK,A28,SEBEP,B28,SÜRE,"Uzun",BİLDİRİM,"Bildirimli",İL,$B$10,İLÇE,$B$11)/VLOOKUP($B$11,ABONE1,4,FALSE))*60</f>
        <v>10.697972856524173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10.701454897743023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10.701454897743023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26.706533594132026</v>
      </c>
      <c r="D29" s="24">
        <f>(SUMIFS(KENTSELAG2,KAYNAK,A29,SEBEP,B29,SÜRE,"Uzun",BİLDİRİM,"Bildirimli",İL,$B$10,İLÇE,$B$11)/VLOOKUP($B$11,ABONE1,4,FALSE))*60</f>
        <v>22.278389142057119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22.298581626894901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22.298581626894901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3.4618985123016617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3.4461121408370095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3.4461121408370095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38.168106454767724</v>
      </c>
      <c r="D33" s="24">
        <f t="shared" ref="D33:L33" si="5">SUM(D28:D32)</f>
        <v>36.438260510882948</v>
      </c>
      <c r="E33" s="24">
        <f t="shared" si="5"/>
        <v>36.446148665474929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36.446148665474929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1.9559902200488997E-2</v>
      </c>
      <c r="D36" s="24">
        <f t="shared" ref="D36:D45" si="7">(SUMIFS(KENTSELAG1,KAYNAK,A36,SEBEP,B36,SÜRE,"Uzun",BİLDİRİM,"Bildirimsiz",İL,$B$10,İLÇE,$B$11)/VLOOKUP($B$11,ABONE1,4,FALSE))</f>
        <v>4.6007093522493936E-2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4.5886493457263165E-2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4.5886493457263165E-2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1.0334148329258355</v>
      </c>
      <c r="D38" s="24">
        <f t="shared" si="7"/>
        <v>0.73732312861676308</v>
      </c>
      <c r="E38" s="24">
        <f t="shared" si="8"/>
        <v>0.73867331655994384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0.73867331655994384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4.0749796251018742E-3</v>
      </c>
      <c r="D39" s="24">
        <f t="shared" si="7"/>
        <v>2.8374089975732685E-4</v>
      </c>
      <c r="E39" s="24">
        <f t="shared" si="8"/>
        <v>3.0102907346224315E-4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3.0102907346224315E-4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5.6673511293634495E-2</v>
      </c>
      <c r="E42" s="24">
        <f t="shared" si="8"/>
        <v>5.6415078211812977E-2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5.6415078211812977E-2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1.6389770393877171E-3</v>
      </c>
      <c r="E43" s="24">
        <f t="shared" si="8"/>
        <v>1.631503249999071E-3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1.631503249999071E-3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1.0570497147514264</v>
      </c>
      <c r="D46" s="24">
        <f t="shared" ref="D46:L46" si="10">SUM(D36:D45)</f>
        <v>0.8419264513720367</v>
      </c>
      <c r="E46" s="24">
        <f t="shared" si="10"/>
        <v>0.84290742055248125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0.84290742055248125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0.44743276283618583</v>
      </c>
      <c r="D49" s="24">
        <f>(SUMIFS(KENTSELAG1,KAYNAK,A49,SEBEP,B49,SÜRE,"Uzun",BİLDİRİM,"Bildirimli",İL,$B$10,İLÇE,$B$11)/VLOOKUP($B$11,ABONE1,4,FALSE))</f>
        <v>0.44504386783647565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0.44505476127651195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0.44505476127651195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0.14017929910350449</v>
      </c>
      <c r="D50" s="24">
        <f>(SUMIFS(KENTSELAG1,KAYNAK,A50,SEBEP,B50,SÜRE,"Uzun",BİLDİRİM,"Bildirimli",İL,$B$10,İLÇE,$B$11)/VLOOKUP($B$11,ABONE1,4,FALSE))</f>
        <v>0.17368676498039948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0.17353396983019731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0.17353396983019731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1.0830688818368489E-2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1.0781300519925523E-2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1.0781300519925523E-2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0.58761206193969029</v>
      </c>
      <c r="D54" s="24">
        <f t="shared" ref="D54:L54" si="11">SUM(D49:D53)</f>
        <v>0.62956132163524359</v>
      </c>
      <c r="E54" s="24">
        <f t="shared" si="11"/>
        <v>0.62937003162663485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0.62937003162663485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1.9559902200488997E-2</v>
      </c>
      <c r="D57" s="24">
        <f>(SUMIFS(KENTSELAG1,KAYNAK,A57,SÜRE,"Kısa",İL,$B$10,İLÇE,$B$11)/VLOOKUP($B$11,ABONE1,4,FALSE))</f>
        <v>6.5462012320328541E-2</v>
      </c>
      <c r="E57" s="24">
        <f>(SUMIFS(KENTSELOG1,KAYNAK,A57,SÜRE,"Kısa",İL,$B$10,İLÇE,$B$11)+SUMIFS(KENTSELAG1,KAYNAK,A57,SÜRE,"Kısa",İL,$B$10,İLÇE,$B$11))/VLOOKUP($B$11,ABONE1,5,FALSE)</f>
        <v>6.5252697183334138E-2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6.5252697183334138E-2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6.6014669926650366E-2</v>
      </c>
      <c r="D58" s="24">
        <f>(SUMIFS(KENTSELAG1,KAYNAK,A58,SÜRE,"Kısa",İL,$B$10,İLÇE,$B$11)/VLOOKUP($B$11,ABONE1,4,FALSE))</f>
        <v>4.26096695911891E-2</v>
      </c>
      <c r="E58" s="24">
        <f>(SUMIFS(KENTSELOG1,KAYNAK,A58,SÜRE,"Kısa",İL,$B$10,İLÇE,$B$11)+SUMIFS(KENTSELAG1,KAYNAK,A58,SÜRE,"Kısa",İL,$B$10,İLÇE,$B$11))/VLOOKUP($B$11,ABONE1,5,FALSE)</f>
        <v>4.2716397165123737E-2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4.2716397165123737E-2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2.1355236139630391E-3</v>
      </c>
      <c r="E59" s="24">
        <f>(SUMIFS(KENTSELOG1,KAYNAK,A59,SÜRE,"Kısa",İL,$B$10,İLÇE,$B$11)+SUMIFS(KENTSELAG1,KAYNAK,A59,SÜRE,"Kısa",İL,$B$10,İLÇE,$B$11))/VLOOKUP($B$11,ABONE1,5,FALSE)</f>
        <v>2.1257855558074455E-3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2.1257855558074455E-3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8.557457212713937E-2</v>
      </c>
      <c r="D60" s="24">
        <f t="shared" ref="D60:L60" si="12">SUM(D57:D59)</f>
        <v>0.11020720552548068</v>
      </c>
      <c r="E60" s="24">
        <f t="shared" si="12"/>
        <v>0.11009487990426532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0.11009487990426532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5.8383233532934134E-2</v>
      </c>
      <c r="D15" s="24">
        <f t="shared" ref="D15:D24" si="1">(SUMIFS(KENTSELAG2,KAYNAK,A15,SEBEP,B15,SÜRE,"Uzun",BİLDİRİM,"Bildirimsiz",İL,$B$10,İLÇE,$B$11)/VLOOKUP($B$11,ABONE1,4,FALSE))*60</f>
        <v>0.10295864811411079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0.10290668453677332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0.10290668453677332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53.696606766467077</v>
      </c>
      <c r="D17" s="24">
        <f t="shared" si="1"/>
        <v>36.931241837597575</v>
      </c>
      <c r="E17" s="24">
        <f t="shared" si="2"/>
        <v>36.950785981948393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36.950785981948393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6.9858181485648778</v>
      </c>
      <c r="E21" s="24">
        <f t="shared" si="2"/>
        <v>6.9776744643156299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6.9776744643156299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3.257890767284697E-2</v>
      </c>
      <c r="E22" s="24">
        <f t="shared" si="2"/>
        <v>3.2540928966326023E-2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3.2540928966326023E-2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53.754990000000014</v>
      </c>
      <c r="D25" s="24">
        <f t="shared" ref="D25:L25" si="4">SUM(D15:D24)</f>
        <v>44.052597541949417</v>
      </c>
      <c r="E25" s="24">
        <f t="shared" si="4"/>
        <v>44.06390805976713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44.06390805976713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8.3313871257485026</v>
      </c>
      <c r="D29" s="24">
        <f>(SUMIFS(KENTSELAG2,KAYNAK,A29,SEBEP,B29,SÜRE,"Uzun",BİLDİRİM,"Bildirimli",İL,$B$10,İLÇE,$B$11)/VLOOKUP($B$11,ABONE1,4,FALSE))*60</f>
        <v>3.6598267504140773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3.6652725996816882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3.6652725996816882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26.086340609760363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26.055930582383986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26.055930582383986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8.3313871257485026</v>
      </c>
      <c r="D33" s="24">
        <f t="shared" ref="D33:L33" si="5">SUM(D28:D32)</f>
        <v>29.746167360174439</v>
      </c>
      <c r="E33" s="24">
        <f t="shared" si="5"/>
        <v>29.721203182065675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29.721203182065675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2.9940119760479044E-3</v>
      </c>
      <c r="D36" s="24">
        <f t="shared" ref="D36:D45" si="7">(SUMIFS(KENTSELAG1,KAYNAK,A36,SEBEP,B36,SÜRE,"Uzun",BİLDİRİM,"Bildirimsiz",İL,$B$10,İLÇE,$B$11)/VLOOKUP($B$11,ABONE1,4,FALSE))</f>
        <v>5.2799306725185022E-3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5.277265873680684E-3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5.277265873680684E-3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1.0029940119760479</v>
      </c>
      <c r="D38" s="24">
        <f t="shared" si="7"/>
        <v>0.96496586040855692</v>
      </c>
      <c r="E38" s="24">
        <f t="shared" si="8"/>
        <v>0.96501019154520573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0.96501019154520573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7.4918407424749631E-2</v>
      </c>
      <c r="E42" s="24">
        <f t="shared" si="8"/>
        <v>7.4831071647958894E-2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7.4831071647958894E-2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5.9403587976713792E-5</v>
      </c>
      <c r="E43" s="24">
        <f t="shared" si="8"/>
        <v>5.9334338526833083E-5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5.9334338526833083E-5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1.0059880239520957</v>
      </c>
      <c r="D46" s="24">
        <f t="shared" ref="D46:L46" si="10">SUM(D36:D45)</f>
        <v>1.0452236020938017</v>
      </c>
      <c r="E46" s="24">
        <f t="shared" si="10"/>
        <v>1.0451778634053723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1.0451778634053723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0.10479041916167664</v>
      </c>
      <c r="D50" s="24">
        <f>(SUMIFS(KENTSELAG1,KAYNAK,A50,SEBEP,B50,SÜRE,"Uzun",BİLDİRİM,"Bildirimli",İL,$B$10,İLÇE,$B$11)/VLOOKUP($B$11,ABONE1,4,FALSE))</f>
        <v>2.2398646995925614E-2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2.2494694812084659E-2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2.2494694812084659E-2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6.1535128486466466E-2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6.1463394203384154E-2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6.1463394203384154E-2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0.10479041916167664</v>
      </c>
      <c r="D54" s="24">
        <f t="shared" ref="D54:L54" si="11">SUM(D49:D53)</f>
        <v>8.3933775482392087E-2</v>
      </c>
      <c r="E54" s="24">
        <f t="shared" si="11"/>
        <v>8.3958089015468806E-2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8.3958089015468806E-2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2.3952095808383235E-2</v>
      </c>
      <c r="D58" s="24">
        <f>(SUMIFS(KENTSELAG1,KAYNAK,A58,SÜRE,"Kısa",İL,$B$10,İLÇE,$B$11)/VLOOKUP($B$11,ABONE1,4,FALSE))</f>
        <v>8.1379421199393384E-2</v>
      </c>
      <c r="E58" s="24">
        <f>(SUMIFS(KENTSELOG1,KAYNAK,A58,SÜRE,"Kısa",İL,$B$10,İLÇE,$B$11)+SUMIFS(KENTSELAG1,KAYNAK,A58,SÜRE,"Kısa",İL,$B$10,İLÇE,$B$11))/VLOOKUP($B$11,ABONE1,5,FALSE)</f>
        <v>8.1312475568213555E-2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8.1312475568213555E-2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2.3952095808383235E-2</v>
      </c>
      <c r="D60" s="24">
        <f t="shared" ref="D60:L60" si="12">SUM(D57:D59)</f>
        <v>8.1379421199393384E-2</v>
      </c>
      <c r="E60" s="24">
        <f t="shared" si="12"/>
        <v>8.1312475568213555E-2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8.1312475568213555E-2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7.9643945454545459</v>
      </c>
      <c r="D17" s="24">
        <f t="shared" si="1"/>
        <v>4.0473419398730082</v>
      </c>
      <c r="E17" s="24">
        <f t="shared" si="2"/>
        <v>4.0495740521149015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4.0495740521149015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9.9553626173383449</v>
      </c>
      <c r="E21" s="24">
        <f t="shared" si="2"/>
        <v>9.9496896052529333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9.9496896052529333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1.8123049400025915</v>
      </c>
      <c r="E22" s="24">
        <f t="shared" si="2"/>
        <v>1.81127220737172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1.81127220737172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7.9643945454545459</v>
      </c>
      <c r="D25" s="24">
        <f t="shared" ref="D25:L25" si="4">SUM(D15:D24)</f>
        <v>15.815009497213943</v>
      </c>
      <c r="E25" s="24">
        <f t="shared" si="4"/>
        <v>15.810535864739554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15.810535864739554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3.391646157833355E-2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3.3897134457481805E-2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3.3897134457481805E-2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4.3961456006220034E-2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4.3936404797057529E-2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4.3936404797057529E-2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7.7877917584553591E-2</v>
      </c>
      <c r="E33" s="24">
        <f t="shared" si="5"/>
        <v>7.7833539254539341E-2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7.7833539254539341E-2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6.8181818181818177E-2</v>
      </c>
      <c r="D38" s="24">
        <f t="shared" si="7"/>
        <v>0.11897110276013995</v>
      </c>
      <c r="E38" s="24">
        <f t="shared" si="8"/>
        <v>0.11894216074805088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0.11894216074805088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8.4030927389745588E-2</v>
      </c>
      <c r="E42" s="24">
        <f t="shared" si="8"/>
        <v>8.3983042798801602E-2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8.3983042798801602E-2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6.5180769729169365E-3</v>
      </c>
      <c r="E43" s="24">
        <f t="shared" si="8"/>
        <v>6.5143626803429427E-3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6.5143626803429427E-3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6.8181818181818177E-2</v>
      </c>
      <c r="D46" s="24">
        <f t="shared" ref="D46:L46" si="10">SUM(D36:D45)</f>
        <v>0.20952010712280247</v>
      </c>
      <c r="E46" s="24">
        <f t="shared" si="10"/>
        <v>0.20943956622719542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0.20943956622719542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1.123061638806099E-3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1.1224216679185984E-3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1.1224216679185984E-3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6.911148546499071E-4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6.9072102641144523E-4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6.9072102641144523E-4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1.8141764934560061E-3</v>
      </c>
      <c r="E54" s="24">
        <f t="shared" si="11"/>
        <v>1.8131426943300438E-3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1.8131426943300438E-3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61.777192894736835</v>
      </c>
      <c r="D17" s="24">
        <f t="shared" si="1"/>
        <v>27.32418737835447</v>
      </c>
      <c r="E17" s="24">
        <f t="shared" si="2"/>
        <v>27.388414920035327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27.388414920035327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5.1543860526315788</v>
      </c>
      <c r="D18" s="24">
        <f t="shared" si="1"/>
        <v>3.060690878796815</v>
      </c>
      <c r="E18" s="24">
        <f t="shared" si="2"/>
        <v>3.0645939604591836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3.0645939604591836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2.1401561353583016</v>
      </c>
      <c r="E21" s="24">
        <f t="shared" si="2"/>
        <v>2.1361664408359498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2.1361664408359498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0.45051033913299909</v>
      </c>
      <c r="E22" s="24">
        <f t="shared" si="2"/>
        <v>0.44967049450549451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0.44967049450549451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66.931578947368408</v>
      </c>
      <c r="D25" s="24">
        <f t="shared" ref="D25:L25" si="4">SUM(D15:D24)</f>
        <v>32.975544731642586</v>
      </c>
      <c r="E25" s="24">
        <f t="shared" si="4"/>
        <v>33.038845815835955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33.038845815835955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3.7991226315789479</v>
      </c>
      <c r="D28" s="24">
        <f>(SUMIFS(KENTSELAG2,KAYNAK,A28,SEBEP,B28,SÜRE,"Uzun",BİLDİRİM,"Bildirimli",İL,$B$10,İLÇE,$B$11)/VLOOKUP($B$11,ABONE1,4,FALSE))*60</f>
        <v>3.8515936729578302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3.8514958560635799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3.8514958560635799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5.2062100678265999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5.1965046134222925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5.1965046134222925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3.7991226315789479</v>
      </c>
      <c r="D33" s="24">
        <f t="shared" ref="D33:L33" si="5">SUM(D28:D32)</f>
        <v>9.0578037407844292</v>
      </c>
      <c r="E33" s="24">
        <f t="shared" si="5"/>
        <v>9.0480004694858724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9.0480004694858724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1.4210526315789473</v>
      </c>
      <c r="D38" s="24">
        <f t="shared" si="7"/>
        <v>0.63398210950555389</v>
      </c>
      <c r="E38" s="24">
        <f t="shared" si="8"/>
        <v>0.63544937205651486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0.63544937205651486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0.21052631578947367</v>
      </c>
      <c r="D39" s="24">
        <f t="shared" si="7"/>
        <v>0.29162980438415415</v>
      </c>
      <c r="E39" s="24">
        <f t="shared" si="8"/>
        <v>0.29147861067503927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0.29147861067503927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2.4648579573380517E-2</v>
      </c>
      <c r="E42" s="24">
        <f t="shared" si="8"/>
        <v>2.4602629513343799E-2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2.4602629513343799E-2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4.1531504964120716E-3</v>
      </c>
      <c r="E43" s="24">
        <f t="shared" si="8"/>
        <v>4.1454081632653064E-3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4.1454081632653064E-3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1.631578947368421</v>
      </c>
      <c r="D46" s="24">
        <f t="shared" ref="D46:L46" si="10">SUM(D36:D45)</f>
        <v>0.95441364395950068</v>
      </c>
      <c r="E46" s="24">
        <f t="shared" si="10"/>
        <v>0.95567602040816324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0.95567602040816324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0.32894736842105265</v>
      </c>
      <c r="D49" s="24">
        <f>(SUMIFS(KENTSELAG1,KAYNAK,A49,SEBEP,B49,SÜRE,"Uzun",BİLDİRİM,"Bildirimli",İL,$B$10,İLÇE,$B$11)/VLOOKUP($B$11,ABONE1,4,FALSE))</f>
        <v>0.47746485795733806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0.47718799058084771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0.47718799058084771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3.4085323896589012E-2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3.4021781789638932E-2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3.4021781789638932E-2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0.32894736842105265</v>
      </c>
      <c r="D54" s="24">
        <f t="shared" ref="D54:L54" si="11">SUM(D49:D53)</f>
        <v>0.51155018185392709</v>
      </c>
      <c r="E54" s="24">
        <f t="shared" si="11"/>
        <v>0.51120977237048659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0.51120977237048659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9.2105263157894732E-2</v>
      </c>
      <c r="D57" s="24">
        <f>(SUMIFS(KENTSELAG1,KAYNAK,A57,SÜRE,"Kısa",İL,$B$10,İLÇE,$B$11)/VLOOKUP($B$11,ABONE1,4,FALSE))</f>
        <v>0.17888036960581932</v>
      </c>
      <c r="E57" s="24">
        <f>(SUMIFS(KENTSELOG1,KAYNAK,A57,SÜRE,"Kısa",İL,$B$10,İLÇE,$B$11)+SUMIFS(KENTSELAG1,KAYNAK,A57,SÜRE,"Kısa",İL,$B$10,İLÇE,$B$11))/VLOOKUP($B$11,ABONE1,5,FALSE)</f>
        <v>0.17871860282574567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0.17871860282574567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1.3157894736842105E-2</v>
      </c>
      <c r="D58" s="24">
        <f>(SUMIFS(KENTSELAG1,KAYNAK,A58,SÜRE,"Kısa",İL,$B$10,İLÇE,$B$11)/VLOOKUP($B$11,ABONE1,4,FALSE))</f>
        <v>2.2436842622628527E-2</v>
      </c>
      <c r="E58" s="24">
        <f>(SUMIFS(KENTSELOG1,KAYNAK,A58,SÜRE,"Kısa",İL,$B$10,İLÇE,$B$11)+SUMIFS(KENTSELAG1,KAYNAK,A58,SÜRE,"Kısa",İL,$B$10,İLÇE,$B$11))/VLOOKUP($B$11,ABONE1,5,FALSE)</f>
        <v>2.2419544740973314E-2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2.2419544740973314E-2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0.10526315789473684</v>
      </c>
      <c r="D60" s="24">
        <f t="shared" ref="D60:L60" si="12">SUM(D57:D59)</f>
        <v>0.20131721222844784</v>
      </c>
      <c r="E60" s="24">
        <f t="shared" si="12"/>
        <v>0.20113814756671899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0.20113814756671899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9f28d938-fe5f-4aa0-a1b9-5935984a77c0</TitusGUID>
  <TitusMetadata xmlns="">eyJucyI6Imh0dHBzOlwvXC93d3cuYXlkZW1lbmVyamkuY29tLnRyXC8iLCJwcm9wcyI6W3sibiI6IkNsYXNzaWZpY2F0aW9uIiwidmFscyI6W3sidmFsdWUiOiJLQTRiYjI5OTlhMTI0NGQ2YTE1YjdlIn1dfSx7Im4iOiJLVktLIiwidmFscyI6W3sidmFsdWUiOiJLWTRiODk5NGM0MmMwZDVmZTY5NTNlIn1dfV19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542FE661-14CE-4227-90DF-BC784E82D161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2024-02-12T07:54:22Z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9f28d938-fe5f-4aa0-a1b9-5935984a77c0</vt:lpwstr>
  </property>
  <property fmtid="{D5CDD505-2E9C-101B-9397-08002B2CF9AE}" pid="3" name="ClassifierUsername">
    <vt:lpwstr>Yağmur AÇIK BOLAT </vt:lpwstr>
  </property>
  <property fmtid="{D5CDD505-2E9C-101B-9397-08002B2CF9AE}" pid="4" name="ClassifiedDateTime">
    <vt:lpwstr>12.02.2024_10:53</vt:lpwstr>
  </property>
  <property fmtid="{D5CDD505-2E9C-101B-9397-08002B2CF9AE}" pid="5" name="Classification">
    <vt:lpwstr>KA4bb2999a1244d6a15b7e</vt:lpwstr>
  </property>
  <property fmtid="{D5CDD505-2E9C-101B-9397-08002B2CF9AE}" pid="6" name="KVKK">
    <vt:lpwstr>KY4b8994c42c0d5fe6953e</vt:lpwstr>
  </property>
</Properties>
</file>